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ЭтаКнига" defaultThemeVersion="124226"/>
  <mc:AlternateContent xmlns:mc="http://schemas.openxmlformats.org/markup-compatibility/2006">
    <mc:Choice Requires="x15">
      <x15ac:absPath xmlns:x15ac="http://schemas.microsoft.com/office/spreadsheetml/2010/11/ac" url="C:\Users\vmikhalkina\Desktop\ПРАЙС-ЛИСТЫ 2025\ГОРКИ ОТЕЛИ\"/>
    </mc:Choice>
  </mc:AlternateContent>
  <xr:revisionPtr revIDLastSave="0" documentId="13_ncr:1_{4B9FC665-4BEF-446E-A548-47A85C431A0E}" xr6:coauthVersionLast="45" xr6:coauthVersionMax="45" xr10:uidLastSave="{00000000-0000-0000-0000-000000000000}"/>
  <bookViews>
    <workbookView xWindow="-120" yWindow="-120" windowWidth="19440" windowHeight="15000" tabRatio="639" xr2:uid="{00000000-000D-0000-FFFF-FFFF00000000}"/>
  </bookViews>
  <sheets>
    <sheet name="C завтраками| Bed and breakfast" sheetId="54" r:id="rId1"/>
    <sheet name="нетто 20 " sheetId="129" state="hidden" r:id="rId2"/>
    <sheet name="Каникулы в горах | COMMISSION" sheetId="154" state="hidden" r:id="rId3"/>
    <sheet name="Каникулы в горах | FIT18" sheetId="153" state="hidden" r:id="rId4"/>
    <sheet name="Каникулы в горах | FIT18+25руб" sheetId="155" state="hidden" r:id="rId5"/>
    <sheet name="Каникулы в горах | FIT15" sheetId="152" state="hidden" r:id="rId6"/>
    <sheet name="Каникулы в горах | FIT20" sheetId="156" state="hidden" r:id="rId7"/>
    <sheet name="AVIA 25" sheetId="97" state="hidden" r:id="rId8"/>
    <sheet name="AVIA 25 +25руб." sheetId="190" state="hidden" r:id="rId9"/>
    <sheet name="нетто 15" sheetId="80" state="hidden" r:id="rId10"/>
    <sheet name="нетто 18" sheetId="126" state="hidden" r:id="rId11"/>
    <sheet name="нетто 20" sheetId="81" state="hidden" r:id="rId12"/>
    <sheet name="РБ ВВ 15| FIT15" sheetId="78" state="hidden" r:id="rId13"/>
    <sheet name="РБ ВВ 15 | FIT20" sheetId="82" state="hidden" r:id="rId14"/>
    <sheet name="РБ ВВ 15 | COMMISSION" sheetId="83" state="hidden" r:id="rId15"/>
    <sheet name="нетто 20+25руб." sheetId="118" state="hidden" r:id="rId16"/>
    <sheet name="РБ ВВ 10(2022)| FIT15" sheetId="103" state="hidden" r:id="rId17"/>
    <sheet name="РБ ВВ 10(2022)| FIT20 +25руб." sheetId="119" state="hidden" r:id="rId18"/>
    <sheet name="РБ ВВ 10(2022)| FIT20" sheetId="104" state="hidden" r:id="rId19"/>
    <sheet name="РБ ВВ 10(2022)| COMMISSION" sheetId="105" state="hidden" r:id="rId20"/>
    <sheet name="ЗЭГ Активный |FIT20" sheetId="88" state="hidden" r:id="rId21"/>
    <sheet name="ЗЭГ Активный |COMMISSION" sheetId="89" state="hidden" r:id="rId22"/>
    <sheet name="РБ ВВ 10(2023)| FIT20+25руб." sheetId="120" state="hidden" r:id="rId23"/>
    <sheet name="РБ ВВ 15(2022)| FIT15" sheetId="112" state="hidden" r:id="rId24"/>
    <sheet name="РБ ВВ 15(2022)| FIT20" sheetId="113" state="hidden" r:id="rId25"/>
    <sheet name="РБ ВВ 15(2022)| FIT20+25руб." sheetId="121" state="hidden" r:id="rId26"/>
    <sheet name="РБ ВВ 15(2022)| COMMISSION " sheetId="114" state="hidden" r:id="rId27"/>
    <sheet name="ЗЭГ | FIT20 + 25руб." sheetId="122" state="hidden" r:id="rId28"/>
    <sheet name="Осенние Каникулы|FIT20" sheetId="86" state="hidden" r:id="rId29"/>
    <sheet name="ОсенниеКаникулы|COMMISSION" sheetId="87" state="hidden" r:id="rId30"/>
    <sheet name="отдыхай и катай расчет" sheetId="99" state="hidden" r:id="rId31"/>
    <sheet name="ЯВК 2023 |FIT15" sheetId="107" state="hidden" r:id="rId32"/>
    <sheet name=" ЯВК 2023 |FIT18" sheetId="127" state="hidden" r:id="rId33"/>
    <sheet name="AVIA 12% " sheetId="106" state="hidden" r:id="rId34"/>
    <sheet name="4=3 | FIT20" sheetId="95" state="hidden" r:id="rId35"/>
    <sheet name="4=3 | COMMISSION" sheetId="96" state="hidden" r:id="rId36"/>
    <sheet name="ЗЭГ | FIT15" sheetId="75" state="hidden" r:id="rId37"/>
    <sheet name="ЗЭГ | FIT18" sheetId="130" state="hidden" r:id="rId38"/>
    <sheet name="ЗЭГ | COMMISSION" sheetId="131" state="hidden" r:id="rId39"/>
    <sheet name="Осенние Каникулы|FIT15" sheetId="76" state="hidden" r:id="rId40"/>
    <sheet name="Осенние Каникулы|FIT18" sheetId="135" state="hidden" r:id="rId41"/>
    <sheet name="Осенние Каникулы|COMMISSION" sheetId="136" state="hidden" r:id="rId42"/>
    <sheet name="нетто 18+25руб." sheetId="144" state="hidden" r:id="rId43"/>
    <sheet name="нетто 20 2025" sheetId="145" state="hidden" r:id="rId44"/>
    <sheet name="3=4 | FIT18" sheetId="173" state="hidden" r:id="rId45"/>
    <sheet name="3=4 | FIT18+25руб." sheetId="174" state="hidden" r:id="rId46"/>
    <sheet name="3=4 | FIT20+35руб." sheetId="175" state="hidden" r:id="rId47"/>
    <sheet name="3=4 | COMMISSION" sheetId="176" state="hidden" r:id="rId48"/>
    <sheet name="4=3(2025)| COMMISSION" sheetId="185" state="hidden" r:id="rId49"/>
    <sheet name="4=3(2025)| FIT15" sheetId="181" state="hidden" r:id="rId50"/>
    <sheet name="4=3(2025)| FIT18" sheetId="182" state="hidden" r:id="rId51"/>
    <sheet name="4=3(2025)| FIT18+25 руб." sheetId="183" state="hidden" r:id="rId52"/>
    <sheet name="4=3(2025)| FIT20 руб." sheetId="184" state="hidden" r:id="rId53"/>
    <sheet name="ОиК (2025 - 26)| COMMISSION" sheetId="195" r:id="rId54"/>
    <sheet name="ОиК ВВ (2025)| FIT15" sheetId="191" state="hidden" r:id="rId55"/>
    <sheet name="ОиК ВВ (2025)| FIT18" sheetId="192" state="hidden" r:id="rId56"/>
    <sheet name="ОиК ВВ (2025)| FIT18+25руб " sheetId="193" state="hidden" r:id="rId57"/>
    <sheet name="ОиК ВВ (2025 - 2026)| FIT20 " sheetId="194" state="hidden" r:id="rId58"/>
    <sheet name="РБ ВВ 10(2025)| FIT15" sheetId="164" state="hidden" r:id="rId59"/>
    <sheet name="РБ ВВ 10(2025)| FIT18" sheetId="163" state="hidden" r:id="rId60"/>
    <sheet name="РБ ВВ 10(2025)| FIT18+25руб" sheetId="165" state="hidden" r:id="rId61"/>
    <sheet name="РБ ВВ 10(2025)| FIT20" sheetId="166" state="hidden" r:id="rId62"/>
    <sheet name="Наполни свое лето | FIT18" sheetId="158" state="hidden" r:id="rId63"/>
    <sheet name="Наполни свое лето | COMMISSION" sheetId="159" state="hidden" r:id="rId64"/>
    <sheet name="Наполни свое лето | FIT18+25руб" sheetId="160" state="hidden" r:id="rId65"/>
    <sheet name="Наполни свое лето | FIT20+35руб" sheetId="162" state="hidden" r:id="rId66"/>
    <sheet name="Отдыхай катай| FIT15" sheetId="100" state="hidden" r:id="rId67"/>
    <sheet name="Отдыхай катай| FIT18" sheetId="177" state="hidden" r:id="rId68"/>
    <sheet name="Отдыхай катай| FIT18+25руб." sheetId="178" state="hidden" r:id="rId69"/>
    <sheet name="Отдыхай катай| FIT20" sheetId="179" state="hidden" r:id="rId70"/>
    <sheet name="Отдыхай катай|COMMISSION" sheetId="180" state="hidden" r:id="rId71"/>
    <sheet name="Наполни свое лето | FIT15" sheetId="157" state="hidden" r:id="rId72"/>
    <sheet name="Наполни свое лето |FIT18" sheetId="186" state="hidden" r:id="rId73"/>
    <sheet name="Наполни свое лето |FIT18+25руб" sheetId="187" state="hidden" r:id="rId74"/>
    <sheet name="Наполни свое лето | FIT20" sheetId="188" state="hidden" r:id="rId75"/>
    <sheet name="Наполни свое лето |COMISSION" sheetId="189" state="hidden" r:id="rId76"/>
    <sheet name="РБ ВВ15 (2024)| FIT15" sheetId="141" state="hidden" r:id="rId77"/>
    <sheet name="РБ ВВ15 (2024)| FIT18" sheetId="142" state="hidden" r:id="rId78"/>
    <sheet name="РБ ВВ15 (2024)| FIT18+25руб." sheetId="148" state="hidden" r:id="rId79"/>
    <sheet name="РБ ВВ15 (2024)| FIT20+35руб." sheetId="149" state="hidden" r:id="rId80"/>
    <sheet name="РБ ВВ15 (2024)| COMMISSION" sheetId="143" state="hidden" r:id="rId81"/>
    <sheet name="ЗЭГ Активный |FIT15" sheetId="77" state="hidden" r:id="rId82"/>
    <sheet name="Весенние Каникулы|FIT20" sheetId="110" state="hidden" r:id="rId83"/>
    <sheet name="Весенние Каникулы|commission" sheetId="111" state="hidden" r:id="rId84"/>
    <sheet name="Отдыхай и катай" sheetId="59" state="hidden" r:id="rId85"/>
    <sheet name="Яркие каникулы" sheetId="62" state="hidden" r:id="rId86"/>
    <sheet name="Горный детокс (весна)" sheetId="63" state="hidden" r:id="rId8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4" i="190" l="1"/>
  <c r="A53" i="190"/>
  <c r="U4" i="190"/>
  <c r="U24" i="190" s="1"/>
  <c r="V5" i="190"/>
  <c r="V25" i="190" s="1"/>
  <c r="U4" i="97"/>
  <c r="U24" i="97" s="1"/>
  <c r="V4" i="97"/>
  <c r="V24" i="97" s="1"/>
  <c r="U5" i="97"/>
  <c r="U5" i="190" s="1"/>
  <c r="U25" i="190" s="1"/>
  <c r="V5" i="97"/>
  <c r="V25" i="97"/>
  <c r="U25" i="97" l="1"/>
  <c r="V4" i="190"/>
  <c r="V24" i="190" s="1"/>
  <c r="A57" i="191"/>
  <c r="A58" i="192" s="1"/>
  <c r="A36" i="193" s="1"/>
  <c r="A57" i="194" s="1"/>
  <c r="A44" i="191"/>
  <c r="A45" i="192" s="1"/>
  <c r="A23" i="193" s="1"/>
  <c r="A44" i="194" s="1"/>
  <c r="S4" i="97" l="1"/>
  <c r="S24" i="97" s="1"/>
  <c r="T4" i="97"/>
  <c r="T24" i="97" s="1"/>
  <c r="S5" i="97"/>
  <c r="S25" i="97" s="1"/>
  <c r="T5" i="97"/>
  <c r="T5" i="190" s="1"/>
  <c r="T25" i="190" s="1"/>
  <c r="S5" i="190" l="1"/>
  <c r="S25" i="190" s="1"/>
  <c r="T25" i="97"/>
  <c r="S4" i="190"/>
  <c r="S24" i="190" s="1"/>
  <c r="T4" i="190"/>
  <c r="T24" i="190" s="1"/>
  <c r="O4" i="97" l="1"/>
  <c r="O4" i="190" s="1"/>
  <c r="O24" i="190" s="1"/>
  <c r="P4" i="97"/>
  <c r="P4" i="190" s="1"/>
  <c r="P24" i="190" s="1"/>
  <c r="Q4" i="97"/>
  <c r="Q4" i="190" s="1"/>
  <c r="Q24" i="190" s="1"/>
  <c r="R4" i="97"/>
  <c r="R4" i="190" s="1"/>
  <c r="R24" i="190" s="1"/>
  <c r="O5" i="97"/>
  <c r="O5" i="190" s="1"/>
  <c r="O25" i="190" s="1"/>
  <c r="P5" i="97"/>
  <c r="P5" i="190" s="1"/>
  <c r="P25" i="190" s="1"/>
  <c r="Q5" i="97"/>
  <c r="Q5" i="190" s="1"/>
  <c r="Q25" i="190" s="1"/>
  <c r="R5" i="97"/>
  <c r="R5" i="190" s="1"/>
  <c r="R25" i="190" s="1"/>
  <c r="O24" i="97"/>
  <c r="P24" i="97"/>
  <c r="Q24" i="97"/>
  <c r="O25" i="97"/>
  <c r="P25" i="97" l="1"/>
  <c r="Q25" i="97"/>
  <c r="R25" i="97"/>
  <c r="R24" i="97"/>
  <c r="N4" i="97"/>
  <c r="N24" i="97" s="1"/>
  <c r="N5" i="97"/>
  <c r="N5" i="190" s="1"/>
  <c r="N25" i="190" s="1"/>
  <c r="L4" i="97"/>
  <c r="L24" i="97" s="1"/>
  <c r="M4" i="97"/>
  <c r="M4" i="190" s="1"/>
  <c r="M24" i="190" s="1"/>
  <c r="L5" i="97"/>
  <c r="L25" i="97" s="1"/>
  <c r="M5" i="97"/>
  <c r="M25" i="97" s="1"/>
  <c r="M24" i="97" l="1"/>
  <c r="M5" i="190"/>
  <c r="M25" i="190" s="1"/>
  <c r="L5" i="190"/>
  <c r="L25" i="190" s="1"/>
  <c r="N4" i="190"/>
  <c r="N24" i="190" s="1"/>
  <c r="N25" i="97"/>
  <c r="L4" i="190"/>
  <c r="L24" i="190" s="1"/>
  <c r="T4" i="195"/>
  <c r="U4" i="195"/>
  <c r="V4" i="195"/>
  <c r="W4" i="195"/>
  <c r="X4" i="195"/>
  <c r="Y4" i="195"/>
  <c r="Z4" i="195"/>
  <c r="AA4" i="195"/>
  <c r="AB4" i="195"/>
  <c r="AC4" i="195"/>
  <c r="T5" i="195"/>
  <c r="U5" i="195"/>
  <c r="V5" i="195"/>
  <c r="W5" i="195"/>
  <c r="X5" i="195"/>
  <c r="Y5" i="195"/>
  <c r="Z5" i="195"/>
  <c r="AA5" i="195"/>
  <c r="AB5" i="195"/>
  <c r="AC5" i="195"/>
  <c r="DH4" i="194" l="1"/>
  <c r="DH24" i="194" s="1"/>
  <c r="DI4" i="194"/>
  <c r="DI24" i="194" s="1"/>
  <c r="DJ4" i="194"/>
  <c r="DJ24" i="194" s="1"/>
  <c r="DK4" i="194"/>
  <c r="DK24" i="194" s="1"/>
  <c r="DL4" i="194"/>
  <c r="DL24" i="194" s="1"/>
  <c r="DM4" i="194"/>
  <c r="DM24" i="194" s="1"/>
  <c r="DN4" i="194"/>
  <c r="DN24" i="194" s="1"/>
  <c r="DO4" i="194"/>
  <c r="DO24" i="194" s="1"/>
  <c r="DP4" i="194"/>
  <c r="DP24" i="194" s="1"/>
  <c r="DQ4" i="194"/>
  <c r="DQ24" i="194" s="1"/>
  <c r="DR4" i="194"/>
  <c r="DR24" i="194" s="1"/>
  <c r="DH5" i="194"/>
  <c r="DH25" i="194" s="1"/>
  <c r="DI5" i="194"/>
  <c r="DI25" i="194" s="1"/>
  <c r="DJ5" i="194"/>
  <c r="DJ25" i="194" s="1"/>
  <c r="DK5" i="194"/>
  <c r="DK25" i="194" s="1"/>
  <c r="DL5" i="194"/>
  <c r="DL25" i="194" s="1"/>
  <c r="DM5" i="194"/>
  <c r="DM25" i="194" s="1"/>
  <c r="DN5" i="194"/>
  <c r="DN25" i="194" s="1"/>
  <c r="DO5" i="194"/>
  <c r="DO25" i="194" s="1"/>
  <c r="DP5" i="194"/>
  <c r="DP25" i="194" s="1"/>
  <c r="DQ5" i="194"/>
  <c r="DQ25" i="194" s="1"/>
  <c r="DR5" i="194"/>
  <c r="DR25" i="194" s="1"/>
  <c r="EC4" i="166"/>
  <c r="EC24" i="166" s="1"/>
  <c r="ED4" i="166"/>
  <c r="ED24" i="166" s="1"/>
  <c r="EC5" i="166"/>
  <c r="EC25" i="166" s="1"/>
  <c r="ED5" i="166"/>
  <c r="ED25" i="166" s="1"/>
  <c r="DP4" i="166"/>
  <c r="DP24" i="166" s="1"/>
  <c r="DQ4" i="166"/>
  <c r="DQ24" i="166" s="1"/>
  <c r="DR4" i="166"/>
  <c r="DS4" i="166"/>
  <c r="DS24" i="166" s="1"/>
  <c r="DT4" i="166"/>
  <c r="DT24" i="166" s="1"/>
  <c r="DU4" i="166"/>
  <c r="DU24" i="166" s="1"/>
  <c r="DV4" i="166"/>
  <c r="DV24" i="166" s="1"/>
  <c r="DW4" i="166"/>
  <c r="DW24" i="166" s="1"/>
  <c r="DX4" i="166"/>
  <c r="DX24" i="166" s="1"/>
  <c r="DY4" i="166"/>
  <c r="DY24" i="166" s="1"/>
  <c r="DZ4" i="166"/>
  <c r="DZ24" i="166" s="1"/>
  <c r="EA4" i="166"/>
  <c r="EA24" i="166" s="1"/>
  <c r="EB4" i="166"/>
  <c r="EB24" i="166" s="1"/>
  <c r="DP5" i="166"/>
  <c r="DP25" i="166" s="1"/>
  <c r="DQ5" i="166"/>
  <c r="DQ25" i="166" s="1"/>
  <c r="DR5" i="166"/>
  <c r="DR25" i="166" s="1"/>
  <c r="DS5" i="166"/>
  <c r="DS25" i="166" s="1"/>
  <c r="DT5" i="166"/>
  <c r="DT25" i="166" s="1"/>
  <c r="DU5" i="166"/>
  <c r="DU25" i="166" s="1"/>
  <c r="DV5" i="166"/>
  <c r="DV25" i="166" s="1"/>
  <c r="DW5" i="166"/>
  <c r="DW25" i="166" s="1"/>
  <c r="DX5" i="166"/>
  <c r="DX25" i="166" s="1"/>
  <c r="DY5" i="166"/>
  <c r="DY25" i="166" s="1"/>
  <c r="DZ5" i="166"/>
  <c r="DZ25" i="166" s="1"/>
  <c r="EA5" i="166"/>
  <c r="EA25" i="166" s="1"/>
  <c r="EB5" i="166"/>
  <c r="EB25" i="166" s="1"/>
  <c r="DR24" i="166"/>
  <c r="DA4" i="166"/>
  <c r="DA24" i="166" s="1"/>
  <c r="DB4" i="166"/>
  <c r="DB24" i="166" s="1"/>
  <c r="DC4" i="166"/>
  <c r="DC24" i="166" s="1"/>
  <c r="DD4" i="166"/>
  <c r="DD24" i="166" s="1"/>
  <c r="DE4" i="166"/>
  <c r="DE24" i="166" s="1"/>
  <c r="DF4" i="166"/>
  <c r="DF24" i="166" s="1"/>
  <c r="DG4" i="166"/>
  <c r="DG24" i="166" s="1"/>
  <c r="DH4" i="166"/>
  <c r="DH24" i="166" s="1"/>
  <c r="DI4" i="166"/>
  <c r="DI24" i="166" s="1"/>
  <c r="DJ4" i="166"/>
  <c r="DJ24" i="166" s="1"/>
  <c r="DK4" i="166"/>
  <c r="DK24" i="166" s="1"/>
  <c r="DL4" i="166"/>
  <c r="DL24" i="166" s="1"/>
  <c r="DM4" i="166"/>
  <c r="DM24" i="166" s="1"/>
  <c r="DN4" i="166"/>
  <c r="DN24" i="166" s="1"/>
  <c r="DO4" i="166"/>
  <c r="DO24" i="166" s="1"/>
  <c r="DA5" i="166"/>
  <c r="DA25" i="166" s="1"/>
  <c r="DB5" i="166"/>
  <c r="DB25" i="166" s="1"/>
  <c r="DC5" i="166"/>
  <c r="DC25" i="166" s="1"/>
  <c r="DD5" i="166"/>
  <c r="DD25" i="166" s="1"/>
  <c r="DE5" i="166"/>
  <c r="DE25" i="166" s="1"/>
  <c r="DF5" i="166"/>
  <c r="DG5" i="166"/>
  <c r="DG25" i="166" s="1"/>
  <c r="DH5" i="166"/>
  <c r="DH25" i="166" s="1"/>
  <c r="DI5" i="166"/>
  <c r="DI25" i="166" s="1"/>
  <c r="DJ5" i="166"/>
  <c r="DJ25" i="166" s="1"/>
  <c r="DK5" i="166"/>
  <c r="DK25" i="166" s="1"/>
  <c r="DL5" i="166"/>
  <c r="DL25" i="166" s="1"/>
  <c r="DM5" i="166"/>
  <c r="DM25" i="166" s="1"/>
  <c r="DN5" i="166"/>
  <c r="DN25" i="166" s="1"/>
  <c r="DO5" i="166"/>
  <c r="DO25" i="166" s="1"/>
  <c r="DF25" i="166"/>
  <c r="DL4" i="163"/>
  <c r="DL24" i="163" s="1"/>
  <c r="DM4" i="163"/>
  <c r="DM24" i="163" s="1"/>
  <c r="DN4" i="163"/>
  <c r="DN24" i="163" s="1"/>
  <c r="DO4" i="163"/>
  <c r="DO24" i="163" s="1"/>
  <c r="DP4" i="163"/>
  <c r="DP24" i="163" s="1"/>
  <c r="DQ4" i="163"/>
  <c r="DQ24" i="163" s="1"/>
  <c r="DR4" i="163"/>
  <c r="DS4" i="163"/>
  <c r="DS24" i="163" s="1"/>
  <c r="DT4" i="163"/>
  <c r="DT24" i="163" s="1"/>
  <c r="DU4" i="163"/>
  <c r="DU24" i="163" s="1"/>
  <c r="DV4" i="163"/>
  <c r="DV24" i="163" s="1"/>
  <c r="DW4" i="163"/>
  <c r="DW24" i="163" s="1"/>
  <c r="DX4" i="163"/>
  <c r="DY4" i="163"/>
  <c r="DY24" i="163" s="1"/>
  <c r="DZ4" i="163"/>
  <c r="DZ24" i="163" s="1"/>
  <c r="EA4" i="163"/>
  <c r="EA24" i="163" s="1"/>
  <c r="EB4" i="163"/>
  <c r="EB24" i="163" s="1"/>
  <c r="EC4" i="163"/>
  <c r="EC24" i="163" s="1"/>
  <c r="ED4" i="163"/>
  <c r="ED24" i="163" s="1"/>
  <c r="DL5" i="163"/>
  <c r="DL25" i="163" s="1"/>
  <c r="DM5" i="163"/>
  <c r="DM25" i="163" s="1"/>
  <c r="DN5" i="163"/>
  <c r="DN25" i="163" s="1"/>
  <c r="DO5" i="163"/>
  <c r="DO25" i="163" s="1"/>
  <c r="DP5" i="163"/>
  <c r="DP25" i="163" s="1"/>
  <c r="DQ5" i="163"/>
  <c r="DR5" i="163"/>
  <c r="DR25" i="163" s="1"/>
  <c r="DS5" i="163"/>
  <c r="DS25" i="163" s="1"/>
  <c r="DT5" i="163"/>
  <c r="DT25" i="163" s="1"/>
  <c r="DU5" i="163"/>
  <c r="DU25" i="163" s="1"/>
  <c r="DV5" i="163"/>
  <c r="DV25" i="163" s="1"/>
  <c r="DW5" i="163"/>
  <c r="DW25" i="163" s="1"/>
  <c r="DX5" i="163"/>
  <c r="DX25" i="163" s="1"/>
  <c r="DY5" i="163"/>
  <c r="DY25" i="163" s="1"/>
  <c r="DZ5" i="163"/>
  <c r="DZ25" i="163" s="1"/>
  <c r="EA5" i="163"/>
  <c r="EA25" i="163" s="1"/>
  <c r="EB5" i="163"/>
  <c r="EB25" i="163" s="1"/>
  <c r="EC5" i="163"/>
  <c r="EC25" i="163" s="1"/>
  <c r="ED5" i="163"/>
  <c r="ED25" i="163" s="1"/>
  <c r="DR24" i="163"/>
  <c r="DX24" i="163"/>
  <c r="DQ25" i="163"/>
  <c r="DL4" i="164"/>
  <c r="DL24" i="164" s="1"/>
  <c r="DL3" i="165" s="1"/>
  <c r="DM4" i="164"/>
  <c r="DM24" i="164" s="1"/>
  <c r="DM3" i="165" s="1"/>
  <c r="DN4" i="164"/>
  <c r="DO4" i="164"/>
  <c r="DO24" i="164" s="1"/>
  <c r="DO3" i="165" s="1"/>
  <c r="DP4" i="164"/>
  <c r="DP24" i="164" s="1"/>
  <c r="DP3" i="165" s="1"/>
  <c r="DQ4" i="164"/>
  <c r="DQ24" i="164" s="1"/>
  <c r="DQ3" i="165" s="1"/>
  <c r="DR4" i="164"/>
  <c r="DR24" i="164" s="1"/>
  <c r="DR3" i="165" s="1"/>
  <c r="DS4" i="164"/>
  <c r="DS24" i="164" s="1"/>
  <c r="DS3" i="165" s="1"/>
  <c r="DT4" i="164"/>
  <c r="DT24" i="164" s="1"/>
  <c r="DT3" i="165" s="1"/>
  <c r="DU4" i="164"/>
  <c r="DU24" i="164" s="1"/>
  <c r="DU3" i="165" s="1"/>
  <c r="DV4" i="164"/>
  <c r="DV24" i="164" s="1"/>
  <c r="DV3" i="165" s="1"/>
  <c r="DW4" i="164"/>
  <c r="DW24" i="164" s="1"/>
  <c r="DW3" i="165" s="1"/>
  <c r="DX4" i="164"/>
  <c r="DX24" i="164" s="1"/>
  <c r="DX3" i="165" s="1"/>
  <c r="DY4" i="164"/>
  <c r="DY24" i="164" s="1"/>
  <c r="DY3" i="165" s="1"/>
  <c r="DZ4" i="164"/>
  <c r="DZ24" i="164" s="1"/>
  <c r="DZ3" i="165" s="1"/>
  <c r="EA4" i="164"/>
  <c r="EA24" i="164" s="1"/>
  <c r="EA3" i="165" s="1"/>
  <c r="EB4" i="164"/>
  <c r="EB24" i="164" s="1"/>
  <c r="EB3" i="165" s="1"/>
  <c r="EC4" i="164"/>
  <c r="EC24" i="164" s="1"/>
  <c r="EC3" i="165" s="1"/>
  <c r="ED4" i="164"/>
  <c r="ED24" i="164" s="1"/>
  <c r="ED3" i="165" s="1"/>
  <c r="DL5" i="164"/>
  <c r="DL25" i="164" s="1"/>
  <c r="DL4" i="165" s="1"/>
  <c r="DM5" i="164"/>
  <c r="DM25" i="164" s="1"/>
  <c r="DM4" i="165" s="1"/>
  <c r="DN5" i="164"/>
  <c r="DN25" i="164" s="1"/>
  <c r="DN4" i="165" s="1"/>
  <c r="DO5" i="164"/>
  <c r="DO25" i="164" s="1"/>
  <c r="DO4" i="165" s="1"/>
  <c r="DP5" i="164"/>
  <c r="DP25" i="164" s="1"/>
  <c r="DP4" i="165" s="1"/>
  <c r="DQ5" i="164"/>
  <c r="DQ25" i="164" s="1"/>
  <c r="DQ4" i="165" s="1"/>
  <c r="DR5" i="164"/>
  <c r="DR25" i="164" s="1"/>
  <c r="DR4" i="165" s="1"/>
  <c r="DS5" i="164"/>
  <c r="DS25" i="164" s="1"/>
  <c r="DS4" i="165" s="1"/>
  <c r="DT5" i="164"/>
  <c r="DT25" i="164" s="1"/>
  <c r="DT4" i="165" s="1"/>
  <c r="DU5" i="164"/>
  <c r="DU25" i="164" s="1"/>
  <c r="DU4" i="165" s="1"/>
  <c r="DV5" i="164"/>
  <c r="DV25" i="164" s="1"/>
  <c r="DV4" i="165" s="1"/>
  <c r="DW5" i="164"/>
  <c r="DW25" i="164" s="1"/>
  <c r="DW4" i="165" s="1"/>
  <c r="DX5" i="164"/>
  <c r="DX25" i="164" s="1"/>
  <c r="DX4" i="165" s="1"/>
  <c r="DY5" i="164"/>
  <c r="DY25" i="164" s="1"/>
  <c r="DY4" i="165" s="1"/>
  <c r="DZ5" i="164"/>
  <c r="DZ25" i="164" s="1"/>
  <c r="DZ4" i="165" s="1"/>
  <c r="EA5" i="164"/>
  <c r="EA25" i="164" s="1"/>
  <c r="EA4" i="165" s="1"/>
  <c r="EB5" i="164"/>
  <c r="EB25" i="164" s="1"/>
  <c r="EB4" i="165" s="1"/>
  <c r="EC5" i="164"/>
  <c r="EC25" i="164" s="1"/>
  <c r="EC4" i="165" s="1"/>
  <c r="ED5" i="164"/>
  <c r="ED25" i="164" s="1"/>
  <c r="ED4" i="165" s="1"/>
  <c r="DN24" i="164"/>
  <c r="DN3" i="165" s="1"/>
  <c r="DK4" i="163"/>
  <c r="DK24" i="163" s="1"/>
  <c r="DK5" i="163"/>
  <c r="DK25" i="163" s="1"/>
  <c r="DA4" i="163"/>
  <c r="DB4" i="163"/>
  <c r="DC4" i="163"/>
  <c r="DC24" i="163" s="1"/>
  <c r="DD4" i="163"/>
  <c r="DD24" i="163" s="1"/>
  <c r="DE4" i="163"/>
  <c r="DE24" i="163" s="1"/>
  <c r="DF4" i="163"/>
  <c r="DF24" i="163" s="1"/>
  <c r="DG4" i="163"/>
  <c r="DG24" i="163" s="1"/>
  <c r="DH4" i="163"/>
  <c r="DH24" i="163" s="1"/>
  <c r="DI4" i="163"/>
  <c r="DI24" i="163" s="1"/>
  <c r="DJ4" i="163"/>
  <c r="DJ24" i="163" s="1"/>
  <c r="DA5" i="163"/>
  <c r="DA25" i="163" s="1"/>
  <c r="DB5" i="163"/>
  <c r="DB25" i="163" s="1"/>
  <c r="DC5" i="163"/>
  <c r="DC25" i="163" s="1"/>
  <c r="DD5" i="163"/>
  <c r="DD25" i="163" s="1"/>
  <c r="DE5" i="163"/>
  <c r="DE25" i="163" s="1"/>
  <c r="DF5" i="163"/>
  <c r="DF25" i="163" s="1"/>
  <c r="DG5" i="163"/>
  <c r="DG25" i="163" s="1"/>
  <c r="DH5" i="163"/>
  <c r="DH25" i="163" s="1"/>
  <c r="DI5" i="163"/>
  <c r="DI25" i="163" s="1"/>
  <c r="DJ5" i="163"/>
  <c r="DJ25" i="163" s="1"/>
  <c r="DA24" i="163"/>
  <c r="DB24" i="163"/>
  <c r="DJ4" i="164"/>
  <c r="DJ24" i="164" s="1"/>
  <c r="DK4" i="164"/>
  <c r="DK24" i="164" s="1"/>
  <c r="DK3" i="165" s="1"/>
  <c r="DJ5" i="164"/>
  <c r="DJ25" i="164" s="1"/>
  <c r="DQ4" i="193" s="1"/>
  <c r="DK5" i="164"/>
  <c r="DK25" i="164" s="1"/>
  <c r="DK4" i="165" s="1"/>
  <c r="DA4" i="164"/>
  <c r="DA24" i="164" s="1"/>
  <c r="DH3" i="193" s="1"/>
  <c r="DB4" i="164"/>
  <c r="DB24" i="164" s="1"/>
  <c r="DC4" i="164"/>
  <c r="DC24" i="164" s="1"/>
  <c r="DD4" i="164"/>
  <c r="DD24" i="164" s="1"/>
  <c r="DE4" i="164"/>
  <c r="DE24" i="164" s="1"/>
  <c r="DE3" i="165" s="1"/>
  <c r="DF4" i="164"/>
  <c r="DF24" i="164" s="1"/>
  <c r="DF3" i="165" s="1"/>
  <c r="DG4" i="164"/>
  <c r="DG24" i="164" s="1"/>
  <c r="DN3" i="193" s="1"/>
  <c r="DH4" i="164"/>
  <c r="DH24" i="164" s="1"/>
  <c r="DI4" i="164"/>
  <c r="DI24" i="164" s="1"/>
  <c r="DP3" i="193" s="1"/>
  <c r="DA5" i="164"/>
  <c r="DA25" i="164" s="1"/>
  <c r="DA4" i="165" s="1"/>
  <c r="DB5" i="164"/>
  <c r="DB25" i="164" s="1"/>
  <c r="DI4" i="193" s="1"/>
  <c r="DC5" i="164"/>
  <c r="DC25" i="164" s="1"/>
  <c r="DD5" i="164"/>
  <c r="DD25" i="164" s="1"/>
  <c r="DE5" i="164"/>
  <c r="DE25" i="164" s="1"/>
  <c r="DF5" i="164"/>
  <c r="DF25" i="164" s="1"/>
  <c r="DM4" i="193" s="1"/>
  <c r="DG5" i="164"/>
  <c r="DG25" i="164" s="1"/>
  <c r="DH5" i="164"/>
  <c r="DH25" i="164" s="1"/>
  <c r="DO4" i="193" s="1"/>
  <c r="DI5" i="164"/>
  <c r="DI25" i="164" s="1"/>
  <c r="DI4" i="165" s="1"/>
  <c r="DH4" i="192"/>
  <c r="DH24" i="192" s="1"/>
  <c r="DI4" i="192"/>
  <c r="DI24" i="192" s="1"/>
  <c r="DJ4" i="192"/>
  <c r="DK4" i="192"/>
  <c r="DK24" i="192" s="1"/>
  <c r="DL4" i="192"/>
  <c r="DL24" i="192" s="1"/>
  <c r="DM4" i="192"/>
  <c r="DM24" i="192" s="1"/>
  <c r="DN4" i="192"/>
  <c r="DN24" i="192" s="1"/>
  <c r="DO4" i="192"/>
  <c r="DO24" i="192" s="1"/>
  <c r="DP4" i="192"/>
  <c r="DP24" i="192" s="1"/>
  <c r="DQ4" i="192"/>
  <c r="DQ24" i="192" s="1"/>
  <c r="DR4" i="192"/>
  <c r="DR24" i="192" s="1"/>
  <c r="DH5" i="192"/>
  <c r="DH25" i="192" s="1"/>
  <c r="DI5" i="192"/>
  <c r="DI25" i="192" s="1"/>
  <c r="DJ5" i="192"/>
  <c r="DJ25" i="192" s="1"/>
  <c r="DK5" i="192"/>
  <c r="DK25" i="192" s="1"/>
  <c r="DL5" i="192"/>
  <c r="DL25" i="192" s="1"/>
  <c r="DM5" i="192"/>
  <c r="DM25" i="192" s="1"/>
  <c r="DN5" i="192"/>
  <c r="DN25" i="192" s="1"/>
  <c r="DO5" i="192"/>
  <c r="DO25" i="192" s="1"/>
  <c r="DP5" i="192"/>
  <c r="DP25" i="192" s="1"/>
  <c r="DQ5" i="192"/>
  <c r="DQ25" i="192" s="1"/>
  <c r="DR5" i="192"/>
  <c r="DR25" i="192" s="1"/>
  <c r="DJ24" i="192"/>
  <c r="DR4" i="191"/>
  <c r="DR24" i="191" s="1"/>
  <c r="DR5" i="191"/>
  <c r="DR25" i="191" s="1"/>
  <c r="DH4" i="191"/>
  <c r="DI4" i="191"/>
  <c r="DJ4" i="191"/>
  <c r="DK4" i="191"/>
  <c r="DK24" i="191" s="1"/>
  <c r="DL4" i="191"/>
  <c r="DL24" i="191" s="1"/>
  <c r="DM4" i="191"/>
  <c r="DM24" i="191" s="1"/>
  <c r="DN4" i="191"/>
  <c r="DN24" i="191" s="1"/>
  <c r="DO4" i="191"/>
  <c r="DO24" i="191" s="1"/>
  <c r="DP4" i="191"/>
  <c r="DP24" i="191" s="1"/>
  <c r="DQ4" i="191"/>
  <c r="DQ24" i="191" s="1"/>
  <c r="DH5" i="191"/>
  <c r="DH25" i="191" s="1"/>
  <c r="DI5" i="191"/>
  <c r="DI25" i="191" s="1"/>
  <c r="DJ5" i="191"/>
  <c r="DJ25" i="191" s="1"/>
  <c r="DK5" i="191"/>
  <c r="DK25" i="191" s="1"/>
  <c r="DL5" i="191"/>
  <c r="DL25" i="191" s="1"/>
  <c r="DM5" i="191"/>
  <c r="DM25" i="191" s="1"/>
  <c r="DN5" i="191"/>
  <c r="DN25" i="191" s="1"/>
  <c r="DO5" i="191"/>
  <c r="DO25" i="191" s="1"/>
  <c r="DP5" i="191"/>
  <c r="DP25" i="191" s="1"/>
  <c r="DQ5" i="191"/>
  <c r="DQ25" i="191" s="1"/>
  <c r="DH24" i="191"/>
  <c r="DI24" i="191"/>
  <c r="DJ24" i="191"/>
  <c r="DQ4" i="195"/>
  <c r="DR4" i="195"/>
  <c r="DQ5" i="195"/>
  <c r="DR5" i="195"/>
  <c r="DH4" i="195"/>
  <c r="DI4" i="195"/>
  <c r="DJ4" i="195"/>
  <c r="DK4" i="195"/>
  <c r="DL4" i="195"/>
  <c r="DM4" i="195"/>
  <c r="DN4" i="195"/>
  <c r="DO4" i="195"/>
  <c r="DP4" i="195"/>
  <c r="DH5" i="195"/>
  <c r="DI5" i="195"/>
  <c r="DJ5" i="195"/>
  <c r="DK5" i="195"/>
  <c r="DL5" i="195"/>
  <c r="DM5" i="195"/>
  <c r="DN5" i="195"/>
  <c r="DO5" i="195"/>
  <c r="DP5" i="195"/>
  <c r="DT4" i="145"/>
  <c r="DT24" i="145" s="1"/>
  <c r="DU4" i="145"/>
  <c r="DU24" i="145" s="1"/>
  <c r="DV4" i="145"/>
  <c r="DW4" i="145"/>
  <c r="DW24" i="145" s="1"/>
  <c r="DX4" i="145"/>
  <c r="DX24" i="145" s="1"/>
  <c r="DY4" i="145"/>
  <c r="DY24" i="145" s="1"/>
  <c r="DZ4" i="145"/>
  <c r="DZ24" i="145" s="1"/>
  <c r="EA4" i="145"/>
  <c r="EA24" i="145" s="1"/>
  <c r="EB4" i="145"/>
  <c r="EB24" i="145" s="1"/>
  <c r="EC4" i="145"/>
  <c r="EC24" i="145" s="1"/>
  <c r="ED4" i="145"/>
  <c r="ED24" i="145" s="1"/>
  <c r="DT5" i="145"/>
  <c r="DT25" i="145" s="1"/>
  <c r="DU5" i="145"/>
  <c r="DU25" i="145" s="1"/>
  <c r="DV5" i="145"/>
  <c r="DV25" i="145" s="1"/>
  <c r="DW5" i="145"/>
  <c r="DW25" i="145" s="1"/>
  <c r="DX5" i="145"/>
  <c r="DX25" i="145" s="1"/>
  <c r="DY5" i="145"/>
  <c r="DY25" i="145" s="1"/>
  <c r="DZ5" i="145"/>
  <c r="DZ25" i="145" s="1"/>
  <c r="EA5" i="145"/>
  <c r="EA25" i="145" s="1"/>
  <c r="EB5" i="145"/>
  <c r="EB25" i="145" s="1"/>
  <c r="EC5" i="145"/>
  <c r="EC25" i="145" s="1"/>
  <c r="ED5" i="145"/>
  <c r="ED25" i="145" s="1"/>
  <c r="DV24" i="145"/>
  <c r="DA4" i="145"/>
  <c r="DA24" i="145" s="1"/>
  <c r="DB4" i="145"/>
  <c r="DB24" i="145" s="1"/>
  <c r="DC4" i="145"/>
  <c r="DC24" i="145" s="1"/>
  <c r="DD4" i="145"/>
  <c r="DD24" i="145" s="1"/>
  <c r="DE4" i="145"/>
  <c r="DE24" i="145" s="1"/>
  <c r="DF4" i="145"/>
  <c r="DF24" i="145" s="1"/>
  <c r="DG4" i="145"/>
  <c r="DG24" i="145" s="1"/>
  <c r="DH4" i="145"/>
  <c r="DH24" i="145" s="1"/>
  <c r="DI4" i="145"/>
  <c r="DI24" i="145" s="1"/>
  <c r="DJ4" i="145"/>
  <c r="DJ24" i="145" s="1"/>
  <c r="DK4" i="145"/>
  <c r="DK24" i="145" s="1"/>
  <c r="DL4" i="145"/>
  <c r="DL24" i="145" s="1"/>
  <c r="DM4" i="145"/>
  <c r="DM24" i="145" s="1"/>
  <c r="DN4" i="145"/>
  <c r="DN24" i="145" s="1"/>
  <c r="DO4" i="145"/>
  <c r="DO24" i="145" s="1"/>
  <c r="DP4" i="145"/>
  <c r="DP24" i="145" s="1"/>
  <c r="DQ4" i="145"/>
  <c r="DQ24" i="145" s="1"/>
  <c r="DR4" i="145"/>
  <c r="DR24" i="145" s="1"/>
  <c r="DS4" i="145"/>
  <c r="DS24" i="145" s="1"/>
  <c r="DA5" i="145"/>
  <c r="DA25" i="145" s="1"/>
  <c r="DB5" i="145"/>
  <c r="DB25" i="145" s="1"/>
  <c r="DC5" i="145"/>
  <c r="DC25" i="145" s="1"/>
  <c r="DD5" i="145"/>
  <c r="DD25" i="145" s="1"/>
  <c r="DE5" i="145"/>
  <c r="DE25" i="145" s="1"/>
  <c r="DF5" i="145"/>
  <c r="DF25" i="145" s="1"/>
  <c r="DG5" i="145"/>
  <c r="DG25" i="145" s="1"/>
  <c r="DH5" i="145"/>
  <c r="DH25" i="145" s="1"/>
  <c r="DI5" i="145"/>
  <c r="DI25" i="145" s="1"/>
  <c r="DJ5" i="145"/>
  <c r="DJ25" i="145" s="1"/>
  <c r="DK5" i="145"/>
  <c r="DK25" i="145" s="1"/>
  <c r="DL5" i="145"/>
  <c r="DL25" i="145" s="1"/>
  <c r="DM5" i="145"/>
  <c r="DM25" i="145" s="1"/>
  <c r="DN5" i="145"/>
  <c r="DN25" i="145" s="1"/>
  <c r="DO5" i="145"/>
  <c r="DO25" i="145" s="1"/>
  <c r="DP5" i="145"/>
  <c r="DP25" i="145" s="1"/>
  <c r="DQ5" i="145"/>
  <c r="DQ25" i="145" s="1"/>
  <c r="DR5" i="145"/>
  <c r="DR25" i="145" s="1"/>
  <c r="DS5" i="145"/>
  <c r="DS25" i="145" s="1"/>
  <c r="EC4" i="126"/>
  <c r="EC24" i="126" s="1"/>
  <c r="EC3" i="144" s="1"/>
  <c r="ED4" i="126"/>
  <c r="ED24" i="126" s="1"/>
  <c r="ED3" i="144" s="1"/>
  <c r="EC5" i="126"/>
  <c r="EC25" i="126" s="1"/>
  <c r="EC4" i="144" s="1"/>
  <c r="ED5" i="126"/>
  <c r="ED25" i="126" s="1"/>
  <c r="ED4" i="144" s="1"/>
  <c r="DU4" i="126"/>
  <c r="DV4" i="126"/>
  <c r="DW4" i="126"/>
  <c r="DX4" i="126"/>
  <c r="DY4" i="126"/>
  <c r="DZ4" i="126"/>
  <c r="EA4" i="126"/>
  <c r="EB4" i="126"/>
  <c r="DU5" i="126"/>
  <c r="DV5" i="126"/>
  <c r="DW5" i="126"/>
  <c r="DX5" i="126"/>
  <c r="DY5" i="126"/>
  <c r="DZ5" i="126"/>
  <c r="EA5" i="126"/>
  <c r="EB5" i="126"/>
  <c r="DU24" i="126"/>
  <c r="DU3" i="144" s="1"/>
  <c r="DV24" i="126"/>
  <c r="DV3" i="144" s="1"/>
  <c r="DW24" i="126"/>
  <c r="DW3" i="144" s="1"/>
  <c r="DX24" i="126"/>
  <c r="DX3" i="144" s="1"/>
  <c r="DY24" i="126"/>
  <c r="DY3" i="144" s="1"/>
  <c r="DZ24" i="126"/>
  <c r="DZ3" i="144" s="1"/>
  <c r="EA24" i="126"/>
  <c r="EA3" i="144" s="1"/>
  <c r="EB24" i="126"/>
  <c r="EB3" i="144" s="1"/>
  <c r="DU25" i="126"/>
  <c r="DU4" i="144" s="1"/>
  <c r="DV25" i="126"/>
  <c r="DV4" i="144" s="1"/>
  <c r="DW25" i="126"/>
  <c r="DW4" i="144" s="1"/>
  <c r="DX25" i="126"/>
  <c r="DX4" i="144" s="1"/>
  <c r="DY25" i="126"/>
  <c r="DY4" i="144" s="1"/>
  <c r="DZ25" i="126"/>
  <c r="DZ4" i="144" s="1"/>
  <c r="EA25" i="126"/>
  <c r="EA4" i="144" s="1"/>
  <c r="EB25" i="126"/>
  <c r="EB4" i="144" s="1"/>
  <c r="DA4" i="126"/>
  <c r="DB4" i="126"/>
  <c r="DC4" i="126"/>
  <c r="DD4" i="126"/>
  <c r="DE4" i="126"/>
  <c r="DF4" i="126"/>
  <c r="DG4" i="126"/>
  <c r="DH4" i="126"/>
  <c r="DI4" i="126"/>
  <c r="DJ4" i="126"/>
  <c r="DK4" i="126"/>
  <c r="DL4" i="126"/>
  <c r="DM4" i="126"/>
  <c r="DN4" i="126"/>
  <c r="DO4" i="126"/>
  <c r="DP4" i="126"/>
  <c r="DQ4" i="126"/>
  <c r="DR4" i="126"/>
  <c r="DS4" i="126"/>
  <c r="DT4" i="126"/>
  <c r="DA5" i="126"/>
  <c r="DB5" i="126"/>
  <c r="DC5" i="126"/>
  <c r="DD5" i="126"/>
  <c r="DE5" i="126"/>
  <c r="DF5" i="126"/>
  <c r="DG5" i="126"/>
  <c r="DH5" i="126"/>
  <c r="DI5" i="126"/>
  <c r="DJ5" i="126"/>
  <c r="DK5" i="126"/>
  <c r="DL5" i="126"/>
  <c r="DM5" i="126"/>
  <c r="DN5" i="126"/>
  <c r="DO5" i="126"/>
  <c r="DP5" i="126"/>
  <c r="DQ5" i="126"/>
  <c r="DR5" i="126"/>
  <c r="DS5" i="126"/>
  <c r="DT5" i="126"/>
  <c r="DA24" i="126"/>
  <c r="DA3" i="144" s="1"/>
  <c r="DB24" i="126"/>
  <c r="DB3" i="144" s="1"/>
  <c r="DC24" i="126"/>
  <c r="DC3" i="144" s="1"/>
  <c r="DD24" i="126"/>
  <c r="DD3" i="144" s="1"/>
  <c r="DE24" i="126"/>
  <c r="DE3" i="144" s="1"/>
  <c r="DF24" i="126"/>
  <c r="DF3" i="144" s="1"/>
  <c r="DG24" i="126"/>
  <c r="DG3" i="144" s="1"/>
  <c r="DH24" i="126"/>
  <c r="DH3" i="144" s="1"/>
  <c r="DI24" i="126"/>
  <c r="DI3" i="144" s="1"/>
  <c r="DJ24" i="126"/>
  <c r="DJ3" i="144" s="1"/>
  <c r="DK24" i="126"/>
  <c r="DK3" i="144" s="1"/>
  <c r="DL24" i="126"/>
  <c r="DL3" i="144" s="1"/>
  <c r="DM24" i="126"/>
  <c r="DM3" i="144" s="1"/>
  <c r="DN24" i="126"/>
  <c r="DN3" i="144" s="1"/>
  <c r="DO24" i="126"/>
  <c r="DO3" i="144" s="1"/>
  <c r="DP24" i="126"/>
  <c r="DP3" i="144" s="1"/>
  <c r="DQ24" i="126"/>
  <c r="DQ3" i="144" s="1"/>
  <c r="DR24" i="126"/>
  <c r="DR3" i="144" s="1"/>
  <c r="DS24" i="126"/>
  <c r="DS3" i="144" s="1"/>
  <c r="DT24" i="126"/>
  <c r="DT3" i="144" s="1"/>
  <c r="DA25" i="126"/>
  <c r="DA4" i="144" s="1"/>
  <c r="DB25" i="126"/>
  <c r="DB4" i="144" s="1"/>
  <c r="DC25" i="126"/>
  <c r="DC4" i="144" s="1"/>
  <c r="DD25" i="126"/>
  <c r="DD4" i="144" s="1"/>
  <c r="DE25" i="126"/>
  <c r="DE4" i="144" s="1"/>
  <c r="DF25" i="126"/>
  <c r="DF4" i="144" s="1"/>
  <c r="DG25" i="126"/>
  <c r="DG4" i="144" s="1"/>
  <c r="DH25" i="126"/>
  <c r="DH4" i="144" s="1"/>
  <c r="DI25" i="126"/>
  <c r="DI4" i="144" s="1"/>
  <c r="DJ25" i="126"/>
  <c r="DJ4" i="144" s="1"/>
  <c r="DK25" i="126"/>
  <c r="DK4" i="144" s="1"/>
  <c r="DL25" i="126"/>
  <c r="DL4" i="144" s="1"/>
  <c r="DM25" i="126"/>
  <c r="DM4" i="144" s="1"/>
  <c r="DN25" i="126"/>
  <c r="DN4" i="144" s="1"/>
  <c r="DO25" i="126"/>
  <c r="DO4" i="144" s="1"/>
  <c r="DP25" i="126"/>
  <c r="DP4" i="144" s="1"/>
  <c r="DQ25" i="126"/>
  <c r="DQ4" i="144" s="1"/>
  <c r="DR25" i="126"/>
  <c r="DR4" i="144" s="1"/>
  <c r="DS25" i="126"/>
  <c r="DS4" i="144" s="1"/>
  <c r="DT25" i="126"/>
  <c r="DT4" i="144" s="1"/>
  <c r="EB4" i="80"/>
  <c r="EB24" i="80" s="1"/>
  <c r="EC4" i="80"/>
  <c r="EC24" i="80" s="1"/>
  <c r="ED4" i="80"/>
  <c r="ED24" i="80" s="1"/>
  <c r="EB5" i="80"/>
  <c r="EB25" i="80" s="1"/>
  <c r="EC5" i="80"/>
  <c r="EC25" i="80" s="1"/>
  <c r="ED5" i="80"/>
  <c r="ED25" i="80" s="1"/>
  <c r="DA4" i="80"/>
  <c r="DA24" i="80" s="1"/>
  <c r="DB4" i="80"/>
  <c r="DB24" i="80" s="1"/>
  <c r="DC4" i="80"/>
  <c r="DD4" i="80"/>
  <c r="DE4" i="80"/>
  <c r="DE24" i="80" s="1"/>
  <c r="DF4" i="80"/>
  <c r="DF24" i="80" s="1"/>
  <c r="DG4" i="80"/>
  <c r="DG24" i="80" s="1"/>
  <c r="DH4" i="80"/>
  <c r="DH24" i="80" s="1"/>
  <c r="DI4" i="80"/>
  <c r="DI24" i="80" s="1"/>
  <c r="DJ4" i="80"/>
  <c r="DJ24" i="80" s="1"/>
  <c r="DK4" i="80"/>
  <c r="DK24" i="80" s="1"/>
  <c r="DL4" i="80"/>
  <c r="DL24" i="80" s="1"/>
  <c r="DM4" i="80"/>
  <c r="DM24" i="80" s="1"/>
  <c r="DN4" i="80"/>
  <c r="DN24" i="80" s="1"/>
  <c r="DO4" i="80"/>
  <c r="DO24" i="80" s="1"/>
  <c r="DP4" i="80"/>
  <c r="DP24" i="80" s="1"/>
  <c r="DQ4" i="80"/>
  <c r="DQ24" i="80" s="1"/>
  <c r="DR4" i="80"/>
  <c r="DR24" i="80" s="1"/>
  <c r="DS4" i="80"/>
  <c r="DS24" i="80" s="1"/>
  <c r="DT4" i="80"/>
  <c r="DT24" i="80" s="1"/>
  <c r="DU4" i="80"/>
  <c r="DU24" i="80" s="1"/>
  <c r="DV4" i="80"/>
  <c r="DV24" i="80" s="1"/>
  <c r="DW4" i="80"/>
  <c r="DW24" i="80" s="1"/>
  <c r="DX4" i="80"/>
  <c r="DX24" i="80" s="1"/>
  <c r="DY4" i="80"/>
  <c r="DY24" i="80" s="1"/>
  <c r="DZ4" i="80"/>
  <c r="DZ24" i="80" s="1"/>
  <c r="EA4" i="80"/>
  <c r="EA24" i="80" s="1"/>
  <c r="DA5" i="80"/>
  <c r="DA25" i="80" s="1"/>
  <c r="DB5" i="80"/>
  <c r="DB25" i="80" s="1"/>
  <c r="DC5" i="80"/>
  <c r="DC25" i="80" s="1"/>
  <c r="DD5" i="80"/>
  <c r="DD25" i="80" s="1"/>
  <c r="DE5" i="80"/>
  <c r="DE25" i="80" s="1"/>
  <c r="DF5" i="80"/>
  <c r="DF25" i="80" s="1"/>
  <c r="DG5" i="80"/>
  <c r="DG25" i="80" s="1"/>
  <c r="DH5" i="80"/>
  <c r="DH25" i="80" s="1"/>
  <c r="DI5" i="80"/>
  <c r="DI25" i="80" s="1"/>
  <c r="DJ5" i="80"/>
  <c r="DJ25" i="80" s="1"/>
  <c r="DK5" i="80"/>
  <c r="DK25" i="80" s="1"/>
  <c r="DL5" i="80"/>
  <c r="DL25" i="80" s="1"/>
  <c r="DM5" i="80"/>
  <c r="DM25" i="80" s="1"/>
  <c r="DN5" i="80"/>
  <c r="DN25" i="80" s="1"/>
  <c r="DO5" i="80"/>
  <c r="DO25" i="80" s="1"/>
  <c r="DP5" i="80"/>
  <c r="DP25" i="80" s="1"/>
  <c r="DQ5" i="80"/>
  <c r="DQ25" i="80" s="1"/>
  <c r="DR5" i="80"/>
  <c r="DR25" i="80" s="1"/>
  <c r="DS5" i="80"/>
  <c r="DT5" i="80"/>
  <c r="DT25" i="80" s="1"/>
  <c r="DU5" i="80"/>
  <c r="DU25" i="80" s="1"/>
  <c r="DV5" i="80"/>
  <c r="DV25" i="80" s="1"/>
  <c r="DW5" i="80"/>
  <c r="DW25" i="80" s="1"/>
  <c r="DX5" i="80"/>
  <c r="DX25" i="80" s="1"/>
  <c r="DY5" i="80"/>
  <c r="DY25" i="80" s="1"/>
  <c r="DZ5" i="80"/>
  <c r="DZ25" i="80" s="1"/>
  <c r="EA5" i="80"/>
  <c r="EA25" i="80" s="1"/>
  <c r="DC24" i="80"/>
  <c r="DD24" i="80"/>
  <c r="DS25" i="80"/>
  <c r="A20" i="195"/>
  <c r="A19" i="195"/>
  <c r="A17" i="195"/>
  <c r="A16" i="195"/>
  <c r="A14" i="195"/>
  <c r="A13" i="195"/>
  <c r="DG5" i="195"/>
  <c r="DF5" i="195"/>
  <c r="DE5" i="195"/>
  <c r="DD5" i="195"/>
  <c r="DC5" i="195"/>
  <c r="DB5" i="195"/>
  <c r="DA5" i="195"/>
  <c r="CZ5" i="195"/>
  <c r="CY5" i="195"/>
  <c r="CX5" i="195"/>
  <c r="CW5" i="195"/>
  <c r="CV5" i="195"/>
  <c r="CU5" i="195"/>
  <c r="CT5" i="195"/>
  <c r="CS5" i="195"/>
  <c r="CR5" i="195"/>
  <c r="CQ5" i="195"/>
  <c r="CP5" i="195"/>
  <c r="CO5" i="195"/>
  <c r="CN5" i="195"/>
  <c r="CM5" i="195"/>
  <c r="CL5" i="195"/>
  <c r="CK5" i="195"/>
  <c r="CJ5" i="195"/>
  <c r="CI5" i="195"/>
  <c r="CH5" i="195"/>
  <c r="CG5" i="195"/>
  <c r="CF5" i="195"/>
  <c r="CE5" i="195"/>
  <c r="CD5" i="195"/>
  <c r="CC5" i="195"/>
  <c r="CB5" i="195"/>
  <c r="CA5" i="195"/>
  <c r="BZ5" i="195"/>
  <c r="BY5" i="195"/>
  <c r="BX5" i="195"/>
  <c r="BW5" i="195"/>
  <c r="BV5" i="195"/>
  <c r="BU5" i="195"/>
  <c r="BT5" i="195"/>
  <c r="BS5" i="195"/>
  <c r="BR5" i="195"/>
  <c r="BQ5" i="195"/>
  <c r="BP5" i="195"/>
  <c r="BO5" i="195"/>
  <c r="BN5" i="195"/>
  <c r="BM5" i="195"/>
  <c r="BL5" i="195"/>
  <c r="BK5" i="195"/>
  <c r="BJ5" i="195"/>
  <c r="BI5" i="195"/>
  <c r="BH5" i="195"/>
  <c r="BG5" i="195"/>
  <c r="BF5" i="195"/>
  <c r="BE5" i="195"/>
  <c r="BD5" i="195"/>
  <c r="BC5" i="195"/>
  <c r="BB5" i="195"/>
  <c r="BA5" i="195"/>
  <c r="AZ5" i="195"/>
  <c r="AY5" i="195"/>
  <c r="AX5" i="195"/>
  <c r="AW5" i="195"/>
  <c r="AV5" i="195"/>
  <c r="AU5" i="195"/>
  <c r="AT5" i="195"/>
  <c r="AS5" i="195"/>
  <c r="AR5" i="195"/>
  <c r="AQ5" i="195"/>
  <c r="AP5" i="195"/>
  <c r="AO5" i="195"/>
  <c r="AN5" i="195"/>
  <c r="AM5" i="195"/>
  <c r="AL5" i="195"/>
  <c r="AK5" i="195"/>
  <c r="AJ5" i="195"/>
  <c r="AI5" i="195"/>
  <c r="AH5" i="195"/>
  <c r="AG5" i="195"/>
  <c r="AF5" i="195"/>
  <c r="AE5" i="195"/>
  <c r="AD5" i="195"/>
  <c r="S5" i="195"/>
  <c r="R5" i="195"/>
  <c r="Q5" i="195"/>
  <c r="P5" i="195"/>
  <c r="O5" i="195"/>
  <c r="N5" i="195"/>
  <c r="M5" i="195"/>
  <c r="L5" i="195"/>
  <c r="K5" i="195"/>
  <c r="J5" i="195"/>
  <c r="I5" i="195"/>
  <c r="H5" i="195"/>
  <c r="G5" i="195"/>
  <c r="F5" i="195"/>
  <c r="E5" i="195"/>
  <c r="D5" i="195"/>
  <c r="C5" i="195"/>
  <c r="B5" i="195"/>
  <c r="DG4" i="195"/>
  <c r="DF4" i="195"/>
  <c r="DE4" i="195"/>
  <c r="DD4" i="195"/>
  <c r="DC4" i="195"/>
  <c r="DB4" i="195"/>
  <c r="DA4" i="195"/>
  <c r="CZ4" i="195"/>
  <c r="CY4" i="195"/>
  <c r="CX4" i="195"/>
  <c r="CW4" i="195"/>
  <c r="CV4" i="195"/>
  <c r="CU4" i="195"/>
  <c r="CT4" i="195"/>
  <c r="CS4" i="195"/>
  <c r="CR4" i="195"/>
  <c r="CQ4" i="195"/>
  <c r="CP4" i="195"/>
  <c r="CO4" i="195"/>
  <c r="CN4" i="195"/>
  <c r="CM4" i="195"/>
  <c r="CL4" i="195"/>
  <c r="CK4" i="195"/>
  <c r="CJ4" i="195"/>
  <c r="CI4" i="195"/>
  <c r="CH4" i="195"/>
  <c r="CG4" i="195"/>
  <c r="CF4" i="195"/>
  <c r="CE4" i="195"/>
  <c r="CD4" i="195"/>
  <c r="CC4" i="195"/>
  <c r="CB4" i="195"/>
  <c r="CA4" i="195"/>
  <c r="BZ4" i="195"/>
  <c r="BY4" i="195"/>
  <c r="BX4" i="195"/>
  <c r="BW4" i="195"/>
  <c r="BV4" i="195"/>
  <c r="BU4" i="195"/>
  <c r="BT4" i="195"/>
  <c r="BS4" i="195"/>
  <c r="BR4" i="195"/>
  <c r="BQ4" i="195"/>
  <c r="BP4" i="195"/>
  <c r="BO4" i="195"/>
  <c r="BN4" i="195"/>
  <c r="BM4" i="195"/>
  <c r="BL4" i="195"/>
  <c r="BK4" i="195"/>
  <c r="BJ4" i="195"/>
  <c r="BI4" i="195"/>
  <c r="BH4" i="195"/>
  <c r="BG4" i="195"/>
  <c r="BF4" i="195"/>
  <c r="BE4" i="195"/>
  <c r="BD4" i="195"/>
  <c r="BC4" i="195"/>
  <c r="BB4" i="195"/>
  <c r="BA4" i="195"/>
  <c r="AZ4" i="195"/>
  <c r="AY4" i="195"/>
  <c r="AX4" i="195"/>
  <c r="AW4" i="195"/>
  <c r="AV4" i="195"/>
  <c r="AU4" i="195"/>
  <c r="AT4" i="195"/>
  <c r="AS4" i="195"/>
  <c r="AR4" i="195"/>
  <c r="AQ4" i="195"/>
  <c r="AP4" i="195"/>
  <c r="AO4" i="195"/>
  <c r="AN4" i="195"/>
  <c r="AM4" i="195"/>
  <c r="AL4" i="195"/>
  <c r="AK4" i="195"/>
  <c r="AJ4" i="195"/>
  <c r="AI4" i="195"/>
  <c r="AH4" i="195"/>
  <c r="AG4" i="195"/>
  <c r="AF4" i="195"/>
  <c r="AE4" i="195"/>
  <c r="AD4" i="195"/>
  <c r="S4" i="195"/>
  <c r="R4" i="195"/>
  <c r="Q4" i="195"/>
  <c r="P4" i="195"/>
  <c r="O4" i="195"/>
  <c r="N4" i="195"/>
  <c r="M4" i="195"/>
  <c r="L4" i="195"/>
  <c r="K4" i="195"/>
  <c r="J4" i="195"/>
  <c r="I4" i="195"/>
  <c r="H4" i="195"/>
  <c r="G4" i="195"/>
  <c r="F4" i="195"/>
  <c r="E4" i="195"/>
  <c r="D4" i="195"/>
  <c r="C4" i="195"/>
  <c r="B4" i="195"/>
  <c r="A40" i="194"/>
  <c r="A39" i="194"/>
  <c r="A37" i="194"/>
  <c r="A36" i="194"/>
  <c r="A34" i="194"/>
  <c r="A33" i="194"/>
  <c r="A20" i="194"/>
  <c r="A19" i="194"/>
  <c r="A17" i="194"/>
  <c r="A16" i="194"/>
  <c r="A14" i="194"/>
  <c r="A13" i="194"/>
  <c r="DG5" i="194"/>
  <c r="DG25" i="194" s="1"/>
  <c r="DF5" i="194"/>
  <c r="DF25" i="194" s="1"/>
  <c r="DE5" i="194"/>
  <c r="DE25" i="194" s="1"/>
  <c r="DD5" i="194"/>
  <c r="DD25" i="194" s="1"/>
  <c r="DC5" i="194"/>
  <c r="DC25" i="194" s="1"/>
  <c r="DB5" i="194"/>
  <c r="DB25" i="194" s="1"/>
  <c r="DA5" i="194"/>
  <c r="DA25" i="194" s="1"/>
  <c r="CZ5" i="194"/>
  <c r="CZ25" i="194" s="1"/>
  <c r="CY5" i="194"/>
  <c r="CY25" i="194" s="1"/>
  <c r="CX5" i="194"/>
  <c r="CX25" i="194" s="1"/>
  <c r="CW5" i="194"/>
  <c r="CW25" i="194" s="1"/>
  <c r="CV5" i="194"/>
  <c r="CV25" i="194" s="1"/>
  <c r="CU5" i="194"/>
  <c r="CU25" i="194" s="1"/>
  <c r="CT5" i="194"/>
  <c r="CT25" i="194" s="1"/>
  <c r="CS5" i="194"/>
  <c r="CS25" i="194" s="1"/>
  <c r="CR5" i="194"/>
  <c r="CR25" i="194" s="1"/>
  <c r="CQ5" i="194"/>
  <c r="CQ25" i="194" s="1"/>
  <c r="CP5" i="194"/>
  <c r="CP25" i="194" s="1"/>
  <c r="CO5" i="194"/>
  <c r="CO25" i="194" s="1"/>
  <c r="CN5" i="194"/>
  <c r="CN25" i="194" s="1"/>
  <c r="CM5" i="194"/>
  <c r="CM25" i="194" s="1"/>
  <c r="CL5" i="194"/>
  <c r="CL25" i="194" s="1"/>
  <c r="CK5" i="194"/>
  <c r="CK25" i="194" s="1"/>
  <c r="CJ5" i="194"/>
  <c r="CJ25" i="194" s="1"/>
  <c r="CI5" i="194"/>
  <c r="CI25" i="194" s="1"/>
  <c r="CH5" i="194"/>
  <c r="CH25" i="194" s="1"/>
  <c r="CG5" i="194"/>
  <c r="CG25" i="194" s="1"/>
  <c r="CF5" i="194"/>
  <c r="CF25" i="194" s="1"/>
  <c r="CE5" i="194"/>
  <c r="CE25" i="194" s="1"/>
  <c r="CD5" i="194"/>
  <c r="CD25" i="194" s="1"/>
  <c r="CC5" i="194"/>
  <c r="CC25" i="194" s="1"/>
  <c r="CB5" i="194"/>
  <c r="CB25" i="194" s="1"/>
  <c r="CA5" i="194"/>
  <c r="CA25" i="194" s="1"/>
  <c r="BZ5" i="194"/>
  <c r="BZ25" i="194" s="1"/>
  <c r="BY5" i="194"/>
  <c r="BY25" i="194" s="1"/>
  <c r="BX5" i="194"/>
  <c r="BX25" i="194" s="1"/>
  <c r="BW5" i="194"/>
  <c r="BW25" i="194" s="1"/>
  <c r="BV5" i="194"/>
  <c r="BV25" i="194" s="1"/>
  <c r="BU5" i="194"/>
  <c r="BU25" i="194" s="1"/>
  <c r="BT5" i="194"/>
  <c r="BT25" i="194" s="1"/>
  <c r="BS5" i="194"/>
  <c r="BS25" i="194" s="1"/>
  <c r="BR5" i="194"/>
  <c r="BR25" i="194" s="1"/>
  <c r="BQ5" i="194"/>
  <c r="BQ25" i="194" s="1"/>
  <c r="BP5" i="194"/>
  <c r="BP25" i="194" s="1"/>
  <c r="BO5" i="194"/>
  <c r="BO25" i="194" s="1"/>
  <c r="BN5" i="194"/>
  <c r="BN25" i="194" s="1"/>
  <c r="BM5" i="194"/>
  <c r="BM25" i="194" s="1"/>
  <c r="BL5" i="194"/>
  <c r="BL25" i="194" s="1"/>
  <c r="BK5" i="194"/>
  <c r="BK25" i="194" s="1"/>
  <c r="BJ5" i="194"/>
  <c r="BJ25" i="194" s="1"/>
  <c r="BI5" i="194"/>
  <c r="BI25" i="194" s="1"/>
  <c r="BH5" i="194"/>
  <c r="BH25" i="194" s="1"/>
  <c r="BG5" i="194"/>
  <c r="BG25" i="194" s="1"/>
  <c r="BF5" i="194"/>
  <c r="BF25" i="194" s="1"/>
  <c r="BE5" i="194"/>
  <c r="BE25" i="194" s="1"/>
  <c r="BD5" i="194"/>
  <c r="BD25" i="194" s="1"/>
  <c r="BC5" i="194"/>
  <c r="BC25" i="194" s="1"/>
  <c r="BB5" i="194"/>
  <c r="BB25" i="194" s="1"/>
  <c r="BA5" i="194"/>
  <c r="BA25" i="194" s="1"/>
  <c r="AZ5" i="194"/>
  <c r="AZ25" i="194" s="1"/>
  <c r="AY5" i="194"/>
  <c r="AY25" i="194" s="1"/>
  <c r="AX5" i="194"/>
  <c r="AX25" i="194" s="1"/>
  <c r="AW5" i="194"/>
  <c r="AW25" i="194" s="1"/>
  <c r="AV5" i="194"/>
  <c r="AV25" i="194" s="1"/>
  <c r="AU5" i="194"/>
  <c r="AU25" i="194" s="1"/>
  <c r="AT5" i="194"/>
  <c r="AT25" i="194" s="1"/>
  <c r="AS5" i="194"/>
  <c r="AS25" i="194" s="1"/>
  <c r="AR5" i="194"/>
  <c r="AR25" i="194" s="1"/>
  <c r="AQ5" i="194"/>
  <c r="AQ25" i="194" s="1"/>
  <c r="AP5" i="194"/>
  <c r="AP25" i="194" s="1"/>
  <c r="AO5" i="194"/>
  <c r="AO25" i="194" s="1"/>
  <c r="AN5" i="194"/>
  <c r="AN25" i="194" s="1"/>
  <c r="AM5" i="194"/>
  <c r="AM25" i="194" s="1"/>
  <c r="AL5" i="194"/>
  <c r="AL25" i="194" s="1"/>
  <c r="AK5" i="194"/>
  <c r="AK25" i="194" s="1"/>
  <c r="AJ5" i="194"/>
  <c r="AJ25" i="194" s="1"/>
  <c r="AI5" i="194"/>
  <c r="AI25" i="194" s="1"/>
  <c r="AH5" i="194"/>
  <c r="AH25" i="194" s="1"/>
  <c r="AG5" i="194"/>
  <c r="AG25" i="194" s="1"/>
  <c r="AF5" i="194"/>
  <c r="AF25" i="194" s="1"/>
  <c r="AE5" i="194"/>
  <c r="AE25" i="194" s="1"/>
  <c r="AD5" i="194"/>
  <c r="AD25" i="194" s="1"/>
  <c r="AC5" i="194"/>
  <c r="AC25" i="194" s="1"/>
  <c r="AB5" i="194"/>
  <c r="AB25" i="194" s="1"/>
  <c r="AA5" i="194"/>
  <c r="AA25" i="194" s="1"/>
  <c r="Z5" i="194"/>
  <c r="Z25" i="194" s="1"/>
  <c r="Y5" i="194"/>
  <c r="Y25" i="194" s="1"/>
  <c r="X5" i="194"/>
  <c r="X25" i="194" s="1"/>
  <c r="W5" i="194"/>
  <c r="W25" i="194" s="1"/>
  <c r="V5" i="194"/>
  <c r="V25" i="194" s="1"/>
  <c r="U5" i="194"/>
  <c r="U25" i="194" s="1"/>
  <c r="T5" i="194"/>
  <c r="T25" i="194" s="1"/>
  <c r="S5" i="194"/>
  <c r="S25" i="194" s="1"/>
  <c r="R5" i="194"/>
  <c r="R25" i="194" s="1"/>
  <c r="Q5" i="194"/>
  <c r="Q25" i="194" s="1"/>
  <c r="P5" i="194"/>
  <c r="P25" i="194" s="1"/>
  <c r="O5" i="194"/>
  <c r="O25" i="194" s="1"/>
  <c r="N5" i="194"/>
  <c r="N25" i="194" s="1"/>
  <c r="M5" i="194"/>
  <c r="M25" i="194" s="1"/>
  <c r="L5" i="194"/>
  <c r="L25" i="194" s="1"/>
  <c r="K5" i="194"/>
  <c r="K25" i="194" s="1"/>
  <c r="J5" i="194"/>
  <c r="J25" i="194" s="1"/>
  <c r="I5" i="194"/>
  <c r="I25" i="194" s="1"/>
  <c r="H5" i="194"/>
  <c r="H25" i="194" s="1"/>
  <c r="G5" i="194"/>
  <c r="G25" i="194" s="1"/>
  <c r="F5" i="194"/>
  <c r="F25" i="194" s="1"/>
  <c r="E5" i="194"/>
  <c r="E25" i="194" s="1"/>
  <c r="D5" i="194"/>
  <c r="D25" i="194" s="1"/>
  <c r="C5" i="194"/>
  <c r="C25" i="194" s="1"/>
  <c r="B5" i="194"/>
  <c r="B25" i="194" s="1"/>
  <c r="DG4" i="194"/>
  <c r="DG24" i="194" s="1"/>
  <c r="DF4" i="194"/>
  <c r="DF24" i="194" s="1"/>
  <c r="DE4" i="194"/>
  <c r="DE24" i="194" s="1"/>
  <c r="DD4" i="194"/>
  <c r="DD24" i="194" s="1"/>
  <c r="DC4" i="194"/>
  <c r="DC24" i="194" s="1"/>
  <c r="DB4" i="194"/>
  <c r="DB24" i="194" s="1"/>
  <c r="DA4" i="194"/>
  <c r="DA24" i="194" s="1"/>
  <c r="CZ4" i="194"/>
  <c r="CZ24" i="194" s="1"/>
  <c r="CY4" i="194"/>
  <c r="CY24" i="194" s="1"/>
  <c r="CX4" i="194"/>
  <c r="CX24" i="194" s="1"/>
  <c r="CW4" i="194"/>
  <c r="CW24" i="194" s="1"/>
  <c r="CV4" i="194"/>
  <c r="CV24" i="194" s="1"/>
  <c r="CU4" i="194"/>
  <c r="CU24" i="194" s="1"/>
  <c r="CT4" i="194"/>
  <c r="CT24" i="194" s="1"/>
  <c r="CS4" i="194"/>
  <c r="CS24" i="194" s="1"/>
  <c r="CR4" i="194"/>
  <c r="CR24" i="194" s="1"/>
  <c r="CQ4" i="194"/>
  <c r="CQ24" i="194" s="1"/>
  <c r="CP4" i="194"/>
  <c r="CP24" i="194" s="1"/>
  <c r="CO4" i="194"/>
  <c r="CO24" i="194" s="1"/>
  <c r="CN4" i="194"/>
  <c r="CN24" i="194" s="1"/>
  <c r="CM4" i="194"/>
  <c r="CM24" i="194" s="1"/>
  <c r="CL4" i="194"/>
  <c r="CL24" i="194" s="1"/>
  <c r="CK4" i="194"/>
  <c r="CK24" i="194" s="1"/>
  <c r="CJ4" i="194"/>
  <c r="CJ24" i="194" s="1"/>
  <c r="CI4" i="194"/>
  <c r="CI24" i="194" s="1"/>
  <c r="CH4" i="194"/>
  <c r="CH24" i="194" s="1"/>
  <c r="CG4" i="194"/>
  <c r="CG24" i="194" s="1"/>
  <c r="CF4" i="194"/>
  <c r="CF24" i="194" s="1"/>
  <c r="CE4" i="194"/>
  <c r="CE24" i="194" s="1"/>
  <c r="CD4" i="194"/>
  <c r="CD24" i="194" s="1"/>
  <c r="CC4" i="194"/>
  <c r="CC24" i="194" s="1"/>
  <c r="CB4" i="194"/>
  <c r="CB24" i="194" s="1"/>
  <c r="CA4" i="194"/>
  <c r="CA24" i="194" s="1"/>
  <c r="BZ4" i="194"/>
  <c r="BZ24" i="194" s="1"/>
  <c r="BY4" i="194"/>
  <c r="BY24" i="194" s="1"/>
  <c r="BX4" i="194"/>
  <c r="BX24" i="194" s="1"/>
  <c r="BW4" i="194"/>
  <c r="BW24" i="194" s="1"/>
  <c r="BV4" i="194"/>
  <c r="BV24" i="194" s="1"/>
  <c r="BU4" i="194"/>
  <c r="BU24" i="194" s="1"/>
  <c r="BT4" i="194"/>
  <c r="BT24" i="194" s="1"/>
  <c r="BS4" i="194"/>
  <c r="BS24" i="194" s="1"/>
  <c r="BR4" i="194"/>
  <c r="BR24" i="194" s="1"/>
  <c r="BQ4" i="194"/>
  <c r="BQ24" i="194" s="1"/>
  <c r="BP4" i="194"/>
  <c r="BP24" i="194" s="1"/>
  <c r="BO4" i="194"/>
  <c r="BO24" i="194" s="1"/>
  <c r="BN4" i="194"/>
  <c r="BN24" i="194" s="1"/>
  <c r="BM4" i="194"/>
  <c r="BM24" i="194" s="1"/>
  <c r="BL4" i="194"/>
  <c r="BL24" i="194" s="1"/>
  <c r="BK4" i="194"/>
  <c r="BK24" i="194" s="1"/>
  <c r="BJ4" i="194"/>
  <c r="BJ24" i="194" s="1"/>
  <c r="BI4" i="194"/>
  <c r="BI24" i="194" s="1"/>
  <c r="BH4" i="194"/>
  <c r="BH24" i="194" s="1"/>
  <c r="BG4" i="194"/>
  <c r="BG24" i="194" s="1"/>
  <c r="BF4" i="194"/>
  <c r="BF24" i="194" s="1"/>
  <c r="BE4" i="194"/>
  <c r="BE24" i="194" s="1"/>
  <c r="BD4" i="194"/>
  <c r="BD24" i="194" s="1"/>
  <c r="BC4" i="194"/>
  <c r="BC24" i="194" s="1"/>
  <c r="BB4" i="194"/>
  <c r="BB24" i="194" s="1"/>
  <c r="BA4" i="194"/>
  <c r="BA24" i="194" s="1"/>
  <c r="AZ4" i="194"/>
  <c r="AZ24" i="194" s="1"/>
  <c r="AY4" i="194"/>
  <c r="AY24" i="194" s="1"/>
  <c r="AX4" i="194"/>
  <c r="AX24" i="194" s="1"/>
  <c r="AW4" i="194"/>
  <c r="AW24" i="194" s="1"/>
  <c r="AV4" i="194"/>
  <c r="AV24" i="194" s="1"/>
  <c r="AU4" i="194"/>
  <c r="AU24" i="194" s="1"/>
  <c r="AT4" i="194"/>
  <c r="AT24" i="194" s="1"/>
  <c r="AS4" i="194"/>
  <c r="AS24" i="194" s="1"/>
  <c r="AR4" i="194"/>
  <c r="AR24" i="194" s="1"/>
  <c r="AQ4" i="194"/>
  <c r="AQ24" i="194" s="1"/>
  <c r="AP4" i="194"/>
  <c r="AP24" i="194" s="1"/>
  <c r="AO4" i="194"/>
  <c r="AO24" i="194" s="1"/>
  <c r="AN4" i="194"/>
  <c r="AN24" i="194" s="1"/>
  <c r="AM4" i="194"/>
  <c r="AM24" i="194" s="1"/>
  <c r="AL4" i="194"/>
  <c r="AL24" i="194" s="1"/>
  <c r="AK4" i="194"/>
  <c r="AK24" i="194" s="1"/>
  <c r="AJ4" i="194"/>
  <c r="AJ24" i="194" s="1"/>
  <c r="AI4" i="194"/>
  <c r="AI24" i="194" s="1"/>
  <c r="AH4" i="194"/>
  <c r="AH24" i="194" s="1"/>
  <c r="AG4" i="194"/>
  <c r="AG24" i="194" s="1"/>
  <c r="AF4" i="194"/>
  <c r="AF24" i="194" s="1"/>
  <c r="AE4" i="194"/>
  <c r="AE24" i="194" s="1"/>
  <c r="AD4" i="194"/>
  <c r="AD24" i="194" s="1"/>
  <c r="AC4" i="194"/>
  <c r="AC24" i="194" s="1"/>
  <c r="AB4" i="194"/>
  <c r="AB24" i="194" s="1"/>
  <c r="AA4" i="194"/>
  <c r="AA24" i="194" s="1"/>
  <c r="Z4" i="194"/>
  <c r="Z24" i="194" s="1"/>
  <c r="Y4" i="194"/>
  <c r="Y24" i="194" s="1"/>
  <c r="X4" i="194"/>
  <c r="X24" i="194" s="1"/>
  <c r="W4" i="194"/>
  <c r="W24" i="194" s="1"/>
  <c r="V4" i="194"/>
  <c r="V24" i="194" s="1"/>
  <c r="U4" i="194"/>
  <c r="U24" i="194" s="1"/>
  <c r="T4" i="194"/>
  <c r="T24" i="194" s="1"/>
  <c r="S4" i="194"/>
  <c r="S24" i="194" s="1"/>
  <c r="R4" i="194"/>
  <c r="R24" i="194" s="1"/>
  <c r="Q4" i="194"/>
  <c r="Q24" i="194" s="1"/>
  <c r="P4" i="194"/>
  <c r="P24" i="194" s="1"/>
  <c r="O4" i="194"/>
  <c r="O24" i="194" s="1"/>
  <c r="N4" i="194"/>
  <c r="N24" i="194" s="1"/>
  <c r="M4" i="194"/>
  <c r="M24" i="194" s="1"/>
  <c r="L4" i="194"/>
  <c r="L24" i="194" s="1"/>
  <c r="K4" i="194"/>
  <c r="K24" i="194" s="1"/>
  <c r="J4" i="194"/>
  <c r="J24" i="194" s="1"/>
  <c r="I4" i="194"/>
  <c r="I24" i="194" s="1"/>
  <c r="H4" i="194"/>
  <c r="H24" i="194" s="1"/>
  <c r="G4" i="194"/>
  <c r="G24" i="194" s="1"/>
  <c r="F4" i="194"/>
  <c r="F24" i="194" s="1"/>
  <c r="E4" i="194"/>
  <c r="E24" i="194" s="1"/>
  <c r="D4" i="194"/>
  <c r="D24" i="194" s="1"/>
  <c r="C4" i="194"/>
  <c r="C24" i="194" s="1"/>
  <c r="B4" i="194"/>
  <c r="B24" i="194" s="1"/>
  <c r="A19" i="193"/>
  <c r="A18" i="193"/>
  <c r="A16" i="193"/>
  <c r="A15" i="193"/>
  <c r="A13" i="193"/>
  <c r="A12" i="193"/>
  <c r="A40" i="192"/>
  <c r="A39" i="192"/>
  <c r="A37" i="192"/>
  <c r="A36" i="192"/>
  <c r="A34" i="192"/>
  <c r="A33" i="192"/>
  <c r="A20" i="192"/>
  <c r="A19" i="192"/>
  <c r="A17" i="192"/>
  <c r="A16" i="192"/>
  <c r="A14" i="192"/>
  <c r="A13" i="192"/>
  <c r="DG5" i="192"/>
  <c r="DG25" i="192" s="1"/>
  <c r="DF5" i="192"/>
  <c r="DF25" i="192" s="1"/>
  <c r="DE5" i="192"/>
  <c r="DE25" i="192" s="1"/>
  <c r="DD5" i="192"/>
  <c r="DD25" i="192" s="1"/>
  <c r="DC5" i="192"/>
  <c r="DC25" i="192" s="1"/>
  <c r="DB5" i="192"/>
  <c r="DB25" i="192" s="1"/>
  <c r="DA5" i="192"/>
  <c r="DA25" i="192" s="1"/>
  <c r="CZ5" i="192"/>
  <c r="CZ25" i="192" s="1"/>
  <c r="CY5" i="192"/>
  <c r="CY25" i="192" s="1"/>
  <c r="CX5" i="192"/>
  <c r="CX25" i="192" s="1"/>
  <c r="CW5" i="192"/>
  <c r="CW25" i="192" s="1"/>
  <c r="CV5" i="192"/>
  <c r="CV25" i="192" s="1"/>
  <c r="CU5" i="192"/>
  <c r="CU25" i="192" s="1"/>
  <c r="CT5" i="192"/>
  <c r="CT25" i="192" s="1"/>
  <c r="CS5" i="192"/>
  <c r="CS25" i="192" s="1"/>
  <c r="CR5" i="192"/>
  <c r="CR25" i="192" s="1"/>
  <c r="CQ5" i="192"/>
  <c r="CQ25" i="192" s="1"/>
  <c r="CP5" i="192"/>
  <c r="CP25" i="192" s="1"/>
  <c r="CO5" i="192"/>
  <c r="CO25" i="192" s="1"/>
  <c r="CN5" i="192"/>
  <c r="CN25" i="192" s="1"/>
  <c r="CM5" i="192"/>
  <c r="CM25" i="192" s="1"/>
  <c r="CL5" i="192"/>
  <c r="CL25" i="192" s="1"/>
  <c r="CK5" i="192"/>
  <c r="CK25" i="192" s="1"/>
  <c r="CJ5" i="192"/>
  <c r="CJ25" i="192" s="1"/>
  <c r="CI5" i="192"/>
  <c r="CI25" i="192" s="1"/>
  <c r="CH5" i="192"/>
  <c r="CH25" i="192" s="1"/>
  <c r="CG5" i="192"/>
  <c r="CG25" i="192" s="1"/>
  <c r="CF5" i="192"/>
  <c r="CF25" i="192" s="1"/>
  <c r="CE5" i="192"/>
  <c r="CE25" i="192" s="1"/>
  <c r="CD5" i="192"/>
  <c r="CD25" i="192" s="1"/>
  <c r="CC5" i="192"/>
  <c r="CC25" i="192" s="1"/>
  <c r="CB5" i="192"/>
  <c r="CB25" i="192" s="1"/>
  <c r="CA5" i="192"/>
  <c r="CA25" i="192" s="1"/>
  <c r="BZ5" i="192"/>
  <c r="BZ25" i="192" s="1"/>
  <c r="BY5" i="192"/>
  <c r="BY25" i="192" s="1"/>
  <c r="BX5" i="192"/>
  <c r="BX25" i="192" s="1"/>
  <c r="BW5" i="192"/>
  <c r="BW25" i="192" s="1"/>
  <c r="BV5" i="192"/>
  <c r="BV25" i="192" s="1"/>
  <c r="BU5" i="192"/>
  <c r="BU25" i="192" s="1"/>
  <c r="BT5" i="192"/>
  <c r="BT25" i="192" s="1"/>
  <c r="BS5" i="192"/>
  <c r="BS25" i="192" s="1"/>
  <c r="BR5" i="192"/>
  <c r="BR25" i="192" s="1"/>
  <c r="BQ5" i="192"/>
  <c r="BQ25" i="192" s="1"/>
  <c r="BP5" i="192"/>
  <c r="BP25" i="192" s="1"/>
  <c r="BO5" i="192"/>
  <c r="BO25" i="192" s="1"/>
  <c r="BN5" i="192"/>
  <c r="BN25" i="192" s="1"/>
  <c r="BM5" i="192"/>
  <c r="BM25" i="192" s="1"/>
  <c r="BL5" i="192"/>
  <c r="BL25" i="192" s="1"/>
  <c r="BK5" i="192"/>
  <c r="BK25" i="192" s="1"/>
  <c r="BJ5" i="192"/>
  <c r="BJ25" i="192" s="1"/>
  <c r="BI5" i="192"/>
  <c r="BI25" i="192" s="1"/>
  <c r="BH5" i="192"/>
  <c r="BH25" i="192" s="1"/>
  <c r="BG5" i="192"/>
  <c r="BG25" i="192" s="1"/>
  <c r="BF5" i="192"/>
  <c r="BF25" i="192" s="1"/>
  <c r="BE5" i="192"/>
  <c r="BE25" i="192" s="1"/>
  <c r="BD5" i="192"/>
  <c r="BD25" i="192" s="1"/>
  <c r="BC5" i="192"/>
  <c r="BC25" i="192" s="1"/>
  <c r="BB5" i="192"/>
  <c r="BB25" i="192" s="1"/>
  <c r="BA5" i="192"/>
  <c r="BA25" i="192" s="1"/>
  <c r="AZ5" i="192"/>
  <c r="AZ25" i="192" s="1"/>
  <c r="AY5" i="192"/>
  <c r="AY25" i="192" s="1"/>
  <c r="AX5" i="192"/>
  <c r="AX25" i="192" s="1"/>
  <c r="AW5" i="192"/>
  <c r="AW25" i="192" s="1"/>
  <c r="AV5" i="192"/>
  <c r="AV25" i="192" s="1"/>
  <c r="AU5" i="192"/>
  <c r="AU25" i="192" s="1"/>
  <c r="AT5" i="192"/>
  <c r="AT25" i="192" s="1"/>
  <c r="AS5" i="192"/>
  <c r="AS25" i="192" s="1"/>
  <c r="AR5" i="192"/>
  <c r="AR25" i="192" s="1"/>
  <c r="AQ5" i="192"/>
  <c r="AQ25" i="192" s="1"/>
  <c r="AP5" i="192"/>
  <c r="AP25" i="192" s="1"/>
  <c r="AO5" i="192"/>
  <c r="AO25" i="192" s="1"/>
  <c r="AN5" i="192"/>
  <c r="AN25" i="192" s="1"/>
  <c r="AM5" i="192"/>
  <c r="AM25" i="192" s="1"/>
  <c r="AL5" i="192"/>
  <c r="AL25" i="192" s="1"/>
  <c r="AK5" i="192"/>
  <c r="AK25" i="192" s="1"/>
  <c r="AJ5" i="192"/>
  <c r="AJ25" i="192" s="1"/>
  <c r="AI5" i="192"/>
  <c r="AI25" i="192" s="1"/>
  <c r="AH5" i="192"/>
  <c r="AH25" i="192" s="1"/>
  <c r="AG5" i="192"/>
  <c r="AG25" i="192" s="1"/>
  <c r="AF5" i="192"/>
  <c r="AF25" i="192" s="1"/>
  <c r="AE5" i="192"/>
  <c r="AE25" i="192" s="1"/>
  <c r="AD5" i="192"/>
  <c r="AD25" i="192" s="1"/>
  <c r="AC5" i="192"/>
  <c r="AC25" i="192" s="1"/>
  <c r="AB5" i="192"/>
  <c r="AB25" i="192" s="1"/>
  <c r="AA5" i="192"/>
  <c r="AA25" i="192" s="1"/>
  <c r="Z5" i="192"/>
  <c r="Z25" i="192" s="1"/>
  <c r="Y5" i="192"/>
  <c r="Y25" i="192" s="1"/>
  <c r="X5" i="192"/>
  <c r="X25" i="192" s="1"/>
  <c r="W5" i="192"/>
  <c r="W25" i="192" s="1"/>
  <c r="V5" i="192"/>
  <c r="V25" i="192" s="1"/>
  <c r="U5" i="192"/>
  <c r="U25" i="192" s="1"/>
  <c r="T5" i="192"/>
  <c r="T25" i="192" s="1"/>
  <c r="S5" i="192"/>
  <c r="S25" i="192" s="1"/>
  <c r="R5" i="192"/>
  <c r="R25" i="192" s="1"/>
  <c r="Q5" i="192"/>
  <c r="Q25" i="192" s="1"/>
  <c r="P5" i="192"/>
  <c r="P25" i="192" s="1"/>
  <c r="O5" i="192"/>
  <c r="O25" i="192" s="1"/>
  <c r="N5" i="192"/>
  <c r="N25" i="192" s="1"/>
  <c r="M5" i="192"/>
  <c r="M25" i="192" s="1"/>
  <c r="L5" i="192"/>
  <c r="L25" i="192" s="1"/>
  <c r="K5" i="192"/>
  <c r="K25" i="192" s="1"/>
  <c r="J5" i="192"/>
  <c r="J25" i="192" s="1"/>
  <c r="I5" i="192"/>
  <c r="I25" i="192" s="1"/>
  <c r="H5" i="192"/>
  <c r="H25" i="192" s="1"/>
  <c r="G5" i="192"/>
  <c r="G25" i="192" s="1"/>
  <c r="F5" i="192"/>
  <c r="F25" i="192" s="1"/>
  <c r="E5" i="192"/>
  <c r="E25" i="192" s="1"/>
  <c r="D5" i="192"/>
  <c r="D25" i="192" s="1"/>
  <c r="C5" i="192"/>
  <c r="C25" i="192" s="1"/>
  <c r="B5" i="192"/>
  <c r="B25" i="192" s="1"/>
  <c r="DG4" i="192"/>
  <c r="DG24" i="192" s="1"/>
  <c r="DF4" i="192"/>
  <c r="DF24" i="192" s="1"/>
  <c r="DE4" i="192"/>
  <c r="DE24" i="192" s="1"/>
  <c r="DD4" i="192"/>
  <c r="DD24" i="192" s="1"/>
  <c r="DC4" i="192"/>
  <c r="DC24" i="192" s="1"/>
  <c r="DB4" i="192"/>
  <c r="DB24" i="192" s="1"/>
  <c r="DA4" i="192"/>
  <c r="DA24" i="192" s="1"/>
  <c r="CZ4" i="192"/>
  <c r="CZ24" i="192" s="1"/>
  <c r="CY4" i="192"/>
  <c r="CY24" i="192" s="1"/>
  <c r="CX4" i="192"/>
  <c r="CX24" i="192" s="1"/>
  <c r="CW4" i="192"/>
  <c r="CW24" i="192" s="1"/>
  <c r="CV4" i="192"/>
  <c r="CV24" i="192" s="1"/>
  <c r="CU4" i="192"/>
  <c r="CU24" i="192" s="1"/>
  <c r="CT4" i="192"/>
  <c r="CT24" i="192" s="1"/>
  <c r="CS4" i="192"/>
  <c r="CS24" i="192" s="1"/>
  <c r="CR4" i="192"/>
  <c r="CR24" i="192" s="1"/>
  <c r="CQ4" i="192"/>
  <c r="CQ24" i="192" s="1"/>
  <c r="CP4" i="192"/>
  <c r="CP24" i="192" s="1"/>
  <c r="CO4" i="192"/>
  <c r="CO24" i="192" s="1"/>
  <c r="CN4" i="192"/>
  <c r="CN24" i="192" s="1"/>
  <c r="CM4" i="192"/>
  <c r="CM24" i="192" s="1"/>
  <c r="CL4" i="192"/>
  <c r="CL24" i="192" s="1"/>
  <c r="CK4" i="192"/>
  <c r="CK24" i="192" s="1"/>
  <c r="CJ4" i="192"/>
  <c r="CJ24" i="192" s="1"/>
  <c r="CI4" i="192"/>
  <c r="CI24" i="192" s="1"/>
  <c r="CH4" i="192"/>
  <c r="CH24" i="192" s="1"/>
  <c r="CG4" i="192"/>
  <c r="CG24" i="192" s="1"/>
  <c r="CF4" i="192"/>
  <c r="CF24" i="192" s="1"/>
  <c r="CE4" i="192"/>
  <c r="CE24" i="192" s="1"/>
  <c r="CD4" i="192"/>
  <c r="CD24" i="192" s="1"/>
  <c r="CC4" i="192"/>
  <c r="CC24" i="192" s="1"/>
  <c r="CB4" i="192"/>
  <c r="CB24" i="192" s="1"/>
  <c r="CA4" i="192"/>
  <c r="CA24" i="192" s="1"/>
  <c r="BZ4" i="192"/>
  <c r="BZ24" i="192" s="1"/>
  <c r="BY4" i="192"/>
  <c r="BY24" i="192" s="1"/>
  <c r="BX4" i="192"/>
  <c r="BX24" i="192" s="1"/>
  <c r="BW4" i="192"/>
  <c r="BW24" i="192" s="1"/>
  <c r="BV4" i="192"/>
  <c r="BV24" i="192" s="1"/>
  <c r="BU4" i="192"/>
  <c r="BU24" i="192" s="1"/>
  <c r="BT4" i="192"/>
  <c r="BT24" i="192" s="1"/>
  <c r="BS4" i="192"/>
  <c r="BS24" i="192" s="1"/>
  <c r="BR4" i="192"/>
  <c r="BR24" i="192" s="1"/>
  <c r="BQ4" i="192"/>
  <c r="BQ24" i="192" s="1"/>
  <c r="BP4" i="192"/>
  <c r="BP24" i="192" s="1"/>
  <c r="BO4" i="192"/>
  <c r="BO24" i="192" s="1"/>
  <c r="BN4" i="192"/>
  <c r="BN24" i="192" s="1"/>
  <c r="BM4" i="192"/>
  <c r="BM24" i="192" s="1"/>
  <c r="BL4" i="192"/>
  <c r="BL24" i="192" s="1"/>
  <c r="BK4" i="192"/>
  <c r="BK24" i="192" s="1"/>
  <c r="BJ4" i="192"/>
  <c r="BJ24" i="192" s="1"/>
  <c r="BI4" i="192"/>
  <c r="BI24" i="192" s="1"/>
  <c r="BH4" i="192"/>
  <c r="BH24" i="192" s="1"/>
  <c r="BG4" i="192"/>
  <c r="BG24" i="192" s="1"/>
  <c r="BF4" i="192"/>
  <c r="BF24" i="192" s="1"/>
  <c r="BE4" i="192"/>
  <c r="BE24" i="192" s="1"/>
  <c r="BD4" i="192"/>
  <c r="BD24" i="192" s="1"/>
  <c r="BC4" i="192"/>
  <c r="BC24" i="192" s="1"/>
  <c r="BB4" i="192"/>
  <c r="BB24" i="192" s="1"/>
  <c r="BA4" i="192"/>
  <c r="BA24" i="192" s="1"/>
  <c r="AZ4" i="192"/>
  <c r="AZ24" i="192" s="1"/>
  <c r="AY4" i="192"/>
  <c r="AY24" i="192" s="1"/>
  <c r="AX4" i="192"/>
  <c r="AX24" i="192" s="1"/>
  <c r="AW4" i="192"/>
  <c r="AW24" i="192" s="1"/>
  <c r="AV4" i="192"/>
  <c r="AV24" i="192" s="1"/>
  <c r="AU4" i="192"/>
  <c r="AU24" i="192" s="1"/>
  <c r="AT4" i="192"/>
  <c r="AT24" i="192" s="1"/>
  <c r="AS4" i="192"/>
  <c r="AS24" i="192" s="1"/>
  <c r="AR4" i="192"/>
  <c r="AR24" i="192" s="1"/>
  <c r="AQ4" i="192"/>
  <c r="AQ24" i="192" s="1"/>
  <c r="AP4" i="192"/>
  <c r="AP24" i="192" s="1"/>
  <c r="AO4" i="192"/>
  <c r="AO24" i="192" s="1"/>
  <c r="AN4" i="192"/>
  <c r="AN24" i="192" s="1"/>
  <c r="AM4" i="192"/>
  <c r="AM24" i="192" s="1"/>
  <c r="AL4" i="192"/>
  <c r="AL24" i="192" s="1"/>
  <c r="AK4" i="192"/>
  <c r="AK24" i="192" s="1"/>
  <c r="AJ4" i="192"/>
  <c r="AJ24" i="192" s="1"/>
  <c r="AI4" i="192"/>
  <c r="AI24" i="192" s="1"/>
  <c r="AH4" i="192"/>
  <c r="AH24" i="192" s="1"/>
  <c r="AG4" i="192"/>
  <c r="AG24" i="192" s="1"/>
  <c r="AF4" i="192"/>
  <c r="AF24" i="192" s="1"/>
  <c r="AE4" i="192"/>
  <c r="AE24" i="192" s="1"/>
  <c r="AD4" i="192"/>
  <c r="AD24" i="192" s="1"/>
  <c r="AC4" i="192"/>
  <c r="AC24" i="192" s="1"/>
  <c r="AB4" i="192"/>
  <c r="AB24" i="192" s="1"/>
  <c r="AA4" i="192"/>
  <c r="AA24" i="192" s="1"/>
  <c r="Z4" i="192"/>
  <c r="Z24" i="192" s="1"/>
  <c r="Y4" i="192"/>
  <c r="Y24" i="192" s="1"/>
  <c r="X4" i="192"/>
  <c r="X24" i="192" s="1"/>
  <c r="W4" i="192"/>
  <c r="W24" i="192" s="1"/>
  <c r="V4" i="192"/>
  <c r="V24" i="192" s="1"/>
  <c r="U4" i="192"/>
  <c r="U24" i="192" s="1"/>
  <c r="T4" i="192"/>
  <c r="T24" i="192" s="1"/>
  <c r="S4" i="192"/>
  <c r="S24" i="192" s="1"/>
  <c r="R4" i="192"/>
  <c r="R24" i="192" s="1"/>
  <c r="Q4" i="192"/>
  <c r="Q24" i="192" s="1"/>
  <c r="P4" i="192"/>
  <c r="P24" i="192" s="1"/>
  <c r="O4" i="192"/>
  <c r="O24" i="192" s="1"/>
  <c r="N4" i="192"/>
  <c r="N24" i="192" s="1"/>
  <c r="M4" i="192"/>
  <c r="M24" i="192" s="1"/>
  <c r="L4" i="192"/>
  <c r="L24" i="192" s="1"/>
  <c r="K4" i="192"/>
  <c r="K24" i="192" s="1"/>
  <c r="J4" i="192"/>
  <c r="J24" i="192" s="1"/>
  <c r="I4" i="192"/>
  <c r="I24" i="192" s="1"/>
  <c r="H4" i="192"/>
  <c r="H24" i="192" s="1"/>
  <c r="G4" i="192"/>
  <c r="G24" i="192" s="1"/>
  <c r="F4" i="192"/>
  <c r="F24" i="192" s="1"/>
  <c r="E4" i="192"/>
  <c r="E24" i="192" s="1"/>
  <c r="D4" i="192"/>
  <c r="D24" i="192" s="1"/>
  <c r="C4" i="192"/>
  <c r="C24" i="192" s="1"/>
  <c r="B4" i="192"/>
  <c r="B24" i="192" s="1"/>
  <c r="DH4" i="193" l="1"/>
  <c r="DD4" i="165"/>
  <c r="DK4" i="193"/>
  <c r="DH4" i="165"/>
  <c r="DJ4" i="165"/>
  <c r="DL3" i="193"/>
  <c r="DJ3" i="165"/>
  <c r="DQ3" i="193"/>
  <c r="DA3" i="165"/>
  <c r="DP4" i="193"/>
  <c r="DM3" i="193"/>
  <c r="DN4" i="193"/>
  <c r="DG4" i="165"/>
  <c r="DJ4" i="193"/>
  <c r="DC4" i="165"/>
  <c r="DO3" i="193"/>
  <c r="DH3" i="165"/>
  <c r="DK3" i="193"/>
  <c r="DD3" i="165"/>
  <c r="DJ3" i="193"/>
  <c r="DC3" i="165"/>
  <c r="DI3" i="165"/>
  <c r="DE4" i="165"/>
  <c r="DL4" i="193"/>
  <c r="DB3" i="165"/>
  <c r="DI3" i="193"/>
  <c r="DF4" i="165"/>
  <c r="DB4" i="165"/>
  <c r="DG3" i="165"/>
  <c r="A40" i="191"/>
  <c r="A39" i="191"/>
  <c r="A37" i="191"/>
  <c r="A36" i="191"/>
  <c r="A34" i="191"/>
  <c r="A33" i="191"/>
  <c r="BK25" i="191"/>
  <c r="A20" i="191"/>
  <c r="A19" i="191"/>
  <c r="A17" i="191"/>
  <c r="A16" i="191"/>
  <c r="A14" i="191"/>
  <c r="A13" i="191"/>
  <c r="DG5" i="191"/>
  <c r="DG25" i="191" s="1"/>
  <c r="DF5" i="191"/>
  <c r="DF25" i="191" s="1"/>
  <c r="DE5" i="191"/>
  <c r="DE25" i="191" s="1"/>
  <c r="DD5" i="191"/>
  <c r="DD25" i="191" s="1"/>
  <c r="DC5" i="191"/>
  <c r="DC25" i="191" s="1"/>
  <c r="DB5" i="191"/>
  <c r="DB25" i="191" s="1"/>
  <c r="DA5" i="191"/>
  <c r="DA25" i="191" s="1"/>
  <c r="CZ5" i="191"/>
  <c r="CZ25" i="191" s="1"/>
  <c r="CY5" i="191"/>
  <c r="CY25" i="191" s="1"/>
  <c r="CX5" i="191"/>
  <c r="CX25" i="191" s="1"/>
  <c r="CW5" i="191"/>
  <c r="CW25" i="191" s="1"/>
  <c r="CV5" i="191"/>
  <c r="CV25" i="191" s="1"/>
  <c r="CU5" i="191"/>
  <c r="CU25" i="191" s="1"/>
  <c r="CT5" i="191"/>
  <c r="CT25" i="191" s="1"/>
  <c r="CS5" i="191"/>
  <c r="CS25" i="191" s="1"/>
  <c r="CR5" i="191"/>
  <c r="CR25" i="191" s="1"/>
  <c r="CQ5" i="191"/>
  <c r="CQ25" i="191" s="1"/>
  <c r="CP5" i="191"/>
  <c r="CP25" i="191" s="1"/>
  <c r="CO5" i="191"/>
  <c r="CO25" i="191" s="1"/>
  <c r="CN5" i="191"/>
  <c r="CN25" i="191" s="1"/>
  <c r="CM5" i="191"/>
  <c r="CM25" i="191" s="1"/>
  <c r="CL5" i="191"/>
  <c r="CL25" i="191" s="1"/>
  <c r="CK5" i="191"/>
  <c r="CK25" i="191" s="1"/>
  <c r="CJ5" i="191"/>
  <c r="CJ25" i="191" s="1"/>
  <c r="CI5" i="191"/>
  <c r="CI25" i="191" s="1"/>
  <c r="CH5" i="191"/>
  <c r="CH25" i="191" s="1"/>
  <c r="CG5" i="191"/>
  <c r="CG25" i="191" s="1"/>
  <c r="CF5" i="191"/>
  <c r="CF25" i="191" s="1"/>
  <c r="CE5" i="191"/>
  <c r="CE25" i="191" s="1"/>
  <c r="CD5" i="191"/>
  <c r="CD25" i="191" s="1"/>
  <c r="CC5" i="191"/>
  <c r="CC25" i="191" s="1"/>
  <c r="CB5" i="191"/>
  <c r="CB25" i="191" s="1"/>
  <c r="CA5" i="191"/>
  <c r="CA25" i="191" s="1"/>
  <c r="BZ5" i="191"/>
  <c r="BZ25" i="191" s="1"/>
  <c r="BY5" i="191"/>
  <c r="BY25" i="191" s="1"/>
  <c r="BX5" i="191"/>
  <c r="BX25" i="191" s="1"/>
  <c r="BW5" i="191"/>
  <c r="BW25" i="191" s="1"/>
  <c r="BV5" i="191"/>
  <c r="BV25" i="191" s="1"/>
  <c r="BU5" i="191"/>
  <c r="BU25" i="191" s="1"/>
  <c r="BT5" i="191"/>
  <c r="BT25" i="191" s="1"/>
  <c r="BS5" i="191"/>
  <c r="BS25" i="191" s="1"/>
  <c r="BR5" i="191"/>
  <c r="BR25" i="191" s="1"/>
  <c r="BQ5" i="191"/>
  <c r="BQ25" i="191" s="1"/>
  <c r="BP5" i="191"/>
  <c r="BP25" i="191" s="1"/>
  <c r="BO5" i="191"/>
  <c r="BO25" i="191" s="1"/>
  <c r="BN5" i="191"/>
  <c r="BN25" i="191" s="1"/>
  <c r="BM5" i="191"/>
  <c r="BM25" i="191" s="1"/>
  <c r="BL5" i="191"/>
  <c r="BL25" i="191" s="1"/>
  <c r="BK5" i="191"/>
  <c r="BJ5" i="191"/>
  <c r="BJ25" i="191" s="1"/>
  <c r="BI5" i="191"/>
  <c r="BI25" i="191" s="1"/>
  <c r="BH5" i="191"/>
  <c r="BH25" i="191" s="1"/>
  <c r="BG5" i="191"/>
  <c r="BG25" i="191" s="1"/>
  <c r="BF5" i="191"/>
  <c r="BF25" i="191" s="1"/>
  <c r="BE5" i="191"/>
  <c r="BE25" i="191" s="1"/>
  <c r="BD5" i="191"/>
  <c r="BD25" i="191" s="1"/>
  <c r="BC5" i="191"/>
  <c r="BC25" i="191" s="1"/>
  <c r="BB5" i="191"/>
  <c r="BB25" i="191" s="1"/>
  <c r="BA5" i="191"/>
  <c r="BA25" i="191" s="1"/>
  <c r="AZ5" i="191"/>
  <c r="AZ25" i="191" s="1"/>
  <c r="AY5" i="191"/>
  <c r="AY25" i="191" s="1"/>
  <c r="AX5" i="191"/>
  <c r="AX25" i="191" s="1"/>
  <c r="AW5" i="191"/>
  <c r="AW25" i="191" s="1"/>
  <c r="AV5" i="191"/>
  <c r="AV25" i="191" s="1"/>
  <c r="AU5" i="191"/>
  <c r="AU25" i="191" s="1"/>
  <c r="AT5" i="191"/>
  <c r="AT25" i="191" s="1"/>
  <c r="AS5" i="191"/>
  <c r="AS25" i="191" s="1"/>
  <c r="AR5" i="191"/>
  <c r="AR25" i="191" s="1"/>
  <c r="AQ5" i="191"/>
  <c r="AQ25" i="191" s="1"/>
  <c r="AP5" i="191"/>
  <c r="AP25" i="191" s="1"/>
  <c r="AO5" i="191"/>
  <c r="AO25" i="191" s="1"/>
  <c r="AN5" i="191"/>
  <c r="AN25" i="191" s="1"/>
  <c r="AM5" i="191"/>
  <c r="AM25" i="191" s="1"/>
  <c r="AL5" i="191"/>
  <c r="AL25" i="191" s="1"/>
  <c r="AK5" i="191"/>
  <c r="AK25" i="191" s="1"/>
  <c r="AJ5" i="191"/>
  <c r="AJ25" i="191" s="1"/>
  <c r="AI5" i="191"/>
  <c r="AI25" i="191" s="1"/>
  <c r="AH5" i="191"/>
  <c r="AH25" i="191" s="1"/>
  <c r="AG5" i="191"/>
  <c r="AG25" i="191" s="1"/>
  <c r="AF5" i="191"/>
  <c r="AF25" i="191" s="1"/>
  <c r="AE5" i="191"/>
  <c r="AE25" i="191" s="1"/>
  <c r="AD5" i="191"/>
  <c r="AD25" i="191" s="1"/>
  <c r="AC5" i="191"/>
  <c r="AC25" i="191" s="1"/>
  <c r="AB5" i="191"/>
  <c r="AB25" i="191" s="1"/>
  <c r="AA5" i="191"/>
  <c r="AA25" i="191" s="1"/>
  <c r="Z5" i="191"/>
  <c r="Z25" i="191" s="1"/>
  <c r="Y5" i="191"/>
  <c r="Y25" i="191" s="1"/>
  <c r="X5" i="191"/>
  <c r="X25" i="191" s="1"/>
  <c r="W5" i="191"/>
  <c r="W25" i="191" s="1"/>
  <c r="V5" i="191"/>
  <c r="V25" i="191" s="1"/>
  <c r="U5" i="191"/>
  <c r="U25" i="191" s="1"/>
  <c r="T5" i="191"/>
  <c r="T25" i="191" s="1"/>
  <c r="S5" i="191"/>
  <c r="S25" i="191" s="1"/>
  <c r="R5" i="191"/>
  <c r="R25" i="191" s="1"/>
  <c r="Q5" i="191"/>
  <c r="Q25" i="191" s="1"/>
  <c r="P5" i="191"/>
  <c r="P25" i="191" s="1"/>
  <c r="O5" i="191"/>
  <c r="O25" i="191" s="1"/>
  <c r="N5" i="191"/>
  <c r="N25" i="191" s="1"/>
  <c r="M5" i="191"/>
  <c r="M25" i="191" s="1"/>
  <c r="L5" i="191"/>
  <c r="L25" i="191" s="1"/>
  <c r="K5" i="191"/>
  <c r="K25" i="191" s="1"/>
  <c r="J5" i="191"/>
  <c r="J25" i="191" s="1"/>
  <c r="I5" i="191"/>
  <c r="I25" i="191" s="1"/>
  <c r="H5" i="191"/>
  <c r="H25" i="191" s="1"/>
  <c r="G5" i="191"/>
  <c r="G25" i="191" s="1"/>
  <c r="F5" i="191"/>
  <c r="F25" i="191" s="1"/>
  <c r="E5" i="191"/>
  <c r="E25" i="191" s="1"/>
  <c r="D5" i="191"/>
  <c r="D25" i="191" s="1"/>
  <c r="C5" i="191"/>
  <c r="C25" i="191" s="1"/>
  <c r="B5" i="191"/>
  <c r="B25" i="191" s="1"/>
  <c r="DG4" i="191"/>
  <c r="DG24" i="191" s="1"/>
  <c r="DF4" i="191"/>
  <c r="DF24" i="191" s="1"/>
  <c r="DE4" i="191"/>
  <c r="DE24" i="191" s="1"/>
  <c r="DD4" i="191"/>
  <c r="DD24" i="191" s="1"/>
  <c r="DC4" i="191"/>
  <c r="DC24" i="191" s="1"/>
  <c r="DB4" i="191"/>
  <c r="DB24" i="191" s="1"/>
  <c r="DA4" i="191"/>
  <c r="DA24" i="191" s="1"/>
  <c r="CZ4" i="191"/>
  <c r="CZ24" i="191" s="1"/>
  <c r="CY4" i="191"/>
  <c r="CY24" i="191" s="1"/>
  <c r="CX4" i="191"/>
  <c r="CX24" i="191" s="1"/>
  <c r="CW4" i="191"/>
  <c r="CW24" i="191" s="1"/>
  <c r="CV4" i="191"/>
  <c r="CV24" i="191" s="1"/>
  <c r="CU4" i="191"/>
  <c r="CU24" i="191" s="1"/>
  <c r="CT4" i="191"/>
  <c r="CT24" i="191" s="1"/>
  <c r="CS4" i="191"/>
  <c r="CS24" i="191" s="1"/>
  <c r="CR4" i="191"/>
  <c r="CR24" i="191" s="1"/>
  <c r="CQ4" i="191"/>
  <c r="CQ24" i="191" s="1"/>
  <c r="CP4" i="191"/>
  <c r="CP24" i="191" s="1"/>
  <c r="CO4" i="191"/>
  <c r="CO24" i="191" s="1"/>
  <c r="CN4" i="191"/>
  <c r="CN24" i="191" s="1"/>
  <c r="CM4" i="191"/>
  <c r="CM24" i="191" s="1"/>
  <c r="CL4" i="191"/>
  <c r="CL24" i="191" s="1"/>
  <c r="CK4" i="191"/>
  <c r="CK24" i="191" s="1"/>
  <c r="CJ4" i="191"/>
  <c r="CJ24" i="191" s="1"/>
  <c r="CI4" i="191"/>
  <c r="CI24" i="191" s="1"/>
  <c r="CH4" i="191"/>
  <c r="CH24" i="191" s="1"/>
  <c r="CG4" i="191"/>
  <c r="CG24" i="191" s="1"/>
  <c r="CF4" i="191"/>
  <c r="CF24" i="191" s="1"/>
  <c r="CE4" i="191"/>
  <c r="CE24" i="191" s="1"/>
  <c r="CD4" i="191"/>
  <c r="CD24" i="191" s="1"/>
  <c r="CC4" i="191"/>
  <c r="CC24" i="191" s="1"/>
  <c r="CB4" i="191"/>
  <c r="CB24" i="191" s="1"/>
  <c r="CA4" i="191"/>
  <c r="CA24" i="191" s="1"/>
  <c r="BZ4" i="191"/>
  <c r="BZ24" i="191" s="1"/>
  <c r="BY4" i="191"/>
  <c r="BY24" i="191" s="1"/>
  <c r="BX4" i="191"/>
  <c r="BX24" i="191" s="1"/>
  <c r="BW4" i="191"/>
  <c r="BW24" i="191" s="1"/>
  <c r="BV4" i="191"/>
  <c r="BV24" i="191" s="1"/>
  <c r="BU4" i="191"/>
  <c r="BU24" i="191" s="1"/>
  <c r="BT4" i="191"/>
  <c r="BT24" i="191" s="1"/>
  <c r="BS4" i="191"/>
  <c r="BS24" i="191" s="1"/>
  <c r="BR4" i="191"/>
  <c r="BR24" i="191" s="1"/>
  <c r="BQ4" i="191"/>
  <c r="BQ24" i="191" s="1"/>
  <c r="BP4" i="191"/>
  <c r="BP24" i="191" s="1"/>
  <c r="BO4" i="191"/>
  <c r="BO24" i="191" s="1"/>
  <c r="BN4" i="191"/>
  <c r="BN24" i="191" s="1"/>
  <c r="BM4" i="191"/>
  <c r="BM24" i="191" s="1"/>
  <c r="BL4" i="191"/>
  <c r="BL24" i="191" s="1"/>
  <c r="BK4" i="191"/>
  <c r="BK24" i="191" s="1"/>
  <c r="BJ4" i="191"/>
  <c r="BJ24" i="191" s="1"/>
  <c r="BI4" i="191"/>
  <c r="BI24" i="191" s="1"/>
  <c r="BH4" i="191"/>
  <c r="BH24" i="191" s="1"/>
  <c r="BG4" i="191"/>
  <c r="BG24" i="191" s="1"/>
  <c r="BF4" i="191"/>
  <c r="BF24" i="191" s="1"/>
  <c r="BE4" i="191"/>
  <c r="BE24" i="191" s="1"/>
  <c r="BD4" i="191"/>
  <c r="BD24" i="191" s="1"/>
  <c r="BC4" i="191"/>
  <c r="BC24" i="191" s="1"/>
  <c r="BB4" i="191"/>
  <c r="BB24" i="191" s="1"/>
  <c r="BA4" i="191"/>
  <c r="BA24" i="191" s="1"/>
  <c r="AZ4" i="191"/>
  <c r="AZ24" i="191" s="1"/>
  <c r="AY4" i="191"/>
  <c r="AY24" i="191" s="1"/>
  <c r="AX4" i="191"/>
  <c r="AX24" i="191" s="1"/>
  <c r="AW4" i="191"/>
  <c r="AW24" i="191" s="1"/>
  <c r="AV4" i="191"/>
  <c r="AV24" i="191" s="1"/>
  <c r="AU4" i="191"/>
  <c r="AU24" i="191" s="1"/>
  <c r="AT4" i="191"/>
  <c r="AT24" i="191" s="1"/>
  <c r="AS4" i="191"/>
  <c r="AS24" i="191" s="1"/>
  <c r="AR4" i="191"/>
  <c r="AR24" i="191" s="1"/>
  <c r="AQ4" i="191"/>
  <c r="AQ24" i="191" s="1"/>
  <c r="AP4" i="191"/>
  <c r="AP24" i="191" s="1"/>
  <c r="AO4" i="191"/>
  <c r="AO24" i="191" s="1"/>
  <c r="AN4" i="191"/>
  <c r="AN24" i="191" s="1"/>
  <c r="AM4" i="191"/>
  <c r="AM24" i="191" s="1"/>
  <c r="AL4" i="191"/>
  <c r="AL24" i="191" s="1"/>
  <c r="AK4" i="191"/>
  <c r="AK24" i="191" s="1"/>
  <c r="AJ4" i="191"/>
  <c r="AJ24" i="191" s="1"/>
  <c r="AI4" i="191"/>
  <c r="AI24" i="191" s="1"/>
  <c r="AH4" i="191"/>
  <c r="AH24" i="191" s="1"/>
  <c r="AG4" i="191"/>
  <c r="AG24" i="191" s="1"/>
  <c r="AF4" i="191"/>
  <c r="AF24" i="191" s="1"/>
  <c r="AE4" i="191"/>
  <c r="AE24" i="191" s="1"/>
  <c r="AD4" i="191"/>
  <c r="AD24" i="191" s="1"/>
  <c r="AC4" i="191"/>
  <c r="AC24" i="191" s="1"/>
  <c r="AB4" i="191"/>
  <c r="AB24" i="191" s="1"/>
  <c r="AA4" i="191"/>
  <c r="AA24" i="191" s="1"/>
  <c r="Z4" i="191"/>
  <c r="Z24" i="191" s="1"/>
  <c r="Y4" i="191"/>
  <c r="Y24" i="191" s="1"/>
  <c r="X4" i="191"/>
  <c r="X24" i="191" s="1"/>
  <c r="W4" i="191"/>
  <c r="W24" i="191" s="1"/>
  <c r="V4" i="191"/>
  <c r="V24" i="191" s="1"/>
  <c r="U4" i="191"/>
  <c r="U24" i="191" s="1"/>
  <c r="T4" i="191"/>
  <c r="T24" i="191" s="1"/>
  <c r="S4" i="191"/>
  <c r="S24" i="191" s="1"/>
  <c r="R4" i="191"/>
  <c r="R24" i="191" s="1"/>
  <c r="Q4" i="191"/>
  <c r="Q24" i="191" s="1"/>
  <c r="P4" i="191"/>
  <c r="P24" i="191" s="1"/>
  <c r="O4" i="191"/>
  <c r="O24" i="191" s="1"/>
  <c r="N4" i="191"/>
  <c r="N24" i="191" s="1"/>
  <c r="M4" i="191"/>
  <c r="M24" i="191" s="1"/>
  <c r="L4" i="191"/>
  <c r="L24" i="191" s="1"/>
  <c r="K4" i="191"/>
  <c r="K24" i="191" s="1"/>
  <c r="J4" i="191"/>
  <c r="J24" i="191" s="1"/>
  <c r="I4" i="191"/>
  <c r="I24" i="191" s="1"/>
  <c r="H4" i="191"/>
  <c r="H24" i="191" s="1"/>
  <c r="G4" i="191"/>
  <c r="G24" i="191" s="1"/>
  <c r="F4" i="191"/>
  <c r="F24" i="191" s="1"/>
  <c r="E4" i="191"/>
  <c r="E24" i="191" s="1"/>
  <c r="D4" i="191"/>
  <c r="D24" i="191" s="1"/>
  <c r="C4" i="191"/>
  <c r="C24" i="191" s="1"/>
  <c r="B4" i="191"/>
  <c r="B24" i="191" s="1"/>
  <c r="A59" i="190" l="1"/>
  <c r="B4" i="166" l="1"/>
  <c r="B24" i="166" s="1"/>
  <c r="C4" i="166"/>
  <c r="C24" i="166" s="1"/>
  <c r="D4" i="166"/>
  <c r="D24" i="166" s="1"/>
  <c r="E4" i="166"/>
  <c r="E24" i="166" s="1"/>
  <c r="F4" i="166"/>
  <c r="F24" i="166" s="1"/>
  <c r="G4" i="166"/>
  <c r="G24" i="166" s="1"/>
  <c r="H4" i="166"/>
  <c r="H24" i="166" s="1"/>
  <c r="I4" i="166"/>
  <c r="I24" i="166" s="1"/>
  <c r="J4" i="166"/>
  <c r="J24" i="166" s="1"/>
  <c r="K4" i="166"/>
  <c r="K24" i="166" s="1"/>
  <c r="L4" i="166"/>
  <c r="L24" i="166" s="1"/>
  <c r="M4" i="166"/>
  <c r="M24" i="166" s="1"/>
  <c r="N4" i="166"/>
  <c r="N24" i="166" s="1"/>
  <c r="O4" i="166"/>
  <c r="O24" i="166" s="1"/>
  <c r="P4" i="166"/>
  <c r="P24" i="166" s="1"/>
  <c r="Q4" i="166"/>
  <c r="Q24" i="166" s="1"/>
  <c r="R4" i="166"/>
  <c r="R24" i="166" s="1"/>
  <c r="S4" i="166"/>
  <c r="S24" i="166" s="1"/>
  <c r="T4" i="166"/>
  <c r="T24" i="166" s="1"/>
  <c r="U4" i="166"/>
  <c r="U24" i="166" s="1"/>
  <c r="V4" i="166"/>
  <c r="V24" i="166" s="1"/>
  <c r="W4" i="166"/>
  <c r="W24" i="166" s="1"/>
  <c r="X4" i="166"/>
  <c r="X24" i="166" s="1"/>
  <c r="Y4" i="166"/>
  <c r="Y24" i="166" s="1"/>
  <c r="Z4" i="166"/>
  <c r="Z24" i="166" s="1"/>
  <c r="AA4" i="166"/>
  <c r="AA24" i="166" s="1"/>
  <c r="AB4" i="166"/>
  <c r="AB24" i="166" s="1"/>
  <c r="AC4" i="166"/>
  <c r="AC24" i="166" s="1"/>
  <c r="AD4" i="166"/>
  <c r="AD24" i="166" s="1"/>
  <c r="AE4" i="166"/>
  <c r="AE24" i="166" s="1"/>
  <c r="AF4" i="166"/>
  <c r="AF24" i="166" s="1"/>
  <c r="AG4" i="166"/>
  <c r="AG24" i="166" s="1"/>
  <c r="AH4" i="166"/>
  <c r="AH24" i="166" s="1"/>
  <c r="AI4" i="166"/>
  <c r="AI24" i="166" s="1"/>
  <c r="AJ4" i="166"/>
  <c r="AJ24" i="166" s="1"/>
  <c r="AK4" i="166"/>
  <c r="AK24" i="166" s="1"/>
  <c r="AL4" i="166"/>
  <c r="AL24" i="166" s="1"/>
  <c r="AM4" i="166"/>
  <c r="AM24" i="166" s="1"/>
  <c r="AN4" i="166"/>
  <c r="AN24" i="166" s="1"/>
  <c r="AO4" i="166"/>
  <c r="AO24" i="166" s="1"/>
  <c r="AP4" i="166"/>
  <c r="AP24" i="166" s="1"/>
  <c r="AQ4" i="166"/>
  <c r="AQ24" i="166" s="1"/>
  <c r="AR4" i="166"/>
  <c r="AR24" i="166" s="1"/>
  <c r="AS4" i="166"/>
  <c r="AS24" i="166" s="1"/>
  <c r="AT4" i="166"/>
  <c r="AT24" i="166" s="1"/>
  <c r="AU4" i="166"/>
  <c r="AU24" i="166" s="1"/>
  <c r="AV4" i="166"/>
  <c r="AV24" i="166" s="1"/>
  <c r="AW4" i="166"/>
  <c r="AW24" i="166" s="1"/>
  <c r="AX4" i="166"/>
  <c r="AX24" i="166" s="1"/>
  <c r="AY4" i="166"/>
  <c r="AY24" i="166" s="1"/>
  <c r="AZ4" i="166"/>
  <c r="AZ24" i="166" s="1"/>
  <c r="BA4" i="166"/>
  <c r="BA24" i="166" s="1"/>
  <c r="BB4" i="166"/>
  <c r="BB24" i="166" s="1"/>
  <c r="BC4" i="166"/>
  <c r="BC24" i="166" s="1"/>
  <c r="BD4" i="166"/>
  <c r="BD24" i="166" s="1"/>
  <c r="BE4" i="166"/>
  <c r="BE24" i="166" s="1"/>
  <c r="BF4" i="166"/>
  <c r="BF24" i="166" s="1"/>
  <c r="BG4" i="166"/>
  <c r="BG24" i="166" s="1"/>
  <c r="BH4" i="166"/>
  <c r="BH24" i="166" s="1"/>
  <c r="BI4" i="166"/>
  <c r="BI24" i="166" s="1"/>
  <c r="BJ4" i="166"/>
  <c r="BJ24" i="166" s="1"/>
  <c r="BK4" i="166"/>
  <c r="BK24" i="166" s="1"/>
  <c r="BL4" i="166"/>
  <c r="BL24" i="166" s="1"/>
  <c r="BM4" i="166"/>
  <c r="BM24" i="166" s="1"/>
  <c r="BN4" i="166"/>
  <c r="BN24" i="166" s="1"/>
  <c r="BO4" i="166"/>
  <c r="BO24" i="166" s="1"/>
  <c r="BP4" i="166"/>
  <c r="BP24" i="166" s="1"/>
  <c r="BQ4" i="166"/>
  <c r="BQ24" i="166" s="1"/>
  <c r="BR4" i="166"/>
  <c r="BR24" i="166" s="1"/>
  <c r="BS4" i="166"/>
  <c r="BS24" i="166" s="1"/>
  <c r="BT4" i="166"/>
  <c r="BT24" i="166" s="1"/>
  <c r="BU4" i="166"/>
  <c r="BU24" i="166" s="1"/>
  <c r="BV4" i="166"/>
  <c r="BV24" i="166" s="1"/>
  <c r="BW4" i="166"/>
  <c r="BW24" i="166" s="1"/>
  <c r="BX4" i="166"/>
  <c r="BX24" i="166" s="1"/>
  <c r="BY4" i="166"/>
  <c r="BY24" i="166" s="1"/>
  <c r="BZ4" i="166"/>
  <c r="BZ24" i="166" s="1"/>
  <c r="CA4" i="166"/>
  <c r="CA24" i="166" s="1"/>
  <c r="CB4" i="166"/>
  <c r="CB24" i="166" s="1"/>
  <c r="CC4" i="166"/>
  <c r="CC24" i="166" s="1"/>
  <c r="CD4" i="166"/>
  <c r="CD24" i="166" s="1"/>
  <c r="CE4" i="166"/>
  <c r="CE24" i="166" s="1"/>
  <c r="CF4" i="166"/>
  <c r="CF24" i="166" s="1"/>
  <c r="CG4" i="166"/>
  <c r="CG24" i="166" s="1"/>
  <c r="CH4" i="166"/>
  <c r="CH24" i="166" s="1"/>
  <c r="CI4" i="166"/>
  <c r="CI24" i="166" s="1"/>
  <c r="CJ4" i="166"/>
  <c r="CJ24" i="166" s="1"/>
  <c r="CK4" i="166"/>
  <c r="CK24" i="166" s="1"/>
  <c r="CL4" i="166"/>
  <c r="CL24" i="166" s="1"/>
  <c r="CM4" i="166"/>
  <c r="CM24" i="166" s="1"/>
  <c r="CN4" i="166"/>
  <c r="CN24" i="166" s="1"/>
  <c r="CO4" i="166"/>
  <c r="CO24" i="166" s="1"/>
  <c r="CP4" i="166"/>
  <c r="CP24" i="166" s="1"/>
  <c r="CQ4" i="166"/>
  <c r="CQ24" i="166" s="1"/>
  <c r="CR4" i="166"/>
  <c r="CR24" i="166" s="1"/>
  <c r="CS4" i="166"/>
  <c r="CS24" i="166" s="1"/>
  <c r="CT4" i="166"/>
  <c r="CT24" i="166" s="1"/>
  <c r="CU4" i="166"/>
  <c r="CU24" i="166" s="1"/>
  <c r="CV4" i="166"/>
  <c r="CV24" i="166" s="1"/>
  <c r="CW4" i="166"/>
  <c r="CW24" i="166" s="1"/>
  <c r="CX4" i="166"/>
  <c r="CX24" i="166" s="1"/>
  <c r="CY4" i="166"/>
  <c r="CY24" i="166" s="1"/>
  <c r="CZ4" i="166"/>
  <c r="CZ24" i="166" s="1"/>
  <c r="B5" i="166"/>
  <c r="B25" i="166" s="1"/>
  <c r="C5" i="166"/>
  <c r="C25" i="166" s="1"/>
  <c r="D5" i="166"/>
  <c r="D25" i="166" s="1"/>
  <c r="E5" i="166"/>
  <c r="E25" i="166" s="1"/>
  <c r="F5" i="166"/>
  <c r="F25" i="166" s="1"/>
  <c r="G5" i="166"/>
  <c r="G25" i="166" s="1"/>
  <c r="H5" i="166"/>
  <c r="H25" i="166" s="1"/>
  <c r="I5" i="166"/>
  <c r="J5" i="166"/>
  <c r="J25" i="166" s="1"/>
  <c r="K5" i="166"/>
  <c r="K25" i="166" s="1"/>
  <c r="L5" i="166"/>
  <c r="L25" i="166" s="1"/>
  <c r="M5" i="166"/>
  <c r="M25" i="166" s="1"/>
  <c r="N5" i="166"/>
  <c r="N25" i="166" s="1"/>
  <c r="O5" i="166"/>
  <c r="O25" i="166" s="1"/>
  <c r="P5" i="166"/>
  <c r="P25" i="166" s="1"/>
  <c r="Q5" i="166"/>
  <c r="Q25" i="166" s="1"/>
  <c r="R5" i="166"/>
  <c r="R25" i="166" s="1"/>
  <c r="S5" i="166"/>
  <c r="S25" i="166" s="1"/>
  <c r="T5" i="166"/>
  <c r="T25" i="166" s="1"/>
  <c r="U5" i="166"/>
  <c r="U25" i="166" s="1"/>
  <c r="V5" i="166"/>
  <c r="V25" i="166" s="1"/>
  <c r="W5" i="166"/>
  <c r="W25" i="166" s="1"/>
  <c r="X5" i="166"/>
  <c r="X25" i="166" s="1"/>
  <c r="Y5" i="166"/>
  <c r="Y25" i="166" s="1"/>
  <c r="Z5" i="166"/>
  <c r="Z25" i="166" s="1"/>
  <c r="AA5" i="166"/>
  <c r="AA25" i="166" s="1"/>
  <c r="AB5" i="166"/>
  <c r="AB25" i="166" s="1"/>
  <c r="AC5" i="166"/>
  <c r="AC25" i="166" s="1"/>
  <c r="AD5" i="166"/>
  <c r="AD25" i="166" s="1"/>
  <c r="AE5" i="166"/>
  <c r="AE25" i="166" s="1"/>
  <c r="AF5" i="166"/>
  <c r="AF25" i="166" s="1"/>
  <c r="AG5" i="166"/>
  <c r="AG25" i="166" s="1"/>
  <c r="AH5" i="166"/>
  <c r="AH25" i="166" s="1"/>
  <c r="AI5" i="166"/>
  <c r="AI25" i="166" s="1"/>
  <c r="AJ5" i="166"/>
  <c r="AJ25" i="166" s="1"/>
  <c r="AK5" i="166"/>
  <c r="AK25" i="166" s="1"/>
  <c r="AL5" i="166"/>
  <c r="AL25" i="166" s="1"/>
  <c r="AM5" i="166"/>
  <c r="AM25" i="166" s="1"/>
  <c r="AN5" i="166"/>
  <c r="AN25" i="166" s="1"/>
  <c r="AO5" i="166"/>
  <c r="AO25" i="166" s="1"/>
  <c r="AP5" i="166"/>
  <c r="AP25" i="166" s="1"/>
  <c r="AQ5" i="166"/>
  <c r="AQ25" i="166" s="1"/>
  <c r="AR5" i="166"/>
  <c r="AR25" i="166" s="1"/>
  <c r="AS5" i="166"/>
  <c r="AS25" i="166" s="1"/>
  <c r="AT5" i="166"/>
  <c r="AT25" i="166" s="1"/>
  <c r="AU5" i="166"/>
  <c r="AU25" i="166" s="1"/>
  <c r="AV5" i="166"/>
  <c r="AV25" i="166" s="1"/>
  <c r="AW5" i="166"/>
  <c r="AW25" i="166" s="1"/>
  <c r="AX5" i="166"/>
  <c r="AX25" i="166" s="1"/>
  <c r="AY5" i="166"/>
  <c r="AY25" i="166" s="1"/>
  <c r="AZ5" i="166"/>
  <c r="AZ25" i="166" s="1"/>
  <c r="BA5" i="166"/>
  <c r="BA25" i="166" s="1"/>
  <c r="BB5" i="166"/>
  <c r="BB25" i="166" s="1"/>
  <c r="BC5" i="166"/>
  <c r="BC25" i="166" s="1"/>
  <c r="BD5" i="166"/>
  <c r="BD25" i="166" s="1"/>
  <c r="BE5" i="166"/>
  <c r="BE25" i="166" s="1"/>
  <c r="BF5" i="166"/>
  <c r="BF25" i="166" s="1"/>
  <c r="BG5" i="166"/>
  <c r="BG25" i="166" s="1"/>
  <c r="BH5" i="166"/>
  <c r="BH25" i="166" s="1"/>
  <c r="BI5" i="166"/>
  <c r="BI25" i="166" s="1"/>
  <c r="BJ5" i="166"/>
  <c r="BJ25" i="166" s="1"/>
  <c r="BK5" i="166"/>
  <c r="BK25" i="166" s="1"/>
  <c r="BL5" i="166"/>
  <c r="BL25" i="166" s="1"/>
  <c r="BM5" i="166"/>
  <c r="BM25" i="166" s="1"/>
  <c r="BN5" i="166"/>
  <c r="BN25" i="166" s="1"/>
  <c r="BO5" i="166"/>
  <c r="BO25" i="166" s="1"/>
  <c r="BP5" i="166"/>
  <c r="BP25" i="166" s="1"/>
  <c r="BQ5" i="166"/>
  <c r="BQ25" i="166" s="1"/>
  <c r="BR5" i="166"/>
  <c r="BR25" i="166" s="1"/>
  <c r="BS5" i="166"/>
  <c r="BS25" i="166" s="1"/>
  <c r="BT5" i="166"/>
  <c r="BT25" i="166" s="1"/>
  <c r="BU5" i="166"/>
  <c r="BU25" i="166" s="1"/>
  <c r="BV5" i="166"/>
  <c r="BV25" i="166" s="1"/>
  <c r="BW5" i="166"/>
  <c r="BW25" i="166" s="1"/>
  <c r="BX5" i="166"/>
  <c r="BX25" i="166" s="1"/>
  <c r="BY5" i="166"/>
  <c r="BY25" i="166" s="1"/>
  <c r="BZ5" i="166"/>
  <c r="BZ25" i="166" s="1"/>
  <c r="CA5" i="166"/>
  <c r="CA25" i="166" s="1"/>
  <c r="CB5" i="166"/>
  <c r="CB25" i="166" s="1"/>
  <c r="CC5" i="166"/>
  <c r="CC25" i="166" s="1"/>
  <c r="CD5" i="166"/>
  <c r="CD25" i="166" s="1"/>
  <c r="CE5" i="166"/>
  <c r="CE25" i="166" s="1"/>
  <c r="CF5" i="166"/>
  <c r="CF25" i="166" s="1"/>
  <c r="CG5" i="166"/>
  <c r="CG25" i="166" s="1"/>
  <c r="CH5" i="166"/>
  <c r="CH25" i="166" s="1"/>
  <c r="CI5" i="166"/>
  <c r="CI25" i="166" s="1"/>
  <c r="CJ5" i="166"/>
  <c r="CJ25" i="166" s="1"/>
  <c r="CK5" i="166"/>
  <c r="CK25" i="166" s="1"/>
  <c r="CL5" i="166"/>
  <c r="CL25" i="166" s="1"/>
  <c r="CM5" i="166"/>
  <c r="CM25" i="166" s="1"/>
  <c r="CN5" i="166"/>
  <c r="CN25" i="166" s="1"/>
  <c r="CO5" i="166"/>
  <c r="CO25" i="166" s="1"/>
  <c r="CP5" i="166"/>
  <c r="CP25" i="166" s="1"/>
  <c r="CQ5" i="166"/>
  <c r="CQ25" i="166" s="1"/>
  <c r="CR5" i="166"/>
  <c r="CR25" i="166" s="1"/>
  <c r="CS5" i="166"/>
  <c r="CS25" i="166" s="1"/>
  <c r="CT5" i="166"/>
  <c r="CT25" i="166" s="1"/>
  <c r="CU5" i="166"/>
  <c r="CU25" i="166" s="1"/>
  <c r="CV5" i="166"/>
  <c r="CV25" i="166" s="1"/>
  <c r="CW5" i="166"/>
  <c r="CW25" i="166" s="1"/>
  <c r="CX5" i="166"/>
  <c r="CX25" i="166" s="1"/>
  <c r="CY5" i="166"/>
  <c r="CY25" i="166" s="1"/>
  <c r="CZ5" i="166"/>
  <c r="CZ25" i="166" s="1"/>
  <c r="I25" i="166"/>
  <c r="B4" i="163"/>
  <c r="B24" i="163" s="1"/>
  <c r="C4" i="163"/>
  <c r="C24" i="163" s="1"/>
  <c r="D4" i="163"/>
  <c r="D24" i="163" s="1"/>
  <c r="E4" i="163"/>
  <c r="E24" i="163" s="1"/>
  <c r="F4" i="163"/>
  <c r="F24" i="163" s="1"/>
  <c r="G4" i="163"/>
  <c r="G24" i="163" s="1"/>
  <c r="H4" i="163"/>
  <c r="H24" i="163" s="1"/>
  <c r="I4" i="163"/>
  <c r="I24" i="163" s="1"/>
  <c r="J4" i="163"/>
  <c r="J24" i="163" s="1"/>
  <c r="K4" i="163"/>
  <c r="K24" i="163" s="1"/>
  <c r="L4" i="163"/>
  <c r="L24" i="163" s="1"/>
  <c r="M4" i="163"/>
  <c r="M24" i="163" s="1"/>
  <c r="N4" i="163"/>
  <c r="N24" i="163" s="1"/>
  <c r="O4" i="163"/>
  <c r="O24" i="163" s="1"/>
  <c r="P4" i="163"/>
  <c r="P24" i="163" s="1"/>
  <c r="Q4" i="163"/>
  <c r="Q24" i="163" s="1"/>
  <c r="R4" i="163"/>
  <c r="R24" i="163" s="1"/>
  <c r="S4" i="163"/>
  <c r="S24" i="163" s="1"/>
  <c r="T4" i="163"/>
  <c r="T24" i="163" s="1"/>
  <c r="U4" i="163"/>
  <c r="U24" i="163" s="1"/>
  <c r="V4" i="163"/>
  <c r="V24" i="163" s="1"/>
  <c r="W4" i="163"/>
  <c r="W24" i="163" s="1"/>
  <c r="X4" i="163"/>
  <c r="X24" i="163" s="1"/>
  <c r="Y4" i="163"/>
  <c r="Y24" i="163" s="1"/>
  <c r="Z4" i="163"/>
  <c r="Z24" i="163" s="1"/>
  <c r="AA4" i="163"/>
  <c r="AA24" i="163" s="1"/>
  <c r="AB4" i="163"/>
  <c r="AB24" i="163" s="1"/>
  <c r="AC4" i="163"/>
  <c r="AC24" i="163" s="1"/>
  <c r="AD4" i="163"/>
  <c r="AD24" i="163" s="1"/>
  <c r="AE4" i="163"/>
  <c r="AE24" i="163" s="1"/>
  <c r="AF4" i="163"/>
  <c r="AF24" i="163" s="1"/>
  <c r="AG4" i="163"/>
  <c r="AG24" i="163" s="1"/>
  <c r="AH4" i="163"/>
  <c r="AH24" i="163" s="1"/>
  <c r="AI4" i="163"/>
  <c r="AI24" i="163" s="1"/>
  <c r="AJ4" i="163"/>
  <c r="AJ24" i="163" s="1"/>
  <c r="AK4" i="163"/>
  <c r="AK24" i="163" s="1"/>
  <c r="AL4" i="163"/>
  <c r="AL24" i="163" s="1"/>
  <c r="AM4" i="163"/>
  <c r="AM24" i="163" s="1"/>
  <c r="AN4" i="163"/>
  <c r="AN24" i="163" s="1"/>
  <c r="AO4" i="163"/>
  <c r="AO24" i="163" s="1"/>
  <c r="AP4" i="163"/>
  <c r="AP24" i="163" s="1"/>
  <c r="AQ4" i="163"/>
  <c r="AQ24" i="163" s="1"/>
  <c r="AR4" i="163"/>
  <c r="AR24" i="163" s="1"/>
  <c r="AS4" i="163"/>
  <c r="AS24" i="163" s="1"/>
  <c r="AT4" i="163"/>
  <c r="AT24" i="163" s="1"/>
  <c r="AU4" i="163"/>
  <c r="AU24" i="163" s="1"/>
  <c r="AV4" i="163"/>
  <c r="AV24" i="163" s="1"/>
  <c r="AW4" i="163"/>
  <c r="AW24" i="163" s="1"/>
  <c r="AX4" i="163"/>
  <c r="AX24" i="163" s="1"/>
  <c r="AY4" i="163"/>
  <c r="AY24" i="163" s="1"/>
  <c r="AZ4" i="163"/>
  <c r="AZ24" i="163" s="1"/>
  <c r="BA4" i="163"/>
  <c r="BA24" i="163" s="1"/>
  <c r="BB4" i="163"/>
  <c r="BB24" i="163" s="1"/>
  <c r="BC4" i="163"/>
  <c r="BC24" i="163" s="1"/>
  <c r="BD4" i="163"/>
  <c r="BD24" i="163" s="1"/>
  <c r="BE4" i="163"/>
  <c r="BE24" i="163" s="1"/>
  <c r="BF4" i="163"/>
  <c r="BF24" i="163" s="1"/>
  <c r="BG4" i="163"/>
  <c r="BG24" i="163" s="1"/>
  <c r="BH4" i="163"/>
  <c r="BH24" i="163" s="1"/>
  <c r="BI4" i="163"/>
  <c r="BI24" i="163" s="1"/>
  <c r="BJ4" i="163"/>
  <c r="BJ24" i="163" s="1"/>
  <c r="BK4" i="163"/>
  <c r="BK24" i="163" s="1"/>
  <c r="BL4" i="163"/>
  <c r="BL24" i="163" s="1"/>
  <c r="BM4" i="163"/>
  <c r="BM24" i="163" s="1"/>
  <c r="BN4" i="163"/>
  <c r="BN24" i="163" s="1"/>
  <c r="BO4" i="163"/>
  <c r="BO24" i="163" s="1"/>
  <c r="BP4" i="163"/>
  <c r="BP24" i="163" s="1"/>
  <c r="BQ4" i="163"/>
  <c r="BQ24" i="163" s="1"/>
  <c r="BR4" i="163"/>
  <c r="BR24" i="163" s="1"/>
  <c r="BS4" i="163"/>
  <c r="BS24" i="163" s="1"/>
  <c r="BT4" i="163"/>
  <c r="BT24" i="163" s="1"/>
  <c r="BU4" i="163"/>
  <c r="BU24" i="163" s="1"/>
  <c r="BV4" i="163"/>
  <c r="BV24" i="163" s="1"/>
  <c r="BW4" i="163"/>
  <c r="BW24" i="163" s="1"/>
  <c r="BX4" i="163"/>
  <c r="BX24" i="163" s="1"/>
  <c r="BY4" i="163"/>
  <c r="BY24" i="163" s="1"/>
  <c r="BZ4" i="163"/>
  <c r="BZ24" i="163" s="1"/>
  <c r="CA4" i="163"/>
  <c r="CA24" i="163" s="1"/>
  <c r="CB4" i="163"/>
  <c r="CB24" i="163" s="1"/>
  <c r="CC4" i="163"/>
  <c r="CC24" i="163" s="1"/>
  <c r="CD4" i="163"/>
  <c r="CD24" i="163" s="1"/>
  <c r="CE4" i="163"/>
  <c r="CE24" i="163" s="1"/>
  <c r="CF4" i="163"/>
  <c r="CF24" i="163" s="1"/>
  <c r="CG4" i="163"/>
  <c r="CG24" i="163" s="1"/>
  <c r="CH4" i="163"/>
  <c r="CH24" i="163" s="1"/>
  <c r="CI4" i="163"/>
  <c r="CI24" i="163" s="1"/>
  <c r="CJ4" i="163"/>
  <c r="CJ24" i="163" s="1"/>
  <c r="CK4" i="163"/>
  <c r="CK24" i="163" s="1"/>
  <c r="CL4" i="163"/>
  <c r="CL24" i="163" s="1"/>
  <c r="CM4" i="163"/>
  <c r="CM24" i="163" s="1"/>
  <c r="CN4" i="163"/>
  <c r="CN24" i="163" s="1"/>
  <c r="CO4" i="163"/>
  <c r="CO24" i="163" s="1"/>
  <c r="CP4" i="163"/>
  <c r="CP24" i="163" s="1"/>
  <c r="CQ4" i="163"/>
  <c r="CQ24" i="163" s="1"/>
  <c r="CR4" i="163"/>
  <c r="CR24" i="163" s="1"/>
  <c r="CS4" i="163"/>
  <c r="CS24" i="163" s="1"/>
  <c r="CT4" i="163"/>
  <c r="CT24" i="163" s="1"/>
  <c r="CU4" i="163"/>
  <c r="CU24" i="163" s="1"/>
  <c r="CV4" i="163"/>
  <c r="CV24" i="163" s="1"/>
  <c r="CW4" i="163"/>
  <c r="CW24" i="163" s="1"/>
  <c r="CX4" i="163"/>
  <c r="CX24" i="163" s="1"/>
  <c r="CY4" i="163"/>
  <c r="CY24" i="163" s="1"/>
  <c r="CZ4" i="163"/>
  <c r="CZ24" i="163" s="1"/>
  <c r="B5" i="163"/>
  <c r="B25" i="163" s="1"/>
  <c r="C5" i="163"/>
  <c r="C25" i="163" s="1"/>
  <c r="D5" i="163"/>
  <c r="D25" i="163" s="1"/>
  <c r="E5" i="163"/>
  <c r="E25" i="163" s="1"/>
  <c r="F5" i="163"/>
  <c r="F25" i="163" s="1"/>
  <c r="G5" i="163"/>
  <c r="G25" i="163" s="1"/>
  <c r="H5" i="163"/>
  <c r="H25" i="163" s="1"/>
  <c r="I5" i="163"/>
  <c r="I25" i="163" s="1"/>
  <c r="J5" i="163"/>
  <c r="J25" i="163" s="1"/>
  <c r="K5" i="163"/>
  <c r="K25" i="163" s="1"/>
  <c r="L5" i="163"/>
  <c r="L25" i="163" s="1"/>
  <c r="M5" i="163"/>
  <c r="M25" i="163" s="1"/>
  <c r="N5" i="163"/>
  <c r="N25" i="163" s="1"/>
  <c r="O5" i="163"/>
  <c r="O25" i="163" s="1"/>
  <c r="P5" i="163"/>
  <c r="P25" i="163" s="1"/>
  <c r="Q5" i="163"/>
  <c r="Q25" i="163" s="1"/>
  <c r="R5" i="163"/>
  <c r="R25" i="163" s="1"/>
  <c r="S5" i="163"/>
  <c r="S25" i="163" s="1"/>
  <c r="T5" i="163"/>
  <c r="T25" i="163" s="1"/>
  <c r="U5" i="163"/>
  <c r="U25" i="163" s="1"/>
  <c r="V5" i="163"/>
  <c r="V25" i="163" s="1"/>
  <c r="W5" i="163"/>
  <c r="W25" i="163" s="1"/>
  <c r="X5" i="163"/>
  <c r="X25" i="163" s="1"/>
  <c r="Y5" i="163"/>
  <c r="Y25" i="163" s="1"/>
  <c r="Z5" i="163"/>
  <c r="Z25" i="163" s="1"/>
  <c r="AA5" i="163"/>
  <c r="AA25" i="163" s="1"/>
  <c r="AB5" i="163"/>
  <c r="AB25" i="163" s="1"/>
  <c r="AC5" i="163"/>
  <c r="AC25" i="163" s="1"/>
  <c r="AD5" i="163"/>
  <c r="AD25" i="163" s="1"/>
  <c r="AE5" i="163"/>
  <c r="AE25" i="163" s="1"/>
  <c r="AF5" i="163"/>
  <c r="AF25" i="163" s="1"/>
  <c r="AG5" i="163"/>
  <c r="AG25" i="163" s="1"/>
  <c r="AH5" i="163"/>
  <c r="AH25" i="163" s="1"/>
  <c r="AI5" i="163"/>
  <c r="AI25" i="163" s="1"/>
  <c r="AJ5" i="163"/>
  <c r="AJ25" i="163" s="1"/>
  <c r="AK5" i="163"/>
  <c r="AK25" i="163" s="1"/>
  <c r="AL5" i="163"/>
  <c r="AL25" i="163" s="1"/>
  <c r="AM5" i="163"/>
  <c r="AM25" i="163" s="1"/>
  <c r="AN5" i="163"/>
  <c r="AN25" i="163" s="1"/>
  <c r="AO5" i="163"/>
  <c r="AO25" i="163" s="1"/>
  <c r="AP5" i="163"/>
  <c r="AP25" i="163" s="1"/>
  <c r="AQ5" i="163"/>
  <c r="AQ25" i="163" s="1"/>
  <c r="AR5" i="163"/>
  <c r="AR25" i="163" s="1"/>
  <c r="AS5" i="163"/>
  <c r="AS25" i="163" s="1"/>
  <c r="AT5" i="163"/>
  <c r="AT25" i="163" s="1"/>
  <c r="AU5" i="163"/>
  <c r="AU25" i="163" s="1"/>
  <c r="AV5" i="163"/>
  <c r="AV25" i="163" s="1"/>
  <c r="AW5" i="163"/>
  <c r="AW25" i="163" s="1"/>
  <c r="AX5" i="163"/>
  <c r="AX25" i="163" s="1"/>
  <c r="AY5" i="163"/>
  <c r="AY25" i="163" s="1"/>
  <c r="AZ5" i="163"/>
  <c r="AZ25" i="163" s="1"/>
  <c r="BA5" i="163"/>
  <c r="BA25" i="163" s="1"/>
  <c r="BB5" i="163"/>
  <c r="BB25" i="163" s="1"/>
  <c r="BC5" i="163"/>
  <c r="BC25" i="163" s="1"/>
  <c r="BD5" i="163"/>
  <c r="BD25" i="163" s="1"/>
  <c r="BE5" i="163"/>
  <c r="BE25" i="163" s="1"/>
  <c r="BF5" i="163"/>
  <c r="BF25" i="163" s="1"/>
  <c r="BG5" i="163"/>
  <c r="BG25" i="163" s="1"/>
  <c r="BH5" i="163"/>
  <c r="BH25" i="163" s="1"/>
  <c r="BI5" i="163"/>
  <c r="BI25" i="163" s="1"/>
  <c r="BJ5" i="163"/>
  <c r="BJ25" i="163" s="1"/>
  <c r="BK5" i="163"/>
  <c r="BK25" i="163" s="1"/>
  <c r="BL5" i="163"/>
  <c r="BL25" i="163" s="1"/>
  <c r="BM5" i="163"/>
  <c r="BM25" i="163" s="1"/>
  <c r="BN5" i="163"/>
  <c r="BN25" i="163" s="1"/>
  <c r="BO5" i="163"/>
  <c r="BO25" i="163" s="1"/>
  <c r="BP5" i="163"/>
  <c r="BP25" i="163" s="1"/>
  <c r="BQ5" i="163"/>
  <c r="BQ25" i="163" s="1"/>
  <c r="BR5" i="163"/>
  <c r="BR25" i="163" s="1"/>
  <c r="BS5" i="163"/>
  <c r="BS25" i="163" s="1"/>
  <c r="BT5" i="163"/>
  <c r="BT25" i="163" s="1"/>
  <c r="BU5" i="163"/>
  <c r="BU25" i="163" s="1"/>
  <c r="BV5" i="163"/>
  <c r="BV25" i="163" s="1"/>
  <c r="BW5" i="163"/>
  <c r="BW25" i="163" s="1"/>
  <c r="BX5" i="163"/>
  <c r="BX25" i="163" s="1"/>
  <c r="BY5" i="163"/>
  <c r="BY25" i="163" s="1"/>
  <c r="BZ5" i="163"/>
  <c r="BZ25" i="163" s="1"/>
  <c r="CA5" i="163"/>
  <c r="CA25" i="163" s="1"/>
  <c r="CB5" i="163"/>
  <c r="CB25" i="163" s="1"/>
  <c r="CC5" i="163"/>
  <c r="CC25" i="163" s="1"/>
  <c r="CD5" i="163"/>
  <c r="CD25" i="163" s="1"/>
  <c r="CE5" i="163"/>
  <c r="CE25" i="163" s="1"/>
  <c r="CF5" i="163"/>
  <c r="CF25" i="163" s="1"/>
  <c r="CG5" i="163"/>
  <c r="CG25" i="163" s="1"/>
  <c r="CH5" i="163"/>
  <c r="CH25" i="163" s="1"/>
  <c r="CI5" i="163"/>
  <c r="CI25" i="163" s="1"/>
  <c r="CJ5" i="163"/>
  <c r="CJ25" i="163" s="1"/>
  <c r="CK5" i="163"/>
  <c r="CK25" i="163" s="1"/>
  <c r="CL5" i="163"/>
  <c r="CL25" i="163" s="1"/>
  <c r="CM5" i="163"/>
  <c r="CM25" i="163" s="1"/>
  <c r="CN5" i="163"/>
  <c r="CN25" i="163" s="1"/>
  <c r="CO5" i="163"/>
  <c r="CO25" i="163" s="1"/>
  <c r="CP5" i="163"/>
  <c r="CP25" i="163" s="1"/>
  <c r="CQ5" i="163"/>
  <c r="CQ25" i="163" s="1"/>
  <c r="CR5" i="163"/>
  <c r="CR25" i="163" s="1"/>
  <c r="CS5" i="163"/>
  <c r="CS25" i="163" s="1"/>
  <c r="CT5" i="163"/>
  <c r="CT25" i="163" s="1"/>
  <c r="CU5" i="163"/>
  <c r="CU25" i="163" s="1"/>
  <c r="CV5" i="163"/>
  <c r="CV25" i="163" s="1"/>
  <c r="CW5" i="163"/>
  <c r="CW25" i="163" s="1"/>
  <c r="CX5" i="163"/>
  <c r="CX25" i="163" s="1"/>
  <c r="CY5" i="163"/>
  <c r="CY25" i="163" s="1"/>
  <c r="CZ5" i="163"/>
  <c r="CZ25" i="163" s="1"/>
  <c r="B4" i="164"/>
  <c r="B24" i="164" s="1"/>
  <c r="C4" i="164"/>
  <c r="C24" i="164" s="1"/>
  <c r="D4" i="164"/>
  <c r="D24" i="164" s="1"/>
  <c r="E4" i="164"/>
  <c r="E24" i="164" s="1"/>
  <c r="F4" i="164"/>
  <c r="F24" i="164" s="1"/>
  <c r="G4" i="164"/>
  <c r="G24" i="164" s="1"/>
  <c r="H4" i="164"/>
  <c r="H24" i="164" s="1"/>
  <c r="I4" i="164"/>
  <c r="I24" i="164" s="1"/>
  <c r="J4" i="164"/>
  <c r="J24" i="164" s="1"/>
  <c r="K4" i="164"/>
  <c r="K24" i="164" s="1"/>
  <c r="L4" i="164"/>
  <c r="L24" i="164" s="1"/>
  <c r="M4" i="164"/>
  <c r="M24" i="164" s="1"/>
  <c r="N4" i="164"/>
  <c r="N24" i="164" s="1"/>
  <c r="O4" i="164"/>
  <c r="O24" i="164" s="1"/>
  <c r="P4" i="164"/>
  <c r="P24" i="164" s="1"/>
  <c r="Q4" i="164"/>
  <c r="Q24" i="164" s="1"/>
  <c r="R4" i="164"/>
  <c r="R24" i="164" s="1"/>
  <c r="S4" i="164"/>
  <c r="S24" i="164" s="1"/>
  <c r="T4" i="164"/>
  <c r="T24" i="164" s="1"/>
  <c r="U4" i="164"/>
  <c r="U24" i="164" s="1"/>
  <c r="V4" i="164"/>
  <c r="V24" i="164" s="1"/>
  <c r="W4" i="164"/>
  <c r="W24" i="164" s="1"/>
  <c r="X4" i="164"/>
  <c r="X24" i="164" s="1"/>
  <c r="Y4" i="164"/>
  <c r="Y24" i="164" s="1"/>
  <c r="Z4" i="164"/>
  <c r="Z24" i="164" s="1"/>
  <c r="AA4" i="164"/>
  <c r="AA24" i="164" s="1"/>
  <c r="AB4" i="164"/>
  <c r="AB24" i="164" s="1"/>
  <c r="AC4" i="164"/>
  <c r="AC24" i="164" s="1"/>
  <c r="AD4" i="164"/>
  <c r="AD24" i="164" s="1"/>
  <c r="AE4" i="164"/>
  <c r="AE24" i="164" s="1"/>
  <c r="AF4" i="164"/>
  <c r="AF24" i="164" s="1"/>
  <c r="AG4" i="164"/>
  <c r="AG24" i="164" s="1"/>
  <c r="AH4" i="164"/>
  <c r="AH24" i="164" s="1"/>
  <c r="AI4" i="164"/>
  <c r="AI24" i="164" s="1"/>
  <c r="AJ4" i="164"/>
  <c r="AJ24" i="164" s="1"/>
  <c r="AK4" i="164"/>
  <c r="AK24" i="164" s="1"/>
  <c r="AL4" i="164"/>
  <c r="AL24" i="164" s="1"/>
  <c r="AM4" i="164"/>
  <c r="AM24" i="164" s="1"/>
  <c r="AN4" i="164"/>
  <c r="AN24" i="164" s="1"/>
  <c r="AO4" i="164"/>
  <c r="AO24" i="164" s="1"/>
  <c r="AP4" i="164"/>
  <c r="AP24" i="164" s="1"/>
  <c r="AQ4" i="164"/>
  <c r="AQ24" i="164" s="1"/>
  <c r="AR4" i="164"/>
  <c r="AR24" i="164" s="1"/>
  <c r="AS4" i="164"/>
  <c r="AS24" i="164" s="1"/>
  <c r="AT4" i="164"/>
  <c r="AT24" i="164" s="1"/>
  <c r="AU4" i="164"/>
  <c r="AU24" i="164" s="1"/>
  <c r="AV4" i="164"/>
  <c r="AV24" i="164" s="1"/>
  <c r="AW4" i="164"/>
  <c r="AW24" i="164" s="1"/>
  <c r="AX4" i="164"/>
  <c r="AX24" i="164" s="1"/>
  <c r="AY4" i="164"/>
  <c r="AY24" i="164" s="1"/>
  <c r="AZ4" i="164"/>
  <c r="AZ24" i="164" s="1"/>
  <c r="BA4" i="164"/>
  <c r="BA24" i="164" s="1"/>
  <c r="BB4" i="164"/>
  <c r="BB24" i="164" s="1"/>
  <c r="BC4" i="164"/>
  <c r="BC24" i="164" s="1"/>
  <c r="BD4" i="164"/>
  <c r="BD24" i="164" s="1"/>
  <c r="BE4" i="164"/>
  <c r="BE24" i="164" s="1"/>
  <c r="BF4" i="164"/>
  <c r="BF24" i="164" s="1"/>
  <c r="BG4" i="164"/>
  <c r="BG24" i="164" s="1"/>
  <c r="BH4" i="164"/>
  <c r="BH24" i="164" s="1"/>
  <c r="BI4" i="164"/>
  <c r="BI24" i="164" s="1"/>
  <c r="BJ4" i="164"/>
  <c r="BJ24" i="164" s="1"/>
  <c r="BK4" i="164"/>
  <c r="BK24" i="164" s="1"/>
  <c r="BL4" i="164"/>
  <c r="BL24" i="164" s="1"/>
  <c r="BM4" i="164"/>
  <c r="BM24" i="164" s="1"/>
  <c r="BN4" i="164"/>
  <c r="BN24" i="164" s="1"/>
  <c r="BO4" i="164"/>
  <c r="BO24" i="164" s="1"/>
  <c r="BP4" i="164"/>
  <c r="BP24" i="164" s="1"/>
  <c r="BQ4" i="164"/>
  <c r="BQ24" i="164" s="1"/>
  <c r="BR4" i="164"/>
  <c r="BR24" i="164" s="1"/>
  <c r="BS4" i="164"/>
  <c r="BS24" i="164" s="1"/>
  <c r="BT4" i="164"/>
  <c r="BT24" i="164" s="1"/>
  <c r="BU4" i="164"/>
  <c r="BU24" i="164" s="1"/>
  <c r="BV4" i="164"/>
  <c r="BV24" i="164" s="1"/>
  <c r="BW4" i="164"/>
  <c r="BW24" i="164" s="1"/>
  <c r="BX4" i="164"/>
  <c r="BX24" i="164" s="1"/>
  <c r="BY4" i="164"/>
  <c r="BY24" i="164" s="1"/>
  <c r="BZ4" i="164"/>
  <c r="BZ24" i="164" s="1"/>
  <c r="CA4" i="164"/>
  <c r="CA24" i="164" s="1"/>
  <c r="CB4" i="164"/>
  <c r="CB24" i="164" s="1"/>
  <c r="CC4" i="164"/>
  <c r="CC24" i="164" s="1"/>
  <c r="CD4" i="164"/>
  <c r="CD24" i="164" s="1"/>
  <c r="CE4" i="164"/>
  <c r="CE24" i="164" s="1"/>
  <c r="CF4" i="164"/>
  <c r="CF24" i="164" s="1"/>
  <c r="CG4" i="164"/>
  <c r="CG24" i="164" s="1"/>
  <c r="CH4" i="164"/>
  <c r="CH24" i="164" s="1"/>
  <c r="CI4" i="164"/>
  <c r="CI24" i="164" s="1"/>
  <c r="CJ4" i="164"/>
  <c r="CJ24" i="164" s="1"/>
  <c r="CK4" i="164"/>
  <c r="CK24" i="164" s="1"/>
  <c r="CL4" i="164"/>
  <c r="CL24" i="164" s="1"/>
  <c r="CM4" i="164"/>
  <c r="CM24" i="164" s="1"/>
  <c r="CN4" i="164"/>
  <c r="CN24" i="164" s="1"/>
  <c r="CO4" i="164"/>
  <c r="CO24" i="164" s="1"/>
  <c r="CP4" i="164"/>
  <c r="CP24" i="164" s="1"/>
  <c r="CQ4" i="164"/>
  <c r="CQ24" i="164" s="1"/>
  <c r="CR4" i="164"/>
  <c r="CR24" i="164" s="1"/>
  <c r="CS4" i="164"/>
  <c r="CS24" i="164" s="1"/>
  <c r="CT4" i="164"/>
  <c r="CT24" i="164" s="1"/>
  <c r="CU4" i="164"/>
  <c r="CU24" i="164" s="1"/>
  <c r="CV4" i="164"/>
  <c r="CV24" i="164" s="1"/>
  <c r="CW4" i="164"/>
  <c r="CW24" i="164" s="1"/>
  <c r="CX4" i="164"/>
  <c r="CX24" i="164" s="1"/>
  <c r="CY4" i="164"/>
  <c r="CY24" i="164" s="1"/>
  <c r="CZ4" i="164"/>
  <c r="CZ24" i="164" s="1"/>
  <c r="B5" i="164"/>
  <c r="B25" i="164" s="1"/>
  <c r="C5" i="164"/>
  <c r="C25" i="164" s="1"/>
  <c r="D5" i="164"/>
  <c r="D25" i="164" s="1"/>
  <c r="E5" i="164"/>
  <c r="E25" i="164" s="1"/>
  <c r="F5" i="164"/>
  <c r="F25" i="164" s="1"/>
  <c r="G5" i="164"/>
  <c r="G25" i="164" s="1"/>
  <c r="H5" i="164"/>
  <c r="H25" i="164" s="1"/>
  <c r="I5" i="164"/>
  <c r="I25" i="164" s="1"/>
  <c r="J5" i="164"/>
  <c r="J25" i="164" s="1"/>
  <c r="K5" i="164"/>
  <c r="K25" i="164" s="1"/>
  <c r="L5" i="164"/>
  <c r="L25" i="164" s="1"/>
  <c r="M5" i="164"/>
  <c r="M25" i="164" s="1"/>
  <c r="N5" i="164"/>
  <c r="N25" i="164" s="1"/>
  <c r="O5" i="164"/>
  <c r="O25" i="164" s="1"/>
  <c r="P5" i="164"/>
  <c r="P25" i="164" s="1"/>
  <c r="Q5" i="164"/>
  <c r="Q25" i="164" s="1"/>
  <c r="R5" i="164"/>
  <c r="R25" i="164" s="1"/>
  <c r="S5" i="164"/>
  <c r="S25" i="164" s="1"/>
  <c r="T5" i="164"/>
  <c r="T25" i="164" s="1"/>
  <c r="U5" i="164"/>
  <c r="U25" i="164" s="1"/>
  <c r="V5" i="164"/>
  <c r="V25" i="164" s="1"/>
  <c r="W5" i="164"/>
  <c r="W25" i="164" s="1"/>
  <c r="X5" i="164"/>
  <c r="X25" i="164" s="1"/>
  <c r="Y5" i="164"/>
  <c r="Y25" i="164" s="1"/>
  <c r="Z5" i="164"/>
  <c r="Z25" i="164" s="1"/>
  <c r="AA5" i="164"/>
  <c r="AA25" i="164" s="1"/>
  <c r="AB5" i="164"/>
  <c r="AB25" i="164" s="1"/>
  <c r="AC5" i="164"/>
  <c r="AC25" i="164" s="1"/>
  <c r="AD5" i="164"/>
  <c r="AD25" i="164" s="1"/>
  <c r="AE5" i="164"/>
  <c r="AE25" i="164" s="1"/>
  <c r="AF5" i="164"/>
  <c r="AF25" i="164" s="1"/>
  <c r="AG5" i="164"/>
  <c r="AG25" i="164" s="1"/>
  <c r="AH5" i="164"/>
  <c r="AH25" i="164" s="1"/>
  <c r="AI5" i="164"/>
  <c r="AI25" i="164" s="1"/>
  <c r="AJ5" i="164"/>
  <c r="AJ25" i="164" s="1"/>
  <c r="AK5" i="164"/>
  <c r="AK25" i="164" s="1"/>
  <c r="AL5" i="164"/>
  <c r="AL25" i="164" s="1"/>
  <c r="AM5" i="164"/>
  <c r="AM25" i="164" s="1"/>
  <c r="AN5" i="164"/>
  <c r="AN25" i="164" s="1"/>
  <c r="AO5" i="164"/>
  <c r="AO25" i="164" s="1"/>
  <c r="AP5" i="164"/>
  <c r="AP25" i="164" s="1"/>
  <c r="AQ5" i="164"/>
  <c r="AQ25" i="164" s="1"/>
  <c r="AR5" i="164"/>
  <c r="AR25" i="164" s="1"/>
  <c r="AS5" i="164"/>
  <c r="AS25" i="164" s="1"/>
  <c r="AT5" i="164"/>
  <c r="AT25" i="164" s="1"/>
  <c r="AU5" i="164"/>
  <c r="AU25" i="164" s="1"/>
  <c r="AV5" i="164"/>
  <c r="AV25" i="164" s="1"/>
  <c r="AW5" i="164"/>
  <c r="AW25" i="164" s="1"/>
  <c r="AX5" i="164"/>
  <c r="AX25" i="164" s="1"/>
  <c r="AY5" i="164"/>
  <c r="AY25" i="164" s="1"/>
  <c r="AZ5" i="164"/>
  <c r="AZ25" i="164" s="1"/>
  <c r="BA5" i="164"/>
  <c r="BA25" i="164" s="1"/>
  <c r="BB5" i="164"/>
  <c r="BB25" i="164" s="1"/>
  <c r="BC5" i="164"/>
  <c r="BC25" i="164" s="1"/>
  <c r="BD5" i="164"/>
  <c r="BD25" i="164" s="1"/>
  <c r="BE5" i="164"/>
  <c r="BE25" i="164" s="1"/>
  <c r="BF5" i="164"/>
  <c r="BF25" i="164" s="1"/>
  <c r="BG5" i="164"/>
  <c r="BG25" i="164" s="1"/>
  <c r="BH5" i="164"/>
  <c r="BH25" i="164" s="1"/>
  <c r="BI5" i="164"/>
  <c r="BI25" i="164" s="1"/>
  <c r="BJ5" i="164"/>
  <c r="BJ25" i="164" s="1"/>
  <c r="BK5" i="164"/>
  <c r="BK25" i="164" s="1"/>
  <c r="BL5" i="164"/>
  <c r="BL25" i="164" s="1"/>
  <c r="BM5" i="164"/>
  <c r="BM25" i="164" s="1"/>
  <c r="BN5" i="164"/>
  <c r="BN25" i="164" s="1"/>
  <c r="BO5" i="164"/>
  <c r="BO25" i="164" s="1"/>
  <c r="BP5" i="164"/>
  <c r="BP25" i="164" s="1"/>
  <c r="BQ5" i="164"/>
  <c r="BQ25" i="164" s="1"/>
  <c r="BR5" i="164"/>
  <c r="BR25" i="164" s="1"/>
  <c r="BS5" i="164"/>
  <c r="BS25" i="164" s="1"/>
  <c r="BT5" i="164"/>
  <c r="BT25" i="164" s="1"/>
  <c r="BU5" i="164"/>
  <c r="BU25" i="164" s="1"/>
  <c r="BV5" i="164"/>
  <c r="BV25" i="164" s="1"/>
  <c r="BW5" i="164"/>
  <c r="BW25" i="164" s="1"/>
  <c r="BX5" i="164"/>
  <c r="BX25" i="164" s="1"/>
  <c r="BY5" i="164"/>
  <c r="BY25" i="164" s="1"/>
  <c r="BZ5" i="164"/>
  <c r="BZ25" i="164" s="1"/>
  <c r="CA5" i="164"/>
  <c r="CA25" i="164" s="1"/>
  <c r="CB5" i="164"/>
  <c r="CB25" i="164" s="1"/>
  <c r="CC5" i="164"/>
  <c r="CC25" i="164" s="1"/>
  <c r="CD5" i="164"/>
  <c r="CD25" i="164" s="1"/>
  <c r="CE5" i="164"/>
  <c r="CE25" i="164" s="1"/>
  <c r="CF5" i="164"/>
  <c r="CF25" i="164" s="1"/>
  <c r="CG5" i="164"/>
  <c r="CG25" i="164" s="1"/>
  <c r="CH5" i="164"/>
  <c r="CH25" i="164" s="1"/>
  <c r="CI5" i="164"/>
  <c r="CI25" i="164" s="1"/>
  <c r="CJ5" i="164"/>
  <c r="CJ25" i="164" s="1"/>
  <c r="CK5" i="164"/>
  <c r="CK25" i="164" s="1"/>
  <c r="CL5" i="164"/>
  <c r="CL25" i="164" s="1"/>
  <c r="CM5" i="164"/>
  <c r="CM25" i="164" s="1"/>
  <c r="CN5" i="164"/>
  <c r="CN25" i="164" s="1"/>
  <c r="CO5" i="164"/>
  <c r="CO25" i="164" s="1"/>
  <c r="CP5" i="164"/>
  <c r="CP25" i="164" s="1"/>
  <c r="CQ5" i="164"/>
  <c r="CQ25" i="164" s="1"/>
  <c r="CR5" i="164"/>
  <c r="CR25" i="164" s="1"/>
  <c r="CS5" i="164"/>
  <c r="CS25" i="164" s="1"/>
  <c r="CT5" i="164"/>
  <c r="CT25" i="164" s="1"/>
  <c r="CU5" i="164"/>
  <c r="CU25" i="164" s="1"/>
  <c r="CV5" i="164"/>
  <c r="CV25" i="164" s="1"/>
  <c r="CW5" i="164"/>
  <c r="CW25" i="164" s="1"/>
  <c r="CX5" i="164"/>
  <c r="CX25" i="164" s="1"/>
  <c r="CY5" i="164"/>
  <c r="CY25" i="164" s="1"/>
  <c r="CZ5" i="164"/>
  <c r="CZ25" i="164" s="1"/>
  <c r="B4" i="185"/>
  <c r="B4" i="183" s="1"/>
  <c r="B24" i="183" s="1"/>
  <c r="B5" i="185"/>
  <c r="E5" i="184"/>
  <c r="E25" i="184" s="1"/>
  <c r="B4" i="145"/>
  <c r="B24" i="145" s="1"/>
  <c r="C4" i="145"/>
  <c r="C24" i="145" s="1"/>
  <c r="D4" i="145"/>
  <c r="D24" i="145" s="1"/>
  <c r="E4" i="145"/>
  <c r="E24" i="145" s="1"/>
  <c r="F4" i="145"/>
  <c r="F24" i="145" s="1"/>
  <c r="G4" i="145"/>
  <c r="G24" i="145" s="1"/>
  <c r="H4" i="145"/>
  <c r="H24" i="145" s="1"/>
  <c r="I4" i="145"/>
  <c r="I24" i="145" s="1"/>
  <c r="J4" i="145"/>
  <c r="J24" i="145" s="1"/>
  <c r="K4" i="145"/>
  <c r="K24" i="145" s="1"/>
  <c r="L4" i="145"/>
  <c r="L24" i="145" s="1"/>
  <c r="M4" i="145"/>
  <c r="M24" i="145" s="1"/>
  <c r="N4" i="145"/>
  <c r="N24" i="145" s="1"/>
  <c r="O4" i="145"/>
  <c r="O24" i="145" s="1"/>
  <c r="P4" i="145"/>
  <c r="P24" i="145" s="1"/>
  <c r="Q4" i="145"/>
  <c r="Q24" i="145" s="1"/>
  <c r="R4" i="145"/>
  <c r="R24" i="145" s="1"/>
  <c r="S4" i="145"/>
  <c r="S24" i="145" s="1"/>
  <c r="T4" i="145"/>
  <c r="T24" i="145" s="1"/>
  <c r="U4" i="145"/>
  <c r="U24" i="145" s="1"/>
  <c r="V4" i="145"/>
  <c r="V24" i="145" s="1"/>
  <c r="W4" i="145"/>
  <c r="W24" i="145" s="1"/>
  <c r="X4" i="145"/>
  <c r="X24" i="145" s="1"/>
  <c r="Y4" i="145"/>
  <c r="Y24" i="145" s="1"/>
  <c r="Z4" i="145"/>
  <c r="Z24" i="145" s="1"/>
  <c r="AA4" i="145"/>
  <c r="AA24" i="145" s="1"/>
  <c r="AB4" i="145"/>
  <c r="AB24" i="145" s="1"/>
  <c r="AC4" i="145"/>
  <c r="AC24" i="145" s="1"/>
  <c r="AD4" i="145"/>
  <c r="AD24" i="145" s="1"/>
  <c r="AE4" i="145"/>
  <c r="AE24" i="145" s="1"/>
  <c r="AF4" i="145"/>
  <c r="AF24" i="145" s="1"/>
  <c r="AG4" i="145"/>
  <c r="AG24" i="145" s="1"/>
  <c r="AH4" i="145"/>
  <c r="AH24" i="145" s="1"/>
  <c r="AI4" i="145"/>
  <c r="AI24" i="145" s="1"/>
  <c r="AJ4" i="145"/>
  <c r="AJ24" i="145" s="1"/>
  <c r="AK4" i="145"/>
  <c r="AK24" i="145" s="1"/>
  <c r="AL4" i="145"/>
  <c r="AL24" i="145" s="1"/>
  <c r="AM4" i="145"/>
  <c r="AM24" i="145" s="1"/>
  <c r="AN4" i="145"/>
  <c r="AN24" i="145" s="1"/>
  <c r="AO4" i="145"/>
  <c r="AO24" i="145" s="1"/>
  <c r="AP4" i="145"/>
  <c r="AP24" i="145" s="1"/>
  <c r="AQ4" i="145"/>
  <c r="AQ24" i="145" s="1"/>
  <c r="AR4" i="145"/>
  <c r="AR24" i="145" s="1"/>
  <c r="AS4" i="145"/>
  <c r="AS24" i="145" s="1"/>
  <c r="AT4" i="145"/>
  <c r="AT24" i="145" s="1"/>
  <c r="AU4" i="145"/>
  <c r="AU24" i="145" s="1"/>
  <c r="AV4" i="145"/>
  <c r="AV24" i="145" s="1"/>
  <c r="AW4" i="145"/>
  <c r="AW24" i="145" s="1"/>
  <c r="AX4" i="145"/>
  <c r="AX24" i="145" s="1"/>
  <c r="AY4" i="145"/>
  <c r="AY24" i="145" s="1"/>
  <c r="AZ4" i="145"/>
  <c r="AZ24" i="145" s="1"/>
  <c r="BA4" i="145"/>
  <c r="BA24" i="145" s="1"/>
  <c r="BB4" i="145"/>
  <c r="BB24" i="145" s="1"/>
  <c r="BC4" i="145"/>
  <c r="BC24" i="145" s="1"/>
  <c r="BD4" i="145"/>
  <c r="BD24" i="145" s="1"/>
  <c r="BE4" i="145"/>
  <c r="BE24" i="145" s="1"/>
  <c r="BF4" i="145"/>
  <c r="BF24" i="145" s="1"/>
  <c r="BG4" i="145"/>
  <c r="BG24" i="145" s="1"/>
  <c r="BH4" i="145"/>
  <c r="BH24" i="145" s="1"/>
  <c r="BI4" i="145"/>
  <c r="BI24" i="145" s="1"/>
  <c r="BJ4" i="145"/>
  <c r="BJ24" i="145" s="1"/>
  <c r="BK4" i="145"/>
  <c r="BK24" i="145" s="1"/>
  <c r="BL4" i="145"/>
  <c r="BL24" i="145" s="1"/>
  <c r="BM4" i="145"/>
  <c r="BM24" i="145" s="1"/>
  <c r="BN4" i="145"/>
  <c r="BN24" i="145" s="1"/>
  <c r="BO4" i="145"/>
  <c r="BO24" i="145" s="1"/>
  <c r="BP4" i="145"/>
  <c r="BP24" i="145" s="1"/>
  <c r="BQ4" i="145"/>
  <c r="BQ24" i="145" s="1"/>
  <c r="BR4" i="145"/>
  <c r="BR24" i="145" s="1"/>
  <c r="BS4" i="145"/>
  <c r="BS24" i="145" s="1"/>
  <c r="BT4" i="145"/>
  <c r="BT24" i="145" s="1"/>
  <c r="BU4" i="145"/>
  <c r="BU24" i="145" s="1"/>
  <c r="BV4" i="145"/>
  <c r="BV24" i="145" s="1"/>
  <c r="BW4" i="145"/>
  <c r="BW24" i="145" s="1"/>
  <c r="BX4" i="145"/>
  <c r="BX24" i="145" s="1"/>
  <c r="BY4" i="145"/>
  <c r="BY24" i="145" s="1"/>
  <c r="BZ4" i="145"/>
  <c r="BZ24" i="145" s="1"/>
  <c r="CA4" i="145"/>
  <c r="CA24" i="145" s="1"/>
  <c r="CB4" i="145"/>
  <c r="CB24" i="145" s="1"/>
  <c r="CC4" i="145"/>
  <c r="CC24" i="145" s="1"/>
  <c r="CD4" i="145"/>
  <c r="CD24" i="145" s="1"/>
  <c r="CE4" i="145"/>
  <c r="CE24" i="145" s="1"/>
  <c r="CF4" i="145"/>
  <c r="CF24" i="145" s="1"/>
  <c r="CG4" i="145"/>
  <c r="CG24" i="145" s="1"/>
  <c r="CH4" i="145"/>
  <c r="CH24" i="145" s="1"/>
  <c r="CI4" i="145"/>
  <c r="CI24" i="145" s="1"/>
  <c r="CJ4" i="145"/>
  <c r="CJ24" i="145" s="1"/>
  <c r="CK4" i="145"/>
  <c r="CK24" i="145" s="1"/>
  <c r="CL4" i="145"/>
  <c r="CL24" i="145" s="1"/>
  <c r="CM4" i="145"/>
  <c r="CM24" i="145" s="1"/>
  <c r="CN4" i="145"/>
  <c r="CN24" i="145" s="1"/>
  <c r="CO4" i="145"/>
  <c r="CO24" i="145" s="1"/>
  <c r="CP4" i="145"/>
  <c r="CP24" i="145" s="1"/>
  <c r="CQ4" i="145"/>
  <c r="CQ24" i="145" s="1"/>
  <c r="CR4" i="145"/>
  <c r="CR24" i="145" s="1"/>
  <c r="CS4" i="145"/>
  <c r="CS24" i="145" s="1"/>
  <c r="CT4" i="145"/>
  <c r="CT24" i="145" s="1"/>
  <c r="CU4" i="145"/>
  <c r="CU24" i="145" s="1"/>
  <c r="CV4" i="145"/>
  <c r="CV24" i="145" s="1"/>
  <c r="CW4" i="145"/>
  <c r="CW24" i="145" s="1"/>
  <c r="CX4" i="145"/>
  <c r="CX24" i="145" s="1"/>
  <c r="CY4" i="145"/>
  <c r="CY24" i="145" s="1"/>
  <c r="CZ4" i="145"/>
  <c r="CZ24" i="145" s="1"/>
  <c r="B5" i="145"/>
  <c r="B25" i="145" s="1"/>
  <c r="C5" i="145"/>
  <c r="C25" i="145" s="1"/>
  <c r="D5" i="145"/>
  <c r="D25" i="145" s="1"/>
  <c r="E5" i="145"/>
  <c r="E25" i="145" s="1"/>
  <c r="F5" i="145"/>
  <c r="F25" i="145" s="1"/>
  <c r="G5" i="145"/>
  <c r="G25" i="145" s="1"/>
  <c r="H5" i="145"/>
  <c r="H25" i="145" s="1"/>
  <c r="I5" i="145"/>
  <c r="I25" i="145" s="1"/>
  <c r="J5" i="145"/>
  <c r="J25" i="145" s="1"/>
  <c r="K5" i="145"/>
  <c r="K25" i="145" s="1"/>
  <c r="L5" i="145"/>
  <c r="L25" i="145" s="1"/>
  <c r="M5" i="145"/>
  <c r="M25" i="145" s="1"/>
  <c r="N5" i="145"/>
  <c r="N25" i="145" s="1"/>
  <c r="O5" i="145"/>
  <c r="O25" i="145" s="1"/>
  <c r="P5" i="145"/>
  <c r="P25" i="145" s="1"/>
  <c r="Q5" i="145"/>
  <c r="Q25" i="145" s="1"/>
  <c r="R5" i="145"/>
  <c r="R25" i="145" s="1"/>
  <c r="S5" i="145"/>
  <c r="S25" i="145" s="1"/>
  <c r="T5" i="145"/>
  <c r="T25" i="145" s="1"/>
  <c r="U5" i="145"/>
  <c r="U25" i="145" s="1"/>
  <c r="V5" i="145"/>
  <c r="V25" i="145" s="1"/>
  <c r="W5" i="145"/>
  <c r="W25" i="145" s="1"/>
  <c r="X5" i="145"/>
  <c r="X25" i="145" s="1"/>
  <c r="Y5" i="145"/>
  <c r="Y25" i="145" s="1"/>
  <c r="Z5" i="145"/>
  <c r="Z25" i="145" s="1"/>
  <c r="AA5" i="145"/>
  <c r="AA25" i="145" s="1"/>
  <c r="AB5" i="145"/>
  <c r="AB25" i="145" s="1"/>
  <c r="AC5" i="145"/>
  <c r="AC25" i="145" s="1"/>
  <c r="AD5" i="145"/>
  <c r="AD25" i="145" s="1"/>
  <c r="AE5" i="145"/>
  <c r="AE25" i="145" s="1"/>
  <c r="AF5" i="145"/>
  <c r="AF25" i="145" s="1"/>
  <c r="AG5" i="145"/>
  <c r="AG25" i="145" s="1"/>
  <c r="AH5" i="145"/>
  <c r="AH25" i="145" s="1"/>
  <c r="AI5" i="145"/>
  <c r="AI25" i="145" s="1"/>
  <c r="AJ5" i="145"/>
  <c r="AJ25" i="145" s="1"/>
  <c r="AK5" i="145"/>
  <c r="AK25" i="145" s="1"/>
  <c r="AL5" i="145"/>
  <c r="AL25" i="145" s="1"/>
  <c r="AM5" i="145"/>
  <c r="AM25" i="145" s="1"/>
  <c r="AN5" i="145"/>
  <c r="AN25" i="145" s="1"/>
  <c r="AO5" i="145"/>
  <c r="AO25" i="145" s="1"/>
  <c r="AP5" i="145"/>
  <c r="AP25" i="145" s="1"/>
  <c r="AQ5" i="145"/>
  <c r="AQ25" i="145" s="1"/>
  <c r="AR5" i="145"/>
  <c r="AR25" i="145" s="1"/>
  <c r="AS5" i="145"/>
  <c r="AS25" i="145" s="1"/>
  <c r="AT5" i="145"/>
  <c r="AT25" i="145" s="1"/>
  <c r="AU5" i="145"/>
  <c r="AU25" i="145" s="1"/>
  <c r="AV5" i="145"/>
  <c r="AV25" i="145" s="1"/>
  <c r="AW5" i="145"/>
  <c r="AW25" i="145" s="1"/>
  <c r="AX5" i="145"/>
  <c r="AX25" i="145" s="1"/>
  <c r="AY5" i="145"/>
  <c r="AY25" i="145" s="1"/>
  <c r="AZ5" i="145"/>
  <c r="AZ25" i="145" s="1"/>
  <c r="BA5" i="145"/>
  <c r="BA25" i="145" s="1"/>
  <c r="BB5" i="145"/>
  <c r="BB25" i="145" s="1"/>
  <c r="BC5" i="145"/>
  <c r="BC25" i="145" s="1"/>
  <c r="BD5" i="145"/>
  <c r="BD25" i="145" s="1"/>
  <c r="BE5" i="145"/>
  <c r="BE25" i="145" s="1"/>
  <c r="BF5" i="145"/>
  <c r="BF25" i="145" s="1"/>
  <c r="BG5" i="145"/>
  <c r="BG25" i="145" s="1"/>
  <c r="BH5" i="145"/>
  <c r="BH25" i="145" s="1"/>
  <c r="BI5" i="145"/>
  <c r="BI25" i="145" s="1"/>
  <c r="BJ5" i="145"/>
  <c r="BJ25" i="145" s="1"/>
  <c r="BK5" i="145"/>
  <c r="BK25" i="145" s="1"/>
  <c r="BL5" i="145"/>
  <c r="BL25" i="145" s="1"/>
  <c r="BM5" i="145"/>
  <c r="BM25" i="145" s="1"/>
  <c r="BN5" i="145"/>
  <c r="BN25" i="145" s="1"/>
  <c r="BO5" i="145"/>
  <c r="BO25" i="145" s="1"/>
  <c r="BP5" i="145"/>
  <c r="BP25" i="145" s="1"/>
  <c r="BQ5" i="145"/>
  <c r="BQ25" i="145" s="1"/>
  <c r="BR5" i="145"/>
  <c r="BR25" i="145" s="1"/>
  <c r="BS5" i="145"/>
  <c r="BS25" i="145" s="1"/>
  <c r="BT5" i="145"/>
  <c r="BT25" i="145" s="1"/>
  <c r="BU5" i="145"/>
  <c r="BU25" i="145" s="1"/>
  <c r="BV5" i="145"/>
  <c r="BV25" i="145" s="1"/>
  <c r="BW5" i="145"/>
  <c r="BW25" i="145" s="1"/>
  <c r="BX5" i="145"/>
  <c r="BX25" i="145" s="1"/>
  <c r="BY5" i="145"/>
  <c r="BY25" i="145" s="1"/>
  <c r="BZ5" i="145"/>
  <c r="BZ25" i="145" s="1"/>
  <c r="CA5" i="145"/>
  <c r="CA25" i="145" s="1"/>
  <c r="CB5" i="145"/>
  <c r="CB25" i="145" s="1"/>
  <c r="CC5" i="145"/>
  <c r="CC25" i="145" s="1"/>
  <c r="CD5" i="145"/>
  <c r="CD25" i="145" s="1"/>
  <c r="CE5" i="145"/>
  <c r="CE25" i="145" s="1"/>
  <c r="CF5" i="145"/>
  <c r="CF25" i="145" s="1"/>
  <c r="CG5" i="145"/>
  <c r="CG25" i="145" s="1"/>
  <c r="CH5" i="145"/>
  <c r="CH25" i="145" s="1"/>
  <c r="CI5" i="145"/>
  <c r="CI25" i="145" s="1"/>
  <c r="CJ5" i="145"/>
  <c r="CJ25" i="145" s="1"/>
  <c r="CK5" i="145"/>
  <c r="CK25" i="145" s="1"/>
  <c r="CL5" i="145"/>
  <c r="CL25" i="145" s="1"/>
  <c r="CM5" i="145"/>
  <c r="CM25" i="145" s="1"/>
  <c r="CN5" i="145"/>
  <c r="CN25" i="145" s="1"/>
  <c r="CO5" i="145"/>
  <c r="CO25" i="145" s="1"/>
  <c r="CP5" i="145"/>
  <c r="CP25" i="145" s="1"/>
  <c r="CQ5" i="145"/>
  <c r="CQ25" i="145" s="1"/>
  <c r="CR5" i="145"/>
  <c r="CR25" i="145" s="1"/>
  <c r="CS5" i="145"/>
  <c r="CS25" i="145" s="1"/>
  <c r="CT5" i="145"/>
  <c r="CT25" i="145" s="1"/>
  <c r="CU5" i="145"/>
  <c r="CU25" i="145" s="1"/>
  <c r="CV5" i="145"/>
  <c r="CV25" i="145" s="1"/>
  <c r="CW5" i="145"/>
  <c r="CW25" i="145" s="1"/>
  <c r="CX5" i="145"/>
  <c r="CX25" i="145" s="1"/>
  <c r="CY5" i="145"/>
  <c r="CY25" i="145" s="1"/>
  <c r="CZ5" i="145"/>
  <c r="CZ25" i="145" s="1"/>
  <c r="B4" i="126"/>
  <c r="B24" i="126" s="1"/>
  <c r="B3" i="144" s="1"/>
  <c r="C4" i="126"/>
  <c r="C24" i="126" s="1"/>
  <c r="C3" i="144" s="1"/>
  <c r="D4" i="126"/>
  <c r="D24" i="126" s="1"/>
  <c r="D3" i="144" s="1"/>
  <c r="E4" i="126"/>
  <c r="E24" i="126" s="1"/>
  <c r="E3" i="144" s="1"/>
  <c r="F4" i="126"/>
  <c r="F24" i="126" s="1"/>
  <c r="F3" i="144" s="1"/>
  <c r="G4" i="126"/>
  <c r="G24" i="126" s="1"/>
  <c r="G3" i="144" s="1"/>
  <c r="H4" i="126"/>
  <c r="H24" i="126" s="1"/>
  <c r="H3" i="144" s="1"/>
  <c r="I4" i="126"/>
  <c r="I24" i="126" s="1"/>
  <c r="I3" i="144" s="1"/>
  <c r="J4" i="126"/>
  <c r="J24" i="126" s="1"/>
  <c r="J3" i="144" s="1"/>
  <c r="K4" i="126"/>
  <c r="K24" i="126" s="1"/>
  <c r="K3" i="144" s="1"/>
  <c r="L4" i="126"/>
  <c r="L24" i="126" s="1"/>
  <c r="L3" i="144" s="1"/>
  <c r="M4" i="126"/>
  <c r="M24" i="126" s="1"/>
  <c r="M3" i="144" s="1"/>
  <c r="N4" i="126"/>
  <c r="N24" i="126" s="1"/>
  <c r="N3" i="144" s="1"/>
  <c r="O4" i="126"/>
  <c r="O24" i="126" s="1"/>
  <c r="O3" i="144" s="1"/>
  <c r="P4" i="126"/>
  <c r="P24" i="126" s="1"/>
  <c r="P3" i="144" s="1"/>
  <c r="Q4" i="126"/>
  <c r="Q24" i="126" s="1"/>
  <c r="Q3" i="144" s="1"/>
  <c r="R4" i="126"/>
  <c r="R24" i="126" s="1"/>
  <c r="R3" i="144" s="1"/>
  <c r="S4" i="126"/>
  <c r="S24" i="126" s="1"/>
  <c r="S3" i="144" s="1"/>
  <c r="T4" i="126"/>
  <c r="T24" i="126" s="1"/>
  <c r="T3" i="144" s="1"/>
  <c r="U4" i="126"/>
  <c r="U24" i="126" s="1"/>
  <c r="U3" i="144" s="1"/>
  <c r="V4" i="126"/>
  <c r="V24" i="126" s="1"/>
  <c r="V3" i="144" s="1"/>
  <c r="W4" i="126"/>
  <c r="W24" i="126" s="1"/>
  <c r="W3" i="144" s="1"/>
  <c r="X4" i="126"/>
  <c r="X24" i="126" s="1"/>
  <c r="X3" i="144" s="1"/>
  <c r="Y4" i="126"/>
  <c r="Y24" i="126" s="1"/>
  <c r="Y3" i="144" s="1"/>
  <c r="Z4" i="126"/>
  <c r="Z24" i="126" s="1"/>
  <c r="Z3" i="144" s="1"/>
  <c r="AA4" i="126"/>
  <c r="AA24" i="126" s="1"/>
  <c r="AA3" i="144" s="1"/>
  <c r="AB4" i="126"/>
  <c r="AB24" i="126" s="1"/>
  <c r="AB3" i="144" s="1"/>
  <c r="AC4" i="126"/>
  <c r="AC24" i="126" s="1"/>
  <c r="AC3" i="144" s="1"/>
  <c r="AD4" i="126"/>
  <c r="AD24" i="126" s="1"/>
  <c r="AD3" i="144" s="1"/>
  <c r="AE4" i="126"/>
  <c r="AE24" i="126" s="1"/>
  <c r="AE3" i="144" s="1"/>
  <c r="AF4" i="126"/>
  <c r="AF24" i="126" s="1"/>
  <c r="AF3" i="144" s="1"/>
  <c r="AG4" i="126"/>
  <c r="AG24" i="126" s="1"/>
  <c r="AG3" i="144" s="1"/>
  <c r="AH4" i="126"/>
  <c r="AH24" i="126" s="1"/>
  <c r="AH3" i="144" s="1"/>
  <c r="AI4" i="126"/>
  <c r="AI24" i="126" s="1"/>
  <c r="AI3" i="144" s="1"/>
  <c r="AJ4" i="126"/>
  <c r="AJ24" i="126" s="1"/>
  <c r="AJ3" i="144" s="1"/>
  <c r="AK4" i="126"/>
  <c r="AK24" i="126" s="1"/>
  <c r="AK3" i="144" s="1"/>
  <c r="AL4" i="126"/>
  <c r="AL24" i="126" s="1"/>
  <c r="AL3" i="144" s="1"/>
  <c r="AM4" i="126"/>
  <c r="AM24" i="126" s="1"/>
  <c r="AM3" i="144" s="1"/>
  <c r="AN4" i="126"/>
  <c r="AN24" i="126" s="1"/>
  <c r="AN3" i="144" s="1"/>
  <c r="AO4" i="126"/>
  <c r="AO24" i="126" s="1"/>
  <c r="AO3" i="144" s="1"/>
  <c r="AP4" i="126"/>
  <c r="AP24" i="126" s="1"/>
  <c r="AP3" i="144" s="1"/>
  <c r="AQ4" i="126"/>
  <c r="AQ24" i="126" s="1"/>
  <c r="AQ3" i="144" s="1"/>
  <c r="AR4" i="126"/>
  <c r="AR24" i="126" s="1"/>
  <c r="AR3" i="144" s="1"/>
  <c r="AS4" i="126"/>
  <c r="AS24" i="126" s="1"/>
  <c r="AS3" i="144" s="1"/>
  <c r="AT4" i="126"/>
  <c r="AT24" i="126" s="1"/>
  <c r="AT3" i="144" s="1"/>
  <c r="AU4" i="126"/>
  <c r="AU24" i="126" s="1"/>
  <c r="AU3" i="144" s="1"/>
  <c r="AV4" i="126"/>
  <c r="AV24" i="126" s="1"/>
  <c r="AV3" i="144" s="1"/>
  <c r="AW4" i="126"/>
  <c r="AW24" i="126" s="1"/>
  <c r="AW3" i="144" s="1"/>
  <c r="AX4" i="126"/>
  <c r="AX24" i="126" s="1"/>
  <c r="AX3" i="144" s="1"/>
  <c r="AY4" i="126"/>
  <c r="AY24" i="126" s="1"/>
  <c r="AY3" i="144" s="1"/>
  <c r="AZ4" i="126"/>
  <c r="AZ24" i="126" s="1"/>
  <c r="AZ3" i="144" s="1"/>
  <c r="BA4" i="126"/>
  <c r="BA24" i="126" s="1"/>
  <c r="BA3" i="144" s="1"/>
  <c r="BB4" i="126"/>
  <c r="BB24" i="126" s="1"/>
  <c r="BB3" i="144" s="1"/>
  <c r="BC4" i="126"/>
  <c r="BC24" i="126" s="1"/>
  <c r="BC3" i="144" s="1"/>
  <c r="BD4" i="126"/>
  <c r="BD24" i="126" s="1"/>
  <c r="BD3" i="144" s="1"/>
  <c r="BE4" i="126"/>
  <c r="BE24" i="126" s="1"/>
  <c r="BE3" i="144" s="1"/>
  <c r="BF4" i="126"/>
  <c r="BF24" i="126" s="1"/>
  <c r="BF3" i="144" s="1"/>
  <c r="BG4" i="126"/>
  <c r="BG24" i="126" s="1"/>
  <c r="BG3" i="144" s="1"/>
  <c r="BH4" i="126"/>
  <c r="BH24" i="126" s="1"/>
  <c r="BH3" i="144" s="1"/>
  <c r="BI4" i="126"/>
  <c r="BI24" i="126" s="1"/>
  <c r="BI3" i="144" s="1"/>
  <c r="BJ4" i="126"/>
  <c r="BJ24" i="126" s="1"/>
  <c r="BJ3" i="144" s="1"/>
  <c r="BK4" i="126"/>
  <c r="BK24" i="126" s="1"/>
  <c r="BK3" i="144" s="1"/>
  <c r="BL4" i="126"/>
  <c r="BL24" i="126" s="1"/>
  <c r="BL3" i="144" s="1"/>
  <c r="BM4" i="126"/>
  <c r="BM24" i="126" s="1"/>
  <c r="BM3" i="144" s="1"/>
  <c r="BN4" i="126"/>
  <c r="BN24" i="126" s="1"/>
  <c r="BN3" i="144" s="1"/>
  <c r="BO4" i="126"/>
  <c r="BO24" i="126" s="1"/>
  <c r="BO3" i="144" s="1"/>
  <c r="BP4" i="126"/>
  <c r="BP24" i="126" s="1"/>
  <c r="BP3" i="144" s="1"/>
  <c r="BQ4" i="126"/>
  <c r="BQ24" i="126" s="1"/>
  <c r="BQ3" i="144" s="1"/>
  <c r="BR4" i="126"/>
  <c r="BR24" i="126" s="1"/>
  <c r="BR3" i="144" s="1"/>
  <c r="BS4" i="126"/>
  <c r="BS24" i="126" s="1"/>
  <c r="BS3" i="144" s="1"/>
  <c r="BT4" i="126"/>
  <c r="BT24" i="126" s="1"/>
  <c r="BT3" i="144" s="1"/>
  <c r="BU4" i="126"/>
  <c r="BU24" i="126" s="1"/>
  <c r="BU3" i="144" s="1"/>
  <c r="BV4" i="126"/>
  <c r="BV24" i="126" s="1"/>
  <c r="BV3" i="144" s="1"/>
  <c r="BW4" i="126"/>
  <c r="BW24" i="126" s="1"/>
  <c r="BW3" i="144" s="1"/>
  <c r="BX4" i="126"/>
  <c r="BX24" i="126" s="1"/>
  <c r="BX3" i="144" s="1"/>
  <c r="BY4" i="126"/>
  <c r="BY24" i="126" s="1"/>
  <c r="BY3" i="144" s="1"/>
  <c r="BZ4" i="126"/>
  <c r="BZ24" i="126" s="1"/>
  <c r="BZ3" i="144" s="1"/>
  <c r="CA4" i="126"/>
  <c r="CA24" i="126" s="1"/>
  <c r="CA3" i="144" s="1"/>
  <c r="CB4" i="126"/>
  <c r="CB24" i="126" s="1"/>
  <c r="CB3" i="144" s="1"/>
  <c r="CC4" i="126"/>
  <c r="CC24" i="126" s="1"/>
  <c r="CC3" i="144" s="1"/>
  <c r="CD4" i="126"/>
  <c r="CD24" i="126" s="1"/>
  <c r="CD3" i="144" s="1"/>
  <c r="CE4" i="126"/>
  <c r="CE24" i="126" s="1"/>
  <c r="CE3" i="144" s="1"/>
  <c r="CF4" i="126"/>
  <c r="CF24" i="126" s="1"/>
  <c r="CF3" i="144" s="1"/>
  <c r="CG4" i="126"/>
  <c r="CG24" i="126" s="1"/>
  <c r="CG3" i="144" s="1"/>
  <c r="CH4" i="126"/>
  <c r="CH24" i="126" s="1"/>
  <c r="CH3" i="144" s="1"/>
  <c r="CI4" i="126"/>
  <c r="CI24" i="126" s="1"/>
  <c r="CI3" i="144" s="1"/>
  <c r="CJ4" i="126"/>
  <c r="CJ24" i="126" s="1"/>
  <c r="CJ3" i="144" s="1"/>
  <c r="CK4" i="126"/>
  <c r="CK24" i="126" s="1"/>
  <c r="CK3" i="144" s="1"/>
  <c r="CL4" i="126"/>
  <c r="CL24" i="126" s="1"/>
  <c r="CL3" i="144" s="1"/>
  <c r="CM4" i="126"/>
  <c r="CM24" i="126" s="1"/>
  <c r="CM3" i="144" s="1"/>
  <c r="CN4" i="126"/>
  <c r="CN24" i="126" s="1"/>
  <c r="CN3" i="144" s="1"/>
  <c r="CO4" i="126"/>
  <c r="CO24" i="126" s="1"/>
  <c r="CO3" i="144" s="1"/>
  <c r="CP4" i="126"/>
  <c r="CP24" i="126" s="1"/>
  <c r="CP3" i="144" s="1"/>
  <c r="CQ4" i="126"/>
  <c r="CQ24" i="126" s="1"/>
  <c r="CQ3" i="144" s="1"/>
  <c r="CR4" i="126"/>
  <c r="CR24" i="126" s="1"/>
  <c r="CR3" i="144" s="1"/>
  <c r="CS4" i="126"/>
  <c r="CS24" i="126" s="1"/>
  <c r="CS3" i="144" s="1"/>
  <c r="CT4" i="126"/>
  <c r="CT24" i="126" s="1"/>
  <c r="CT3" i="144" s="1"/>
  <c r="CU4" i="126"/>
  <c r="CU24" i="126" s="1"/>
  <c r="CU3" i="144" s="1"/>
  <c r="CV4" i="126"/>
  <c r="CV24" i="126" s="1"/>
  <c r="CV3" i="144" s="1"/>
  <c r="CW4" i="126"/>
  <c r="CW24" i="126" s="1"/>
  <c r="CW3" i="144" s="1"/>
  <c r="CX4" i="126"/>
  <c r="CX24" i="126" s="1"/>
  <c r="CX3" i="144" s="1"/>
  <c r="CY4" i="126"/>
  <c r="CY24" i="126" s="1"/>
  <c r="CY3" i="144" s="1"/>
  <c r="CZ4" i="126"/>
  <c r="CZ24" i="126" s="1"/>
  <c r="CZ3" i="144" s="1"/>
  <c r="B5" i="126"/>
  <c r="B25" i="126" s="1"/>
  <c r="B4" i="144" s="1"/>
  <c r="C5" i="126"/>
  <c r="C25" i="126" s="1"/>
  <c r="C4" i="144" s="1"/>
  <c r="D5" i="126"/>
  <c r="D25" i="126" s="1"/>
  <c r="D4" i="144" s="1"/>
  <c r="E5" i="126"/>
  <c r="E25" i="126" s="1"/>
  <c r="E4" i="144" s="1"/>
  <c r="F5" i="126"/>
  <c r="F25" i="126" s="1"/>
  <c r="F4" i="144" s="1"/>
  <c r="G5" i="126"/>
  <c r="G25" i="126" s="1"/>
  <c r="G4" i="144" s="1"/>
  <c r="H5" i="126"/>
  <c r="H25" i="126" s="1"/>
  <c r="H4" i="144" s="1"/>
  <c r="I5" i="126"/>
  <c r="I25" i="126" s="1"/>
  <c r="I4" i="144" s="1"/>
  <c r="J5" i="126"/>
  <c r="J25" i="126" s="1"/>
  <c r="J4" i="144" s="1"/>
  <c r="K5" i="126"/>
  <c r="K25" i="126" s="1"/>
  <c r="K4" i="144" s="1"/>
  <c r="L5" i="126"/>
  <c r="L25" i="126" s="1"/>
  <c r="L4" i="144" s="1"/>
  <c r="M5" i="126"/>
  <c r="M25" i="126" s="1"/>
  <c r="M4" i="144" s="1"/>
  <c r="N5" i="126"/>
  <c r="N25" i="126" s="1"/>
  <c r="N4" i="144" s="1"/>
  <c r="O5" i="126"/>
  <c r="O25" i="126" s="1"/>
  <c r="O4" i="144" s="1"/>
  <c r="P5" i="126"/>
  <c r="P25" i="126" s="1"/>
  <c r="P4" i="144" s="1"/>
  <c r="Q5" i="126"/>
  <c r="Q25" i="126" s="1"/>
  <c r="Q4" i="144" s="1"/>
  <c r="R5" i="126"/>
  <c r="R25" i="126" s="1"/>
  <c r="R4" i="144" s="1"/>
  <c r="S5" i="126"/>
  <c r="S25" i="126" s="1"/>
  <c r="S4" i="144" s="1"/>
  <c r="T5" i="126"/>
  <c r="T25" i="126" s="1"/>
  <c r="T4" i="144" s="1"/>
  <c r="U5" i="126"/>
  <c r="U25" i="126" s="1"/>
  <c r="U4" i="144" s="1"/>
  <c r="V5" i="126"/>
  <c r="V25" i="126" s="1"/>
  <c r="V4" i="144" s="1"/>
  <c r="W5" i="126"/>
  <c r="W25" i="126" s="1"/>
  <c r="W4" i="144" s="1"/>
  <c r="X5" i="126"/>
  <c r="X25" i="126" s="1"/>
  <c r="X4" i="144" s="1"/>
  <c r="Y5" i="126"/>
  <c r="Y25" i="126" s="1"/>
  <c r="Y4" i="144" s="1"/>
  <c r="Z5" i="126"/>
  <c r="Z25" i="126" s="1"/>
  <c r="Z4" i="144" s="1"/>
  <c r="AA5" i="126"/>
  <c r="AA25" i="126" s="1"/>
  <c r="AA4" i="144" s="1"/>
  <c r="AB5" i="126"/>
  <c r="AB25" i="126" s="1"/>
  <c r="AB4" i="144" s="1"/>
  <c r="AC5" i="126"/>
  <c r="AC25" i="126" s="1"/>
  <c r="AC4" i="144" s="1"/>
  <c r="AD5" i="126"/>
  <c r="AD25" i="126" s="1"/>
  <c r="AD4" i="144" s="1"/>
  <c r="AE5" i="126"/>
  <c r="AE25" i="126" s="1"/>
  <c r="AE4" i="144" s="1"/>
  <c r="AF5" i="126"/>
  <c r="AF25" i="126" s="1"/>
  <c r="AF4" i="144" s="1"/>
  <c r="AG5" i="126"/>
  <c r="AG25" i="126" s="1"/>
  <c r="AG4" i="144" s="1"/>
  <c r="AH5" i="126"/>
  <c r="AH25" i="126" s="1"/>
  <c r="AH4" i="144" s="1"/>
  <c r="AI5" i="126"/>
  <c r="AI25" i="126" s="1"/>
  <c r="AI4" i="144" s="1"/>
  <c r="AJ5" i="126"/>
  <c r="AJ25" i="126" s="1"/>
  <c r="AJ4" i="144" s="1"/>
  <c r="AK5" i="126"/>
  <c r="AK25" i="126" s="1"/>
  <c r="AK4" i="144" s="1"/>
  <c r="AL5" i="126"/>
  <c r="AL25" i="126" s="1"/>
  <c r="AL4" i="144" s="1"/>
  <c r="AM5" i="126"/>
  <c r="AM25" i="126" s="1"/>
  <c r="AM4" i="144" s="1"/>
  <c r="AN5" i="126"/>
  <c r="AN25" i="126" s="1"/>
  <c r="AN4" i="144" s="1"/>
  <c r="AO5" i="126"/>
  <c r="AO25" i="126" s="1"/>
  <c r="AO4" i="144" s="1"/>
  <c r="AP5" i="126"/>
  <c r="AP25" i="126" s="1"/>
  <c r="AP4" i="144" s="1"/>
  <c r="AQ5" i="126"/>
  <c r="AQ25" i="126" s="1"/>
  <c r="AQ4" i="144" s="1"/>
  <c r="AR5" i="126"/>
  <c r="AR25" i="126" s="1"/>
  <c r="AR4" i="144" s="1"/>
  <c r="AS5" i="126"/>
  <c r="AS25" i="126" s="1"/>
  <c r="AS4" i="144" s="1"/>
  <c r="AT5" i="126"/>
  <c r="AT25" i="126" s="1"/>
  <c r="AT4" i="144" s="1"/>
  <c r="AU5" i="126"/>
  <c r="AU25" i="126" s="1"/>
  <c r="AU4" i="144" s="1"/>
  <c r="AV5" i="126"/>
  <c r="AV25" i="126" s="1"/>
  <c r="AV4" i="144" s="1"/>
  <c r="AW5" i="126"/>
  <c r="AW25" i="126" s="1"/>
  <c r="AW4" i="144" s="1"/>
  <c r="AX5" i="126"/>
  <c r="AX25" i="126" s="1"/>
  <c r="AX4" i="144" s="1"/>
  <c r="AY5" i="126"/>
  <c r="AY25" i="126" s="1"/>
  <c r="AY4" i="144" s="1"/>
  <c r="AZ5" i="126"/>
  <c r="AZ25" i="126" s="1"/>
  <c r="AZ4" i="144" s="1"/>
  <c r="BA5" i="126"/>
  <c r="BA25" i="126" s="1"/>
  <c r="BA4" i="144" s="1"/>
  <c r="BB5" i="126"/>
  <c r="BB25" i="126" s="1"/>
  <c r="BB4" i="144" s="1"/>
  <c r="BC5" i="126"/>
  <c r="BC25" i="126" s="1"/>
  <c r="BC4" i="144" s="1"/>
  <c r="BD5" i="126"/>
  <c r="BD25" i="126" s="1"/>
  <c r="BD4" i="144" s="1"/>
  <c r="BE5" i="126"/>
  <c r="BE25" i="126" s="1"/>
  <c r="BE4" i="144" s="1"/>
  <c r="BF5" i="126"/>
  <c r="BF25" i="126" s="1"/>
  <c r="BF4" i="144" s="1"/>
  <c r="BG5" i="126"/>
  <c r="BG25" i="126" s="1"/>
  <c r="BG4" i="144" s="1"/>
  <c r="BH5" i="126"/>
  <c r="BH25" i="126" s="1"/>
  <c r="BH4" i="144" s="1"/>
  <c r="BI5" i="126"/>
  <c r="BI25" i="126" s="1"/>
  <c r="BI4" i="144" s="1"/>
  <c r="BJ5" i="126"/>
  <c r="BJ25" i="126" s="1"/>
  <c r="BJ4" i="144" s="1"/>
  <c r="BK5" i="126"/>
  <c r="BK25" i="126" s="1"/>
  <c r="BK4" i="144" s="1"/>
  <c r="BL5" i="126"/>
  <c r="BL25" i="126" s="1"/>
  <c r="BL4" i="144" s="1"/>
  <c r="BM5" i="126"/>
  <c r="BM25" i="126" s="1"/>
  <c r="BM4" i="144" s="1"/>
  <c r="BN5" i="126"/>
  <c r="BN25" i="126" s="1"/>
  <c r="BN4" i="144" s="1"/>
  <c r="BO5" i="126"/>
  <c r="BO25" i="126" s="1"/>
  <c r="BO4" i="144" s="1"/>
  <c r="BP5" i="126"/>
  <c r="BP25" i="126" s="1"/>
  <c r="BP4" i="144" s="1"/>
  <c r="BQ5" i="126"/>
  <c r="BQ25" i="126" s="1"/>
  <c r="BQ4" i="144" s="1"/>
  <c r="BR5" i="126"/>
  <c r="BR25" i="126" s="1"/>
  <c r="BR4" i="144" s="1"/>
  <c r="BS5" i="126"/>
  <c r="BS25" i="126" s="1"/>
  <c r="BS4" i="144" s="1"/>
  <c r="BT5" i="126"/>
  <c r="BT25" i="126" s="1"/>
  <c r="BT4" i="144" s="1"/>
  <c r="BU5" i="126"/>
  <c r="BU25" i="126" s="1"/>
  <c r="BU4" i="144" s="1"/>
  <c r="BV5" i="126"/>
  <c r="BV25" i="126" s="1"/>
  <c r="BV4" i="144" s="1"/>
  <c r="BW5" i="126"/>
  <c r="BW25" i="126" s="1"/>
  <c r="BW4" i="144" s="1"/>
  <c r="BX5" i="126"/>
  <c r="BX25" i="126" s="1"/>
  <c r="BX4" i="144" s="1"/>
  <c r="BY5" i="126"/>
  <c r="BY25" i="126" s="1"/>
  <c r="BY4" i="144" s="1"/>
  <c r="BZ5" i="126"/>
  <c r="BZ25" i="126" s="1"/>
  <c r="BZ4" i="144" s="1"/>
  <c r="CA5" i="126"/>
  <c r="CA25" i="126" s="1"/>
  <c r="CA4" i="144" s="1"/>
  <c r="CB5" i="126"/>
  <c r="CB25" i="126" s="1"/>
  <c r="CB4" i="144" s="1"/>
  <c r="CC5" i="126"/>
  <c r="CC25" i="126" s="1"/>
  <c r="CC4" i="144" s="1"/>
  <c r="CD5" i="126"/>
  <c r="CD25" i="126" s="1"/>
  <c r="CD4" i="144" s="1"/>
  <c r="CE5" i="126"/>
  <c r="CE25" i="126" s="1"/>
  <c r="CE4" i="144" s="1"/>
  <c r="CF5" i="126"/>
  <c r="CF25" i="126" s="1"/>
  <c r="CF4" i="144" s="1"/>
  <c r="CG5" i="126"/>
  <c r="CG25" i="126" s="1"/>
  <c r="CG4" i="144" s="1"/>
  <c r="CH5" i="126"/>
  <c r="CH25" i="126" s="1"/>
  <c r="CH4" i="144" s="1"/>
  <c r="CI5" i="126"/>
  <c r="CI25" i="126" s="1"/>
  <c r="CI4" i="144" s="1"/>
  <c r="CJ5" i="126"/>
  <c r="CJ25" i="126" s="1"/>
  <c r="CJ4" i="144" s="1"/>
  <c r="CK5" i="126"/>
  <c r="CK25" i="126" s="1"/>
  <c r="CK4" i="144" s="1"/>
  <c r="CL5" i="126"/>
  <c r="CL25" i="126" s="1"/>
  <c r="CL4" i="144" s="1"/>
  <c r="CM5" i="126"/>
  <c r="CM25" i="126" s="1"/>
  <c r="CM4" i="144" s="1"/>
  <c r="CN5" i="126"/>
  <c r="CN25" i="126" s="1"/>
  <c r="CN4" i="144" s="1"/>
  <c r="CO5" i="126"/>
  <c r="CO25" i="126" s="1"/>
  <c r="CO4" i="144" s="1"/>
  <c r="CP5" i="126"/>
  <c r="CP25" i="126" s="1"/>
  <c r="CP4" i="144" s="1"/>
  <c r="CQ5" i="126"/>
  <c r="CQ25" i="126" s="1"/>
  <c r="CQ4" i="144" s="1"/>
  <c r="CR5" i="126"/>
  <c r="CR25" i="126" s="1"/>
  <c r="CR4" i="144" s="1"/>
  <c r="CS5" i="126"/>
  <c r="CS25" i="126" s="1"/>
  <c r="CS4" i="144" s="1"/>
  <c r="CT5" i="126"/>
  <c r="CT25" i="126" s="1"/>
  <c r="CT4" i="144" s="1"/>
  <c r="CU5" i="126"/>
  <c r="CU25" i="126" s="1"/>
  <c r="CU4" i="144" s="1"/>
  <c r="CV5" i="126"/>
  <c r="CV25" i="126" s="1"/>
  <c r="CV4" i="144" s="1"/>
  <c r="CW5" i="126"/>
  <c r="CW25" i="126" s="1"/>
  <c r="CW4" i="144" s="1"/>
  <c r="CX5" i="126"/>
  <c r="CX25" i="126" s="1"/>
  <c r="CX4" i="144" s="1"/>
  <c r="CY5" i="126"/>
  <c r="CY25" i="126" s="1"/>
  <c r="CY4" i="144" s="1"/>
  <c r="CZ5" i="126"/>
  <c r="CZ25" i="126" s="1"/>
  <c r="CZ4" i="144" s="1"/>
  <c r="CQ4" i="80"/>
  <c r="CR4" i="80"/>
  <c r="CS4" i="80"/>
  <c r="CT4" i="80"/>
  <c r="CT24" i="80" s="1"/>
  <c r="CU4" i="80"/>
  <c r="CU24" i="80" s="1"/>
  <c r="CV4" i="80"/>
  <c r="CV24" i="80" s="1"/>
  <c r="CW4" i="80"/>
  <c r="CW24" i="80" s="1"/>
  <c r="CX4" i="80"/>
  <c r="CX24" i="80" s="1"/>
  <c r="CY4" i="80"/>
  <c r="CY24" i="80" s="1"/>
  <c r="CZ4" i="80"/>
  <c r="CZ24" i="80" s="1"/>
  <c r="CQ5" i="80"/>
  <c r="CQ25" i="80" s="1"/>
  <c r="CR5" i="80"/>
  <c r="CR25" i="80" s="1"/>
  <c r="CS5" i="80"/>
  <c r="CS25" i="80" s="1"/>
  <c r="CT5" i="80"/>
  <c r="CT25" i="80" s="1"/>
  <c r="CU5" i="80"/>
  <c r="CU25" i="80" s="1"/>
  <c r="CV5" i="80"/>
  <c r="CV25" i="80" s="1"/>
  <c r="CW5" i="80"/>
  <c r="CW25" i="80" s="1"/>
  <c r="CX5" i="80"/>
  <c r="CX25" i="80" s="1"/>
  <c r="CY5" i="80"/>
  <c r="CY25" i="80" s="1"/>
  <c r="CZ5" i="80"/>
  <c r="CZ25" i="80" s="1"/>
  <c r="CQ24" i="80"/>
  <c r="CR24" i="80"/>
  <c r="CS24" i="80"/>
  <c r="B4" i="80"/>
  <c r="B24" i="80" s="1"/>
  <c r="C4" i="80"/>
  <c r="C24" i="80" s="1"/>
  <c r="D4" i="80"/>
  <c r="D24" i="80" s="1"/>
  <c r="E4" i="80"/>
  <c r="E24" i="80" s="1"/>
  <c r="F4" i="80"/>
  <c r="F24" i="80" s="1"/>
  <c r="G4" i="80"/>
  <c r="G24" i="80" s="1"/>
  <c r="H4" i="80"/>
  <c r="H24" i="80" s="1"/>
  <c r="I4" i="80"/>
  <c r="I24" i="80" s="1"/>
  <c r="J4" i="80"/>
  <c r="J24" i="80" s="1"/>
  <c r="K4" i="80"/>
  <c r="K24" i="80" s="1"/>
  <c r="L4" i="80"/>
  <c r="L24" i="80" s="1"/>
  <c r="M4" i="80"/>
  <c r="M24" i="80" s="1"/>
  <c r="N4" i="80"/>
  <c r="N24" i="80" s="1"/>
  <c r="O4" i="80"/>
  <c r="O24" i="80" s="1"/>
  <c r="P4" i="80"/>
  <c r="P24" i="80" s="1"/>
  <c r="Q4" i="80"/>
  <c r="Q24" i="80" s="1"/>
  <c r="R4" i="80"/>
  <c r="R24" i="80" s="1"/>
  <c r="S4" i="80"/>
  <c r="S24" i="80" s="1"/>
  <c r="T4" i="80"/>
  <c r="T24" i="80" s="1"/>
  <c r="U4" i="80"/>
  <c r="U24" i="80" s="1"/>
  <c r="V4" i="80"/>
  <c r="V24" i="80" s="1"/>
  <c r="W4" i="80"/>
  <c r="W24" i="80" s="1"/>
  <c r="X4" i="80"/>
  <c r="X24" i="80" s="1"/>
  <c r="Y4" i="80"/>
  <c r="Y24" i="80" s="1"/>
  <c r="Z4" i="80"/>
  <c r="Z24" i="80" s="1"/>
  <c r="AA4" i="80"/>
  <c r="AA24" i="80" s="1"/>
  <c r="AB4" i="80"/>
  <c r="AB24" i="80" s="1"/>
  <c r="AC4" i="80"/>
  <c r="AC24" i="80" s="1"/>
  <c r="AD4" i="80"/>
  <c r="AD24" i="80" s="1"/>
  <c r="AE4" i="80"/>
  <c r="AE24" i="80" s="1"/>
  <c r="AF4" i="80"/>
  <c r="AF24" i="80" s="1"/>
  <c r="AG4" i="80"/>
  <c r="AG24" i="80" s="1"/>
  <c r="AH4" i="80"/>
  <c r="AH24" i="80" s="1"/>
  <c r="AI4" i="80"/>
  <c r="AI24" i="80" s="1"/>
  <c r="AJ4" i="80"/>
  <c r="AJ24" i="80" s="1"/>
  <c r="AK4" i="80"/>
  <c r="AK24" i="80" s="1"/>
  <c r="AL4" i="80"/>
  <c r="AL24" i="80" s="1"/>
  <c r="AM4" i="80"/>
  <c r="AM24" i="80" s="1"/>
  <c r="AN4" i="80"/>
  <c r="AN24" i="80" s="1"/>
  <c r="AO4" i="80"/>
  <c r="AO24" i="80" s="1"/>
  <c r="AP4" i="80"/>
  <c r="AP24" i="80" s="1"/>
  <c r="AQ4" i="80"/>
  <c r="AQ24" i="80" s="1"/>
  <c r="AR4" i="80"/>
  <c r="AR24" i="80" s="1"/>
  <c r="AS4" i="80"/>
  <c r="AS24" i="80" s="1"/>
  <c r="AT4" i="80"/>
  <c r="AT24" i="80" s="1"/>
  <c r="AU4" i="80"/>
  <c r="AU24" i="80" s="1"/>
  <c r="AV4" i="80"/>
  <c r="AV24" i="80" s="1"/>
  <c r="AW4" i="80"/>
  <c r="AW24" i="80" s="1"/>
  <c r="AX4" i="80"/>
  <c r="AX24" i="80" s="1"/>
  <c r="AY4" i="80"/>
  <c r="AY24" i="80" s="1"/>
  <c r="AZ4" i="80"/>
  <c r="AZ24" i="80" s="1"/>
  <c r="BA4" i="80"/>
  <c r="BA24" i="80" s="1"/>
  <c r="BB4" i="80"/>
  <c r="BB24" i="80" s="1"/>
  <c r="BC4" i="80"/>
  <c r="BC24" i="80" s="1"/>
  <c r="BD4" i="80"/>
  <c r="BD24" i="80" s="1"/>
  <c r="BE4" i="80"/>
  <c r="BE24" i="80" s="1"/>
  <c r="BF4" i="80"/>
  <c r="BF24" i="80" s="1"/>
  <c r="BG4" i="80"/>
  <c r="BG24" i="80" s="1"/>
  <c r="BH4" i="80"/>
  <c r="BH24" i="80" s="1"/>
  <c r="BI4" i="80"/>
  <c r="BI24" i="80" s="1"/>
  <c r="BJ4" i="80"/>
  <c r="BJ24" i="80" s="1"/>
  <c r="BK4" i="80"/>
  <c r="BK24" i="80" s="1"/>
  <c r="BL4" i="80"/>
  <c r="BL24" i="80" s="1"/>
  <c r="BM4" i="80"/>
  <c r="BM24" i="80" s="1"/>
  <c r="BN4" i="80"/>
  <c r="BN24" i="80" s="1"/>
  <c r="BO4" i="80"/>
  <c r="BO24" i="80" s="1"/>
  <c r="BP4" i="80"/>
  <c r="BP24" i="80" s="1"/>
  <c r="BQ4" i="80"/>
  <c r="BQ24" i="80" s="1"/>
  <c r="BR4" i="80"/>
  <c r="BR24" i="80" s="1"/>
  <c r="BS4" i="80"/>
  <c r="BS24" i="80" s="1"/>
  <c r="BT4" i="80"/>
  <c r="BT24" i="80" s="1"/>
  <c r="BU4" i="80"/>
  <c r="BU24" i="80" s="1"/>
  <c r="BV4" i="80"/>
  <c r="BV24" i="80" s="1"/>
  <c r="BW4" i="80"/>
  <c r="BW24" i="80" s="1"/>
  <c r="BX4" i="80"/>
  <c r="BX24" i="80" s="1"/>
  <c r="BY4" i="80"/>
  <c r="BY24" i="80" s="1"/>
  <c r="BZ4" i="80"/>
  <c r="BZ24" i="80" s="1"/>
  <c r="CA4" i="80"/>
  <c r="CA24" i="80" s="1"/>
  <c r="CB4" i="80"/>
  <c r="CB24" i="80" s="1"/>
  <c r="CC4" i="80"/>
  <c r="CC24" i="80" s="1"/>
  <c r="CD4" i="80"/>
  <c r="CD24" i="80" s="1"/>
  <c r="CE4" i="80"/>
  <c r="CE24" i="80" s="1"/>
  <c r="CF4" i="80"/>
  <c r="CF24" i="80" s="1"/>
  <c r="CG4" i="80"/>
  <c r="CG24" i="80" s="1"/>
  <c r="CH4" i="80"/>
  <c r="CH24" i="80" s="1"/>
  <c r="CI4" i="80"/>
  <c r="CI24" i="80" s="1"/>
  <c r="CJ4" i="80"/>
  <c r="CJ24" i="80" s="1"/>
  <c r="CK4" i="80"/>
  <c r="CK24" i="80" s="1"/>
  <c r="CL4" i="80"/>
  <c r="CL24" i="80" s="1"/>
  <c r="CM4" i="80"/>
  <c r="CM24" i="80" s="1"/>
  <c r="CN4" i="80"/>
  <c r="CN24" i="80" s="1"/>
  <c r="CO4" i="80"/>
  <c r="CO24" i="80" s="1"/>
  <c r="CP4" i="80"/>
  <c r="CP24" i="80" s="1"/>
  <c r="B5" i="80"/>
  <c r="B25" i="80" s="1"/>
  <c r="C5" i="80"/>
  <c r="C25" i="80" s="1"/>
  <c r="D5" i="80"/>
  <c r="D25" i="80" s="1"/>
  <c r="E5" i="80"/>
  <c r="E25" i="80" s="1"/>
  <c r="F5" i="80"/>
  <c r="F25" i="80" s="1"/>
  <c r="G5" i="80"/>
  <c r="G25" i="80" s="1"/>
  <c r="H5" i="80"/>
  <c r="H25" i="80" s="1"/>
  <c r="I5" i="80"/>
  <c r="I25" i="80" s="1"/>
  <c r="J5" i="80"/>
  <c r="J25" i="80" s="1"/>
  <c r="K5" i="80"/>
  <c r="K25" i="80" s="1"/>
  <c r="L5" i="80"/>
  <c r="L25" i="80" s="1"/>
  <c r="M5" i="80"/>
  <c r="M25" i="80" s="1"/>
  <c r="N5" i="80"/>
  <c r="N25" i="80" s="1"/>
  <c r="O5" i="80"/>
  <c r="O25" i="80" s="1"/>
  <c r="P5" i="80"/>
  <c r="P25" i="80" s="1"/>
  <c r="Q5" i="80"/>
  <c r="Q25" i="80" s="1"/>
  <c r="R5" i="80"/>
  <c r="R25" i="80" s="1"/>
  <c r="S5" i="80"/>
  <c r="S25" i="80" s="1"/>
  <c r="T5" i="80"/>
  <c r="T25" i="80" s="1"/>
  <c r="U5" i="80"/>
  <c r="U25" i="80" s="1"/>
  <c r="V5" i="80"/>
  <c r="V25" i="80" s="1"/>
  <c r="W5" i="80"/>
  <c r="W25" i="80" s="1"/>
  <c r="X5" i="80"/>
  <c r="X25" i="80" s="1"/>
  <c r="Y5" i="80"/>
  <c r="Y25" i="80" s="1"/>
  <c r="Z5" i="80"/>
  <c r="Z25" i="80" s="1"/>
  <c r="AA5" i="80"/>
  <c r="AA25" i="80" s="1"/>
  <c r="AB5" i="80"/>
  <c r="AB25" i="80" s="1"/>
  <c r="AC5" i="80"/>
  <c r="AC25" i="80" s="1"/>
  <c r="AD5" i="80"/>
  <c r="AD25" i="80" s="1"/>
  <c r="AE5" i="80"/>
  <c r="AE25" i="80" s="1"/>
  <c r="AF5" i="80"/>
  <c r="AF25" i="80" s="1"/>
  <c r="AG5" i="80"/>
  <c r="AG25" i="80" s="1"/>
  <c r="AH5" i="80"/>
  <c r="AH25" i="80" s="1"/>
  <c r="AI5" i="80"/>
  <c r="AI25" i="80" s="1"/>
  <c r="AJ5" i="80"/>
  <c r="AJ25" i="80" s="1"/>
  <c r="AK5" i="80"/>
  <c r="AK25" i="80" s="1"/>
  <c r="AL5" i="80"/>
  <c r="AL25" i="80" s="1"/>
  <c r="AM5" i="80"/>
  <c r="AM25" i="80" s="1"/>
  <c r="AN5" i="80"/>
  <c r="AN25" i="80" s="1"/>
  <c r="AO5" i="80"/>
  <c r="AO25" i="80" s="1"/>
  <c r="AP5" i="80"/>
  <c r="AP25" i="80" s="1"/>
  <c r="AQ5" i="80"/>
  <c r="AQ25" i="80" s="1"/>
  <c r="AR5" i="80"/>
  <c r="AR25" i="80" s="1"/>
  <c r="AS5" i="80"/>
  <c r="AS25" i="80" s="1"/>
  <c r="AT5" i="80"/>
  <c r="AT25" i="80" s="1"/>
  <c r="AU5" i="80"/>
  <c r="AU25" i="80" s="1"/>
  <c r="AV5" i="80"/>
  <c r="AV25" i="80" s="1"/>
  <c r="AW5" i="80"/>
  <c r="AW25" i="80" s="1"/>
  <c r="AX5" i="80"/>
  <c r="AX25" i="80" s="1"/>
  <c r="AY5" i="80"/>
  <c r="AY25" i="80" s="1"/>
  <c r="AZ5" i="80"/>
  <c r="AZ25" i="80" s="1"/>
  <c r="BA5" i="80"/>
  <c r="BA25" i="80" s="1"/>
  <c r="BB5" i="80"/>
  <c r="BB25" i="80" s="1"/>
  <c r="BC5" i="80"/>
  <c r="BC25" i="80" s="1"/>
  <c r="BD5" i="80"/>
  <c r="BD25" i="80" s="1"/>
  <c r="BE5" i="80"/>
  <c r="BE25" i="80" s="1"/>
  <c r="BF5" i="80"/>
  <c r="BF25" i="80" s="1"/>
  <c r="BG5" i="80"/>
  <c r="BG25" i="80" s="1"/>
  <c r="BH5" i="80"/>
  <c r="BH25" i="80" s="1"/>
  <c r="BI5" i="80"/>
  <c r="BI25" i="80" s="1"/>
  <c r="BJ5" i="80"/>
  <c r="BJ25" i="80" s="1"/>
  <c r="BK5" i="80"/>
  <c r="BK25" i="80" s="1"/>
  <c r="BL5" i="80"/>
  <c r="BL25" i="80" s="1"/>
  <c r="BM5" i="80"/>
  <c r="BM25" i="80" s="1"/>
  <c r="BN5" i="80"/>
  <c r="BN25" i="80" s="1"/>
  <c r="BO5" i="80"/>
  <c r="BO25" i="80" s="1"/>
  <c r="BP5" i="80"/>
  <c r="BP25" i="80" s="1"/>
  <c r="BQ5" i="80"/>
  <c r="BQ25" i="80" s="1"/>
  <c r="BR5" i="80"/>
  <c r="BR25" i="80" s="1"/>
  <c r="BS5" i="80"/>
  <c r="BS25" i="80" s="1"/>
  <c r="BT5" i="80"/>
  <c r="BT25" i="80" s="1"/>
  <c r="BU5" i="80"/>
  <c r="BU25" i="80" s="1"/>
  <c r="BV5" i="80"/>
  <c r="BV25" i="80" s="1"/>
  <c r="BW5" i="80"/>
  <c r="BW25" i="80" s="1"/>
  <c r="BX5" i="80"/>
  <c r="BX25" i="80" s="1"/>
  <c r="BY5" i="80"/>
  <c r="BY25" i="80" s="1"/>
  <c r="BZ5" i="80"/>
  <c r="BZ25" i="80" s="1"/>
  <c r="CA5" i="80"/>
  <c r="CA25" i="80" s="1"/>
  <c r="CB5" i="80"/>
  <c r="CB25" i="80" s="1"/>
  <c r="CC5" i="80"/>
  <c r="CC25" i="80" s="1"/>
  <c r="CD5" i="80"/>
  <c r="CD25" i="80" s="1"/>
  <c r="CE5" i="80"/>
  <c r="CE25" i="80" s="1"/>
  <c r="CF5" i="80"/>
  <c r="CF25" i="80" s="1"/>
  <c r="CG5" i="80"/>
  <c r="CG25" i="80" s="1"/>
  <c r="CH5" i="80"/>
  <c r="CH25" i="80" s="1"/>
  <c r="CI5" i="80"/>
  <c r="CI25" i="80" s="1"/>
  <c r="CJ5" i="80"/>
  <c r="CJ25" i="80" s="1"/>
  <c r="CK5" i="80"/>
  <c r="CK25" i="80" s="1"/>
  <c r="CL5" i="80"/>
  <c r="CL25" i="80" s="1"/>
  <c r="CM5" i="80"/>
  <c r="CM25" i="80" s="1"/>
  <c r="CN5" i="80"/>
  <c r="CN25" i="80" s="1"/>
  <c r="CO5" i="80"/>
  <c r="CO25" i="80" s="1"/>
  <c r="CP5" i="80"/>
  <c r="CP25" i="80" s="1"/>
  <c r="B4" i="97"/>
  <c r="B4" i="190" s="1"/>
  <c r="B24" i="190" s="1"/>
  <c r="C4" i="97"/>
  <c r="C24" i="97" s="1"/>
  <c r="D4" i="97"/>
  <c r="D24" i="97" s="1"/>
  <c r="E4" i="97"/>
  <c r="F4" i="97"/>
  <c r="F4" i="190" s="1"/>
  <c r="F24" i="190" s="1"/>
  <c r="G4" i="97"/>
  <c r="G24" i="97" s="1"/>
  <c r="H4" i="97"/>
  <c r="H4" i="190" s="1"/>
  <c r="H24" i="190" s="1"/>
  <c r="I4" i="97"/>
  <c r="J4" i="97"/>
  <c r="J4" i="190" s="1"/>
  <c r="J24" i="190" s="1"/>
  <c r="K4" i="97"/>
  <c r="K24" i="97" s="1"/>
  <c r="B5" i="97"/>
  <c r="C5" i="97"/>
  <c r="C5" i="190" s="1"/>
  <c r="C25" i="190" s="1"/>
  <c r="D5" i="97"/>
  <c r="D5" i="190" s="1"/>
  <c r="D25" i="190" s="1"/>
  <c r="E5" i="97"/>
  <c r="E25" i="97" s="1"/>
  <c r="F5" i="97"/>
  <c r="F5" i="190" s="1"/>
  <c r="F25" i="190" s="1"/>
  <c r="G5" i="97"/>
  <c r="G5" i="190" s="1"/>
  <c r="G25" i="190" s="1"/>
  <c r="H5" i="97"/>
  <c r="H5" i="190" s="1"/>
  <c r="H25" i="190" s="1"/>
  <c r="I5" i="97"/>
  <c r="I25" i="97" s="1"/>
  <c r="J5" i="97"/>
  <c r="J5" i="190" s="1"/>
  <c r="J25" i="190" s="1"/>
  <c r="K5" i="97"/>
  <c r="K5" i="190" s="1"/>
  <c r="K25" i="190" s="1"/>
  <c r="H4" i="154"/>
  <c r="I4" i="154"/>
  <c r="I4" i="152" s="1"/>
  <c r="J4" i="154"/>
  <c r="H5" i="154"/>
  <c r="H5" i="152" s="1"/>
  <c r="I5" i="154"/>
  <c r="I5" i="152" s="1"/>
  <c r="J5" i="154"/>
  <c r="J5" i="152" s="1"/>
  <c r="C4" i="154"/>
  <c r="C4" i="152" s="1"/>
  <c r="D4" i="154"/>
  <c r="D4" i="153" s="1"/>
  <c r="D24" i="153" s="1"/>
  <c r="D4" i="155" s="1"/>
  <c r="E4" i="154"/>
  <c r="E4" i="152" s="1"/>
  <c r="E24" i="152" s="1"/>
  <c r="F4" i="154"/>
  <c r="F4" i="152" s="1"/>
  <c r="G4" i="154"/>
  <c r="G4" i="152" s="1"/>
  <c r="C5" i="154"/>
  <c r="C5" i="152" s="1"/>
  <c r="D5" i="154"/>
  <c r="D5" i="153" s="1"/>
  <c r="D25" i="153" s="1"/>
  <c r="D5" i="155" s="1"/>
  <c r="E5" i="154"/>
  <c r="E5" i="152" s="1"/>
  <c r="F5" i="154"/>
  <c r="G5" i="154"/>
  <c r="G5" i="152" s="1"/>
  <c r="B4" i="154"/>
  <c r="B4" i="152" s="1"/>
  <c r="B5" i="154"/>
  <c r="B5" i="152" s="1"/>
  <c r="B25" i="152" s="1"/>
  <c r="J25" i="97" l="1"/>
  <c r="B24" i="97"/>
  <c r="AM4" i="165"/>
  <c r="AT4" i="193"/>
  <c r="AX4" i="165"/>
  <c r="BE4" i="193"/>
  <c r="BF3" i="165"/>
  <c r="BM3" i="193"/>
  <c r="J3" i="165"/>
  <c r="Q3" i="193"/>
  <c r="CU4" i="165"/>
  <c r="DB4" i="193"/>
  <c r="CI4" i="165"/>
  <c r="CP4" i="193"/>
  <c r="BW4" i="165"/>
  <c r="CD4" i="193"/>
  <c r="BK4" i="165"/>
  <c r="BR4" i="193"/>
  <c r="AU4" i="165"/>
  <c r="BB4" i="193"/>
  <c r="AE4" i="165"/>
  <c r="AL4" i="193"/>
  <c r="S4" i="165"/>
  <c r="Z4" i="193"/>
  <c r="G4" i="165"/>
  <c r="N4" i="193"/>
  <c r="B4" i="193"/>
  <c r="CZ3" i="165"/>
  <c r="DG3" i="193"/>
  <c r="CN3" i="165"/>
  <c r="CU3" i="193"/>
  <c r="CB3" i="165"/>
  <c r="CI3" i="193"/>
  <c r="BP3" i="165"/>
  <c r="BW3" i="193"/>
  <c r="BH3" i="165"/>
  <c r="BO3" i="193"/>
  <c r="AV3" i="165"/>
  <c r="BC3" i="193"/>
  <c r="AJ3" i="165"/>
  <c r="AQ3" i="193"/>
  <c r="X3" i="165"/>
  <c r="AE3" i="193"/>
  <c r="L3" i="165"/>
  <c r="S3" i="193"/>
  <c r="G3" i="193"/>
  <c r="CX4" i="165"/>
  <c r="DE4" i="193"/>
  <c r="BN4" i="165"/>
  <c r="BU4" i="193"/>
  <c r="AS4" i="165"/>
  <c r="AZ4" i="193"/>
  <c r="R4" i="165"/>
  <c r="Y4" i="193"/>
  <c r="CX3" i="165"/>
  <c r="DE3" i="193"/>
  <c r="CH3" i="165"/>
  <c r="CO3" i="193"/>
  <c r="BR3" i="165"/>
  <c r="BY3" i="193"/>
  <c r="BB3" i="165"/>
  <c r="BI3" i="193"/>
  <c r="AL3" i="165"/>
  <c r="AS3" i="193"/>
  <c r="V3" i="165"/>
  <c r="AC3" i="193"/>
  <c r="F3" i="165"/>
  <c r="M3" i="193"/>
  <c r="CT4" i="165"/>
  <c r="DA4" i="193"/>
  <c r="CP4" i="165"/>
  <c r="CW4" i="193"/>
  <c r="CL4" i="165"/>
  <c r="CS4" i="193"/>
  <c r="CH4" i="165"/>
  <c r="CO4" i="193"/>
  <c r="CD4" i="165"/>
  <c r="CK4" i="193"/>
  <c r="BZ4" i="165"/>
  <c r="CG4" i="193"/>
  <c r="BV4" i="165"/>
  <c r="CC4" i="193"/>
  <c r="BJ4" i="165"/>
  <c r="BQ4" i="193"/>
  <c r="BF4" i="165"/>
  <c r="BM4" i="193"/>
  <c r="AT4" i="165"/>
  <c r="BA4" i="193"/>
  <c r="AP4" i="165"/>
  <c r="AW4" i="193"/>
  <c r="AH4" i="165"/>
  <c r="AO4" i="193"/>
  <c r="AD4" i="165"/>
  <c r="AK4" i="193"/>
  <c r="Z4" i="165"/>
  <c r="AG4" i="193"/>
  <c r="V4" i="165"/>
  <c r="AC4" i="193"/>
  <c r="N4" i="165"/>
  <c r="U4" i="193"/>
  <c r="J4" i="165"/>
  <c r="Q4" i="193"/>
  <c r="E4" i="193"/>
  <c r="CY3" i="165"/>
  <c r="DF3" i="193"/>
  <c r="CU3" i="165"/>
  <c r="DB3" i="193"/>
  <c r="CQ3" i="165"/>
  <c r="CX3" i="193"/>
  <c r="CM3" i="165"/>
  <c r="CT3" i="193"/>
  <c r="CI3" i="165"/>
  <c r="CP3" i="193"/>
  <c r="CE3" i="165"/>
  <c r="CL3" i="193"/>
  <c r="CA3" i="165"/>
  <c r="CH3" i="193"/>
  <c r="BW3" i="165"/>
  <c r="CD3" i="193"/>
  <c r="BS3" i="165"/>
  <c r="BZ3" i="193"/>
  <c r="BO3" i="165"/>
  <c r="BV3" i="193"/>
  <c r="BK3" i="165"/>
  <c r="BR3" i="193"/>
  <c r="BG3" i="165"/>
  <c r="BN3" i="193"/>
  <c r="BC3" i="165"/>
  <c r="BJ3" i="193"/>
  <c r="AY3" i="165"/>
  <c r="BF3" i="193"/>
  <c r="AU3" i="165"/>
  <c r="BB3" i="193"/>
  <c r="AQ3" i="165"/>
  <c r="AX3" i="193"/>
  <c r="AM3" i="165"/>
  <c r="AT3" i="193"/>
  <c r="AI3" i="165"/>
  <c r="AP3" i="193"/>
  <c r="AE3" i="165"/>
  <c r="AL3" i="193"/>
  <c r="AA3" i="165"/>
  <c r="AH3" i="193"/>
  <c r="W3" i="165"/>
  <c r="AD3" i="193"/>
  <c r="S3" i="165"/>
  <c r="Z3" i="193"/>
  <c r="O3" i="165"/>
  <c r="V3" i="193"/>
  <c r="K3" i="165"/>
  <c r="R3" i="193"/>
  <c r="G3" i="165"/>
  <c r="N3" i="193"/>
  <c r="C3" i="165"/>
  <c r="J3" i="193"/>
  <c r="F3" i="193"/>
  <c r="B3" i="193"/>
  <c r="BR4" i="165"/>
  <c r="BY4" i="193"/>
  <c r="BV3" i="165"/>
  <c r="CC3" i="193"/>
  <c r="Z3" i="165"/>
  <c r="AG3" i="193"/>
  <c r="CQ4" i="165"/>
  <c r="CX4" i="193"/>
  <c r="CE4" i="165"/>
  <c r="CL4" i="193"/>
  <c r="BS4" i="165"/>
  <c r="BZ4" i="193"/>
  <c r="BG4" i="165"/>
  <c r="BN4" i="193"/>
  <c r="AY4" i="165"/>
  <c r="BF4" i="193"/>
  <c r="AA4" i="165"/>
  <c r="AH4" i="193"/>
  <c r="O4" i="165"/>
  <c r="V4" i="193"/>
  <c r="C4" i="165"/>
  <c r="J4" i="193"/>
  <c r="CR3" i="165"/>
  <c r="CY3" i="193"/>
  <c r="CF3" i="165"/>
  <c r="CM3" i="193"/>
  <c r="BT3" i="165"/>
  <c r="CA3" i="193"/>
  <c r="BD3" i="165"/>
  <c r="BK3" i="193"/>
  <c r="AR3" i="165"/>
  <c r="AY3" i="193"/>
  <c r="AF3" i="165"/>
  <c r="AM3" i="193"/>
  <c r="T3" i="165"/>
  <c r="AA3" i="193"/>
  <c r="H3" i="165"/>
  <c r="O3" i="193"/>
  <c r="CS4" i="165"/>
  <c r="CZ4" i="193"/>
  <c r="BI4" i="165"/>
  <c r="BP4" i="193"/>
  <c r="F4" i="165"/>
  <c r="M4" i="193"/>
  <c r="CT3" i="165"/>
  <c r="DA3" i="193"/>
  <c r="CD3" i="165"/>
  <c r="CK3" i="193"/>
  <c r="BN3" i="165"/>
  <c r="BU3" i="193"/>
  <c r="AX3" i="165"/>
  <c r="BE3" i="193"/>
  <c r="AH3" i="165"/>
  <c r="AO3" i="193"/>
  <c r="R3" i="165"/>
  <c r="Y3" i="193"/>
  <c r="B3" i="165"/>
  <c r="I3" i="193"/>
  <c r="CW4" i="165"/>
  <c r="DD4" i="193"/>
  <c r="CO4" i="165"/>
  <c r="CV4" i="193"/>
  <c r="CK4" i="165"/>
  <c r="CR4" i="193"/>
  <c r="CG4" i="165"/>
  <c r="CN4" i="193"/>
  <c r="CC4" i="165"/>
  <c r="CJ4" i="193"/>
  <c r="BU4" i="165"/>
  <c r="CB4" i="193"/>
  <c r="BQ4" i="165"/>
  <c r="BX4" i="193"/>
  <c r="BM4" i="165"/>
  <c r="BT4" i="193"/>
  <c r="BE4" i="165"/>
  <c r="BL4" i="193"/>
  <c r="BA4" i="165"/>
  <c r="BH4" i="193"/>
  <c r="AW4" i="165"/>
  <c r="BD4" i="193"/>
  <c r="AO4" i="165"/>
  <c r="AV4" i="193"/>
  <c r="AK4" i="165"/>
  <c r="AR4" i="193"/>
  <c r="AG4" i="165"/>
  <c r="AN4" i="193"/>
  <c r="Y4" i="165"/>
  <c r="AF4" i="193"/>
  <c r="U4" i="165"/>
  <c r="AB4" i="193"/>
  <c r="Q4" i="165"/>
  <c r="X4" i="193"/>
  <c r="M4" i="165"/>
  <c r="T4" i="193"/>
  <c r="I4" i="165"/>
  <c r="P4" i="193"/>
  <c r="E4" i="165"/>
  <c r="L4" i="193"/>
  <c r="H4" i="193"/>
  <c r="D4" i="193"/>
  <c r="CY4" i="165"/>
  <c r="DF4" i="193"/>
  <c r="AC4" i="165"/>
  <c r="AJ4" i="193"/>
  <c r="CL3" i="165"/>
  <c r="CS3" i="193"/>
  <c r="AP3" i="165"/>
  <c r="AW3" i="193"/>
  <c r="CM4" i="165"/>
  <c r="CT4" i="193"/>
  <c r="CA4" i="165"/>
  <c r="CH4" i="193"/>
  <c r="BO4" i="165"/>
  <c r="BV4" i="193"/>
  <c r="BC4" i="165"/>
  <c r="BJ4" i="193"/>
  <c r="AQ4" i="165"/>
  <c r="AX4" i="193"/>
  <c r="AI4" i="165"/>
  <c r="AP4" i="193"/>
  <c r="W4" i="165"/>
  <c r="AD4" i="193"/>
  <c r="K4" i="165"/>
  <c r="R4" i="193"/>
  <c r="F4" i="193"/>
  <c r="CV3" i="165"/>
  <c r="DC3" i="193"/>
  <c r="CJ3" i="165"/>
  <c r="CQ3" i="193"/>
  <c r="BX3" i="165"/>
  <c r="CE3" i="193"/>
  <c r="BL3" i="165"/>
  <c r="BS3" i="193"/>
  <c r="AZ3" i="165"/>
  <c r="BG3" i="193"/>
  <c r="AN3" i="165"/>
  <c r="AU3" i="193"/>
  <c r="AB3" i="165"/>
  <c r="AI3" i="193"/>
  <c r="P3" i="165"/>
  <c r="W3" i="193"/>
  <c r="D3" i="165"/>
  <c r="K3" i="193"/>
  <c r="C3" i="193"/>
  <c r="BY4" i="165"/>
  <c r="CF4" i="193"/>
  <c r="BB4" i="165"/>
  <c r="BI4" i="193"/>
  <c r="AL4" i="165"/>
  <c r="AS4" i="193"/>
  <c r="B4" i="165"/>
  <c r="I4" i="193"/>
  <c r="CP3" i="165"/>
  <c r="CW3" i="193"/>
  <c r="BZ3" i="165"/>
  <c r="CG3" i="193"/>
  <c r="BJ3" i="165"/>
  <c r="BQ3" i="193"/>
  <c r="AT3" i="165"/>
  <c r="BA3" i="193"/>
  <c r="AD3" i="165"/>
  <c r="AK3" i="193"/>
  <c r="N3" i="165"/>
  <c r="U3" i="193"/>
  <c r="E3" i="193"/>
  <c r="CZ4" i="165"/>
  <c r="DG4" i="193"/>
  <c r="CV4" i="165"/>
  <c r="DC4" i="193"/>
  <c r="CR4" i="165"/>
  <c r="CY4" i="193"/>
  <c r="CN4" i="165"/>
  <c r="CU4" i="193"/>
  <c r="CJ4" i="165"/>
  <c r="CQ4" i="193"/>
  <c r="CF4" i="165"/>
  <c r="CM4" i="193"/>
  <c r="CB4" i="165"/>
  <c r="CI4" i="193"/>
  <c r="BX4" i="165"/>
  <c r="CE4" i="193"/>
  <c r="BT4" i="165"/>
  <c r="CA4" i="193"/>
  <c r="BP4" i="165"/>
  <c r="BW4" i="193"/>
  <c r="BL4" i="165"/>
  <c r="BS4" i="193"/>
  <c r="BH4" i="165"/>
  <c r="BO4" i="193"/>
  <c r="BD4" i="165"/>
  <c r="BK4" i="193"/>
  <c r="AZ4" i="165"/>
  <c r="BG4" i="193"/>
  <c r="AV4" i="165"/>
  <c r="BC4" i="193"/>
  <c r="AR4" i="165"/>
  <c r="AY4" i="193"/>
  <c r="AN4" i="165"/>
  <c r="AU4" i="193"/>
  <c r="AJ4" i="165"/>
  <c r="AQ4" i="193"/>
  <c r="AF4" i="165"/>
  <c r="AM4" i="193"/>
  <c r="AB4" i="165"/>
  <c r="AI4" i="193"/>
  <c r="X4" i="165"/>
  <c r="AE4" i="193"/>
  <c r="T4" i="165"/>
  <c r="AA4" i="193"/>
  <c r="P4" i="165"/>
  <c r="W4" i="193"/>
  <c r="L4" i="165"/>
  <c r="S4" i="193"/>
  <c r="H4" i="165"/>
  <c r="O4" i="193"/>
  <c r="D4" i="165"/>
  <c r="K4" i="193"/>
  <c r="G4" i="193"/>
  <c r="C4" i="193"/>
  <c r="CW3" i="165"/>
  <c r="DD3" i="193"/>
  <c r="CS3" i="165"/>
  <c r="CZ3" i="193"/>
  <c r="CO3" i="165"/>
  <c r="CV3" i="193"/>
  <c r="CK3" i="165"/>
  <c r="CR3" i="193"/>
  <c r="CG3" i="165"/>
  <c r="CN3" i="193"/>
  <c r="CC3" i="165"/>
  <c r="CJ3" i="193"/>
  <c r="BY3" i="165"/>
  <c r="CF3" i="193"/>
  <c r="BU3" i="165"/>
  <c r="CB3" i="193"/>
  <c r="BQ3" i="165"/>
  <c r="BX3" i="193"/>
  <c r="BM3" i="165"/>
  <c r="BT3" i="193"/>
  <c r="BI3" i="165"/>
  <c r="BP3" i="193"/>
  <c r="BE3" i="165"/>
  <c r="BL3" i="193"/>
  <c r="BA3" i="165"/>
  <c r="BH3" i="193"/>
  <c r="AW3" i="165"/>
  <c r="BD3" i="193"/>
  <c r="AS3" i="165"/>
  <c r="AZ3" i="193"/>
  <c r="AO3" i="165"/>
  <c r="AV3" i="193"/>
  <c r="AK3" i="165"/>
  <c r="AR3" i="193"/>
  <c r="AG3" i="165"/>
  <c r="AN3" i="193"/>
  <c r="AC3" i="165"/>
  <c r="AJ3" i="193"/>
  <c r="Y3" i="165"/>
  <c r="AF3" i="193"/>
  <c r="U3" i="165"/>
  <c r="AB3" i="193"/>
  <c r="Q3" i="165"/>
  <c r="X3" i="193"/>
  <c r="M3" i="165"/>
  <c r="T3" i="193"/>
  <c r="I3" i="165"/>
  <c r="P3" i="193"/>
  <c r="E3" i="165"/>
  <c r="L3" i="193"/>
  <c r="H3" i="193"/>
  <c r="D3" i="193"/>
  <c r="B5" i="190"/>
  <c r="B25" i="190" s="1"/>
  <c r="B25" i="97"/>
  <c r="F25" i="97"/>
  <c r="E4" i="190"/>
  <c r="E24" i="190" s="1"/>
  <c r="E24" i="97"/>
  <c r="I4" i="190"/>
  <c r="I24" i="190" s="1"/>
  <c r="I24" i="97"/>
  <c r="D25" i="97"/>
  <c r="E5" i="153"/>
  <c r="E25" i="153" s="1"/>
  <c r="E5" i="155" s="1"/>
  <c r="K25" i="97"/>
  <c r="C4" i="184"/>
  <c r="C24" i="184" s="1"/>
  <c r="M5" i="184"/>
  <c r="M25" i="184" s="1"/>
  <c r="I5" i="184"/>
  <c r="I25" i="184" s="1"/>
  <c r="C5" i="184"/>
  <c r="C25" i="184" s="1"/>
  <c r="B4" i="181"/>
  <c r="B24" i="181" s="1"/>
  <c r="C25" i="97"/>
  <c r="H24" i="97"/>
  <c r="E5" i="190"/>
  <c r="E25" i="190" s="1"/>
  <c r="G25" i="97"/>
  <c r="I5" i="190"/>
  <c r="I25" i="190" s="1"/>
  <c r="D4" i="190"/>
  <c r="D24" i="190" s="1"/>
  <c r="C5" i="153"/>
  <c r="C25" i="153" s="1"/>
  <c r="C5" i="155" s="1"/>
  <c r="I4" i="153"/>
  <c r="I24" i="153" s="1"/>
  <c r="I4" i="155" s="1"/>
  <c r="D4" i="152"/>
  <c r="D4" i="156" s="1"/>
  <c r="D24" i="156" s="1"/>
  <c r="H25" i="97"/>
  <c r="F24" i="97"/>
  <c r="K4" i="190"/>
  <c r="K24" i="190" s="1"/>
  <c r="G4" i="190"/>
  <c r="G24" i="190" s="1"/>
  <c r="C4" i="190"/>
  <c r="C24" i="190" s="1"/>
  <c r="E4" i="153"/>
  <c r="E24" i="153" s="1"/>
  <c r="E4" i="155" s="1"/>
  <c r="B5" i="156"/>
  <c r="B25" i="156" s="1"/>
  <c r="E4" i="156"/>
  <c r="E24" i="156" s="1"/>
  <c r="J24" i="97"/>
  <c r="C4" i="153"/>
  <c r="C24" i="153" s="1"/>
  <c r="C4" i="155" s="1"/>
  <c r="G5" i="153"/>
  <c r="G25" i="153" s="1"/>
  <c r="G5" i="155" s="1"/>
  <c r="H5" i="184"/>
  <c r="H25" i="184" s="1"/>
  <c r="D5" i="184"/>
  <c r="D25" i="184" s="1"/>
  <c r="E4" i="184"/>
  <c r="E24" i="184" s="1"/>
  <c r="K5" i="184"/>
  <c r="K25" i="184" s="1"/>
  <c r="L4" i="184"/>
  <c r="L24" i="184" s="1"/>
  <c r="B5" i="183"/>
  <c r="B25" i="183" s="1"/>
  <c r="N5" i="184"/>
  <c r="N25" i="184" s="1"/>
  <c r="B5" i="182"/>
  <c r="B25" i="182" s="1"/>
  <c r="B5" i="181"/>
  <c r="B25" i="181" s="1"/>
  <c r="H4" i="184"/>
  <c r="H24" i="184" s="1"/>
  <c r="D4" i="184"/>
  <c r="D24" i="184" s="1"/>
  <c r="J5" i="184"/>
  <c r="J25" i="184" s="1"/>
  <c r="B4" i="182"/>
  <c r="B24" i="182" s="1"/>
  <c r="K4" i="184"/>
  <c r="K24" i="184" s="1"/>
  <c r="N4" i="184"/>
  <c r="N24" i="184" s="1"/>
  <c r="F5" i="184"/>
  <c r="F25" i="184" s="1"/>
  <c r="B5" i="184"/>
  <c r="B25" i="184" s="1"/>
  <c r="J4" i="184"/>
  <c r="J24" i="184" s="1"/>
  <c r="G4" i="184"/>
  <c r="G24" i="184" s="1"/>
  <c r="F4" i="184"/>
  <c r="F24" i="184" s="1"/>
  <c r="B4" i="184"/>
  <c r="B24" i="184" s="1"/>
  <c r="L5" i="184"/>
  <c r="L25" i="184" s="1"/>
  <c r="M4" i="184"/>
  <c r="M24" i="184" s="1"/>
  <c r="I4" i="184"/>
  <c r="I24" i="184" s="1"/>
  <c r="G5" i="184"/>
  <c r="G25" i="184" s="1"/>
  <c r="H4" i="152"/>
  <c r="H4" i="153"/>
  <c r="H24" i="153" s="1"/>
  <c r="H4" i="155" s="1"/>
  <c r="H5" i="156"/>
  <c r="H25" i="156" s="1"/>
  <c r="H25" i="152"/>
  <c r="I25" i="152"/>
  <c r="I5" i="156"/>
  <c r="I25" i="156" s="1"/>
  <c r="F5" i="152"/>
  <c r="F5" i="153"/>
  <c r="F25" i="153" s="1"/>
  <c r="F5" i="155" s="1"/>
  <c r="G4" i="156"/>
  <c r="G24" i="156" s="1"/>
  <c r="G24" i="152"/>
  <c r="C4" i="156"/>
  <c r="C24" i="156" s="1"/>
  <c r="C24" i="152"/>
  <c r="J4" i="153"/>
  <c r="J24" i="153" s="1"/>
  <c r="J4" i="155" s="1"/>
  <c r="J4" i="152"/>
  <c r="I5" i="153"/>
  <c r="I25" i="153" s="1"/>
  <c r="I5" i="155" s="1"/>
  <c r="G4" i="153"/>
  <c r="G24" i="153" s="1"/>
  <c r="G4" i="155" s="1"/>
  <c r="D5" i="152"/>
  <c r="B4" i="156"/>
  <c r="B24" i="156" s="1"/>
  <c r="B24" i="152"/>
  <c r="G5" i="156"/>
  <c r="G25" i="156" s="1"/>
  <c r="G25" i="152"/>
  <c r="C5" i="156"/>
  <c r="C25" i="156" s="1"/>
  <c r="C25" i="152"/>
  <c r="B5" i="153"/>
  <c r="B25" i="153" s="1"/>
  <c r="B5" i="155" s="1"/>
  <c r="B4" i="153"/>
  <c r="B24" i="153" s="1"/>
  <c r="B4" i="155" s="1"/>
  <c r="J5" i="153"/>
  <c r="J25" i="153" s="1"/>
  <c r="J5" i="155" s="1"/>
  <c r="E25" i="152"/>
  <c r="E5" i="156"/>
  <c r="E25" i="156" s="1"/>
  <c r="F4" i="156"/>
  <c r="F24" i="156" s="1"/>
  <c r="F24" i="152"/>
  <c r="J5" i="156"/>
  <c r="J25" i="156" s="1"/>
  <c r="J25" i="152"/>
  <c r="I4" i="156"/>
  <c r="I24" i="156" s="1"/>
  <c r="I24" i="152"/>
  <c r="H5" i="153"/>
  <c r="H25" i="153" s="1"/>
  <c r="H5" i="155" s="1"/>
  <c r="F4" i="153"/>
  <c r="F24" i="153" s="1"/>
  <c r="F4" i="155" s="1"/>
  <c r="D24" i="152" l="1"/>
  <c r="D5" i="156"/>
  <c r="D25" i="156" s="1"/>
  <c r="D25" i="152"/>
  <c r="F25" i="152"/>
  <c r="F5" i="156"/>
  <c r="F25" i="156" s="1"/>
  <c r="J4" i="156"/>
  <c r="J24" i="156" s="1"/>
  <c r="J24" i="152"/>
  <c r="H24" i="152"/>
  <c r="H4" i="156"/>
  <c r="H24" i="156" s="1"/>
  <c r="C7" i="97" l="1"/>
  <c r="C7" i="154"/>
  <c r="J7" i="97"/>
  <c r="F7" i="97"/>
  <c r="B7" i="97"/>
  <c r="H7" i="154"/>
  <c r="G7" i="97"/>
  <c r="B7" i="185"/>
  <c r="J7" i="154"/>
  <c r="F7" i="154"/>
  <c r="B7" i="154"/>
  <c r="I7" i="97"/>
  <c r="E7" i="97"/>
  <c r="C8" i="97"/>
  <c r="D7" i="154"/>
  <c r="K7" i="97"/>
  <c r="B8" i="97"/>
  <c r="G7" i="154"/>
  <c r="J10" i="97"/>
  <c r="F10" i="97"/>
  <c r="B13" i="97"/>
  <c r="E10" i="97"/>
  <c r="I7" i="154"/>
  <c r="E7" i="154"/>
  <c r="H7" i="97"/>
  <c r="D7" i="97"/>
  <c r="C13" i="154" l="1"/>
  <c r="C13" i="152" s="1"/>
  <c r="G8" i="154"/>
  <c r="G8" i="152" s="1"/>
  <c r="J13" i="97"/>
  <c r="J13" i="190" s="1"/>
  <c r="J33" i="190" s="1"/>
  <c r="K19" i="184"/>
  <c r="K39" i="184" s="1"/>
  <c r="J10" i="154"/>
  <c r="J10" i="152" s="1"/>
  <c r="B10" i="97"/>
  <c r="B30" i="97" s="1"/>
  <c r="B8" i="185"/>
  <c r="N8" i="184" s="1"/>
  <c r="N28" i="184" s="1"/>
  <c r="F19" i="97"/>
  <c r="F19" i="190" s="1"/>
  <c r="F39" i="190" s="1"/>
  <c r="D19" i="97"/>
  <c r="D39" i="97" s="1"/>
  <c r="J19" i="97"/>
  <c r="J39" i="97" s="1"/>
  <c r="F10" i="154"/>
  <c r="F10" i="153" s="1"/>
  <c r="F30" i="153" s="1"/>
  <c r="F10" i="155" s="1"/>
  <c r="H10" i="97"/>
  <c r="H10" i="190" s="1"/>
  <c r="H30" i="190" s="1"/>
  <c r="F8" i="97"/>
  <c r="F8" i="190" s="1"/>
  <c r="F28" i="190" s="1"/>
  <c r="E19" i="154"/>
  <c r="E19" i="153" s="1"/>
  <c r="E39" i="153" s="1"/>
  <c r="E19" i="155" s="1"/>
  <c r="E19" i="184"/>
  <c r="E39" i="184" s="1"/>
  <c r="D13" i="97"/>
  <c r="D13" i="190" s="1"/>
  <c r="D33" i="190" s="1"/>
  <c r="F13" i="97"/>
  <c r="F13" i="190" s="1"/>
  <c r="F33" i="190" s="1"/>
  <c r="H19" i="97"/>
  <c r="H39" i="97" s="1"/>
  <c r="B19" i="97"/>
  <c r="B19" i="190" s="1"/>
  <c r="B39" i="190" s="1"/>
  <c r="B8" i="154"/>
  <c r="B8" i="153" s="1"/>
  <c r="B28" i="153" s="1"/>
  <c r="B8" i="155" s="1"/>
  <c r="I19" i="154"/>
  <c r="I19" i="152" s="1"/>
  <c r="M19" i="184"/>
  <c r="M39" i="184" s="1"/>
  <c r="B11" i="97"/>
  <c r="B11" i="190" s="1"/>
  <c r="B31" i="190" s="1"/>
  <c r="J20" i="97"/>
  <c r="J20" i="190" s="1"/>
  <c r="J40" i="190" s="1"/>
  <c r="B20" i="97"/>
  <c r="B20" i="190" s="1"/>
  <c r="B40" i="190" s="1"/>
  <c r="J11" i="97"/>
  <c r="J11" i="190" s="1"/>
  <c r="J31" i="190" s="1"/>
  <c r="F11" i="97"/>
  <c r="F11" i="190" s="1"/>
  <c r="F31" i="190" s="1"/>
  <c r="I8" i="97"/>
  <c r="I8" i="190" s="1"/>
  <c r="I28" i="190" s="1"/>
  <c r="E19" i="97"/>
  <c r="E19" i="190" s="1"/>
  <c r="E39" i="190" s="1"/>
  <c r="D10" i="97"/>
  <c r="D10" i="190" s="1"/>
  <c r="D30" i="190" s="1"/>
  <c r="E8" i="97"/>
  <c r="E28" i="97" s="1"/>
  <c r="B10" i="185"/>
  <c r="B10" i="182" s="1"/>
  <c r="B30" i="182" s="1"/>
  <c r="I10" i="97"/>
  <c r="I10" i="190" s="1"/>
  <c r="I30" i="190" s="1"/>
  <c r="I19" i="97"/>
  <c r="I19" i="190" s="1"/>
  <c r="I39" i="190" s="1"/>
  <c r="H8" i="97"/>
  <c r="E10" i="154"/>
  <c r="F8" i="154"/>
  <c r="E22" i="97"/>
  <c r="B22" i="97"/>
  <c r="F7" i="153"/>
  <c r="F27" i="153" s="1"/>
  <c r="F7" i="155" s="1"/>
  <c r="F7" i="152"/>
  <c r="H7" i="184"/>
  <c r="H27" i="184" s="1"/>
  <c r="C7" i="152"/>
  <c r="C7" i="153"/>
  <c r="C27" i="153" s="1"/>
  <c r="C7" i="155" s="1"/>
  <c r="I10" i="154"/>
  <c r="I8" i="154"/>
  <c r="B10" i="154"/>
  <c r="B19" i="154"/>
  <c r="F13" i="154"/>
  <c r="B13" i="185"/>
  <c r="E7" i="184"/>
  <c r="E27" i="184" s="1"/>
  <c r="J8" i="97"/>
  <c r="I11" i="97"/>
  <c r="G10" i="154"/>
  <c r="K8" i="97"/>
  <c r="C8" i="154"/>
  <c r="F30" i="97"/>
  <c r="F10" i="190"/>
  <c r="F30" i="190" s="1"/>
  <c r="J30" i="97"/>
  <c r="J10" i="190"/>
  <c r="J30" i="190" s="1"/>
  <c r="C10" i="154"/>
  <c r="C13" i="97"/>
  <c r="B8" i="190"/>
  <c r="B28" i="190" s="1"/>
  <c r="B28" i="97"/>
  <c r="G8" i="97"/>
  <c r="K10" i="97"/>
  <c r="K13" i="97"/>
  <c r="D19" i="154"/>
  <c r="E13" i="97"/>
  <c r="F7" i="184"/>
  <c r="F27" i="184" s="1"/>
  <c r="N7" i="184"/>
  <c r="N27" i="184" s="1"/>
  <c r="B7" i="182"/>
  <c r="B27" i="182" s="1"/>
  <c r="B7" i="181"/>
  <c r="B27" i="181" s="1"/>
  <c r="B7" i="183"/>
  <c r="B27" i="183" s="1"/>
  <c r="H7" i="153"/>
  <c r="H27" i="153" s="1"/>
  <c r="H7" i="155" s="1"/>
  <c r="H7" i="152"/>
  <c r="B27" i="97"/>
  <c r="B7" i="190"/>
  <c r="B27" i="190" s="1"/>
  <c r="F7" i="190"/>
  <c r="F27" i="190" s="1"/>
  <c r="F27" i="97"/>
  <c r="J7" i="190"/>
  <c r="J27" i="190" s="1"/>
  <c r="J27" i="97"/>
  <c r="C27" i="97"/>
  <c r="C7" i="190"/>
  <c r="C27" i="190" s="1"/>
  <c r="K19" i="97"/>
  <c r="H13" i="154"/>
  <c r="C14" i="154"/>
  <c r="I13" i="154"/>
  <c r="B13" i="154"/>
  <c r="J19" i="154"/>
  <c r="D27" i="97"/>
  <c r="D7" i="190"/>
  <c r="D27" i="190" s="1"/>
  <c r="D8" i="97"/>
  <c r="I7" i="184"/>
  <c r="I27" i="184" s="1"/>
  <c r="E10" i="190"/>
  <c r="E30" i="190" s="1"/>
  <c r="E30" i="97"/>
  <c r="G19" i="154"/>
  <c r="H10" i="154"/>
  <c r="C19" i="97"/>
  <c r="C19" i="154"/>
  <c r="G7" i="152"/>
  <c r="G7" i="153"/>
  <c r="G27" i="153" s="1"/>
  <c r="G7" i="155" s="1"/>
  <c r="G7" i="184"/>
  <c r="G27" i="184" s="1"/>
  <c r="H20" i="97"/>
  <c r="D7" i="152"/>
  <c r="D7" i="153"/>
  <c r="D27" i="153" s="1"/>
  <c r="D7" i="155" s="1"/>
  <c r="D7" i="184"/>
  <c r="D27" i="184" s="1"/>
  <c r="D11" i="97"/>
  <c r="K13" i="184"/>
  <c r="K33" i="184" s="1"/>
  <c r="E7" i="190"/>
  <c r="E27" i="190" s="1"/>
  <c r="E27" i="97"/>
  <c r="I13" i="97"/>
  <c r="B7" i="153"/>
  <c r="B27" i="153" s="1"/>
  <c r="B7" i="155" s="1"/>
  <c r="B7" i="152"/>
  <c r="J7" i="152"/>
  <c r="J7" i="153"/>
  <c r="J27" i="153" s="1"/>
  <c r="J7" i="155" s="1"/>
  <c r="D20" i="97"/>
  <c r="E13" i="154"/>
  <c r="J8" i="154"/>
  <c r="B19" i="185"/>
  <c r="E7" i="153"/>
  <c r="E27" i="153" s="1"/>
  <c r="E7" i="155" s="1"/>
  <c r="E7" i="152"/>
  <c r="B13" i="190"/>
  <c r="B33" i="190" s="1"/>
  <c r="B33" i="97"/>
  <c r="G13" i="97"/>
  <c r="G10" i="97"/>
  <c r="K27" i="97"/>
  <c r="K7" i="190"/>
  <c r="K27" i="190" s="1"/>
  <c r="C8" i="190"/>
  <c r="C28" i="190" s="1"/>
  <c r="C28" i="97"/>
  <c r="E8" i="154"/>
  <c r="F19" i="154"/>
  <c r="J13" i="154"/>
  <c r="H27" i="97"/>
  <c r="H7" i="190"/>
  <c r="H27" i="190" s="1"/>
  <c r="H13" i="97"/>
  <c r="I7" i="152"/>
  <c r="I7" i="153"/>
  <c r="I27" i="153" s="1"/>
  <c r="I7" i="155" s="1"/>
  <c r="M7" i="184"/>
  <c r="M27" i="184" s="1"/>
  <c r="H8" i="154"/>
  <c r="B14" i="97"/>
  <c r="D13" i="154"/>
  <c r="G13" i="154"/>
  <c r="G19" i="97"/>
  <c r="H19" i="154"/>
  <c r="D8" i="154"/>
  <c r="C10" i="97"/>
  <c r="D10" i="154"/>
  <c r="I20" i="97"/>
  <c r="C22" i="97"/>
  <c r="L7" i="184"/>
  <c r="L27" i="184" s="1"/>
  <c r="I22" i="97"/>
  <c r="F14" i="97"/>
  <c r="C13" i="184"/>
  <c r="C33" i="184" s="1"/>
  <c r="I7" i="190"/>
  <c r="I27" i="190" s="1"/>
  <c r="I27" i="97"/>
  <c r="B7" i="184"/>
  <c r="B27" i="184" s="1"/>
  <c r="J7" i="184"/>
  <c r="J27" i="184" s="1"/>
  <c r="G27" i="97"/>
  <c r="G7" i="190"/>
  <c r="G27" i="190" s="1"/>
  <c r="C7" i="184"/>
  <c r="C27" i="184" s="1"/>
  <c r="K7" i="184"/>
  <c r="K27" i="184" s="1"/>
  <c r="A55" i="182"/>
  <c r="A55" i="183" s="1"/>
  <c r="A55" i="184" s="1"/>
  <c r="A54" i="182"/>
  <c r="A54" i="183" s="1"/>
  <c r="A54" i="184" s="1"/>
  <c r="A55" i="181"/>
  <c r="A54" i="181"/>
  <c r="D33" i="97" l="1"/>
  <c r="B22" i="185"/>
  <c r="C13" i="153"/>
  <c r="C33" i="153" s="1"/>
  <c r="C13" i="155" s="1"/>
  <c r="F33" i="97"/>
  <c r="J31" i="97"/>
  <c r="E39" i="97"/>
  <c r="G8" i="184"/>
  <c r="G28" i="184" s="1"/>
  <c r="G22" i="154"/>
  <c r="G22" i="153" s="1"/>
  <c r="G42" i="153" s="1"/>
  <c r="G22" i="155" s="1"/>
  <c r="G8" i="153"/>
  <c r="G28" i="153" s="1"/>
  <c r="G8" i="155" s="1"/>
  <c r="J11" i="184"/>
  <c r="J31" i="184" s="1"/>
  <c r="F10" i="152"/>
  <c r="F10" i="156" s="1"/>
  <c r="F30" i="156" s="1"/>
  <c r="B8" i="181"/>
  <c r="B28" i="181" s="1"/>
  <c r="J11" i="154"/>
  <c r="J11" i="153" s="1"/>
  <c r="J31" i="153" s="1"/>
  <c r="J11" i="155" s="1"/>
  <c r="F11" i="184"/>
  <c r="F31" i="184" s="1"/>
  <c r="F11" i="154"/>
  <c r="F11" i="152" s="1"/>
  <c r="B22" i="154"/>
  <c r="B22" i="153" s="1"/>
  <c r="B42" i="153" s="1"/>
  <c r="B22" i="155" s="1"/>
  <c r="B8" i="183"/>
  <c r="B28" i="183" s="1"/>
  <c r="B8" i="182"/>
  <c r="B28" i="182" s="1"/>
  <c r="H30" i="97"/>
  <c r="B40" i="97"/>
  <c r="B11" i="185"/>
  <c r="B11" i="181" s="1"/>
  <c r="B31" i="181" s="1"/>
  <c r="J10" i="153"/>
  <c r="J30" i="153" s="1"/>
  <c r="J10" i="155" s="1"/>
  <c r="J33" i="97"/>
  <c r="E20" i="154"/>
  <c r="E20" i="152" s="1"/>
  <c r="E20" i="184"/>
  <c r="E40" i="184" s="1"/>
  <c r="E19" i="152"/>
  <c r="E39" i="152" s="1"/>
  <c r="I19" i="184"/>
  <c r="I39" i="184" s="1"/>
  <c r="F39" i="97"/>
  <c r="J14" i="97"/>
  <c r="J34" i="97" s="1"/>
  <c r="J10" i="184"/>
  <c r="J30" i="184" s="1"/>
  <c r="B8" i="152"/>
  <c r="B28" i="152" s="1"/>
  <c r="H11" i="97"/>
  <c r="H11" i="190" s="1"/>
  <c r="H31" i="190" s="1"/>
  <c r="F22" i="97"/>
  <c r="F42" i="97" s="1"/>
  <c r="K10" i="184"/>
  <c r="K30" i="184" s="1"/>
  <c r="F28" i="97"/>
  <c r="B10" i="190"/>
  <c r="B30" i="190" s="1"/>
  <c r="D19" i="190"/>
  <c r="D39" i="190" s="1"/>
  <c r="J19" i="190"/>
  <c r="J39" i="190" s="1"/>
  <c r="H19" i="190"/>
  <c r="H39" i="190" s="1"/>
  <c r="F10" i="184"/>
  <c r="F30" i="184" s="1"/>
  <c r="B39" i="97"/>
  <c r="I39" i="97"/>
  <c r="I20" i="154"/>
  <c r="I20" i="152" s="1"/>
  <c r="D14" i="97"/>
  <c r="D14" i="190" s="1"/>
  <c r="D34" i="190" s="1"/>
  <c r="F20" i="97"/>
  <c r="B8" i="184"/>
  <c r="B28" i="184" s="1"/>
  <c r="B31" i="97"/>
  <c r="I19" i="153"/>
  <c r="I39" i="153" s="1"/>
  <c r="I19" i="155" s="1"/>
  <c r="B10" i="181"/>
  <c r="B30" i="181" s="1"/>
  <c r="J40" i="97"/>
  <c r="E8" i="190"/>
  <c r="E28" i="190" s="1"/>
  <c r="I28" i="97"/>
  <c r="F31" i="97"/>
  <c r="D30" i="97"/>
  <c r="E11" i="97"/>
  <c r="N10" i="184"/>
  <c r="N30" i="184" s="1"/>
  <c r="B10" i="183"/>
  <c r="B30" i="183" s="1"/>
  <c r="I30" i="97"/>
  <c r="E20" i="97"/>
  <c r="E40" i="97" s="1"/>
  <c r="K14" i="184"/>
  <c r="K34" i="184" s="1"/>
  <c r="B16" i="97"/>
  <c r="F20" i="154"/>
  <c r="E7" i="156"/>
  <c r="E27" i="156" s="1"/>
  <c r="E27" i="152"/>
  <c r="B7" i="156"/>
  <c r="B27" i="156" s="1"/>
  <c r="B27" i="152"/>
  <c r="N22" i="184"/>
  <c r="N42" i="184" s="1"/>
  <c r="B22" i="181"/>
  <c r="B42" i="181" s="1"/>
  <c r="B22" i="182"/>
  <c r="B42" i="182" s="1"/>
  <c r="B22" i="183"/>
  <c r="B42" i="183" s="1"/>
  <c r="G27" i="152"/>
  <c r="G7" i="156"/>
  <c r="G27" i="156" s="1"/>
  <c r="I13" i="152"/>
  <c r="I13" i="153"/>
  <c r="I33" i="153" s="1"/>
  <c r="I13" i="155" s="1"/>
  <c r="M10" i="184"/>
  <c r="M30" i="184" s="1"/>
  <c r="H14" i="154"/>
  <c r="H27" i="152"/>
  <c r="H7" i="156"/>
  <c r="H27" i="156" s="1"/>
  <c r="K33" i="97"/>
  <c r="K13" i="190"/>
  <c r="K33" i="190" s="1"/>
  <c r="C10" i="152"/>
  <c r="C10" i="153"/>
  <c r="C30" i="153" s="1"/>
  <c r="C10" i="155" s="1"/>
  <c r="C8" i="152"/>
  <c r="C8" i="153"/>
  <c r="C28" i="153" s="1"/>
  <c r="C8" i="155" s="1"/>
  <c r="J22" i="97"/>
  <c r="F13" i="153"/>
  <c r="F33" i="153" s="1"/>
  <c r="F13" i="155" s="1"/>
  <c r="F13" i="152"/>
  <c r="D16" i="97"/>
  <c r="H8" i="190"/>
  <c r="H28" i="190" s="1"/>
  <c r="H28" i="97"/>
  <c r="C30" i="97"/>
  <c r="C10" i="190"/>
  <c r="C30" i="190" s="1"/>
  <c r="D8" i="152"/>
  <c r="D8" i="153"/>
  <c r="D28" i="153" s="1"/>
  <c r="D8" i="155" s="1"/>
  <c r="G39" i="97"/>
  <c r="G19" i="190"/>
  <c r="G39" i="190" s="1"/>
  <c r="G13" i="184"/>
  <c r="G33" i="184" s="1"/>
  <c r="J14" i="154"/>
  <c r="G30" i="97"/>
  <c r="G10" i="190"/>
  <c r="G30" i="190" s="1"/>
  <c r="G33" i="97"/>
  <c r="G13" i="190"/>
  <c r="G33" i="190" s="1"/>
  <c r="N19" i="184"/>
  <c r="N39" i="184" s="1"/>
  <c r="B19" i="182"/>
  <c r="B39" i="182" s="1"/>
  <c r="B19" i="181"/>
  <c r="B39" i="181" s="1"/>
  <c r="B19" i="183"/>
  <c r="B39" i="183" s="1"/>
  <c r="B20" i="185"/>
  <c r="E13" i="153"/>
  <c r="E33" i="153" s="1"/>
  <c r="E13" i="155" s="1"/>
  <c r="E13" i="152"/>
  <c r="D27" i="152"/>
  <c r="D7" i="156"/>
  <c r="D27" i="156" s="1"/>
  <c r="H20" i="190"/>
  <c r="H40" i="190" s="1"/>
  <c r="H40" i="97"/>
  <c r="H10" i="184"/>
  <c r="H30" i="184" s="1"/>
  <c r="K8" i="184"/>
  <c r="K28" i="184" s="1"/>
  <c r="B13" i="153"/>
  <c r="B33" i="153" s="1"/>
  <c r="B13" i="155" s="1"/>
  <c r="B13" i="152"/>
  <c r="I14" i="154"/>
  <c r="C16" i="154"/>
  <c r="E14" i="97"/>
  <c r="K30" i="97"/>
  <c r="K10" i="190"/>
  <c r="K30" i="190" s="1"/>
  <c r="C33" i="97"/>
  <c r="C13" i="190"/>
  <c r="C33" i="190" s="1"/>
  <c r="C10" i="184"/>
  <c r="C30" i="184" s="1"/>
  <c r="K22" i="97"/>
  <c r="I31" i="97"/>
  <c r="I11" i="190"/>
  <c r="I31" i="190" s="1"/>
  <c r="F13" i="184"/>
  <c r="F33" i="184" s="1"/>
  <c r="B20" i="154"/>
  <c r="B11" i="154"/>
  <c r="I22" i="154"/>
  <c r="I10" i="184"/>
  <c r="I30" i="184" s="1"/>
  <c r="F7" i="156"/>
  <c r="F27" i="156" s="1"/>
  <c r="F27" i="152"/>
  <c r="L8" i="184"/>
  <c r="L28" i="184" s="1"/>
  <c r="E10" i="153"/>
  <c r="E30" i="153" s="1"/>
  <c r="E10" i="155" s="1"/>
  <c r="E10" i="152"/>
  <c r="G20" i="97"/>
  <c r="M8" i="184"/>
  <c r="M28" i="184" s="1"/>
  <c r="E22" i="154"/>
  <c r="J8" i="184"/>
  <c r="J28" i="184" s="1"/>
  <c r="J22" i="154"/>
  <c r="C19" i="152"/>
  <c r="C19" i="153"/>
  <c r="C39" i="153" s="1"/>
  <c r="C19" i="155" s="1"/>
  <c r="C19" i="184"/>
  <c r="C39" i="184" s="1"/>
  <c r="G19" i="184"/>
  <c r="G39" i="184" s="1"/>
  <c r="D22" i="97"/>
  <c r="J20" i="154"/>
  <c r="C14" i="152"/>
  <c r="C14" i="153"/>
  <c r="C34" i="153" s="1"/>
  <c r="C14" i="155" s="1"/>
  <c r="D19" i="184"/>
  <c r="D39" i="184" s="1"/>
  <c r="K14" i="97"/>
  <c r="G22" i="97"/>
  <c r="G10" i="184"/>
  <c r="G30" i="184" s="1"/>
  <c r="J8" i="190"/>
  <c r="J28" i="190" s="1"/>
  <c r="J28" i="97"/>
  <c r="B19" i="184"/>
  <c r="B39" i="184" s="1"/>
  <c r="C27" i="152"/>
  <c r="C7" i="156"/>
  <c r="C27" i="156" s="1"/>
  <c r="J10" i="156"/>
  <c r="J30" i="156" s="1"/>
  <c r="J30" i="152"/>
  <c r="B42" i="97"/>
  <c r="B22" i="190"/>
  <c r="B42" i="190" s="1"/>
  <c r="E10" i="184"/>
  <c r="E30" i="184" s="1"/>
  <c r="D11" i="154"/>
  <c r="H20" i="154"/>
  <c r="G13" i="152"/>
  <c r="G13" i="153"/>
  <c r="G33" i="153" s="1"/>
  <c r="G13" i="155" s="1"/>
  <c r="D14" i="154"/>
  <c r="H22" i="154"/>
  <c r="H14" i="97"/>
  <c r="F14" i="190"/>
  <c r="F34" i="190" s="1"/>
  <c r="F34" i="97"/>
  <c r="F16" i="97"/>
  <c r="G28" i="152"/>
  <c r="G8" i="156"/>
  <c r="G28" i="156" s="1"/>
  <c r="I22" i="190"/>
  <c r="I42" i="190" s="1"/>
  <c r="I42" i="97"/>
  <c r="C42" i="97"/>
  <c r="C22" i="190"/>
  <c r="C42" i="190" s="1"/>
  <c r="I40" i="97"/>
  <c r="I20" i="190"/>
  <c r="I40" i="190" s="1"/>
  <c r="D8" i="184"/>
  <c r="D28" i="184" s="1"/>
  <c r="L19" i="184"/>
  <c r="L39" i="184" s="1"/>
  <c r="D13" i="152"/>
  <c r="D13" i="153"/>
  <c r="D33" i="153" s="1"/>
  <c r="D13" i="155" s="1"/>
  <c r="H8" i="152"/>
  <c r="H8" i="153"/>
  <c r="H28" i="153" s="1"/>
  <c r="H8" i="155" s="1"/>
  <c r="H33" i="97"/>
  <c r="H13" i="190"/>
  <c r="H33" i="190" s="1"/>
  <c r="F19" i="153"/>
  <c r="F39" i="153" s="1"/>
  <c r="F19" i="155" s="1"/>
  <c r="F19" i="152"/>
  <c r="G11" i="97"/>
  <c r="L13" i="184"/>
  <c r="L33" i="184" s="1"/>
  <c r="J8" i="153"/>
  <c r="J28" i="153" s="1"/>
  <c r="J8" i="155" s="1"/>
  <c r="J8" i="152"/>
  <c r="E13" i="184"/>
  <c r="E33" i="184" s="1"/>
  <c r="I14" i="97"/>
  <c r="C20" i="154"/>
  <c r="C20" i="97"/>
  <c r="J16" i="97"/>
  <c r="G20" i="154"/>
  <c r="D28" i="97"/>
  <c r="D8" i="190"/>
  <c r="D28" i="190" s="1"/>
  <c r="B13" i="184"/>
  <c r="B33" i="184" s="1"/>
  <c r="E13" i="190"/>
  <c r="E33" i="190" s="1"/>
  <c r="E33" i="97"/>
  <c r="D20" i="154"/>
  <c r="G8" i="190"/>
  <c r="G28" i="190" s="1"/>
  <c r="G28" i="97"/>
  <c r="C14" i="97"/>
  <c r="C22" i="154"/>
  <c r="G11" i="154"/>
  <c r="F14" i="154"/>
  <c r="I10" i="153"/>
  <c r="I30" i="153" s="1"/>
  <c r="I10" i="155" s="1"/>
  <c r="I10" i="152"/>
  <c r="I11" i="154"/>
  <c r="I39" i="152"/>
  <c r="I19" i="156"/>
  <c r="I39" i="156" s="1"/>
  <c r="G22" i="184"/>
  <c r="G42" i="184" s="1"/>
  <c r="F8" i="153"/>
  <c r="F28" i="153" s="1"/>
  <c r="F8" i="155" s="1"/>
  <c r="F8" i="152"/>
  <c r="F8" i="184"/>
  <c r="F28" i="184" s="1"/>
  <c r="E11" i="154"/>
  <c r="D10" i="152"/>
  <c r="D10" i="153"/>
  <c r="D30" i="153" s="1"/>
  <c r="D10" i="155" s="1"/>
  <c r="D22" i="154"/>
  <c r="B14" i="190"/>
  <c r="B34" i="190" s="1"/>
  <c r="B34" i="97"/>
  <c r="I27" i="152"/>
  <c r="I7" i="156"/>
  <c r="I27" i="156" s="1"/>
  <c r="C33" i="152"/>
  <c r="C13" i="156"/>
  <c r="C33" i="156" s="1"/>
  <c r="D10" i="184"/>
  <c r="D30" i="184" s="1"/>
  <c r="C11" i="97"/>
  <c r="H19" i="153"/>
  <c r="H39" i="153" s="1"/>
  <c r="H19" i="155" s="1"/>
  <c r="H19" i="152"/>
  <c r="H19" i="184"/>
  <c r="H39" i="184" s="1"/>
  <c r="G14" i="154"/>
  <c r="D13" i="184"/>
  <c r="D33" i="184" s="1"/>
  <c r="H8" i="184"/>
  <c r="H28" i="184" s="1"/>
  <c r="J13" i="152"/>
  <c r="J13" i="153"/>
  <c r="J33" i="153" s="1"/>
  <c r="J13" i="155" s="1"/>
  <c r="J13" i="184"/>
  <c r="J33" i="184" s="1"/>
  <c r="F19" i="184"/>
  <c r="F39" i="184" s="1"/>
  <c r="E8" i="152"/>
  <c r="E8" i="153"/>
  <c r="E28" i="153" s="1"/>
  <c r="E8" i="155" s="1"/>
  <c r="E8" i="184"/>
  <c r="E28" i="184" s="1"/>
  <c r="G14" i="97"/>
  <c r="E14" i="154"/>
  <c r="D40" i="97"/>
  <c r="D20" i="190"/>
  <c r="D40" i="190" s="1"/>
  <c r="J27" i="152"/>
  <c r="J7" i="156"/>
  <c r="J27" i="156" s="1"/>
  <c r="I13" i="190"/>
  <c r="I33" i="190" s="1"/>
  <c r="I33" i="97"/>
  <c r="D11" i="190"/>
  <c r="D31" i="190" s="1"/>
  <c r="D31" i="97"/>
  <c r="C39" i="97"/>
  <c r="C19" i="190"/>
  <c r="C39" i="190" s="1"/>
  <c r="H11" i="154"/>
  <c r="H10" i="153"/>
  <c r="H30" i="153" s="1"/>
  <c r="H10" i="155" s="1"/>
  <c r="H10" i="152"/>
  <c r="G19" i="152"/>
  <c r="G19" i="153"/>
  <c r="G39" i="153" s="1"/>
  <c r="G19" i="155" s="1"/>
  <c r="L10" i="184"/>
  <c r="L30" i="184" s="1"/>
  <c r="J19" i="152"/>
  <c r="J19" i="153"/>
  <c r="J39" i="153" s="1"/>
  <c r="J19" i="155" s="1"/>
  <c r="J19" i="184"/>
  <c r="J39" i="184" s="1"/>
  <c r="B14" i="154"/>
  <c r="I13" i="184"/>
  <c r="I33" i="184" s="1"/>
  <c r="C14" i="184"/>
  <c r="C34" i="184" s="1"/>
  <c r="H13" i="153"/>
  <c r="H33" i="153" s="1"/>
  <c r="H13" i="155" s="1"/>
  <c r="H13" i="152"/>
  <c r="H13" i="184"/>
  <c r="H33" i="184" s="1"/>
  <c r="K39" i="97"/>
  <c r="K19" i="190"/>
  <c r="K39" i="190" s="1"/>
  <c r="K20" i="97"/>
  <c r="D19" i="152"/>
  <c r="D19" i="153"/>
  <c r="D39" i="153" s="1"/>
  <c r="D19" i="155" s="1"/>
  <c r="K11" i="97"/>
  <c r="C11" i="154"/>
  <c r="C8" i="184"/>
  <c r="C28" i="184" s="1"/>
  <c r="K8" i="190"/>
  <c r="K28" i="190" s="1"/>
  <c r="K28" i="97"/>
  <c r="G10" i="152"/>
  <c r="G10" i="153"/>
  <c r="G30" i="153" s="1"/>
  <c r="G10" i="155" s="1"/>
  <c r="N13" i="184"/>
  <c r="N33" i="184" s="1"/>
  <c r="B13" i="182"/>
  <c r="B33" i="182" s="1"/>
  <c r="B13" i="181"/>
  <c r="B33" i="181" s="1"/>
  <c r="B13" i="183"/>
  <c r="B33" i="183" s="1"/>
  <c r="B14" i="185"/>
  <c r="B19" i="153"/>
  <c r="B39" i="153" s="1"/>
  <c r="B19" i="155" s="1"/>
  <c r="B19" i="152"/>
  <c r="B10" i="153"/>
  <c r="B30" i="153" s="1"/>
  <c r="B10" i="155" s="1"/>
  <c r="B10" i="152"/>
  <c r="B10" i="184"/>
  <c r="B30" i="184" s="1"/>
  <c r="I8" i="152"/>
  <c r="I8" i="153"/>
  <c r="I28" i="153" s="1"/>
  <c r="I8" i="155" s="1"/>
  <c r="I8" i="184"/>
  <c r="I28" i="184" s="1"/>
  <c r="E22" i="190"/>
  <c r="E42" i="190" s="1"/>
  <c r="E42" i="97"/>
  <c r="F22" i="154"/>
  <c r="M13" i="184"/>
  <c r="M33" i="184" s="1"/>
  <c r="H22" i="97"/>
  <c r="B22" i="184" l="1"/>
  <c r="B42" i="184" s="1"/>
  <c r="J11" i="152"/>
  <c r="F30" i="152"/>
  <c r="M20" i="184"/>
  <c r="M40" i="184" s="1"/>
  <c r="F11" i="153"/>
  <c r="F31" i="153" s="1"/>
  <c r="F11" i="155" s="1"/>
  <c r="H31" i="97"/>
  <c r="G22" i="152"/>
  <c r="G42" i="152" s="1"/>
  <c r="E19" i="156"/>
  <c r="E39" i="156" s="1"/>
  <c r="B11" i="183"/>
  <c r="B31" i="183" s="1"/>
  <c r="N11" i="184"/>
  <c r="N31" i="184" s="1"/>
  <c r="F22" i="190"/>
  <c r="F42" i="190" s="1"/>
  <c r="J14" i="190"/>
  <c r="J34" i="190" s="1"/>
  <c r="K20" i="184"/>
  <c r="K40" i="184" s="1"/>
  <c r="B22" i="152"/>
  <c r="B22" i="156" s="1"/>
  <c r="B42" i="156" s="1"/>
  <c r="B11" i="182"/>
  <c r="B31" i="182" s="1"/>
  <c r="B8" i="156"/>
  <c r="B28" i="156" s="1"/>
  <c r="E20" i="153"/>
  <c r="E40" i="153" s="1"/>
  <c r="E20" i="155" s="1"/>
  <c r="D34" i="97"/>
  <c r="I20" i="153"/>
  <c r="I40" i="153" s="1"/>
  <c r="I20" i="155" s="1"/>
  <c r="I20" i="184"/>
  <c r="I40" i="184" s="1"/>
  <c r="K11" i="184"/>
  <c r="K31" i="184" s="1"/>
  <c r="F20" i="190"/>
  <c r="F40" i="190" s="1"/>
  <c r="F40" i="97"/>
  <c r="E20" i="190"/>
  <c r="E40" i="190" s="1"/>
  <c r="E11" i="190"/>
  <c r="E31" i="190" s="1"/>
  <c r="E31" i="97"/>
  <c r="D10" i="156"/>
  <c r="D30" i="156" s="1"/>
  <c r="D30" i="152"/>
  <c r="C22" i="152"/>
  <c r="C22" i="153"/>
  <c r="C42" i="153" s="1"/>
  <c r="C22" i="155" s="1"/>
  <c r="D20" i="184"/>
  <c r="D40" i="184" s="1"/>
  <c r="I16" i="97"/>
  <c r="H34" i="97"/>
  <c r="H14" i="190"/>
  <c r="H34" i="190" s="1"/>
  <c r="D16" i="154"/>
  <c r="B20" i="184"/>
  <c r="B40" i="184" s="1"/>
  <c r="M11" i="184"/>
  <c r="M31" i="184" s="1"/>
  <c r="I14" i="152"/>
  <c r="I14" i="153"/>
  <c r="I34" i="153" s="1"/>
  <c r="I14" i="155" s="1"/>
  <c r="E13" i="156"/>
  <c r="E33" i="156" s="1"/>
  <c r="E33" i="152"/>
  <c r="C11" i="184"/>
  <c r="C31" i="184" s="1"/>
  <c r="K20" i="190"/>
  <c r="K40" i="190" s="1"/>
  <c r="K40" i="97"/>
  <c r="B14" i="153"/>
  <c r="B34" i="153" s="1"/>
  <c r="B14" i="155" s="1"/>
  <c r="B14" i="152"/>
  <c r="E28" i="152"/>
  <c r="E8" i="156"/>
  <c r="E28" i="156" s="1"/>
  <c r="G14" i="152"/>
  <c r="G14" i="153"/>
  <c r="G34" i="153" s="1"/>
  <c r="G14" i="155" s="1"/>
  <c r="I30" i="152"/>
  <c r="I10" i="156"/>
  <c r="I30" i="156" s="1"/>
  <c r="F14" i="184"/>
  <c r="F34" i="184" s="1"/>
  <c r="G11" i="184"/>
  <c r="G31" i="184" s="1"/>
  <c r="C22" i="184"/>
  <c r="C42" i="184" s="1"/>
  <c r="C16" i="97"/>
  <c r="L11" i="184"/>
  <c r="L31" i="184" s="1"/>
  <c r="J36" i="97"/>
  <c r="J16" i="190"/>
  <c r="J36" i="190" s="1"/>
  <c r="C20" i="184"/>
  <c r="C40" i="184" s="1"/>
  <c r="F36" i="97"/>
  <c r="F16" i="190"/>
  <c r="F36" i="190" s="1"/>
  <c r="H16" i="97"/>
  <c r="H22" i="184"/>
  <c r="H42" i="184" s="1"/>
  <c r="D11" i="152"/>
  <c r="D11" i="153"/>
  <c r="D31" i="153" s="1"/>
  <c r="D11" i="155" s="1"/>
  <c r="G42" i="97"/>
  <c r="G22" i="190"/>
  <c r="G42" i="190" s="1"/>
  <c r="K14" i="190"/>
  <c r="K34" i="190" s="1"/>
  <c r="K34" i="97"/>
  <c r="J20" i="184"/>
  <c r="J40" i="184" s="1"/>
  <c r="E22" i="184"/>
  <c r="E42" i="184" s="1"/>
  <c r="I22" i="153"/>
  <c r="I42" i="153" s="1"/>
  <c r="I22" i="155" s="1"/>
  <c r="I22" i="152"/>
  <c r="B11" i="153"/>
  <c r="B31" i="153" s="1"/>
  <c r="B11" i="155" s="1"/>
  <c r="B11" i="152"/>
  <c r="I14" i="184"/>
  <c r="I34" i="184" s="1"/>
  <c r="B13" i="156"/>
  <c r="B33" i="156" s="1"/>
  <c r="B33" i="152"/>
  <c r="B20" i="182"/>
  <c r="B40" i="182" s="1"/>
  <c r="B20" i="183"/>
  <c r="B40" i="183" s="1"/>
  <c r="B20" i="181"/>
  <c r="B40" i="181" s="1"/>
  <c r="N20" i="184"/>
  <c r="N40" i="184" s="1"/>
  <c r="M22" i="184"/>
  <c r="M42" i="184" s="1"/>
  <c r="J14" i="153"/>
  <c r="J34" i="153" s="1"/>
  <c r="J14" i="155" s="1"/>
  <c r="J14" i="152"/>
  <c r="H14" i="184"/>
  <c r="H34" i="184" s="1"/>
  <c r="K22" i="184"/>
  <c r="K42" i="184" s="1"/>
  <c r="B19" i="156"/>
  <c r="B39" i="156" s="1"/>
  <c r="B39" i="152"/>
  <c r="G10" i="156"/>
  <c r="G30" i="156" s="1"/>
  <c r="G30" i="152"/>
  <c r="J39" i="152"/>
  <c r="J19" i="156"/>
  <c r="J39" i="156" s="1"/>
  <c r="D22" i="152"/>
  <c r="D22" i="153"/>
  <c r="D42" i="153" s="1"/>
  <c r="D22" i="155" s="1"/>
  <c r="G20" i="152"/>
  <c r="G20" i="153"/>
  <c r="G40" i="153" s="1"/>
  <c r="G20" i="155" s="1"/>
  <c r="K42" i="97"/>
  <c r="K22" i="190"/>
  <c r="K42" i="190" s="1"/>
  <c r="B14" i="184"/>
  <c r="B34" i="184" s="1"/>
  <c r="H11" i="184"/>
  <c r="H31" i="184" s="1"/>
  <c r="E14" i="152"/>
  <c r="E14" i="153"/>
  <c r="E34" i="153" s="1"/>
  <c r="E14" i="155" s="1"/>
  <c r="G16" i="97"/>
  <c r="G14" i="184"/>
  <c r="G34" i="184" s="1"/>
  <c r="E11" i="184"/>
  <c r="E31" i="184" s="1"/>
  <c r="F22" i="153"/>
  <c r="F42" i="153" s="1"/>
  <c r="F22" i="155" s="1"/>
  <c r="F22" i="152"/>
  <c r="B30" i="152"/>
  <c r="B10" i="156"/>
  <c r="B30" i="156" s="1"/>
  <c r="C11" i="152"/>
  <c r="C11" i="153"/>
  <c r="C31" i="153" s="1"/>
  <c r="C11" i="155" s="1"/>
  <c r="K31" i="97"/>
  <c r="K11" i="190"/>
  <c r="K31" i="190" s="1"/>
  <c r="H33" i="152"/>
  <c r="H13" i="156"/>
  <c r="H33" i="156" s="1"/>
  <c r="B16" i="154"/>
  <c r="G16" i="154"/>
  <c r="D22" i="184"/>
  <c r="D42" i="184" s="1"/>
  <c r="F8" i="156"/>
  <c r="F28" i="156" s="1"/>
  <c r="F28" i="152"/>
  <c r="F14" i="153"/>
  <c r="F34" i="153" s="1"/>
  <c r="F14" i="155" s="1"/>
  <c r="F14" i="152"/>
  <c r="C14" i="190"/>
  <c r="C34" i="190" s="1"/>
  <c r="C34" i="97"/>
  <c r="D20" i="152"/>
  <c r="D20" i="153"/>
  <c r="D40" i="153" s="1"/>
  <c r="D20" i="155" s="1"/>
  <c r="G20" i="184"/>
  <c r="G40" i="184" s="1"/>
  <c r="C20" i="152"/>
  <c r="C20" i="153"/>
  <c r="C40" i="153" s="1"/>
  <c r="C20" i="155" s="1"/>
  <c r="I34" i="97"/>
  <c r="I14" i="190"/>
  <c r="I34" i="190" s="1"/>
  <c r="I40" i="152"/>
  <c r="I20" i="156"/>
  <c r="I40" i="156" s="1"/>
  <c r="G11" i="190"/>
  <c r="G31" i="190" s="1"/>
  <c r="G31" i="97"/>
  <c r="F19" i="156"/>
  <c r="F39" i="156" s="1"/>
  <c r="F39" i="152"/>
  <c r="H28" i="152"/>
  <c r="H8" i="156"/>
  <c r="H28" i="156" s="1"/>
  <c r="D33" i="152"/>
  <c r="D13" i="156"/>
  <c r="D33" i="156" s="1"/>
  <c r="H22" i="153"/>
  <c r="H42" i="153" s="1"/>
  <c r="H22" i="155" s="1"/>
  <c r="H22" i="152"/>
  <c r="D14" i="152"/>
  <c r="D14" i="153"/>
  <c r="D34" i="153" s="1"/>
  <c r="D14" i="155" s="1"/>
  <c r="G33" i="152"/>
  <c r="G13" i="156"/>
  <c r="G33" i="156" s="1"/>
  <c r="D11" i="184"/>
  <c r="D31" i="184" s="1"/>
  <c r="K16" i="97"/>
  <c r="C34" i="152"/>
  <c r="C14" i="156"/>
  <c r="C34" i="156" s="1"/>
  <c r="J22" i="152"/>
  <c r="J22" i="153"/>
  <c r="J42" i="153" s="1"/>
  <c r="J22" i="155" s="1"/>
  <c r="B11" i="184"/>
  <c r="B31" i="184" s="1"/>
  <c r="E34" i="97"/>
  <c r="E14" i="190"/>
  <c r="E34" i="190" s="1"/>
  <c r="C17" i="154"/>
  <c r="I16" i="154"/>
  <c r="L14" i="184"/>
  <c r="L34" i="184" s="1"/>
  <c r="J16" i="154"/>
  <c r="F13" i="156"/>
  <c r="F33" i="156" s="1"/>
  <c r="F33" i="152"/>
  <c r="C28" i="152"/>
  <c r="C8" i="156"/>
  <c r="C28" i="156" s="1"/>
  <c r="F11" i="156"/>
  <c r="F31" i="156" s="1"/>
  <c r="F31" i="152"/>
  <c r="H16" i="154"/>
  <c r="B16" i="190"/>
  <c r="B36" i="190" s="1"/>
  <c r="B36" i="97"/>
  <c r="H22" i="190"/>
  <c r="H42" i="190" s="1"/>
  <c r="H42" i="97"/>
  <c r="E14" i="184"/>
  <c r="E34" i="184" s="1"/>
  <c r="I11" i="152"/>
  <c r="I11" i="153"/>
  <c r="I31" i="153" s="1"/>
  <c r="I11" i="155" s="1"/>
  <c r="C20" i="190"/>
  <c r="C40" i="190" s="1"/>
  <c r="C40" i="97"/>
  <c r="F17" i="97"/>
  <c r="H20" i="184"/>
  <c r="H40" i="184" s="1"/>
  <c r="J11" i="156"/>
  <c r="J31" i="156" s="1"/>
  <c r="J31" i="152"/>
  <c r="J22" i="184"/>
  <c r="J42" i="184" s="1"/>
  <c r="E10" i="156"/>
  <c r="E30" i="156" s="1"/>
  <c r="E30" i="152"/>
  <c r="I22" i="184"/>
  <c r="I42" i="184" s="1"/>
  <c r="B20" i="153"/>
  <c r="B40" i="153" s="1"/>
  <c r="B20" i="155" s="1"/>
  <c r="B20" i="152"/>
  <c r="C16" i="184"/>
  <c r="C36" i="184" s="1"/>
  <c r="C10" i="156"/>
  <c r="C30" i="156" s="1"/>
  <c r="C30" i="152"/>
  <c r="H14" i="152"/>
  <c r="H14" i="153"/>
  <c r="H34" i="153" s="1"/>
  <c r="H14" i="155" s="1"/>
  <c r="F20" i="153"/>
  <c r="F40" i="153" s="1"/>
  <c r="F20" i="155" s="1"/>
  <c r="F20" i="152"/>
  <c r="B17" i="97"/>
  <c r="G39" i="152"/>
  <c r="G19" i="156"/>
  <c r="G39" i="156" s="1"/>
  <c r="H11" i="152"/>
  <c r="H11" i="153"/>
  <c r="H31" i="153" s="1"/>
  <c r="H11" i="155" s="1"/>
  <c r="E16" i="154"/>
  <c r="J33" i="152"/>
  <c r="J13" i="156"/>
  <c r="J33" i="156" s="1"/>
  <c r="E11" i="152"/>
  <c r="E11" i="153"/>
  <c r="E31" i="153" s="1"/>
  <c r="E11" i="155" s="1"/>
  <c r="G11" i="152"/>
  <c r="G11" i="153"/>
  <c r="G31" i="153" s="1"/>
  <c r="G11" i="155" s="1"/>
  <c r="F22" i="184"/>
  <c r="F42" i="184" s="1"/>
  <c r="I28" i="152"/>
  <c r="I8" i="156"/>
  <c r="I28" i="156" s="1"/>
  <c r="B14" i="182"/>
  <c r="B34" i="182" s="1"/>
  <c r="B14" i="183"/>
  <c r="B34" i="183" s="1"/>
  <c r="N14" i="184"/>
  <c r="N34" i="184" s="1"/>
  <c r="B14" i="181"/>
  <c r="B34" i="181" s="1"/>
  <c r="B16" i="185"/>
  <c r="D39" i="152"/>
  <c r="D19" i="156"/>
  <c r="D39" i="156" s="1"/>
  <c r="H30" i="152"/>
  <c r="H10" i="156"/>
  <c r="H30" i="156" s="1"/>
  <c r="G34" i="97"/>
  <c r="G14" i="190"/>
  <c r="G34" i="190" s="1"/>
  <c r="H39" i="152"/>
  <c r="H19" i="156"/>
  <c r="H39" i="156" s="1"/>
  <c r="C31" i="97"/>
  <c r="C11" i="190"/>
  <c r="C31" i="190" s="1"/>
  <c r="I11" i="184"/>
  <c r="I31" i="184" s="1"/>
  <c r="F16" i="154"/>
  <c r="J17" i="97"/>
  <c r="J28" i="152"/>
  <c r="J8" i="156"/>
  <c r="J28" i="156" s="1"/>
  <c r="D14" i="184"/>
  <c r="D34" i="184" s="1"/>
  <c r="H20" i="152"/>
  <c r="H20" i="153"/>
  <c r="H40" i="153" s="1"/>
  <c r="H20" i="155" s="1"/>
  <c r="M14" i="184"/>
  <c r="M34" i="184" s="1"/>
  <c r="J20" i="153"/>
  <c r="J40" i="153" s="1"/>
  <c r="J20" i="155" s="1"/>
  <c r="J20" i="152"/>
  <c r="D22" i="190"/>
  <c r="D42" i="190" s="1"/>
  <c r="D42" i="97"/>
  <c r="C39" i="152"/>
  <c r="C19" i="156"/>
  <c r="C39" i="156" s="1"/>
  <c r="E22" i="153"/>
  <c r="E42" i="153" s="1"/>
  <c r="E22" i="155" s="1"/>
  <c r="E22" i="152"/>
  <c r="G20" i="190"/>
  <c r="G40" i="190" s="1"/>
  <c r="G40" i="97"/>
  <c r="L22" i="184"/>
  <c r="L42" i="184" s="1"/>
  <c r="E40" i="152"/>
  <c r="E20" i="156"/>
  <c r="E40" i="156" s="1"/>
  <c r="E16" i="97"/>
  <c r="C16" i="152"/>
  <c r="C16" i="153"/>
  <c r="C36" i="153" s="1"/>
  <c r="C16" i="155" s="1"/>
  <c r="J14" i="184"/>
  <c r="J34" i="184" s="1"/>
  <c r="L20" i="184"/>
  <c r="L40" i="184" s="1"/>
  <c r="D28" i="152"/>
  <c r="D8" i="156"/>
  <c r="D28" i="156" s="1"/>
  <c r="K16" i="184"/>
  <c r="K36" i="184" s="1"/>
  <c r="D36" i="97"/>
  <c r="D16" i="190"/>
  <c r="D36" i="190" s="1"/>
  <c r="D17" i="97"/>
  <c r="J22" i="190"/>
  <c r="J42" i="190" s="1"/>
  <c r="J42" i="97"/>
  <c r="I33" i="152"/>
  <c r="I13" i="156"/>
  <c r="I33" i="156" s="1"/>
  <c r="F20" i="184"/>
  <c r="F40" i="184" s="1"/>
  <c r="G22" i="156" l="1"/>
  <c r="G42" i="156" s="1"/>
  <c r="B42" i="152"/>
  <c r="E17" i="97"/>
  <c r="J16" i="184"/>
  <c r="J36" i="184" s="1"/>
  <c r="I16" i="153"/>
  <c r="I36" i="153" s="1"/>
  <c r="I16" i="155" s="1"/>
  <c r="I16" i="152"/>
  <c r="I17" i="154"/>
  <c r="K36" i="97"/>
  <c r="K16" i="190"/>
  <c r="K36" i="190" s="1"/>
  <c r="F14" i="156"/>
  <c r="F34" i="156" s="1"/>
  <c r="F34" i="152"/>
  <c r="B16" i="184"/>
  <c r="B36" i="184" s="1"/>
  <c r="H16" i="190"/>
  <c r="H36" i="190" s="1"/>
  <c r="H36" i="97"/>
  <c r="H17" i="97"/>
  <c r="B14" i="156"/>
  <c r="B34" i="156" s="1"/>
  <c r="B34" i="152"/>
  <c r="D16" i="184"/>
  <c r="D36" i="184" s="1"/>
  <c r="D17" i="190"/>
  <c r="D37" i="190" s="1"/>
  <c r="D37" i="97"/>
  <c r="C16" i="156"/>
  <c r="C36" i="156" s="1"/>
  <c r="C36" i="152"/>
  <c r="E36" i="97"/>
  <c r="E16" i="190"/>
  <c r="E36" i="190" s="1"/>
  <c r="E22" i="156"/>
  <c r="E42" i="156" s="1"/>
  <c r="E42" i="152"/>
  <c r="F16" i="153"/>
  <c r="F36" i="153" s="1"/>
  <c r="F16" i="155" s="1"/>
  <c r="F16" i="152"/>
  <c r="B17" i="185"/>
  <c r="H34" i="152"/>
  <c r="H14" i="156"/>
  <c r="H34" i="156" s="1"/>
  <c r="L16" i="184"/>
  <c r="L36" i="184" s="1"/>
  <c r="B20" i="156"/>
  <c r="B40" i="156" s="1"/>
  <c r="B40" i="152"/>
  <c r="F37" i="97"/>
  <c r="F17" i="190"/>
  <c r="F37" i="190" s="1"/>
  <c r="I31" i="152"/>
  <c r="I11" i="156"/>
  <c r="I31" i="156" s="1"/>
  <c r="H16" i="184"/>
  <c r="H36" i="184" s="1"/>
  <c r="J16" i="152"/>
  <c r="J16" i="153"/>
  <c r="J36" i="153" s="1"/>
  <c r="J16" i="155" s="1"/>
  <c r="K17" i="97"/>
  <c r="D40" i="152"/>
  <c r="D20" i="156"/>
  <c r="D40" i="156" s="1"/>
  <c r="G17" i="154"/>
  <c r="G17" i="97"/>
  <c r="D22" i="156"/>
  <c r="D42" i="156" s="1"/>
  <c r="D42" i="152"/>
  <c r="B11" i="156"/>
  <c r="B31" i="156" s="1"/>
  <c r="B31" i="152"/>
  <c r="C17" i="97"/>
  <c r="I17" i="97"/>
  <c r="C22" i="156"/>
  <c r="C42" i="156" s="1"/>
  <c r="C42" i="152"/>
  <c r="H42" i="152"/>
  <c r="H22" i="156"/>
  <c r="H42" i="156" s="1"/>
  <c r="G36" i="97"/>
  <c r="G16" i="190"/>
  <c r="G36" i="190" s="1"/>
  <c r="H40" i="152"/>
  <c r="H20" i="156"/>
  <c r="H40" i="156" s="1"/>
  <c r="F16" i="184"/>
  <c r="F36" i="184" s="1"/>
  <c r="F20" i="156"/>
  <c r="F40" i="156" s="1"/>
  <c r="F40" i="152"/>
  <c r="H16" i="153"/>
  <c r="H36" i="153" s="1"/>
  <c r="H16" i="155" s="1"/>
  <c r="H16" i="152"/>
  <c r="H17" i="154"/>
  <c r="C17" i="184"/>
  <c r="C37" i="184" s="1"/>
  <c r="J22" i="156"/>
  <c r="J42" i="156" s="1"/>
  <c r="J42" i="152"/>
  <c r="G16" i="152"/>
  <c r="G16" i="153"/>
  <c r="G36" i="153" s="1"/>
  <c r="G16" i="155" s="1"/>
  <c r="B17" i="154"/>
  <c r="J34" i="152"/>
  <c r="J14" i="156"/>
  <c r="J34" i="156" s="1"/>
  <c r="M16" i="184"/>
  <c r="M36" i="184" s="1"/>
  <c r="G34" i="152"/>
  <c r="G14" i="156"/>
  <c r="G34" i="156" s="1"/>
  <c r="I34" i="152"/>
  <c r="I14" i="156"/>
  <c r="I34" i="156" s="1"/>
  <c r="D17" i="154"/>
  <c r="D16" i="152"/>
  <c r="D16" i="153"/>
  <c r="D36" i="153" s="1"/>
  <c r="D16" i="155" s="1"/>
  <c r="J17" i="190"/>
  <c r="J37" i="190" s="1"/>
  <c r="J37" i="97"/>
  <c r="E16" i="153"/>
  <c r="E36" i="153" s="1"/>
  <c r="E16" i="155" s="1"/>
  <c r="E16" i="152"/>
  <c r="E17" i="154"/>
  <c r="B16" i="153"/>
  <c r="B36" i="153" s="1"/>
  <c r="B16" i="155" s="1"/>
  <c r="B16" i="152"/>
  <c r="C31" i="152"/>
  <c r="C11" i="156"/>
  <c r="C31" i="156" s="1"/>
  <c r="H31" i="152"/>
  <c r="H11" i="156"/>
  <c r="H31" i="156" s="1"/>
  <c r="B37" i="97"/>
  <c r="B17" i="190"/>
  <c r="B37" i="190" s="1"/>
  <c r="J40" i="152"/>
  <c r="J20" i="156"/>
  <c r="J40" i="156" s="1"/>
  <c r="F17" i="154"/>
  <c r="N16" i="184"/>
  <c r="N36" i="184" s="1"/>
  <c r="B16" i="181"/>
  <c r="B36" i="181" s="1"/>
  <c r="B16" i="182"/>
  <c r="B36" i="182" s="1"/>
  <c r="B16" i="183"/>
  <c r="B36" i="183" s="1"/>
  <c r="G31" i="152"/>
  <c r="G11" i="156"/>
  <c r="G31" i="156" s="1"/>
  <c r="E11" i="156"/>
  <c r="E31" i="156" s="1"/>
  <c r="E31" i="152"/>
  <c r="E16" i="184"/>
  <c r="E36" i="184" s="1"/>
  <c r="J17" i="154"/>
  <c r="I16" i="184"/>
  <c r="I36" i="184" s="1"/>
  <c r="C17" i="152"/>
  <c r="C17" i="153"/>
  <c r="C37" i="153" s="1"/>
  <c r="C17" i="155" s="1"/>
  <c r="D34" i="152"/>
  <c r="D14" i="156"/>
  <c r="D34" i="156" s="1"/>
  <c r="C40" i="152"/>
  <c r="C20" i="156"/>
  <c r="C40" i="156" s="1"/>
  <c r="G16" i="184"/>
  <c r="G36" i="184" s="1"/>
  <c r="F22" i="156"/>
  <c r="F42" i="156" s="1"/>
  <c r="F42" i="152"/>
  <c r="E34" i="152"/>
  <c r="E14" i="156"/>
  <c r="E34" i="156" s="1"/>
  <c r="G40" i="152"/>
  <c r="G20" i="156"/>
  <c r="G40" i="156" s="1"/>
  <c r="I42" i="152"/>
  <c r="I22" i="156"/>
  <c r="I42" i="156" s="1"/>
  <c r="D11" i="156"/>
  <c r="D31" i="156" s="1"/>
  <c r="D31" i="152"/>
  <c r="C36" i="97"/>
  <c r="C16" i="190"/>
  <c r="C36" i="190" s="1"/>
  <c r="K17" i="184"/>
  <c r="K37" i="184" s="1"/>
  <c r="I36" i="97"/>
  <c r="I16" i="190"/>
  <c r="I36" i="190" s="1"/>
  <c r="D17" i="184" l="1"/>
  <c r="D37" i="184" s="1"/>
  <c r="B17" i="184"/>
  <c r="B37" i="184" s="1"/>
  <c r="I17" i="184"/>
  <c r="I37" i="184" s="1"/>
  <c r="M17" i="184"/>
  <c r="M37" i="184" s="1"/>
  <c r="G16" i="156"/>
  <c r="G36" i="156" s="1"/>
  <c r="G36" i="152"/>
  <c r="J17" i="184"/>
  <c r="J37" i="184" s="1"/>
  <c r="F17" i="184"/>
  <c r="F37" i="184" s="1"/>
  <c r="B16" i="156"/>
  <c r="B36" i="156" s="1"/>
  <c r="B36" i="152"/>
  <c r="H17" i="152"/>
  <c r="H17" i="153"/>
  <c r="H37" i="153" s="1"/>
  <c r="H17" i="155" s="1"/>
  <c r="C37" i="97"/>
  <c r="C17" i="190"/>
  <c r="C37" i="190" s="1"/>
  <c r="G17" i="152"/>
  <c r="G17" i="153"/>
  <c r="G37" i="153" s="1"/>
  <c r="G17" i="155" s="1"/>
  <c r="G17" i="184"/>
  <c r="G37" i="184" s="1"/>
  <c r="J16" i="156"/>
  <c r="J36" i="156" s="1"/>
  <c r="J36" i="152"/>
  <c r="I17" i="152"/>
  <c r="I17" i="153"/>
  <c r="I37" i="153" s="1"/>
  <c r="I17" i="155" s="1"/>
  <c r="I36" i="152"/>
  <c r="I16" i="156"/>
  <c r="I36" i="156" s="1"/>
  <c r="C37" i="152"/>
  <c r="C17" i="156"/>
  <c r="C37" i="156" s="1"/>
  <c r="E17" i="152"/>
  <c r="E17" i="153"/>
  <c r="E37" i="153" s="1"/>
  <c r="E17" i="155" s="1"/>
  <c r="E17" i="184"/>
  <c r="E37" i="184" s="1"/>
  <c r="D16" i="156"/>
  <c r="D36" i="156" s="1"/>
  <c r="D36" i="152"/>
  <c r="H17" i="184"/>
  <c r="H37" i="184" s="1"/>
  <c r="G37" i="97"/>
  <c r="G17" i="190"/>
  <c r="G37" i="190" s="1"/>
  <c r="F16" i="156"/>
  <c r="F36" i="156" s="1"/>
  <c r="F36" i="152"/>
  <c r="D17" i="152"/>
  <c r="D17" i="153"/>
  <c r="D37" i="153" s="1"/>
  <c r="D17" i="155" s="1"/>
  <c r="J17" i="153"/>
  <c r="J37" i="153" s="1"/>
  <c r="J17" i="155" s="1"/>
  <c r="J17" i="152"/>
  <c r="F17" i="153"/>
  <c r="F37" i="153" s="1"/>
  <c r="F17" i="155" s="1"/>
  <c r="F17" i="152"/>
  <c r="E16" i="156"/>
  <c r="E36" i="156" s="1"/>
  <c r="E36" i="152"/>
  <c r="B17" i="153"/>
  <c r="B37" i="153" s="1"/>
  <c r="B17" i="155" s="1"/>
  <c r="B17" i="152"/>
  <c r="H36" i="152"/>
  <c r="H16" i="156"/>
  <c r="H36" i="156" s="1"/>
  <c r="I37" i="97"/>
  <c r="I17" i="190"/>
  <c r="I37" i="190" s="1"/>
  <c r="K37" i="97"/>
  <c r="K17" i="190"/>
  <c r="K37" i="190" s="1"/>
  <c r="B17" i="182"/>
  <c r="B37" i="182" s="1"/>
  <c r="N17" i="184"/>
  <c r="N37" i="184" s="1"/>
  <c r="B17" i="183"/>
  <c r="B37" i="183" s="1"/>
  <c r="B17" i="181"/>
  <c r="B37" i="181" s="1"/>
  <c r="H17" i="190"/>
  <c r="H37" i="190" s="1"/>
  <c r="H37" i="97"/>
  <c r="L17" i="184"/>
  <c r="L37" i="184" s="1"/>
  <c r="E37" i="97"/>
  <c r="E17" i="190"/>
  <c r="E37" i="190" s="1"/>
  <c r="B17" i="156" l="1"/>
  <c r="B37" i="156" s="1"/>
  <c r="B37" i="152"/>
  <c r="F17" i="156"/>
  <c r="F37" i="156" s="1"/>
  <c r="F37" i="152"/>
  <c r="I37" i="152"/>
  <c r="I17" i="156"/>
  <c r="I37" i="156" s="1"/>
  <c r="H37" i="152"/>
  <c r="H17" i="156"/>
  <c r="H37" i="156" s="1"/>
  <c r="J17" i="156"/>
  <c r="J37" i="156" s="1"/>
  <c r="J37" i="152"/>
  <c r="D17" i="156"/>
  <c r="D37" i="156" s="1"/>
  <c r="D37" i="152"/>
  <c r="E17" i="156"/>
  <c r="E37" i="156" s="1"/>
  <c r="E37" i="152"/>
  <c r="G37" i="152"/>
  <c r="G17" i="156"/>
  <c r="G37" i="156" s="1"/>
  <c r="B4" i="189" l="1"/>
  <c r="C4" i="189"/>
  <c r="B5" i="189"/>
  <c r="C5" i="189"/>
  <c r="B4" i="186"/>
  <c r="B24" i="186" s="1"/>
  <c r="B4" i="187" s="1"/>
  <c r="C4" i="186"/>
  <c r="C24" i="186" s="1"/>
  <c r="C4" i="187" s="1"/>
  <c r="B5" i="186"/>
  <c r="B25" i="186" s="1"/>
  <c r="B5" i="187" s="1"/>
  <c r="C5" i="186"/>
  <c r="C25" i="186" s="1"/>
  <c r="C5" i="187" s="1"/>
  <c r="B4" i="157"/>
  <c r="B24" i="157" s="1"/>
  <c r="C4" i="157"/>
  <c r="C24" i="157" s="1"/>
  <c r="B5" i="157"/>
  <c r="B5" i="188" s="1"/>
  <c r="C5" i="157"/>
  <c r="C25" i="157" s="1"/>
  <c r="B25" i="157" l="1"/>
  <c r="B4" i="188"/>
  <c r="C4" i="188"/>
  <c r="C5" i="188"/>
  <c r="C7" i="186" l="1"/>
  <c r="C27" i="186" s="1"/>
  <c r="C7" i="187" s="1"/>
  <c r="C7" i="189"/>
  <c r="C7" i="157"/>
  <c r="C19" i="186" l="1"/>
  <c r="C39" i="186" s="1"/>
  <c r="C19" i="187" s="1"/>
  <c r="C19" i="189"/>
  <c r="C19" i="157"/>
  <c r="C10" i="186"/>
  <c r="C30" i="186" s="1"/>
  <c r="C10" i="187" s="1"/>
  <c r="C10" i="189"/>
  <c r="C10" i="157"/>
  <c r="C7" i="188"/>
  <c r="C27" i="157"/>
  <c r="C8" i="157"/>
  <c r="C8" i="189"/>
  <c r="C8" i="186"/>
  <c r="C28" i="186" s="1"/>
  <c r="C8" i="187" s="1"/>
  <c r="C13" i="186"/>
  <c r="C33" i="186" s="1"/>
  <c r="C13" i="187" s="1"/>
  <c r="C13" i="189"/>
  <c r="C13" i="157"/>
  <c r="C14" i="157" l="1"/>
  <c r="C14" i="189"/>
  <c r="C14" i="186"/>
  <c r="C34" i="186" s="1"/>
  <c r="C14" i="187" s="1"/>
  <c r="C19" i="188"/>
  <c r="C39" i="157"/>
  <c r="C13" i="188"/>
  <c r="C33" i="157"/>
  <c r="C10" i="188"/>
  <c r="C30" i="157"/>
  <c r="C11" i="157"/>
  <c r="C11" i="189"/>
  <c r="C11" i="186"/>
  <c r="C31" i="186" s="1"/>
  <c r="C11" i="187" s="1"/>
  <c r="C28" i="157"/>
  <c r="C8" i="188"/>
  <c r="C22" i="186"/>
  <c r="C42" i="186" s="1"/>
  <c r="C22" i="187" s="1"/>
  <c r="C22" i="189"/>
  <c r="C22" i="157"/>
  <c r="C20" i="157"/>
  <c r="C20" i="189"/>
  <c r="C20" i="186"/>
  <c r="C40" i="186" s="1"/>
  <c r="C20" i="187" s="1"/>
  <c r="C31" i="157" l="1"/>
  <c r="C11" i="188"/>
  <c r="C34" i="157"/>
  <c r="C14" i="188"/>
  <c r="C40" i="157"/>
  <c r="C20" i="188"/>
  <c r="C22" i="188"/>
  <c r="C42" i="157"/>
  <c r="C16" i="186"/>
  <c r="C36" i="186" s="1"/>
  <c r="C16" i="187" s="1"/>
  <c r="C16" i="189"/>
  <c r="C16" i="157"/>
  <c r="C16" i="188" l="1"/>
  <c r="C36" i="157"/>
  <c r="B7" i="189"/>
  <c r="B7" i="186"/>
  <c r="B27" i="186" s="1"/>
  <c r="B7" i="187" s="1"/>
  <c r="B7" i="157"/>
  <c r="C17" i="157"/>
  <c r="C17" i="189"/>
  <c r="C17" i="186"/>
  <c r="C37" i="186" s="1"/>
  <c r="C17" i="187" s="1"/>
  <c r="B19" i="189" l="1"/>
  <c r="B19" i="186"/>
  <c r="B39" i="186" s="1"/>
  <c r="B19" i="187" s="1"/>
  <c r="B19" i="157"/>
  <c r="C37" i="157"/>
  <c r="C17" i="188"/>
  <c r="B8" i="186"/>
  <c r="B28" i="186" s="1"/>
  <c r="B8" i="187" s="1"/>
  <c r="B8" i="157"/>
  <c r="B8" i="189"/>
  <c r="B27" i="157"/>
  <c r="B7" i="188"/>
  <c r="B13" i="189"/>
  <c r="B13" i="186"/>
  <c r="B33" i="186" s="1"/>
  <c r="B13" i="187" s="1"/>
  <c r="B13" i="157"/>
  <c r="B10" i="189"/>
  <c r="B10" i="157"/>
  <c r="B10" i="186"/>
  <c r="B30" i="186" s="1"/>
  <c r="B10" i="187" s="1"/>
  <c r="B14" i="186" l="1"/>
  <c r="B34" i="186" s="1"/>
  <c r="B14" i="187" s="1"/>
  <c r="B14" i="157"/>
  <c r="B14" i="189"/>
  <c r="B11" i="186"/>
  <c r="B31" i="186" s="1"/>
  <c r="B11" i="187" s="1"/>
  <c r="B11" i="157"/>
  <c r="B11" i="189"/>
  <c r="B39" i="157"/>
  <c r="B19" i="188"/>
  <c r="B22" i="189"/>
  <c r="B22" i="157"/>
  <c r="B22" i="186"/>
  <c r="B42" i="186" s="1"/>
  <c r="B22" i="187" s="1"/>
  <c r="B30" i="157"/>
  <c r="B10" i="188"/>
  <c r="B33" i="157"/>
  <c r="B13" i="188"/>
  <c r="B20" i="186"/>
  <c r="B40" i="186" s="1"/>
  <c r="B20" i="187" s="1"/>
  <c r="B20" i="157"/>
  <c r="B20" i="189"/>
  <c r="B8" i="188"/>
  <c r="B28" i="157"/>
  <c r="B20" i="188" l="1"/>
  <c r="B40" i="157"/>
  <c r="B11" i="188"/>
  <c r="B31" i="157"/>
  <c r="B16" i="189"/>
  <c r="B16" i="157"/>
  <c r="B16" i="186"/>
  <c r="B36" i="186" s="1"/>
  <c r="B16" i="187" s="1"/>
  <c r="B42" i="157"/>
  <c r="B22" i="188"/>
  <c r="B14" i="188"/>
  <c r="B34" i="157"/>
  <c r="B17" i="186" l="1"/>
  <c r="B37" i="186" s="1"/>
  <c r="B17" i="187" s="1"/>
  <c r="B17" i="157"/>
  <c r="B17" i="189"/>
  <c r="B36" i="157"/>
  <c r="B16" i="188"/>
  <c r="B17" i="188" l="1"/>
  <c r="B37" i="157"/>
  <c r="A40" i="190" l="1"/>
  <c r="A39" i="190"/>
  <c r="A37" i="190"/>
  <c r="A36" i="190"/>
  <c r="A34" i="190"/>
  <c r="A33" i="190"/>
  <c r="A20" i="190"/>
  <c r="A19" i="190"/>
  <c r="A17" i="190"/>
  <c r="A16" i="190"/>
  <c r="A14" i="190"/>
  <c r="A13" i="190"/>
  <c r="A40" i="97"/>
  <c r="A39" i="97"/>
  <c r="A37" i="97"/>
  <c r="A36" i="97"/>
  <c r="A34" i="97"/>
  <c r="A33" i="97"/>
  <c r="A13" i="97"/>
  <c r="A14" i="97"/>
  <c r="A20" i="189" l="1"/>
  <c r="A19" i="189"/>
  <c r="A17" i="189"/>
  <c r="A16" i="189"/>
  <c r="A14" i="189"/>
  <c r="A13" i="189"/>
  <c r="A20" i="188"/>
  <c r="A19" i="188"/>
  <c r="A17" i="188"/>
  <c r="A16" i="188"/>
  <c r="A14" i="188"/>
  <c r="A13" i="188"/>
  <c r="A20" i="187"/>
  <c r="A19" i="187"/>
  <c r="A17" i="187"/>
  <c r="A16" i="187"/>
  <c r="A14" i="187"/>
  <c r="A13" i="187"/>
  <c r="A40" i="186"/>
  <c r="A39" i="186"/>
  <c r="A37" i="186"/>
  <c r="A36" i="186"/>
  <c r="A34" i="186"/>
  <c r="A33" i="186"/>
  <c r="A20" i="186"/>
  <c r="A19" i="186"/>
  <c r="A17" i="186"/>
  <c r="A16" i="186"/>
  <c r="A14" i="186"/>
  <c r="A13" i="186"/>
  <c r="N5" i="100"/>
  <c r="N26" i="100" s="1"/>
  <c r="N6" i="100"/>
  <c r="N27" i="100" s="1"/>
  <c r="A13" i="145"/>
  <c r="A14" i="145"/>
  <c r="A16" i="145"/>
  <c r="A17" i="145"/>
  <c r="A19" i="145"/>
  <c r="A20" i="145"/>
  <c r="A33" i="145"/>
  <c r="A34" i="145"/>
  <c r="A36" i="145"/>
  <c r="A37" i="145"/>
  <c r="A39" i="145"/>
  <c r="A40" i="145"/>
  <c r="M5" i="180" l="1"/>
  <c r="N5" i="180"/>
  <c r="M6" i="180"/>
  <c r="N6" i="180"/>
  <c r="M5" i="100" l="1"/>
  <c r="M5" i="177" s="1"/>
  <c r="N5" i="178"/>
  <c r="M6" i="100"/>
  <c r="M26" i="100" l="1"/>
  <c r="M27" i="100"/>
  <c r="M6" i="179"/>
  <c r="M6" i="178"/>
  <c r="M6" i="177"/>
  <c r="N5" i="177"/>
  <c r="N5" i="179"/>
  <c r="N6" i="177"/>
  <c r="N6" i="179"/>
  <c r="M5" i="179"/>
  <c r="M5" i="178"/>
  <c r="N6" i="178"/>
  <c r="M8" i="180" l="1"/>
  <c r="M8" i="100"/>
  <c r="M9" i="180" l="1"/>
  <c r="M11" i="180"/>
  <c r="M20" i="180"/>
  <c r="M14" i="180"/>
  <c r="M11" i="100"/>
  <c r="M20" i="100"/>
  <c r="M14" i="100"/>
  <c r="M9" i="100"/>
  <c r="M8" i="179"/>
  <c r="M8" i="178"/>
  <c r="M29" i="100"/>
  <c r="M8" i="177"/>
  <c r="M21" i="180" l="1"/>
  <c r="M12" i="180"/>
  <c r="M23" i="180"/>
  <c r="M15" i="180"/>
  <c r="M23" i="100"/>
  <c r="M15" i="100"/>
  <c r="M12" i="100"/>
  <c r="M9" i="179"/>
  <c r="M9" i="178"/>
  <c r="M9" i="177"/>
  <c r="M30" i="100"/>
  <c r="M21" i="100"/>
  <c r="M14" i="179"/>
  <c r="M14" i="178"/>
  <c r="M35" i="100"/>
  <c r="M14" i="177"/>
  <c r="M20" i="179"/>
  <c r="M20" i="178"/>
  <c r="M20" i="177"/>
  <c r="M41" i="100"/>
  <c r="M11" i="178"/>
  <c r="M32" i="100"/>
  <c r="M11" i="177"/>
  <c r="M11" i="179"/>
  <c r="M17" i="180" l="1"/>
  <c r="M17" i="100"/>
  <c r="M33" i="100"/>
  <c r="M12" i="179"/>
  <c r="M12" i="178"/>
  <c r="M12" i="177"/>
  <c r="M23" i="178"/>
  <c r="M23" i="179"/>
  <c r="M44" i="100"/>
  <c r="M23" i="177"/>
  <c r="M21" i="179"/>
  <c r="M21" i="178"/>
  <c r="M42" i="100"/>
  <c r="M21" i="177"/>
  <c r="M15" i="179"/>
  <c r="M15" i="178"/>
  <c r="M15" i="177"/>
  <c r="M36" i="100"/>
  <c r="M18" i="180" l="1"/>
  <c r="M17" i="178"/>
  <c r="M17" i="179"/>
  <c r="M17" i="177"/>
  <c r="M38" i="100"/>
  <c r="M18" i="100"/>
  <c r="M39" i="100" l="1"/>
  <c r="M18" i="179"/>
  <c r="M18" i="178"/>
  <c r="M18" i="177"/>
  <c r="N8" i="100" l="1"/>
  <c r="N29" i="100" s="1"/>
  <c r="N8" i="180"/>
  <c r="N14" i="100" l="1"/>
  <c r="N35" i="100" s="1"/>
  <c r="N9" i="100"/>
  <c r="N30" i="100" s="1"/>
  <c r="N11" i="100"/>
  <c r="N32" i="100" s="1"/>
  <c r="N20" i="100"/>
  <c r="N41" i="100" s="1"/>
  <c r="N9" i="180"/>
  <c r="N11" i="180"/>
  <c r="N20" i="180"/>
  <c r="N14" i="180"/>
  <c r="N8" i="179"/>
  <c r="N8" i="178"/>
  <c r="N8" i="177"/>
  <c r="N15" i="100" l="1"/>
  <c r="N36" i="100" s="1"/>
  <c r="N21" i="100"/>
  <c r="N42" i="100" s="1"/>
  <c r="N12" i="100"/>
  <c r="N33" i="100" s="1"/>
  <c r="N23" i="100"/>
  <c r="N44" i="100" s="1"/>
  <c r="N12" i="180"/>
  <c r="N23" i="180"/>
  <c r="N15" i="180"/>
  <c r="N21" i="180"/>
  <c r="N14" i="179"/>
  <c r="N14" i="178"/>
  <c r="N14" i="177"/>
  <c r="N9" i="179"/>
  <c r="N9" i="178"/>
  <c r="N9" i="177"/>
  <c r="N11" i="179"/>
  <c r="N11" i="178"/>
  <c r="N11" i="177"/>
  <c r="N20" i="179"/>
  <c r="N20" i="178"/>
  <c r="N20" i="177"/>
  <c r="B5" i="180"/>
  <c r="C5" i="180"/>
  <c r="D5" i="180"/>
  <c r="E5" i="180"/>
  <c r="F5" i="180"/>
  <c r="G5" i="180"/>
  <c r="H5" i="180"/>
  <c r="I5" i="180"/>
  <c r="J5" i="180"/>
  <c r="K5" i="180"/>
  <c r="L5" i="180"/>
  <c r="B6" i="180"/>
  <c r="C6" i="180"/>
  <c r="D6" i="180"/>
  <c r="E6" i="180"/>
  <c r="F6" i="180"/>
  <c r="G6" i="180"/>
  <c r="H6" i="180"/>
  <c r="I6" i="180"/>
  <c r="J6" i="180"/>
  <c r="K6" i="180"/>
  <c r="L6" i="180"/>
  <c r="B5" i="100"/>
  <c r="B26" i="100" s="1"/>
  <c r="C5" i="100"/>
  <c r="C5" i="177" s="1"/>
  <c r="D5" i="100"/>
  <c r="E5" i="100"/>
  <c r="E26" i="100" s="1"/>
  <c r="F5" i="100"/>
  <c r="F5" i="177" s="1"/>
  <c r="G5" i="100"/>
  <c r="G5" i="177" s="1"/>
  <c r="H5" i="100"/>
  <c r="H5" i="177" s="1"/>
  <c r="I5" i="100"/>
  <c r="I26" i="100" s="1"/>
  <c r="J5" i="100"/>
  <c r="J5" i="177" s="1"/>
  <c r="K5" i="100"/>
  <c r="K5" i="177" s="1"/>
  <c r="L5" i="100"/>
  <c r="B6" i="100"/>
  <c r="B6" i="177" s="1"/>
  <c r="C6" i="100"/>
  <c r="C6" i="177" s="1"/>
  <c r="D6" i="100"/>
  <c r="D27" i="100" s="1"/>
  <c r="E6" i="100"/>
  <c r="E27" i="100" s="1"/>
  <c r="F6" i="100"/>
  <c r="F6" i="177" s="1"/>
  <c r="G6" i="100"/>
  <c r="H6" i="100"/>
  <c r="H27" i="100" s="1"/>
  <c r="I6" i="100"/>
  <c r="I6" i="177" s="1"/>
  <c r="J6" i="100"/>
  <c r="J6" i="177" s="1"/>
  <c r="K6" i="100"/>
  <c r="L6" i="100"/>
  <c r="L27" i="100" s="1"/>
  <c r="N17" i="100" l="1"/>
  <c r="N38" i="100" s="1"/>
  <c r="N17" i="180"/>
  <c r="N21" i="179"/>
  <c r="N21" i="178"/>
  <c r="N21" i="177"/>
  <c r="N15" i="179"/>
  <c r="N15" i="178"/>
  <c r="N15" i="177"/>
  <c r="N12" i="179"/>
  <c r="N12" i="178"/>
  <c r="N12" i="177"/>
  <c r="N23" i="179"/>
  <c r="N23" i="178"/>
  <c r="N23" i="177"/>
  <c r="F26" i="100"/>
  <c r="F27" i="100"/>
  <c r="C27" i="100"/>
  <c r="H26" i="100"/>
  <c r="G26" i="100"/>
  <c r="B27" i="100"/>
  <c r="J27" i="100"/>
  <c r="K26" i="100"/>
  <c r="C26" i="100"/>
  <c r="K6" i="177"/>
  <c r="K27" i="100"/>
  <c r="G6" i="177"/>
  <c r="G27" i="100"/>
  <c r="L5" i="177"/>
  <c r="L26" i="100"/>
  <c r="D5" i="177"/>
  <c r="D26" i="100"/>
  <c r="I27" i="100"/>
  <c r="D8" i="180"/>
  <c r="D8" i="100"/>
  <c r="D29" i="100" s="1"/>
  <c r="J26" i="100"/>
  <c r="E6" i="177"/>
  <c r="B5" i="177"/>
  <c r="L6" i="177"/>
  <c r="H6" i="177"/>
  <c r="D6" i="177"/>
  <c r="I5" i="177"/>
  <c r="E5" i="177"/>
  <c r="N18" i="100" l="1"/>
  <c r="N39" i="100" s="1"/>
  <c r="N18" i="180"/>
  <c r="N17" i="179"/>
  <c r="N17" i="178"/>
  <c r="N17" i="177"/>
  <c r="D8" i="177"/>
  <c r="D11" i="180"/>
  <c r="D11" i="100"/>
  <c r="D14" i="180"/>
  <c r="D14" i="100"/>
  <c r="D20" i="180"/>
  <c r="D20" i="100"/>
  <c r="D9" i="180"/>
  <c r="D9" i="100"/>
  <c r="N18" i="179" l="1"/>
  <c r="N18" i="178"/>
  <c r="N18" i="177"/>
  <c r="D20" i="177"/>
  <c r="D41" i="100"/>
  <c r="D11" i="177"/>
  <c r="D32" i="100"/>
  <c r="D23" i="100"/>
  <c r="D23" i="180"/>
  <c r="D15" i="180"/>
  <c r="D15" i="100"/>
  <c r="D9" i="177"/>
  <c r="D30" i="100"/>
  <c r="D21" i="180"/>
  <c r="D21" i="100"/>
  <c r="D35" i="100"/>
  <c r="D14" i="177"/>
  <c r="D12" i="180"/>
  <c r="D12" i="100"/>
  <c r="F6" i="179"/>
  <c r="F5" i="178"/>
  <c r="F6" i="178"/>
  <c r="D5" i="179"/>
  <c r="H5" i="179"/>
  <c r="I5" i="179"/>
  <c r="L5" i="179"/>
  <c r="B6" i="179"/>
  <c r="C6" i="179"/>
  <c r="G6" i="179"/>
  <c r="K6" i="179"/>
  <c r="D33" i="100" l="1"/>
  <c r="D12" i="177"/>
  <c r="I8" i="180"/>
  <c r="I8" i="100"/>
  <c r="D23" i="177"/>
  <c r="D44" i="100"/>
  <c r="D15" i="177"/>
  <c r="D36" i="100"/>
  <c r="G8" i="180"/>
  <c r="G8" i="100"/>
  <c r="D21" i="177"/>
  <c r="D42" i="100"/>
  <c r="D17" i="180"/>
  <c r="D17" i="100"/>
  <c r="B6" i="178"/>
  <c r="J6" i="178"/>
  <c r="H5" i="178"/>
  <c r="J6" i="179"/>
  <c r="L6" i="178"/>
  <c r="D6" i="178"/>
  <c r="L5" i="178"/>
  <c r="D5" i="178"/>
  <c r="L6" i="179"/>
  <c r="D6" i="179"/>
  <c r="J5" i="179"/>
  <c r="J5" i="178"/>
  <c r="B5" i="178"/>
  <c r="F5" i="179"/>
  <c r="H6" i="178"/>
  <c r="H6" i="179"/>
  <c r="B5" i="179"/>
  <c r="I6" i="179"/>
  <c r="I6" i="178"/>
  <c r="E6" i="179"/>
  <c r="E6" i="178"/>
  <c r="K5" i="179"/>
  <c r="K5" i="178"/>
  <c r="G5" i="179"/>
  <c r="G5" i="178"/>
  <c r="C5" i="179"/>
  <c r="C5" i="178"/>
  <c r="I5" i="178"/>
  <c r="E5" i="178"/>
  <c r="E5" i="179"/>
  <c r="K6" i="178"/>
  <c r="G6" i="178"/>
  <c r="C6" i="178"/>
  <c r="I11" i="180" l="1"/>
  <c r="I11" i="100"/>
  <c r="G14" i="180"/>
  <c r="G14" i="100"/>
  <c r="I20" i="180"/>
  <c r="I20" i="100"/>
  <c r="I8" i="177"/>
  <c r="I29" i="100"/>
  <c r="G11" i="180"/>
  <c r="G11" i="100"/>
  <c r="G9" i="180"/>
  <c r="G9" i="100"/>
  <c r="D17" i="177"/>
  <c r="D38" i="100"/>
  <c r="G29" i="100"/>
  <c r="G8" i="177"/>
  <c r="I9" i="100"/>
  <c r="I9" i="180"/>
  <c r="D18" i="180"/>
  <c r="D18" i="100"/>
  <c r="G20" i="180"/>
  <c r="G20" i="100"/>
  <c r="I14" i="180"/>
  <c r="I14" i="100"/>
  <c r="G23" i="180" l="1"/>
  <c r="G23" i="100"/>
  <c r="I14" i="177"/>
  <c r="I35" i="100"/>
  <c r="I21" i="100"/>
  <c r="I21" i="180"/>
  <c r="G41" i="100"/>
  <c r="G20" i="177"/>
  <c r="G30" i="100"/>
  <c r="G9" i="177"/>
  <c r="I15" i="180"/>
  <c r="I15" i="100"/>
  <c r="G35" i="100"/>
  <c r="G14" i="177"/>
  <c r="I23" i="180"/>
  <c r="I23" i="100"/>
  <c r="G21" i="180"/>
  <c r="G21" i="100"/>
  <c r="G15" i="180"/>
  <c r="G15" i="100"/>
  <c r="I20" i="177"/>
  <c r="I41" i="100"/>
  <c r="I32" i="100"/>
  <c r="I11" i="177"/>
  <c r="G12" i="180"/>
  <c r="G12" i="100"/>
  <c r="I12" i="180"/>
  <c r="I12" i="100"/>
  <c r="D39" i="100"/>
  <c r="D18" i="177"/>
  <c r="I9" i="177"/>
  <c r="I30" i="100"/>
  <c r="G11" i="177"/>
  <c r="G32" i="100"/>
  <c r="A20" i="185"/>
  <c r="A19" i="185"/>
  <c r="A17" i="185"/>
  <c r="A16" i="185"/>
  <c r="A14" i="185"/>
  <c r="A13" i="185"/>
  <c r="I17" i="180" l="1"/>
  <c r="I17" i="100"/>
  <c r="G17" i="180"/>
  <c r="G17" i="100"/>
  <c r="G21" i="177"/>
  <c r="G42" i="100"/>
  <c r="I15" i="177"/>
  <c r="I36" i="100"/>
  <c r="I21" i="177"/>
  <c r="I42" i="100"/>
  <c r="I12" i="177"/>
  <c r="I33" i="100"/>
  <c r="I44" i="100"/>
  <c r="I23" i="177"/>
  <c r="G12" i="177"/>
  <c r="G33" i="100"/>
  <c r="G23" i="177"/>
  <c r="G44" i="100"/>
  <c r="G36" i="100"/>
  <c r="G15" i="177"/>
  <c r="A40" i="184"/>
  <c r="A39" i="184"/>
  <c r="A37" i="184"/>
  <c r="A36" i="184"/>
  <c r="A34" i="184"/>
  <c r="A33" i="184"/>
  <c r="A20" i="184"/>
  <c r="A19" i="184"/>
  <c r="A17" i="184"/>
  <c r="A16" i="184"/>
  <c r="A14" i="184"/>
  <c r="A13" i="184"/>
  <c r="A40" i="183"/>
  <c r="A39" i="183"/>
  <c r="A37" i="183"/>
  <c r="A36" i="183"/>
  <c r="A34" i="183"/>
  <c r="A33" i="183"/>
  <c r="A20" i="183"/>
  <c r="A19" i="183"/>
  <c r="A17" i="183"/>
  <c r="A16" i="183"/>
  <c r="A14" i="183"/>
  <c r="A13" i="183"/>
  <c r="A40" i="182"/>
  <c r="A39" i="182"/>
  <c r="A37" i="182"/>
  <c r="A36" i="182"/>
  <c r="A34" i="182"/>
  <c r="A33" i="182"/>
  <c r="A20" i="182"/>
  <c r="A19" i="182"/>
  <c r="A17" i="182"/>
  <c r="A16" i="182"/>
  <c r="A14" i="182"/>
  <c r="A13" i="182"/>
  <c r="A40" i="181"/>
  <c r="A39" i="181"/>
  <c r="A37" i="181"/>
  <c r="A36" i="181"/>
  <c r="A34" i="181"/>
  <c r="A33" i="181"/>
  <c r="A20" i="181"/>
  <c r="A19" i="181"/>
  <c r="A17" i="181"/>
  <c r="A16" i="181"/>
  <c r="A14" i="181"/>
  <c r="A13" i="181"/>
  <c r="I18" i="180" l="1"/>
  <c r="I18" i="100"/>
  <c r="G38" i="100"/>
  <c r="G17" i="177"/>
  <c r="G18" i="180"/>
  <c r="G18" i="100"/>
  <c r="I38" i="100"/>
  <c r="I17" i="177"/>
  <c r="G18" i="177" l="1"/>
  <c r="G39" i="100"/>
  <c r="I39" i="100"/>
  <c r="I18" i="177"/>
  <c r="H8" i="180" l="1"/>
  <c r="H8" i="100"/>
  <c r="B8" i="100"/>
  <c r="B8" i="180"/>
  <c r="L8" i="180"/>
  <c r="L8" i="100"/>
  <c r="F8" i="180"/>
  <c r="F8" i="100"/>
  <c r="K8" i="180"/>
  <c r="K8" i="100"/>
  <c r="E8" i="180"/>
  <c r="E8" i="100"/>
  <c r="J8" i="180"/>
  <c r="J8" i="100"/>
  <c r="C8" i="180"/>
  <c r="C8" i="100"/>
  <c r="E8" i="177" l="1"/>
  <c r="E29" i="100"/>
  <c r="K29" i="100"/>
  <c r="K8" i="177"/>
  <c r="F8" i="177"/>
  <c r="F29" i="100"/>
  <c r="F8" i="179"/>
  <c r="F8" i="178"/>
  <c r="J8" i="177"/>
  <c r="J29" i="100"/>
  <c r="B8" i="177"/>
  <c r="B29" i="100"/>
  <c r="H29" i="100"/>
  <c r="H8" i="177"/>
  <c r="H8" i="178"/>
  <c r="H8" i="179"/>
  <c r="C29" i="100"/>
  <c r="C8" i="177"/>
  <c r="L8" i="177"/>
  <c r="L29" i="100"/>
  <c r="B8" i="179"/>
  <c r="B8" i="178"/>
  <c r="G8" i="179"/>
  <c r="G8" i="178"/>
  <c r="C8" i="178"/>
  <c r="C8" i="179"/>
  <c r="E8" i="179"/>
  <c r="E8" i="178"/>
  <c r="L8" i="179"/>
  <c r="L8" i="178"/>
  <c r="I8" i="179"/>
  <c r="I8" i="178"/>
  <c r="D8" i="179"/>
  <c r="D8" i="178"/>
  <c r="K8" i="179"/>
  <c r="K8" i="178"/>
  <c r="J8" i="179"/>
  <c r="J8" i="178"/>
  <c r="C20" i="180" l="1"/>
  <c r="C20" i="100"/>
  <c r="K20" i="180"/>
  <c r="K20" i="100"/>
  <c r="E11" i="180"/>
  <c r="E11" i="100"/>
  <c r="B14" i="100"/>
  <c r="B14" i="180"/>
  <c r="C14" i="180"/>
  <c r="C14" i="100"/>
  <c r="C11" i="180"/>
  <c r="C11" i="100"/>
  <c r="K14" i="180"/>
  <c r="K14" i="100"/>
  <c r="K9" i="180"/>
  <c r="K9" i="100"/>
  <c r="B11" i="180"/>
  <c r="B11" i="100"/>
  <c r="B9" i="180"/>
  <c r="B9" i="100"/>
  <c r="C9" i="180"/>
  <c r="C9" i="100"/>
  <c r="K11" i="180"/>
  <c r="K11" i="100"/>
  <c r="B20" i="180"/>
  <c r="B20" i="100"/>
  <c r="J20" i="100" l="1"/>
  <c r="J20" i="179" s="1"/>
  <c r="J20" i="180"/>
  <c r="F9" i="180"/>
  <c r="F9" i="100"/>
  <c r="L11" i="100"/>
  <c r="L11" i="180"/>
  <c r="E9" i="100"/>
  <c r="E9" i="180"/>
  <c r="F14" i="180"/>
  <c r="F14" i="100"/>
  <c r="B12" i="180"/>
  <c r="B12" i="100"/>
  <c r="K21" i="180"/>
  <c r="K21" i="100"/>
  <c r="B15" i="180"/>
  <c r="B15" i="100"/>
  <c r="K15" i="180"/>
  <c r="K15" i="100"/>
  <c r="E12" i="180"/>
  <c r="E12" i="100"/>
  <c r="B30" i="100"/>
  <c r="B9" i="177"/>
  <c r="K35" i="100"/>
  <c r="K14" i="177"/>
  <c r="B14" i="177"/>
  <c r="B35" i="100"/>
  <c r="E32" i="100"/>
  <c r="E11" i="177"/>
  <c r="C23" i="180"/>
  <c r="C23" i="100"/>
  <c r="B23" i="180"/>
  <c r="B23" i="100"/>
  <c r="C12" i="180"/>
  <c r="C12" i="100"/>
  <c r="K23" i="180"/>
  <c r="K23" i="100"/>
  <c r="C21" i="180"/>
  <c r="C21" i="100"/>
  <c r="B20" i="177"/>
  <c r="B41" i="100"/>
  <c r="B11" i="177"/>
  <c r="B32" i="100"/>
  <c r="C11" i="177"/>
  <c r="C32" i="100"/>
  <c r="K41" i="100"/>
  <c r="K20" i="177"/>
  <c r="L20" i="180"/>
  <c r="L20" i="100"/>
  <c r="H14" i="180"/>
  <c r="H14" i="100"/>
  <c r="F20" i="100"/>
  <c r="F20" i="180"/>
  <c r="B21" i="180"/>
  <c r="B21" i="100"/>
  <c r="C15" i="180"/>
  <c r="C15" i="100"/>
  <c r="L14" i="180"/>
  <c r="L14" i="100"/>
  <c r="L14" i="179" s="1"/>
  <c r="K32" i="100"/>
  <c r="K11" i="177"/>
  <c r="C35" i="100"/>
  <c r="C14" i="177"/>
  <c r="C41" i="100"/>
  <c r="C20" i="177"/>
  <c r="H11" i="180"/>
  <c r="H11" i="100"/>
  <c r="J14" i="180"/>
  <c r="J14" i="100"/>
  <c r="J14" i="178" s="1"/>
  <c r="J11" i="180"/>
  <c r="J11" i="100"/>
  <c r="J11" i="179" s="1"/>
  <c r="H9" i="180"/>
  <c r="H9" i="100"/>
  <c r="L9" i="180"/>
  <c r="L9" i="100"/>
  <c r="E14" i="180"/>
  <c r="E14" i="100"/>
  <c r="F11" i="180"/>
  <c r="F11" i="100"/>
  <c r="K12" i="100"/>
  <c r="K12" i="180"/>
  <c r="E20" i="180"/>
  <c r="E20" i="100"/>
  <c r="J9" i="180"/>
  <c r="J9" i="100"/>
  <c r="J9" i="178" s="1"/>
  <c r="H20" i="180"/>
  <c r="H20" i="100"/>
  <c r="C9" i="177"/>
  <c r="C30" i="100"/>
  <c r="K30" i="100"/>
  <c r="K9" i="177"/>
  <c r="C14" i="179"/>
  <c r="C14" i="178"/>
  <c r="B20" i="179"/>
  <c r="B20" i="178"/>
  <c r="B11" i="179"/>
  <c r="B11" i="178"/>
  <c r="C20" i="179"/>
  <c r="C20" i="178"/>
  <c r="C11" i="179"/>
  <c r="C11" i="178"/>
  <c r="C9" i="179"/>
  <c r="C9" i="178"/>
  <c r="B14" i="179"/>
  <c r="B14" i="178"/>
  <c r="B9" i="179"/>
  <c r="B9" i="178"/>
  <c r="D11" i="179"/>
  <c r="D11" i="178"/>
  <c r="J14" i="179" l="1"/>
  <c r="J20" i="178"/>
  <c r="J11" i="178"/>
  <c r="J9" i="179"/>
  <c r="L14" i="178"/>
  <c r="L21" i="180"/>
  <c r="L21" i="100"/>
  <c r="J15" i="180"/>
  <c r="J15" i="100"/>
  <c r="J15" i="178" s="1"/>
  <c r="F12" i="180"/>
  <c r="F12" i="100"/>
  <c r="K17" i="180"/>
  <c r="K17" i="100"/>
  <c r="E21" i="180"/>
  <c r="E21" i="100"/>
  <c r="J12" i="180"/>
  <c r="J12" i="100"/>
  <c r="J12" i="179" s="1"/>
  <c r="F21" i="180"/>
  <c r="F21" i="100"/>
  <c r="H21" i="180"/>
  <c r="H21" i="100"/>
  <c r="F23" i="180"/>
  <c r="F23" i="100"/>
  <c r="H30" i="100"/>
  <c r="H9" i="177"/>
  <c r="H9" i="179"/>
  <c r="H9" i="178"/>
  <c r="L14" i="177"/>
  <c r="L35" i="100"/>
  <c r="C42" i="100"/>
  <c r="C21" i="177"/>
  <c r="C12" i="177"/>
  <c r="C33" i="100"/>
  <c r="E12" i="177"/>
  <c r="E33" i="100"/>
  <c r="B36" i="100"/>
  <c r="B15" i="177"/>
  <c r="E9" i="177"/>
  <c r="E30" i="100"/>
  <c r="L12" i="180"/>
  <c r="L12" i="100"/>
  <c r="J23" i="180"/>
  <c r="J23" i="100"/>
  <c r="J23" i="179" s="1"/>
  <c r="L15" i="180"/>
  <c r="L15" i="100"/>
  <c r="L15" i="178" s="1"/>
  <c r="E15" i="100"/>
  <c r="E15" i="180"/>
  <c r="H12" i="180"/>
  <c r="H12" i="100"/>
  <c r="H20" i="177"/>
  <c r="H41" i="100"/>
  <c r="H20" i="178"/>
  <c r="H20" i="179"/>
  <c r="K12" i="177"/>
  <c r="K33" i="100"/>
  <c r="F11" i="177"/>
  <c r="F32" i="100"/>
  <c r="F11" i="179"/>
  <c r="F11" i="178"/>
  <c r="J32" i="100"/>
  <c r="J11" i="177"/>
  <c r="J14" i="177"/>
  <c r="J35" i="100"/>
  <c r="C36" i="100"/>
  <c r="C15" i="177"/>
  <c r="F20" i="177"/>
  <c r="F41" i="100"/>
  <c r="F20" i="179"/>
  <c r="F20" i="178"/>
  <c r="H14" i="177"/>
  <c r="H35" i="100"/>
  <c r="H14" i="178"/>
  <c r="H14" i="179"/>
  <c r="B44" i="100"/>
  <c r="B23" i="177"/>
  <c r="K15" i="177"/>
  <c r="K36" i="100"/>
  <c r="B12" i="177"/>
  <c r="B33" i="100"/>
  <c r="L11" i="177"/>
  <c r="L32" i="100"/>
  <c r="F30" i="100"/>
  <c r="F9" i="177"/>
  <c r="F9" i="178"/>
  <c r="F9" i="179"/>
  <c r="J21" i="180"/>
  <c r="J21" i="100"/>
  <c r="J21" i="179" s="1"/>
  <c r="L23" i="100"/>
  <c r="L23" i="180"/>
  <c r="C17" i="180"/>
  <c r="C17" i="100"/>
  <c r="H23" i="180"/>
  <c r="H23" i="100"/>
  <c r="B17" i="180"/>
  <c r="B17" i="100"/>
  <c r="H15" i="180"/>
  <c r="H15" i="100"/>
  <c r="E23" i="180"/>
  <c r="E23" i="100"/>
  <c r="J30" i="100"/>
  <c r="J9" i="177"/>
  <c r="E20" i="177"/>
  <c r="E41" i="100"/>
  <c r="E14" i="177"/>
  <c r="E35" i="100"/>
  <c r="L9" i="177"/>
  <c r="L30" i="100"/>
  <c r="L41" i="100"/>
  <c r="L20" i="177"/>
  <c r="K23" i="177"/>
  <c r="K44" i="100"/>
  <c r="C23" i="177"/>
  <c r="C44" i="100"/>
  <c r="F14" i="177"/>
  <c r="F35" i="100"/>
  <c r="F14" i="179"/>
  <c r="F14" i="178"/>
  <c r="F15" i="180"/>
  <c r="F15" i="100"/>
  <c r="H11" i="177"/>
  <c r="H32" i="100"/>
  <c r="H11" i="178"/>
  <c r="H11" i="179"/>
  <c r="B42" i="100"/>
  <c r="B21" i="177"/>
  <c r="K21" i="177"/>
  <c r="K42" i="100"/>
  <c r="J20" i="177"/>
  <c r="J41" i="100"/>
  <c r="C15" i="179"/>
  <c r="C15" i="178"/>
  <c r="K9" i="179"/>
  <c r="K9" i="178"/>
  <c r="K11" i="179"/>
  <c r="K11" i="178"/>
  <c r="C21" i="179"/>
  <c r="C21" i="178"/>
  <c r="C23" i="179"/>
  <c r="C23" i="178"/>
  <c r="L20" i="179"/>
  <c r="L20" i="178"/>
  <c r="B23" i="179"/>
  <c r="B23" i="178"/>
  <c r="G9" i="179"/>
  <c r="G9" i="178"/>
  <c r="D20" i="179"/>
  <c r="D20" i="178"/>
  <c r="D9" i="179"/>
  <c r="D9" i="178"/>
  <c r="B15" i="179"/>
  <c r="B15" i="178"/>
  <c r="B12" i="179"/>
  <c r="B12" i="178"/>
  <c r="I20" i="179"/>
  <c r="I20" i="178"/>
  <c r="E14" i="179"/>
  <c r="E14" i="178"/>
  <c r="D14" i="179"/>
  <c r="D14" i="178"/>
  <c r="I11" i="179"/>
  <c r="I11" i="178"/>
  <c r="L9" i="179"/>
  <c r="L9" i="178"/>
  <c r="E20" i="179"/>
  <c r="E20" i="178"/>
  <c r="I9" i="179"/>
  <c r="I9" i="178"/>
  <c r="K14" i="179"/>
  <c r="K14" i="178"/>
  <c r="E9" i="179"/>
  <c r="E9" i="178"/>
  <c r="C12" i="179"/>
  <c r="C12" i="178"/>
  <c r="B21" i="179"/>
  <c r="B21" i="178"/>
  <c r="I14" i="179"/>
  <c r="I14" i="178"/>
  <c r="K20" i="179"/>
  <c r="K20" i="178"/>
  <c r="D12" i="179"/>
  <c r="D12" i="178"/>
  <c r="E11" i="179"/>
  <c r="E11" i="178"/>
  <c r="G14" i="179"/>
  <c r="G14" i="178"/>
  <c r="G20" i="179"/>
  <c r="G20" i="178"/>
  <c r="L11" i="179"/>
  <c r="L11" i="178"/>
  <c r="G11" i="179"/>
  <c r="G11" i="178"/>
  <c r="A18" i="180"/>
  <c r="A17" i="180"/>
  <c r="A15" i="180"/>
  <c r="A14" i="180"/>
  <c r="A18" i="179"/>
  <c r="A17" i="179"/>
  <c r="A15" i="179"/>
  <c r="A14" i="179"/>
  <c r="A18" i="178"/>
  <c r="A17" i="178"/>
  <c r="A15" i="178"/>
  <c r="A14" i="178"/>
  <c r="A18" i="177"/>
  <c r="A17" i="177"/>
  <c r="A15" i="177"/>
  <c r="A14" i="177"/>
  <c r="J12" i="178" l="1"/>
  <c r="J23" i="178"/>
  <c r="L15" i="179"/>
  <c r="J15" i="179"/>
  <c r="J21" i="178"/>
  <c r="F17" i="180"/>
  <c r="F17" i="100"/>
  <c r="J17" i="180"/>
  <c r="J17" i="100"/>
  <c r="J17" i="179" s="1"/>
  <c r="K18" i="100"/>
  <c r="K18" i="180"/>
  <c r="H17" i="100"/>
  <c r="H17" i="180"/>
  <c r="C18" i="180"/>
  <c r="C18" i="100"/>
  <c r="F36" i="100"/>
  <c r="F15" i="177"/>
  <c r="F15" i="179"/>
  <c r="F15" i="178"/>
  <c r="H15" i="177"/>
  <c r="H36" i="100"/>
  <c r="H15" i="179"/>
  <c r="H15" i="178"/>
  <c r="L33" i="100"/>
  <c r="L12" i="177"/>
  <c r="E21" i="177"/>
  <c r="E42" i="100"/>
  <c r="F12" i="177"/>
  <c r="F33" i="100"/>
  <c r="F12" i="179"/>
  <c r="F12" i="178"/>
  <c r="B17" i="177"/>
  <c r="B38" i="100"/>
  <c r="L23" i="177"/>
  <c r="L44" i="100"/>
  <c r="J42" i="100"/>
  <c r="J21" i="177"/>
  <c r="E15" i="177"/>
  <c r="E36" i="100"/>
  <c r="L15" i="177"/>
  <c r="L36" i="100"/>
  <c r="H21" i="177"/>
  <c r="H42" i="100"/>
  <c r="H21" i="178"/>
  <c r="H21" i="179"/>
  <c r="J36" i="100"/>
  <c r="J15" i="177"/>
  <c r="L21" i="177"/>
  <c r="L42" i="100"/>
  <c r="E17" i="180"/>
  <c r="E17" i="100"/>
  <c r="H23" i="177"/>
  <c r="H44" i="100"/>
  <c r="H23" i="178"/>
  <c r="H23" i="179"/>
  <c r="J23" i="177"/>
  <c r="J44" i="100"/>
  <c r="F44" i="100"/>
  <c r="F23" i="177"/>
  <c r="F23" i="179"/>
  <c r="F23" i="178"/>
  <c r="F42" i="100"/>
  <c r="F21" i="177"/>
  <c r="F21" i="179"/>
  <c r="F21" i="178"/>
  <c r="L17" i="180"/>
  <c r="L17" i="100"/>
  <c r="L17" i="178" s="1"/>
  <c r="B18" i="180"/>
  <c r="B18" i="100"/>
  <c r="E44" i="100"/>
  <c r="E23" i="177"/>
  <c r="C17" i="177"/>
  <c r="C38" i="100"/>
  <c r="H33" i="100"/>
  <c r="H12" i="177"/>
  <c r="H12" i="178"/>
  <c r="H12" i="179"/>
  <c r="J12" i="177"/>
  <c r="J33" i="100"/>
  <c r="K17" i="177"/>
  <c r="K38" i="100"/>
  <c r="L23" i="179"/>
  <c r="L23" i="178"/>
  <c r="G21" i="179"/>
  <c r="G21" i="178"/>
  <c r="E15" i="179"/>
  <c r="E15" i="178"/>
  <c r="K23" i="179"/>
  <c r="K23" i="178"/>
  <c r="L12" i="179"/>
  <c r="L12" i="178"/>
  <c r="I21" i="179"/>
  <c r="I21" i="178"/>
  <c r="K15" i="179"/>
  <c r="K15" i="178"/>
  <c r="G12" i="179"/>
  <c r="G12" i="178"/>
  <c r="B17" i="179"/>
  <c r="B17" i="178"/>
  <c r="E23" i="179"/>
  <c r="E23" i="178"/>
  <c r="K12" i="179"/>
  <c r="K12" i="178"/>
  <c r="D23" i="179"/>
  <c r="D23" i="178"/>
  <c r="I23" i="179"/>
  <c r="I23" i="178"/>
  <c r="E21" i="179"/>
  <c r="E21" i="178"/>
  <c r="D15" i="179"/>
  <c r="D15" i="178"/>
  <c r="G23" i="179"/>
  <c r="G23" i="178"/>
  <c r="C17" i="179"/>
  <c r="C17" i="178"/>
  <c r="E12" i="179"/>
  <c r="E12" i="178"/>
  <c r="D21" i="179"/>
  <c r="D21" i="178"/>
  <c r="L21" i="179"/>
  <c r="L21" i="178"/>
  <c r="I12" i="179"/>
  <c r="I12" i="178"/>
  <c r="G15" i="179"/>
  <c r="G15" i="178"/>
  <c r="I15" i="179"/>
  <c r="I15" i="178"/>
  <c r="K21" i="179"/>
  <c r="K21" i="178"/>
  <c r="J17" i="178" l="1"/>
  <c r="L17" i="179"/>
  <c r="H18" i="180"/>
  <c r="H18" i="100"/>
  <c r="B18" i="177"/>
  <c r="B39" i="100"/>
  <c r="K18" i="177"/>
  <c r="K39" i="100"/>
  <c r="J38" i="100"/>
  <c r="J17" i="177"/>
  <c r="L18" i="180"/>
  <c r="L18" i="100"/>
  <c r="L18" i="178" s="1"/>
  <c r="E18" i="180"/>
  <c r="E18" i="100"/>
  <c r="F18" i="180"/>
  <c r="F18" i="100"/>
  <c r="J18" i="180"/>
  <c r="J18" i="100"/>
  <c r="J18" i="179" s="1"/>
  <c r="L17" i="177"/>
  <c r="L38" i="100"/>
  <c r="E38" i="100"/>
  <c r="E17" i="177"/>
  <c r="C18" i="177"/>
  <c r="C39" i="100"/>
  <c r="F38" i="100"/>
  <c r="F17" i="177"/>
  <c r="F17" i="178"/>
  <c r="F17" i="179"/>
  <c r="H17" i="177"/>
  <c r="H38" i="100"/>
  <c r="H17" i="178"/>
  <c r="H17" i="179"/>
  <c r="G17" i="179"/>
  <c r="G17" i="178"/>
  <c r="C18" i="179"/>
  <c r="C18" i="178"/>
  <c r="I17" i="179"/>
  <c r="I17" i="178"/>
  <c r="B18" i="179"/>
  <c r="B18" i="178"/>
  <c r="D17" i="179"/>
  <c r="D17" i="178"/>
  <c r="K17" i="179"/>
  <c r="K17" i="178"/>
  <c r="E17" i="179"/>
  <c r="E17" i="178"/>
  <c r="J18" i="178" l="1"/>
  <c r="L18" i="179"/>
  <c r="J39" i="100"/>
  <c r="J18" i="177"/>
  <c r="F18" i="177"/>
  <c r="F39" i="100"/>
  <c r="F18" i="178"/>
  <c r="F18" i="179"/>
  <c r="E18" i="177"/>
  <c r="E39" i="100"/>
  <c r="H39" i="100"/>
  <c r="H18" i="177"/>
  <c r="H18" i="178"/>
  <c r="H18" i="179"/>
  <c r="L39" i="100"/>
  <c r="L18" i="177"/>
  <c r="E18" i="179"/>
  <c r="E18" i="178"/>
  <c r="D18" i="179"/>
  <c r="D18" i="178"/>
  <c r="I18" i="179"/>
  <c r="I18" i="178"/>
  <c r="K18" i="179"/>
  <c r="K18" i="178"/>
  <c r="G18" i="179"/>
  <c r="G18" i="178"/>
  <c r="B4" i="162" l="1"/>
  <c r="B24" i="162" s="1"/>
  <c r="C4" i="162"/>
  <c r="C24" i="162" s="1"/>
  <c r="D4" i="162"/>
  <c r="D24" i="162" s="1"/>
  <c r="E4" i="162"/>
  <c r="E24" i="162" s="1"/>
  <c r="B5" i="162"/>
  <c r="B25" i="162" s="1"/>
  <c r="C5" i="162"/>
  <c r="C25" i="162" s="1"/>
  <c r="D5" i="162"/>
  <c r="D25" i="162" s="1"/>
  <c r="E5" i="162"/>
  <c r="E25" i="162" s="1"/>
  <c r="B7" i="162"/>
  <c r="B27" i="162" s="1"/>
  <c r="E7" i="162"/>
  <c r="E27" i="162" s="1"/>
  <c r="E4" i="159"/>
  <c r="E5" i="159"/>
  <c r="E7" i="159"/>
  <c r="B4" i="159"/>
  <c r="C4" i="159"/>
  <c r="D4" i="159"/>
  <c r="B5" i="159"/>
  <c r="C5" i="159"/>
  <c r="D5" i="159"/>
  <c r="B7" i="159"/>
  <c r="B4" i="158"/>
  <c r="B24" i="158" s="1"/>
  <c r="B4" i="160" s="1"/>
  <c r="C4" i="158"/>
  <c r="C24" i="158" s="1"/>
  <c r="C4" i="160" s="1"/>
  <c r="D4" i="158"/>
  <c r="D24" i="158" s="1"/>
  <c r="D4" i="160" s="1"/>
  <c r="E4" i="158"/>
  <c r="E24" i="158" s="1"/>
  <c r="E4" i="160" s="1"/>
  <c r="B5" i="158"/>
  <c r="B25" i="158" s="1"/>
  <c r="B5" i="160" s="1"/>
  <c r="C5" i="158"/>
  <c r="C25" i="158" s="1"/>
  <c r="C5" i="160" s="1"/>
  <c r="D5" i="158"/>
  <c r="D25" i="158" s="1"/>
  <c r="D5" i="160" s="1"/>
  <c r="E5" i="158"/>
  <c r="E25" i="158" s="1"/>
  <c r="E5" i="160" s="1"/>
  <c r="B7" i="158"/>
  <c r="B27" i="158" s="1"/>
  <c r="B7" i="160" s="1"/>
  <c r="E7" i="158"/>
  <c r="E27" i="158" s="1"/>
  <c r="E7" i="160" s="1"/>
  <c r="B4" i="176"/>
  <c r="C4" i="176"/>
  <c r="D4" i="176"/>
  <c r="E4" i="176"/>
  <c r="F4" i="176"/>
  <c r="B5" i="176"/>
  <c r="C5" i="176"/>
  <c r="D5" i="176"/>
  <c r="E5" i="176"/>
  <c r="F5" i="176"/>
  <c r="B7" i="176"/>
  <c r="E7" i="176"/>
  <c r="B4" i="173"/>
  <c r="B18" i="173" s="1"/>
  <c r="C4" i="173"/>
  <c r="C18" i="173" s="1"/>
  <c r="D4" i="173"/>
  <c r="D18" i="173" s="1"/>
  <c r="D3" i="175" s="1"/>
  <c r="E4" i="173"/>
  <c r="E18" i="173" s="1"/>
  <c r="E3" i="175" s="1"/>
  <c r="F4" i="173"/>
  <c r="F18" i="173" s="1"/>
  <c r="F3" i="174" s="1"/>
  <c r="B5" i="173"/>
  <c r="B19" i="173" s="1"/>
  <c r="B4" i="175" s="1"/>
  <c r="C5" i="173"/>
  <c r="C19" i="173" s="1"/>
  <c r="D5" i="173"/>
  <c r="D19" i="173" s="1"/>
  <c r="D4" i="174" s="1"/>
  <c r="E5" i="173"/>
  <c r="E19" i="173" s="1"/>
  <c r="E4" i="174" s="1"/>
  <c r="F5" i="173"/>
  <c r="F19" i="173" s="1"/>
  <c r="F4" i="175" s="1"/>
  <c r="B7" i="173"/>
  <c r="B6" i="175" s="1"/>
  <c r="E7" i="173"/>
  <c r="E6" i="175" s="1"/>
  <c r="E3" i="174" l="1"/>
  <c r="D4" i="175"/>
  <c r="F3" i="175"/>
  <c r="B4" i="174"/>
  <c r="D3" i="174"/>
  <c r="B21" i="173"/>
  <c r="B6" i="174" s="1"/>
  <c r="E4" i="175"/>
  <c r="B8" i="158"/>
  <c r="B28" i="158" s="1"/>
  <c r="B8" i="160" s="1"/>
  <c r="B8" i="159"/>
  <c r="B8" i="162"/>
  <c r="B28" i="162" s="1"/>
  <c r="B8" i="173"/>
  <c r="B8" i="176"/>
  <c r="B10" i="158"/>
  <c r="B30" i="158" s="1"/>
  <c r="B10" i="160" s="1"/>
  <c r="B10" i="159"/>
  <c r="B10" i="162"/>
  <c r="B30" i="162" s="1"/>
  <c r="B10" i="173"/>
  <c r="B10" i="176"/>
  <c r="B13" i="158"/>
  <c r="B33" i="158" s="1"/>
  <c r="B13" i="160" s="1"/>
  <c r="B13" i="162"/>
  <c r="B33" i="162" s="1"/>
  <c r="B13" i="159"/>
  <c r="C4" i="174"/>
  <c r="C4" i="175"/>
  <c r="C3" i="175"/>
  <c r="C3" i="174"/>
  <c r="B3" i="174"/>
  <c r="B3" i="175"/>
  <c r="F4" i="174"/>
  <c r="E21" i="173"/>
  <c r="E6" i="174" s="1"/>
  <c r="B9" i="175" l="1"/>
  <c r="B24" i="173"/>
  <c r="B9" i="174" s="1"/>
  <c r="B11" i="159"/>
  <c r="B11" i="158"/>
  <c r="B31" i="158" s="1"/>
  <c r="B11" i="160" s="1"/>
  <c r="B11" i="162"/>
  <c r="B31" i="162" s="1"/>
  <c r="B11" i="176"/>
  <c r="B11" i="173"/>
  <c r="B14" i="158"/>
  <c r="B34" i="158" s="1"/>
  <c r="B14" i="160" s="1"/>
  <c r="B14" i="162"/>
  <c r="B34" i="162" s="1"/>
  <c r="B14" i="159"/>
  <c r="B22" i="173"/>
  <c r="B7" i="174" s="1"/>
  <c r="B7" i="175"/>
  <c r="B22" i="158"/>
  <c r="B42" i="158" s="1"/>
  <c r="B22" i="160" s="1"/>
  <c r="B22" i="159"/>
  <c r="B22" i="162"/>
  <c r="B42" i="162" s="1"/>
  <c r="B16" i="176"/>
  <c r="B16" i="173"/>
  <c r="B16" i="158" l="1"/>
  <c r="B36" i="158" s="1"/>
  <c r="B16" i="160" s="1"/>
  <c r="B16" i="162"/>
  <c r="B36" i="162" s="1"/>
  <c r="B16" i="159"/>
  <c r="B10" i="175"/>
  <c r="B25" i="173"/>
  <c r="B10" i="174" s="1"/>
  <c r="B15" i="175"/>
  <c r="B30" i="173"/>
  <c r="B15" i="174" s="1"/>
  <c r="B19" i="158" l="1"/>
  <c r="B39" i="158" s="1"/>
  <c r="B19" i="160" s="1"/>
  <c r="B19" i="162"/>
  <c r="B39" i="162" s="1"/>
  <c r="B19" i="159"/>
  <c r="B13" i="176"/>
  <c r="B13" i="173"/>
  <c r="B17" i="158"/>
  <c r="B37" i="158" s="1"/>
  <c r="B17" i="160" s="1"/>
  <c r="B17" i="162"/>
  <c r="B37" i="162" s="1"/>
  <c r="B17" i="159"/>
  <c r="B20" i="158" l="1"/>
  <c r="B40" i="158" s="1"/>
  <c r="B20" i="160" s="1"/>
  <c r="B20" i="159"/>
  <c r="B20" i="162"/>
  <c r="B40" i="162" s="1"/>
  <c r="B14" i="176"/>
  <c r="B14" i="173"/>
  <c r="F7" i="176"/>
  <c r="F7" i="173"/>
  <c r="D7" i="158"/>
  <c r="D27" i="158" s="1"/>
  <c r="D7" i="160" s="1"/>
  <c r="D7" i="162"/>
  <c r="D27" i="162" s="1"/>
  <c r="D7" i="159"/>
  <c r="D7" i="173"/>
  <c r="D7" i="176"/>
  <c r="C7" i="158"/>
  <c r="C27" i="158" s="1"/>
  <c r="C7" i="160" s="1"/>
  <c r="C7" i="162"/>
  <c r="C27" i="162" s="1"/>
  <c r="C7" i="159"/>
  <c r="C7" i="173"/>
  <c r="C7" i="176"/>
  <c r="B12" i="175"/>
  <c r="B27" i="173"/>
  <c r="B12" i="174" s="1"/>
  <c r="B13" i="175" l="1"/>
  <c r="B28" i="173"/>
  <c r="B13" i="174" s="1"/>
  <c r="E13" i="159"/>
  <c r="E13" i="158"/>
  <c r="E33" i="158" s="1"/>
  <c r="E13" i="160" s="1"/>
  <c r="E13" i="162"/>
  <c r="E33" i="162" s="1"/>
  <c r="F6" i="175"/>
  <c r="F21" i="173"/>
  <c r="F6" i="174" s="1"/>
  <c r="E8" i="158"/>
  <c r="E28" i="158" s="1"/>
  <c r="E8" i="160" s="1"/>
  <c r="E8" i="162"/>
  <c r="E28" i="162" s="1"/>
  <c r="E8" i="159"/>
  <c r="E8" i="176"/>
  <c r="E8" i="173"/>
  <c r="E10" i="159"/>
  <c r="E10" i="158"/>
  <c r="E30" i="158" s="1"/>
  <c r="E10" i="160" s="1"/>
  <c r="E10" i="162"/>
  <c r="E30" i="162" s="1"/>
  <c r="E10" i="173"/>
  <c r="E10" i="176"/>
  <c r="C21" i="173"/>
  <c r="C6" i="174" s="1"/>
  <c r="C6" i="175"/>
  <c r="D6" i="175"/>
  <c r="D21" i="173"/>
  <c r="D6" i="174" s="1"/>
  <c r="E22" i="173" l="1"/>
  <c r="E7" i="174" s="1"/>
  <c r="E7" i="175"/>
  <c r="E24" i="173"/>
  <c r="E9" i="174" s="1"/>
  <c r="E9" i="175"/>
  <c r="E22" i="159"/>
  <c r="E22" i="158"/>
  <c r="E42" i="158" s="1"/>
  <c r="E22" i="160" s="1"/>
  <c r="E22" i="162"/>
  <c r="E42" i="162" s="1"/>
  <c r="E16" i="173"/>
  <c r="E16" i="176"/>
  <c r="E14" i="159"/>
  <c r="E14" i="158"/>
  <c r="E34" i="158" s="1"/>
  <c r="E14" i="160" s="1"/>
  <c r="E14" i="162"/>
  <c r="E34" i="162" s="1"/>
  <c r="E11" i="159"/>
  <c r="E11" i="158"/>
  <c r="E31" i="158" s="1"/>
  <c r="E11" i="160" s="1"/>
  <c r="E11" i="162"/>
  <c r="E31" i="162" s="1"/>
  <c r="E11" i="176"/>
  <c r="E11" i="173"/>
  <c r="E16" i="158" l="1"/>
  <c r="E36" i="158" s="1"/>
  <c r="E16" i="160" s="1"/>
  <c r="E16" i="159"/>
  <c r="E16" i="162"/>
  <c r="E36" i="162" s="1"/>
  <c r="E25" i="173"/>
  <c r="E10" i="174" s="1"/>
  <c r="E10" i="175"/>
  <c r="E30" i="173"/>
  <c r="E15" i="174" s="1"/>
  <c r="E15" i="175"/>
  <c r="E19" i="158" l="1"/>
  <c r="E39" i="158" s="1"/>
  <c r="E19" i="160" s="1"/>
  <c r="E19" i="159"/>
  <c r="E19" i="162"/>
  <c r="E39" i="162" s="1"/>
  <c r="E13" i="176"/>
  <c r="E13" i="173"/>
  <c r="E17" i="158"/>
  <c r="E37" i="158" s="1"/>
  <c r="E17" i="160" s="1"/>
  <c r="E17" i="159"/>
  <c r="E17" i="162"/>
  <c r="E37" i="162" s="1"/>
  <c r="E27" i="173" l="1"/>
  <c r="E12" i="174" s="1"/>
  <c r="E12" i="175"/>
  <c r="E20" i="158"/>
  <c r="E40" i="158" s="1"/>
  <c r="E20" i="160" s="1"/>
  <c r="E20" i="162"/>
  <c r="E40" i="162" s="1"/>
  <c r="E20" i="159"/>
  <c r="E14" i="176"/>
  <c r="E14" i="173"/>
  <c r="E28" i="173" l="1"/>
  <c r="E13" i="174" s="1"/>
  <c r="E13" i="175"/>
  <c r="A25" i="173" l="1"/>
  <c r="A24" i="173"/>
  <c r="A23" i="173"/>
  <c r="A22" i="173"/>
  <c r="A21" i="173"/>
  <c r="A20" i="173"/>
  <c r="A40" i="166" l="1"/>
  <c r="A39" i="166"/>
  <c r="A37" i="166"/>
  <c r="A36" i="166"/>
  <c r="A34" i="166"/>
  <c r="A33" i="166"/>
  <c r="A20" i="166"/>
  <c r="A19" i="166"/>
  <c r="A17" i="166"/>
  <c r="A16" i="166"/>
  <c r="A14" i="166"/>
  <c r="A13" i="166"/>
  <c r="A19" i="165"/>
  <c r="A18" i="165"/>
  <c r="A16" i="165"/>
  <c r="A15" i="165"/>
  <c r="A13" i="165"/>
  <c r="A12" i="165"/>
  <c r="A40" i="164"/>
  <c r="A39" i="164"/>
  <c r="A37" i="164"/>
  <c r="A36" i="164"/>
  <c r="A34" i="164"/>
  <c r="A33" i="164"/>
  <c r="A20" i="164"/>
  <c r="A19" i="164"/>
  <c r="A17" i="164"/>
  <c r="A16" i="164"/>
  <c r="A14" i="164"/>
  <c r="A13" i="164"/>
  <c r="A40" i="163"/>
  <c r="A39" i="163"/>
  <c r="A37" i="163"/>
  <c r="A36" i="163"/>
  <c r="A34" i="163"/>
  <c r="A33" i="163"/>
  <c r="A20" i="163"/>
  <c r="A19" i="163"/>
  <c r="A17" i="163"/>
  <c r="A16" i="163"/>
  <c r="A14" i="163"/>
  <c r="A13" i="163"/>
  <c r="F10" i="173" l="1"/>
  <c r="F10" i="176"/>
  <c r="F8" i="173"/>
  <c r="F8" i="176"/>
  <c r="F22" i="173" l="1"/>
  <c r="F7" i="174" s="1"/>
  <c r="F7" i="175"/>
  <c r="F16" i="173"/>
  <c r="F16" i="176"/>
  <c r="F24" i="173"/>
  <c r="F9" i="174" s="1"/>
  <c r="F9" i="175"/>
  <c r="F11" i="176"/>
  <c r="F11" i="173"/>
  <c r="F30" i="173" l="1"/>
  <c r="F15" i="174" s="1"/>
  <c r="F15" i="175"/>
  <c r="F25" i="173"/>
  <c r="F10" i="174" s="1"/>
  <c r="F10" i="175"/>
  <c r="F13" i="176" l="1"/>
  <c r="F13" i="173"/>
  <c r="F27" i="173" l="1"/>
  <c r="F12" i="174" s="1"/>
  <c r="F12" i="175"/>
  <c r="F14" i="173"/>
  <c r="F14" i="176"/>
  <c r="F28" i="173" l="1"/>
  <c r="F13" i="174" s="1"/>
  <c r="F13" i="175"/>
  <c r="A40" i="162" l="1"/>
  <c r="A39" i="162"/>
  <c r="A37" i="162"/>
  <c r="A36" i="162"/>
  <c r="A34" i="162"/>
  <c r="A33" i="162"/>
  <c r="A20" i="162"/>
  <c r="A19" i="162"/>
  <c r="A17" i="162"/>
  <c r="A16" i="162"/>
  <c r="A14" i="162"/>
  <c r="A13" i="162"/>
  <c r="A20" i="160"/>
  <c r="A19" i="160"/>
  <c r="A17" i="160"/>
  <c r="A16" i="160"/>
  <c r="A14" i="160"/>
  <c r="A13" i="160"/>
  <c r="A20" i="159"/>
  <c r="A19" i="159"/>
  <c r="A17" i="159"/>
  <c r="A16" i="159"/>
  <c r="A14" i="159"/>
  <c r="A13" i="159"/>
  <c r="A40" i="158"/>
  <c r="A39" i="158"/>
  <c r="A37" i="158"/>
  <c r="A36" i="158"/>
  <c r="A34" i="158"/>
  <c r="A33" i="158"/>
  <c r="A20" i="158"/>
  <c r="A19" i="158"/>
  <c r="A17" i="158"/>
  <c r="A16" i="158"/>
  <c r="A14" i="158"/>
  <c r="A13" i="158"/>
  <c r="A40" i="157" l="1"/>
  <c r="A39" i="157"/>
  <c r="A37" i="157"/>
  <c r="A36" i="157"/>
  <c r="A34" i="157"/>
  <c r="A33" i="157"/>
  <c r="A20" i="157"/>
  <c r="A19" i="157"/>
  <c r="A17" i="157"/>
  <c r="A16" i="157"/>
  <c r="A14" i="157"/>
  <c r="A13" i="157"/>
  <c r="C4" i="141" l="1"/>
  <c r="C24" i="141" s="1"/>
  <c r="D4" i="141"/>
  <c r="D24" i="141" s="1"/>
  <c r="E4" i="141"/>
  <c r="E24" i="141" s="1"/>
  <c r="F4" i="141"/>
  <c r="F24" i="141" s="1"/>
  <c r="G4" i="141"/>
  <c r="G24" i="141" s="1"/>
  <c r="H4" i="141"/>
  <c r="H24" i="141" s="1"/>
  <c r="I4" i="141"/>
  <c r="I24" i="141" s="1"/>
  <c r="J4" i="141"/>
  <c r="J24" i="141" s="1"/>
  <c r="K4" i="141"/>
  <c r="K24" i="141" s="1"/>
  <c r="L4" i="141"/>
  <c r="L24" i="141" s="1"/>
  <c r="M4" i="141"/>
  <c r="M24" i="141" s="1"/>
  <c r="N4" i="141"/>
  <c r="N24" i="141" s="1"/>
  <c r="O4" i="141"/>
  <c r="O24" i="141" s="1"/>
  <c r="P4" i="141"/>
  <c r="P24" i="141" s="1"/>
  <c r="Q4" i="141"/>
  <c r="Q24" i="141" s="1"/>
  <c r="R4" i="141"/>
  <c r="R24" i="141" s="1"/>
  <c r="S4" i="141"/>
  <c r="S24" i="141" s="1"/>
  <c r="T4" i="141"/>
  <c r="T24" i="141" s="1"/>
  <c r="U4" i="141"/>
  <c r="U24" i="141" s="1"/>
  <c r="V4" i="141"/>
  <c r="V24" i="141" s="1"/>
  <c r="W4" i="141"/>
  <c r="W24" i="141" s="1"/>
  <c r="X4" i="141"/>
  <c r="X24" i="141" s="1"/>
  <c r="Y4" i="141"/>
  <c r="Y24" i="141" s="1"/>
  <c r="Z4" i="141"/>
  <c r="Z24" i="141" s="1"/>
  <c r="AA4" i="141"/>
  <c r="AA24" i="141" s="1"/>
  <c r="AB4" i="141"/>
  <c r="AB24" i="141" s="1"/>
  <c r="AC4" i="141"/>
  <c r="AC24" i="141" s="1"/>
  <c r="AD4" i="141"/>
  <c r="AD24" i="141" s="1"/>
  <c r="AE4" i="141"/>
  <c r="AE24" i="141" s="1"/>
  <c r="AF4" i="141"/>
  <c r="AF24" i="141" s="1"/>
  <c r="AG4" i="141"/>
  <c r="AG24" i="141" s="1"/>
  <c r="AH4" i="141"/>
  <c r="AH24" i="141" s="1"/>
  <c r="AI4" i="141"/>
  <c r="AI24" i="141" s="1"/>
  <c r="AJ4" i="141"/>
  <c r="AJ24" i="141" s="1"/>
  <c r="AK4" i="141"/>
  <c r="AK24" i="141" s="1"/>
  <c r="AL4" i="141"/>
  <c r="AL24" i="141" s="1"/>
  <c r="AM4" i="141"/>
  <c r="AM24" i="141" s="1"/>
  <c r="AN4" i="141"/>
  <c r="AN24" i="141" s="1"/>
  <c r="AO4" i="141"/>
  <c r="AO24" i="141" s="1"/>
  <c r="AP4" i="141"/>
  <c r="AP24" i="141" s="1"/>
  <c r="AQ4" i="141"/>
  <c r="AQ24" i="141" s="1"/>
  <c r="AR4" i="141"/>
  <c r="AR24" i="141" s="1"/>
  <c r="AS4" i="141"/>
  <c r="AS24" i="141" s="1"/>
  <c r="AT4" i="141"/>
  <c r="AT24" i="141" s="1"/>
  <c r="AU4" i="141"/>
  <c r="AU24" i="141" s="1"/>
  <c r="AV4" i="141"/>
  <c r="AV24" i="141" s="1"/>
  <c r="AW4" i="141"/>
  <c r="AW24" i="141" s="1"/>
  <c r="AX4" i="141"/>
  <c r="AX24" i="141" s="1"/>
  <c r="AY4" i="141"/>
  <c r="AY24" i="141" s="1"/>
  <c r="AZ4" i="141"/>
  <c r="AZ24" i="141" s="1"/>
  <c r="C5" i="141"/>
  <c r="C25" i="141" s="1"/>
  <c r="D5" i="141"/>
  <c r="D25" i="141" s="1"/>
  <c r="E5" i="141"/>
  <c r="E25" i="141" s="1"/>
  <c r="F5" i="141"/>
  <c r="F25" i="141" s="1"/>
  <c r="G5" i="141"/>
  <c r="G25" i="141" s="1"/>
  <c r="H5" i="141"/>
  <c r="H25" i="141" s="1"/>
  <c r="I5" i="141"/>
  <c r="I25" i="141" s="1"/>
  <c r="J5" i="141"/>
  <c r="J25" i="141" s="1"/>
  <c r="K5" i="141"/>
  <c r="K25" i="141" s="1"/>
  <c r="L5" i="141"/>
  <c r="L25" i="141" s="1"/>
  <c r="M5" i="141"/>
  <c r="M25" i="141" s="1"/>
  <c r="N5" i="141"/>
  <c r="N25" i="141" s="1"/>
  <c r="O5" i="141"/>
  <c r="O25" i="141" s="1"/>
  <c r="P5" i="141"/>
  <c r="P25" i="141" s="1"/>
  <c r="Q5" i="141"/>
  <c r="Q25" i="141" s="1"/>
  <c r="R5" i="141"/>
  <c r="R25" i="141" s="1"/>
  <c r="S5" i="141"/>
  <c r="S25" i="141" s="1"/>
  <c r="T5" i="141"/>
  <c r="T25" i="141" s="1"/>
  <c r="U5" i="141"/>
  <c r="U25" i="141" s="1"/>
  <c r="V5" i="141"/>
  <c r="V25" i="141" s="1"/>
  <c r="W5" i="141"/>
  <c r="W25" i="141" s="1"/>
  <c r="X5" i="141"/>
  <c r="X25" i="141" s="1"/>
  <c r="Y5" i="141"/>
  <c r="Y25" i="141" s="1"/>
  <c r="Z5" i="141"/>
  <c r="Z25" i="141" s="1"/>
  <c r="AA5" i="141"/>
  <c r="AA25" i="141" s="1"/>
  <c r="AB5" i="141"/>
  <c r="AB25" i="141" s="1"/>
  <c r="AC5" i="141"/>
  <c r="AC25" i="141" s="1"/>
  <c r="AD5" i="141"/>
  <c r="AD25" i="141" s="1"/>
  <c r="AE5" i="141"/>
  <c r="AE25" i="141" s="1"/>
  <c r="AF5" i="141"/>
  <c r="AF25" i="141" s="1"/>
  <c r="AG5" i="141"/>
  <c r="AG25" i="141" s="1"/>
  <c r="AH5" i="141"/>
  <c r="AH25" i="141" s="1"/>
  <c r="AI5" i="141"/>
  <c r="AI25" i="141" s="1"/>
  <c r="AJ5" i="141"/>
  <c r="AJ25" i="141" s="1"/>
  <c r="AK5" i="141"/>
  <c r="AK25" i="141" s="1"/>
  <c r="AL5" i="141"/>
  <c r="AL25" i="141" s="1"/>
  <c r="AM5" i="141"/>
  <c r="AM25" i="141" s="1"/>
  <c r="AN5" i="141"/>
  <c r="AN25" i="141" s="1"/>
  <c r="AO5" i="141"/>
  <c r="AO25" i="141" s="1"/>
  <c r="AP5" i="141"/>
  <c r="AP25" i="141" s="1"/>
  <c r="AQ5" i="141"/>
  <c r="AQ25" i="141" s="1"/>
  <c r="AR5" i="141"/>
  <c r="AR25" i="141" s="1"/>
  <c r="AS5" i="141"/>
  <c r="AS25" i="141" s="1"/>
  <c r="AT5" i="141"/>
  <c r="AT25" i="141" s="1"/>
  <c r="AU5" i="141"/>
  <c r="AU25" i="141" s="1"/>
  <c r="AV5" i="141"/>
  <c r="AV25" i="141" s="1"/>
  <c r="AW5" i="141"/>
  <c r="AW25" i="141" s="1"/>
  <c r="AX5" i="141"/>
  <c r="AX25" i="141" s="1"/>
  <c r="AY5" i="141"/>
  <c r="AY25" i="141" s="1"/>
  <c r="AZ5" i="141"/>
  <c r="AZ25" i="141" s="1"/>
  <c r="AG7" i="141"/>
  <c r="AG27" i="141" s="1"/>
  <c r="AH7" i="141"/>
  <c r="AH27" i="141" s="1"/>
  <c r="AI7" i="141"/>
  <c r="AI27" i="141" s="1"/>
  <c r="AJ7" i="141"/>
  <c r="AJ27" i="141" s="1"/>
  <c r="AK7" i="141"/>
  <c r="AK27" i="141" s="1"/>
  <c r="AL7" i="141"/>
  <c r="AL27" i="141" s="1"/>
  <c r="AM7" i="141"/>
  <c r="AM27" i="141" s="1"/>
  <c r="AN7" i="141"/>
  <c r="AN27" i="141" s="1"/>
  <c r="AV7" i="141"/>
  <c r="AV27" i="141" s="1"/>
  <c r="AW7" i="141"/>
  <c r="AW27" i="141" s="1"/>
  <c r="C4" i="143" l="1"/>
  <c r="D4" i="143"/>
  <c r="E4" i="143"/>
  <c r="F4" i="143"/>
  <c r="G4" i="143"/>
  <c r="H4" i="143"/>
  <c r="I4" i="143"/>
  <c r="J4" i="143"/>
  <c r="K4" i="143"/>
  <c r="L4" i="143"/>
  <c r="M4" i="143"/>
  <c r="N4" i="143"/>
  <c r="O4" i="143"/>
  <c r="P4" i="143"/>
  <c r="Q4" i="143"/>
  <c r="R4" i="143"/>
  <c r="S4" i="143"/>
  <c r="T4" i="143"/>
  <c r="U4" i="143"/>
  <c r="V4" i="143"/>
  <c r="W4" i="143"/>
  <c r="X4" i="143"/>
  <c r="Y4" i="143"/>
  <c r="Z4" i="143"/>
  <c r="AA4" i="143"/>
  <c r="AB4" i="143"/>
  <c r="AC4" i="143"/>
  <c r="AD4" i="143"/>
  <c r="AE4" i="143"/>
  <c r="AF4" i="143"/>
  <c r="AG4" i="143"/>
  <c r="AH4" i="143"/>
  <c r="AI4" i="143"/>
  <c r="AJ4" i="143"/>
  <c r="AK4" i="143"/>
  <c r="AL4" i="143"/>
  <c r="AM4" i="143"/>
  <c r="AN4" i="143"/>
  <c r="AO4" i="143"/>
  <c r="AP4" i="143"/>
  <c r="AQ4" i="143"/>
  <c r="AR4" i="143"/>
  <c r="AS4" i="143"/>
  <c r="AT4" i="143"/>
  <c r="AU4" i="143"/>
  <c r="AV4" i="143"/>
  <c r="AW4" i="143"/>
  <c r="AX4" i="143"/>
  <c r="AY4" i="143"/>
  <c r="AZ4" i="143"/>
  <c r="C5" i="143"/>
  <c r="D5" i="143"/>
  <c r="E5" i="143"/>
  <c r="F5" i="143"/>
  <c r="G5" i="143"/>
  <c r="H5" i="143"/>
  <c r="I5" i="143"/>
  <c r="J5" i="143"/>
  <c r="K5" i="143"/>
  <c r="L5" i="143"/>
  <c r="M5" i="143"/>
  <c r="N5" i="143"/>
  <c r="O5" i="143"/>
  <c r="P5" i="143"/>
  <c r="Q5" i="143"/>
  <c r="R5" i="143"/>
  <c r="S5" i="143"/>
  <c r="T5" i="143"/>
  <c r="U5" i="143"/>
  <c r="V5" i="143"/>
  <c r="W5" i="143"/>
  <c r="X5" i="143"/>
  <c r="Y5" i="143"/>
  <c r="Z5" i="143"/>
  <c r="AA5" i="143"/>
  <c r="AB5" i="143"/>
  <c r="AC5" i="143"/>
  <c r="AD5" i="143"/>
  <c r="AE5" i="143"/>
  <c r="AF5" i="143"/>
  <c r="AG5" i="143"/>
  <c r="AH5" i="143"/>
  <c r="AI5" i="143"/>
  <c r="AJ5" i="143"/>
  <c r="AK5" i="143"/>
  <c r="AL5" i="143"/>
  <c r="AM5" i="143"/>
  <c r="AN5" i="143"/>
  <c r="AO5" i="143"/>
  <c r="AP5" i="143"/>
  <c r="AQ5" i="143"/>
  <c r="AR5" i="143"/>
  <c r="AS5" i="143"/>
  <c r="AT5" i="143"/>
  <c r="AU5" i="143"/>
  <c r="AV5" i="143"/>
  <c r="AW5" i="143"/>
  <c r="AX5" i="143"/>
  <c r="AY5" i="143"/>
  <c r="AZ5" i="143"/>
  <c r="AG7" i="143"/>
  <c r="AH7" i="143"/>
  <c r="AI7" i="143"/>
  <c r="AJ7" i="143"/>
  <c r="AK7" i="143"/>
  <c r="AL7" i="143"/>
  <c r="AM7" i="143"/>
  <c r="AN7" i="143"/>
  <c r="AV7" i="143"/>
  <c r="AW7" i="143"/>
  <c r="C4" i="149"/>
  <c r="C24" i="149" s="1"/>
  <c r="D4" i="149"/>
  <c r="D24" i="149" s="1"/>
  <c r="E4" i="149"/>
  <c r="E24" i="149" s="1"/>
  <c r="F4" i="149"/>
  <c r="F24" i="149" s="1"/>
  <c r="G4" i="149"/>
  <c r="G24" i="149" s="1"/>
  <c r="H4" i="149"/>
  <c r="H24" i="149" s="1"/>
  <c r="I4" i="149"/>
  <c r="I24" i="149" s="1"/>
  <c r="J4" i="149"/>
  <c r="J24" i="149" s="1"/>
  <c r="K4" i="149"/>
  <c r="K24" i="149" s="1"/>
  <c r="L4" i="149"/>
  <c r="L24" i="149" s="1"/>
  <c r="M4" i="149"/>
  <c r="M24" i="149" s="1"/>
  <c r="N4" i="149"/>
  <c r="N24" i="149" s="1"/>
  <c r="O4" i="149"/>
  <c r="O24" i="149" s="1"/>
  <c r="P4" i="149"/>
  <c r="P24" i="149" s="1"/>
  <c r="Q4" i="149"/>
  <c r="Q24" i="149" s="1"/>
  <c r="R4" i="149"/>
  <c r="R24" i="149" s="1"/>
  <c r="S4" i="149"/>
  <c r="S24" i="149" s="1"/>
  <c r="T4" i="149"/>
  <c r="T24" i="149" s="1"/>
  <c r="U4" i="149"/>
  <c r="U24" i="149" s="1"/>
  <c r="V4" i="149"/>
  <c r="V24" i="149" s="1"/>
  <c r="W4" i="149"/>
  <c r="W24" i="149" s="1"/>
  <c r="X4" i="149"/>
  <c r="X24" i="149" s="1"/>
  <c r="Y4" i="149"/>
  <c r="Y24" i="149" s="1"/>
  <c r="Z4" i="149"/>
  <c r="Z24" i="149" s="1"/>
  <c r="AA4" i="149"/>
  <c r="AA24" i="149" s="1"/>
  <c r="AB4" i="149"/>
  <c r="AB24" i="149" s="1"/>
  <c r="AC4" i="149"/>
  <c r="AC24" i="149" s="1"/>
  <c r="AD4" i="149"/>
  <c r="AD24" i="149" s="1"/>
  <c r="AE4" i="149"/>
  <c r="AE24" i="149" s="1"/>
  <c r="AF4" i="149"/>
  <c r="AF24" i="149" s="1"/>
  <c r="AG4" i="149"/>
  <c r="AG24" i="149" s="1"/>
  <c r="AH4" i="149"/>
  <c r="AH24" i="149" s="1"/>
  <c r="AI4" i="149"/>
  <c r="AI24" i="149" s="1"/>
  <c r="AJ4" i="149"/>
  <c r="AJ24" i="149" s="1"/>
  <c r="AK4" i="149"/>
  <c r="AK24" i="149" s="1"/>
  <c r="AL4" i="149"/>
  <c r="AL24" i="149" s="1"/>
  <c r="AM4" i="149"/>
  <c r="AM24" i="149" s="1"/>
  <c r="AN4" i="149"/>
  <c r="AN24" i="149" s="1"/>
  <c r="AO4" i="149"/>
  <c r="AO24" i="149" s="1"/>
  <c r="AP4" i="149"/>
  <c r="AP24" i="149" s="1"/>
  <c r="AQ4" i="149"/>
  <c r="AQ24" i="149" s="1"/>
  <c r="AR4" i="149"/>
  <c r="AR24" i="149" s="1"/>
  <c r="AS4" i="149"/>
  <c r="AS24" i="149" s="1"/>
  <c r="AT4" i="149"/>
  <c r="AT24" i="149" s="1"/>
  <c r="AU4" i="149"/>
  <c r="AU24" i="149" s="1"/>
  <c r="AV4" i="149"/>
  <c r="AV24" i="149" s="1"/>
  <c r="AW4" i="149"/>
  <c r="AW24" i="149" s="1"/>
  <c r="AX4" i="149"/>
  <c r="AX24" i="149" s="1"/>
  <c r="AY4" i="149"/>
  <c r="AY24" i="149" s="1"/>
  <c r="AZ4" i="149"/>
  <c r="AZ24" i="149" s="1"/>
  <c r="C5" i="149"/>
  <c r="C25" i="149" s="1"/>
  <c r="D5" i="149"/>
  <c r="D25" i="149" s="1"/>
  <c r="E5" i="149"/>
  <c r="E25" i="149" s="1"/>
  <c r="F5" i="149"/>
  <c r="F25" i="149" s="1"/>
  <c r="G5" i="149"/>
  <c r="G25" i="149" s="1"/>
  <c r="H5" i="149"/>
  <c r="H25" i="149" s="1"/>
  <c r="I5" i="149"/>
  <c r="I25" i="149" s="1"/>
  <c r="J5" i="149"/>
  <c r="J25" i="149" s="1"/>
  <c r="K5" i="149"/>
  <c r="K25" i="149" s="1"/>
  <c r="L5" i="149"/>
  <c r="L25" i="149" s="1"/>
  <c r="M5" i="149"/>
  <c r="M25" i="149" s="1"/>
  <c r="N5" i="149"/>
  <c r="N25" i="149" s="1"/>
  <c r="O5" i="149"/>
  <c r="O25" i="149" s="1"/>
  <c r="P5" i="149"/>
  <c r="P25" i="149" s="1"/>
  <c r="Q5" i="149"/>
  <c r="Q25" i="149" s="1"/>
  <c r="R5" i="149"/>
  <c r="R25" i="149" s="1"/>
  <c r="S5" i="149"/>
  <c r="S25" i="149" s="1"/>
  <c r="T5" i="149"/>
  <c r="T25" i="149" s="1"/>
  <c r="U5" i="149"/>
  <c r="U25" i="149" s="1"/>
  <c r="V5" i="149"/>
  <c r="V25" i="149" s="1"/>
  <c r="W5" i="149"/>
  <c r="W25" i="149" s="1"/>
  <c r="X5" i="149"/>
  <c r="X25" i="149" s="1"/>
  <c r="Y5" i="149"/>
  <c r="Y25" i="149" s="1"/>
  <c r="Z5" i="149"/>
  <c r="Z25" i="149" s="1"/>
  <c r="AA5" i="149"/>
  <c r="AA25" i="149" s="1"/>
  <c r="AB5" i="149"/>
  <c r="AB25" i="149" s="1"/>
  <c r="AC5" i="149"/>
  <c r="AC25" i="149" s="1"/>
  <c r="AD5" i="149"/>
  <c r="AD25" i="149" s="1"/>
  <c r="AE5" i="149"/>
  <c r="AE25" i="149" s="1"/>
  <c r="AF5" i="149"/>
  <c r="AF25" i="149" s="1"/>
  <c r="AG5" i="149"/>
  <c r="AG25" i="149" s="1"/>
  <c r="AH5" i="149"/>
  <c r="AH25" i="149" s="1"/>
  <c r="AI5" i="149"/>
  <c r="AI25" i="149" s="1"/>
  <c r="AJ5" i="149"/>
  <c r="AJ25" i="149" s="1"/>
  <c r="AK5" i="149"/>
  <c r="AK25" i="149" s="1"/>
  <c r="AL5" i="149"/>
  <c r="AL25" i="149" s="1"/>
  <c r="AM5" i="149"/>
  <c r="AM25" i="149" s="1"/>
  <c r="AN5" i="149"/>
  <c r="AN25" i="149" s="1"/>
  <c r="AO5" i="149"/>
  <c r="AO25" i="149" s="1"/>
  <c r="AP5" i="149"/>
  <c r="AP25" i="149" s="1"/>
  <c r="AQ5" i="149"/>
  <c r="AQ25" i="149" s="1"/>
  <c r="AR5" i="149"/>
  <c r="AR25" i="149" s="1"/>
  <c r="AS5" i="149"/>
  <c r="AS25" i="149" s="1"/>
  <c r="AT5" i="149"/>
  <c r="AT25" i="149" s="1"/>
  <c r="AU5" i="149"/>
  <c r="AU25" i="149" s="1"/>
  <c r="AV5" i="149"/>
  <c r="AV25" i="149" s="1"/>
  <c r="AW5" i="149"/>
  <c r="AW25" i="149" s="1"/>
  <c r="AX5" i="149"/>
  <c r="AX25" i="149" s="1"/>
  <c r="AY5" i="149"/>
  <c r="AY25" i="149" s="1"/>
  <c r="AZ5" i="149"/>
  <c r="AZ25" i="149" s="1"/>
  <c r="AG7" i="149"/>
  <c r="AG27" i="149" s="1"/>
  <c r="AH7" i="149"/>
  <c r="AH27" i="149" s="1"/>
  <c r="AI7" i="149"/>
  <c r="AI27" i="149" s="1"/>
  <c r="AJ7" i="149"/>
  <c r="AJ27" i="149" s="1"/>
  <c r="AK7" i="149"/>
  <c r="AK27" i="149" s="1"/>
  <c r="AL7" i="149"/>
  <c r="AL27" i="149" s="1"/>
  <c r="AM7" i="149"/>
  <c r="AM27" i="149" s="1"/>
  <c r="AN7" i="149"/>
  <c r="AN27" i="149" s="1"/>
  <c r="AV7" i="149"/>
  <c r="AV27" i="149" s="1"/>
  <c r="AW7" i="149"/>
  <c r="AW27" i="149" s="1"/>
  <c r="C4" i="142"/>
  <c r="C24" i="142" s="1"/>
  <c r="C3" i="148" s="1"/>
  <c r="D4" i="142"/>
  <c r="D24" i="142" s="1"/>
  <c r="D3" i="148" s="1"/>
  <c r="E4" i="142"/>
  <c r="E24" i="142" s="1"/>
  <c r="E3" i="148" s="1"/>
  <c r="F4" i="142"/>
  <c r="F24" i="142" s="1"/>
  <c r="F3" i="148" s="1"/>
  <c r="G4" i="142"/>
  <c r="G24" i="142" s="1"/>
  <c r="G3" i="148" s="1"/>
  <c r="H4" i="142"/>
  <c r="H24" i="142" s="1"/>
  <c r="H3" i="148" s="1"/>
  <c r="I4" i="142"/>
  <c r="I24" i="142" s="1"/>
  <c r="I3" i="148" s="1"/>
  <c r="J4" i="142"/>
  <c r="J24" i="142" s="1"/>
  <c r="J3" i="148" s="1"/>
  <c r="K4" i="142"/>
  <c r="K24" i="142" s="1"/>
  <c r="K3" i="148" s="1"/>
  <c r="L4" i="142"/>
  <c r="L24" i="142" s="1"/>
  <c r="L3" i="148" s="1"/>
  <c r="M4" i="142"/>
  <c r="M24" i="142" s="1"/>
  <c r="M3" i="148" s="1"/>
  <c r="N4" i="142"/>
  <c r="N24" i="142" s="1"/>
  <c r="N3" i="148" s="1"/>
  <c r="O4" i="142"/>
  <c r="O24" i="142" s="1"/>
  <c r="O3" i="148" s="1"/>
  <c r="P4" i="142"/>
  <c r="P24" i="142" s="1"/>
  <c r="P3" i="148" s="1"/>
  <c r="Q4" i="142"/>
  <c r="Q24" i="142" s="1"/>
  <c r="Q3" i="148" s="1"/>
  <c r="R4" i="142"/>
  <c r="R24" i="142" s="1"/>
  <c r="R3" i="148" s="1"/>
  <c r="S4" i="142"/>
  <c r="S24" i="142" s="1"/>
  <c r="S3" i="148" s="1"/>
  <c r="T4" i="142"/>
  <c r="T24" i="142" s="1"/>
  <c r="T3" i="148" s="1"/>
  <c r="U4" i="142"/>
  <c r="U24" i="142" s="1"/>
  <c r="U3" i="148" s="1"/>
  <c r="V4" i="142"/>
  <c r="V24" i="142" s="1"/>
  <c r="V3" i="148" s="1"/>
  <c r="W4" i="142"/>
  <c r="W24" i="142" s="1"/>
  <c r="W3" i="148" s="1"/>
  <c r="X4" i="142"/>
  <c r="X24" i="142" s="1"/>
  <c r="X3" i="148" s="1"/>
  <c r="Y4" i="142"/>
  <c r="Y24" i="142" s="1"/>
  <c r="Y3" i="148" s="1"/>
  <c r="Z4" i="142"/>
  <c r="Z24" i="142" s="1"/>
  <c r="Z3" i="148" s="1"/>
  <c r="AA4" i="142"/>
  <c r="AA24" i="142" s="1"/>
  <c r="AA3" i="148" s="1"/>
  <c r="AB4" i="142"/>
  <c r="AB24" i="142" s="1"/>
  <c r="AB3" i="148" s="1"/>
  <c r="AC4" i="142"/>
  <c r="AC24" i="142" s="1"/>
  <c r="AC3" i="148" s="1"/>
  <c r="AD4" i="142"/>
  <c r="AD24" i="142" s="1"/>
  <c r="AD3" i="148" s="1"/>
  <c r="AE4" i="142"/>
  <c r="AE24" i="142" s="1"/>
  <c r="AE3" i="148" s="1"/>
  <c r="AF4" i="142"/>
  <c r="AF24" i="142" s="1"/>
  <c r="AF3" i="148" s="1"/>
  <c r="AG4" i="142"/>
  <c r="AG24" i="142" s="1"/>
  <c r="AG3" i="148" s="1"/>
  <c r="AH4" i="142"/>
  <c r="AH24" i="142" s="1"/>
  <c r="AH3" i="148" s="1"/>
  <c r="AI4" i="142"/>
  <c r="AI24" i="142" s="1"/>
  <c r="AI3" i="148" s="1"/>
  <c r="AJ4" i="142"/>
  <c r="AJ24" i="142" s="1"/>
  <c r="AJ3" i="148" s="1"/>
  <c r="AK4" i="142"/>
  <c r="AK24" i="142" s="1"/>
  <c r="AK3" i="148" s="1"/>
  <c r="AL4" i="142"/>
  <c r="AL24" i="142" s="1"/>
  <c r="AL3" i="148" s="1"/>
  <c r="AM4" i="142"/>
  <c r="AM24" i="142" s="1"/>
  <c r="AM3" i="148" s="1"/>
  <c r="AN4" i="142"/>
  <c r="AN24" i="142" s="1"/>
  <c r="AN3" i="148" s="1"/>
  <c r="AO4" i="142"/>
  <c r="AO24" i="142" s="1"/>
  <c r="AO3" i="148" s="1"/>
  <c r="AP4" i="142"/>
  <c r="AP24" i="142" s="1"/>
  <c r="AP3" i="148" s="1"/>
  <c r="AQ4" i="142"/>
  <c r="AQ24" i="142" s="1"/>
  <c r="AQ3" i="148" s="1"/>
  <c r="AR4" i="142"/>
  <c r="AR24" i="142" s="1"/>
  <c r="AR3" i="148" s="1"/>
  <c r="AS4" i="142"/>
  <c r="AS24" i="142" s="1"/>
  <c r="AS3" i="148" s="1"/>
  <c r="AT4" i="142"/>
  <c r="AT24" i="142" s="1"/>
  <c r="AT3" i="148" s="1"/>
  <c r="AU4" i="142"/>
  <c r="AU24" i="142" s="1"/>
  <c r="AU3" i="148" s="1"/>
  <c r="AV4" i="142"/>
  <c r="AV24" i="142" s="1"/>
  <c r="AV3" i="148" s="1"/>
  <c r="AW4" i="142"/>
  <c r="AW24" i="142" s="1"/>
  <c r="AW3" i="148" s="1"/>
  <c r="AX4" i="142"/>
  <c r="AX24" i="142" s="1"/>
  <c r="AX3" i="148" s="1"/>
  <c r="AY4" i="142"/>
  <c r="AY24" i="142" s="1"/>
  <c r="AY3" i="148" s="1"/>
  <c r="AZ4" i="142"/>
  <c r="AZ24" i="142" s="1"/>
  <c r="AZ3" i="148" s="1"/>
  <c r="C5" i="142"/>
  <c r="C25" i="142" s="1"/>
  <c r="C4" i="148" s="1"/>
  <c r="D5" i="142"/>
  <c r="D25" i="142" s="1"/>
  <c r="D4" i="148" s="1"/>
  <c r="E5" i="142"/>
  <c r="E25" i="142" s="1"/>
  <c r="E4" i="148" s="1"/>
  <c r="F5" i="142"/>
  <c r="F25" i="142" s="1"/>
  <c r="F4" i="148" s="1"/>
  <c r="G5" i="142"/>
  <c r="G25" i="142" s="1"/>
  <c r="G4" i="148" s="1"/>
  <c r="H5" i="142"/>
  <c r="H25" i="142" s="1"/>
  <c r="H4" i="148" s="1"/>
  <c r="I5" i="142"/>
  <c r="I25" i="142" s="1"/>
  <c r="I4" i="148" s="1"/>
  <c r="J5" i="142"/>
  <c r="J25" i="142" s="1"/>
  <c r="J4" i="148" s="1"/>
  <c r="K5" i="142"/>
  <c r="K25" i="142" s="1"/>
  <c r="K4" i="148" s="1"/>
  <c r="L5" i="142"/>
  <c r="L25" i="142" s="1"/>
  <c r="L4" i="148" s="1"/>
  <c r="M5" i="142"/>
  <c r="M25" i="142" s="1"/>
  <c r="M4" i="148" s="1"/>
  <c r="N5" i="142"/>
  <c r="N25" i="142" s="1"/>
  <c r="N4" i="148" s="1"/>
  <c r="O5" i="142"/>
  <c r="O25" i="142" s="1"/>
  <c r="O4" i="148" s="1"/>
  <c r="P5" i="142"/>
  <c r="P25" i="142" s="1"/>
  <c r="P4" i="148" s="1"/>
  <c r="Q5" i="142"/>
  <c r="Q25" i="142" s="1"/>
  <c r="Q4" i="148" s="1"/>
  <c r="R5" i="142"/>
  <c r="R25" i="142" s="1"/>
  <c r="R4" i="148" s="1"/>
  <c r="S5" i="142"/>
  <c r="S25" i="142" s="1"/>
  <c r="S4" i="148" s="1"/>
  <c r="T5" i="142"/>
  <c r="T25" i="142" s="1"/>
  <c r="T4" i="148" s="1"/>
  <c r="U5" i="142"/>
  <c r="U25" i="142" s="1"/>
  <c r="U4" i="148" s="1"/>
  <c r="V5" i="142"/>
  <c r="V25" i="142" s="1"/>
  <c r="V4" i="148" s="1"/>
  <c r="W5" i="142"/>
  <c r="W25" i="142" s="1"/>
  <c r="W4" i="148" s="1"/>
  <c r="X5" i="142"/>
  <c r="X25" i="142" s="1"/>
  <c r="X4" i="148" s="1"/>
  <c r="Y5" i="142"/>
  <c r="Y25" i="142" s="1"/>
  <c r="Y4" i="148" s="1"/>
  <c r="Z5" i="142"/>
  <c r="Z25" i="142" s="1"/>
  <c r="Z4" i="148" s="1"/>
  <c r="AA5" i="142"/>
  <c r="AA25" i="142" s="1"/>
  <c r="AA4" i="148" s="1"/>
  <c r="AB5" i="142"/>
  <c r="AB25" i="142" s="1"/>
  <c r="AB4" i="148" s="1"/>
  <c r="AC5" i="142"/>
  <c r="AC25" i="142" s="1"/>
  <c r="AC4" i="148" s="1"/>
  <c r="AD5" i="142"/>
  <c r="AD25" i="142" s="1"/>
  <c r="AD4" i="148" s="1"/>
  <c r="AE5" i="142"/>
  <c r="AE25" i="142" s="1"/>
  <c r="AE4" i="148" s="1"/>
  <c r="AF5" i="142"/>
  <c r="AF25" i="142" s="1"/>
  <c r="AF4" i="148" s="1"/>
  <c r="AG5" i="142"/>
  <c r="AG25" i="142" s="1"/>
  <c r="AG4" i="148" s="1"/>
  <c r="AH5" i="142"/>
  <c r="AH25" i="142" s="1"/>
  <c r="AH4" i="148" s="1"/>
  <c r="AI5" i="142"/>
  <c r="AI25" i="142" s="1"/>
  <c r="AI4" i="148" s="1"/>
  <c r="AJ5" i="142"/>
  <c r="AJ25" i="142" s="1"/>
  <c r="AJ4" i="148" s="1"/>
  <c r="AK5" i="142"/>
  <c r="AK25" i="142" s="1"/>
  <c r="AK4" i="148" s="1"/>
  <c r="AL5" i="142"/>
  <c r="AL25" i="142" s="1"/>
  <c r="AL4" i="148" s="1"/>
  <c r="AM5" i="142"/>
  <c r="AM25" i="142" s="1"/>
  <c r="AM4" i="148" s="1"/>
  <c r="AN5" i="142"/>
  <c r="AN25" i="142" s="1"/>
  <c r="AN4" i="148" s="1"/>
  <c r="AO5" i="142"/>
  <c r="AO25" i="142" s="1"/>
  <c r="AO4" i="148" s="1"/>
  <c r="AP5" i="142"/>
  <c r="AP25" i="142" s="1"/>
  <c r="AP4" i="148" s="1"/>
  <c r="AQ5" i="142"/>
  <c r="AQ25" i="142" s="1"/>
  <c r="AQ4" i="148" s="1"/>
  <c r="AR5" i="142"/>
  <c r="AR25" i="142" s="1"/>
  <c r="AR4" i="148" s="1"/>
  <c r="AS5" i="142"/>
  <c r="AS25" i="142" s="1"/>
  <c r="AS4" i="148" s="1"/>
  <c r="AT5" i="142"/>
  <c r="AT25" i="142" s="1"/>
  <c r="AT4" i="148" s="1"/>
  <c r="AU5" i="142"/>
  <c r="AU25" i="142" s="1"/>
  <c r="AU4" i="148" s="1"/>
  <c r="AV5" i="142"/>
  <c r="AV25" i="142" s="1"/>
  <c r="AV4" i="148" s="1"/>
  <c r="AW5" i="142"/>
  <c r="AW25" i="142" s="1"/>
  <c r="AW4" i="148" s="1"/>
  <c r="AX5" i="142"/>
  <c r="AX25" i="142" s="1"/>
  <c r="AX4" i="148" s="1"/>
  <c r="AY5" i="142"/>
  <c r="AY25" i="142" s="1"/>
  <c r="AY4" i="148" s="1"/>
  <c r="AZ5" i="142"/>
  <c r="AZ25" i="142" s="1"/>
  <c r="AZ4" i="148" s="1"/>
  <c r="AG7" i="142"/>
  <c r="AG27" i="142" s="1"/>
  <c r="AG6" i="148" s="1"/>
  <c r="AH7" i="142"/>
  <c r="AH27" i="142" s="1"/>
  <c r="AH6" i="148" s="1"/>
  <c r="AI7" i="142"/>
  <c r="AI27" i="142" s="1"/>
  <c r="AI6" i="148" s="1"/>
  <c r="AJ7" i="142"/>
  <c r="AJ27" i="142" s="1"/>
  <c r="AJ6" i="148" s="1"/>
  <c r="AK7" i="142"/>
  <c r="AK27" i="142" s="1"/>
  <c r="AK6" i="148" s="1"/>
  <c r="AL7" i="142"/>
  <c r="AL27" i="142" s="1"/>
  <c r="AL6" i="148" s="1"/>
  <c r="AM7" i="142"/>
  <c r="AM27" i="142" s="1"/>
  <c r="AM6" i="148" s="1"/>
  <c r="AN7" i="142"/>
  <c r="AN27" i="142" s="1"/>
  <c r="AN6" i="148" s="1"/>
  <c r="AV7" i="142"/>
  <c r="AV27" i="142" s="1"/>
  <c r="AV6" i="148" s="1"/>
  <c r="AW7" i="142"/>
  <c r="AW27" i="142" s="1"/>
  <c r="AW6" i="148" s="1"/>
  <c r="A40" i="156" l="1"/>
  <c r="A39" i="156"/>
  <c r="A37" i="156"/>
  <c r="A36" i="156"/>
  <c r="A34" i="156"/>
  <c r="A33" i="156"/>
  <c r="A20" i="156"/>
  <c r="A19" i="156"/>
  <c r="A17" i="156"/>
  <c r="A16" i="156"/>
  <c r="A14" i="156"/>
  <c r="A13" i="156"/>
  <c r="A20" i="155"/>
  <c r="A19" i="155"/>
  <c r="A17" i="155"/>
  <c r="A16" i="155"/>
  <c r="A14" i="155"/>
  <c r="A13" i="155"/>
  <c r="A20" i="154"/>
  <c r="A19" i="154"/>
  <c r="A17" i="154"/>
  <c r="A16" i="154"/>
  <c r="A14" i="154"/>
  <c r="A13" i="154"/>
  <c r="A40" i="153" l="1"/>
  <c r="A39" i="153"/>
  <c r="A37" i="153"/>
  <c r="A36" i="153"/>
  <c r="A34" i="153"/>
  <c r="A33" i="153"/>
  <c r="A20" i="153"/>
  <c r="A19" i="153"/>
  <c r="A17" i="153"/>
  <c r="A16" i="153"/>
  <c r="A14" i="153"/>
  <c r="A13" i="153"/>
  <c r="A40" i="152" l="1"/>
  <c r="A39" i="152"/>
  <c r="A37" i="152"/>
  <c r="A36" i="152"/>
  <c r="A34" i="152"/>
  <c r="A33" i="152"/>
  <c r="A20" i="152"/>
  <c r="A19" i="152"/>
  <c r="A17" i="152"/>
  <c r="A16" i="152"/>
  <c r="A14" i="152"/>
  <c r="A13" i="152"/>
  <c r="AN13" i="141" l="1"/>
  <c r="AN33" i="141" s="1"/>
  <c r="AN10" i="141"/>
  <c r="AN30" i="141" s="1"/>
  <c r="AN8" i="141"/>
  <c r="AN28" i="141" s="1"/>
  <c r="AN8" i="143"/>
  <c r="AN8" i="149"/>
  <c r="AN28" i="149" s="1"/>
  <c r="AN8" i="142"/>
  <c r="AN28" i="142" s="1"/>
  <c r="AN7" i="148" s="1"/>
  <c r="AN10" i="149"/>
  <c r="AN30" i="149" s="1"/>
  <c r="AN10" i="143"/>
  <c r="AN10" i="142"/>
  <c r="AN30" i="142" s="1"/>
  <c r="AN9" i="148" s="1"/>
  <c r="AN13" i="143"/>
  <c r="AN13" i="149"/>
  <c r="AN33" i="149" s="1"/>
  <c r="AN13" i="142"/>
  <c r="AN33" i="142" s="1"/>
  <c r="AN12" i="148" s="1"/>
  <c r="AN22" i="141" l="1"/>
  <c r="AN42" i="141" s="1"/>
  <c r="AN14" i="141"/>
  <c r="AN34" i="141" s="1"/>
  <c r="AN11" i="141"/>
  <c r="AN31" i="141" s="1"/>
  <c r="AN22" i="143"/>
  <c r="AN22" i="149"/>
  <c r="AN42" i="149" s="1"/>
  <c r="AN22" i="142"/>
  <c r="AN42" i="142" s="1"/>
  <c r="AN21" i="148" s="1"/>
  <c r="AN14" i="143"/>
  <c r="AN14" i="149"/>
  <c r="AN34" i="149" s="1"/>
  <c r="AN14" i="142"/>
  <c r="AN34" i="142" s="1"/>
  <c r="AN13" i="148" s="1"/>
  <c r="AN11" i="143"/>
  <c r="AN11" i="149"/>
  <c r="AN31" i="149" s="1"/>
  <c r="AN11" i="142"/>
  <c r="AN31" i="142" s="1"/>
  <c r="AN10" i="148" s="1"/>
  <c r="AN16" i="141" l="1"/>
  <c r="AN36" i="141" s="1"/>
  <c r="AN16" i="143"/>
  <c r="AN16" i="149"/>
  <c r="AN36" i="149" s="1"/>
  <c r="AN16" i="142"/>
  <c r="AN36" i="142" s="1"/>
  <c r="AN15" i="148" s="1"/>
  <c r="A40" i="149"/>
  <c r="A39" i="149"/>
  <c r="A37" i="149"/>
  <c r="A36" i="149"/>
  <c r="A34" i="149"/>
  <c r="A33" i="149"/>
  <c r="A20" i="149"/>
  <c r="A19" i="149"/>
  <c r="A17" i="149"/>
  <c r="A16" i="149"/>
  <c r="A14" i="149"/>
  <c r="A13" i="149"/>
  <c r="B5" i="149"/>
  <c r="B25" i="149" s="1"/>
  <c r="B4" i="149"/>
  <c r="B24" i="149" s="1"/>
  <c r="A19" i="148"/>
  <c r="A18" i="148"/>
  <c r="A16" i="148"/>
  <c r="A15" i="148"/>
  <c r="A13" i="148"/>
  <c r="A12" i="148"/>
  <c r="A19" i="144"/>
  <c r="A18" i="144"/>
  <c r="A16" i="144"/>
  <c r="A15" i="144"/>
  <c r="A13" i="144"/>
  <c r="A12" i="144"/>
  <c r="AN17" i="141" l="1"/>
  <c r="AN37" i="141" s="1"/>
  <c r="AN19" i="141"/>
  <c r="AN39" i="141" s="1"/>
  <c r="AN19" i="143"/>
  <c r="AN19" i="149"/>
  <c r="AN39" i="149" s="1"/>
  <c r="AN19" i="142"/>
  <c r="AN39" i="142" s="1"/>
  <c r="AN18" i="148" s="1"/>
  <c r="AN17" i="149"/>
  <c r="AN37" i="149" s="1"/>
  <c r="AN17" i="143"/>
  <c r="AN17" i="142"/>
  <c r="AN37" i="142" s="1"/>
  <c r="AN16" i="148" s="1"/>
  <c r="AN20" i="141" l="1"/>
  <c r="AN40" i="141" s="1"/>
  <c r="AN20" i="143"/>
  <c r="AN20" i="142"/>
  <c r="AN40" i="142" s="1"/>
  <c r="AN19" i="148" s="1"/>
  <c r="AN20" i="149"/>
  <c r="AN40" i="149" s="1"/>
  <c r="AI13" i="141" l="1"/>
  <c r="AI33" i="141" s="1"/>
  <c r="AH13" i="141"/>
  <c r="AH33" i="141" s="1"/>
  <c r="AW13" i="141"/>
  <c r="AW33" i="141" s="1"/>
  <c r="AL8" i="141"/>
  <c r="AL28" i="141" s="1"/>
  <c r="AJ13" i="141"/>
  <c r="AJ33" i="141" s="1"/>
  <c r="AM13" i="141"/>
  <c r="AM33" i="141" s="1"/>
  <c r="AJ8" i="141"/>
  <c r="AJ28" i="141" s="1"/>
  <c r="AM10" i="141"/>
  <c r="AM30" i="141" s="1"/>
  <c r="AJ10" i="141"/>
  <c r="AJ30" i="141" s="1"/>
  <c r="AV8" i="141"/>
  <c r="AV28" i="141" s="1"/>
  <c r="AG13" i="141"/>
  <c r="AG33" i="141" s="1"/>
  <c r="AK8" i="141"/>
  <c r="AK28" i="141" s="1"/>
  <c r="AI8" i="141"/>
  <c r="AI28" i="141" s="1"/>
  <c r="AW10" i="141"/>
  <c r="AW30" i="141" s="1"/>
  <c r="AK10" i="141"/>
  <c r="AK30" i="141" s="1"/>
  <c r="AK13" i="141"/>
  <c r="AK33" i="141" s="1"/>
  <c r="AG8" i="141"/>
  <c r="AG28" i="141" s="1"/>
  <c r="AW8" i="141"/>
  <c r="AW28" i="141" s="1"/>
  <c r="AI10" i="141"/>
  <c r="AI30" i="141" s="1"/>
  <c r="AG10" i="141"/>
  <c r="AG30" i="141" s="1"/>
  <c r="AM8" i="141"/>
  <c r="AM28" i="141" s="1"/>
  <c r="AH10" i="141"/>
  <c r="AH30" i="141" s="1"/>
  <c r="AV13" i="141"/>
  <c r="AV33" i="141" s="1"/>
  <c r="AH8" i="141"/>
  <c r="AH28" i="141" s="1"/>
  <c r="AL10" i="141"/>
  <c r="AL30" i="141" s="1"/>
  <c r="AV10" i="141"/>
  <c r="AV30" i="141" s="1"/>
  <c r="AL13" i="141"/>
  <c r="AL33" i="141" s="1"/>
  <c r="AJ10" i="143"/>
  <c r="AJ10" i="149"/>
  <c r="AJ30" i="149" s="1"/>
  <c r="AJ10" i="142"/>
  <c r="AJ30" i="142" s="1"/>
  <c r="AJ9" i="148" s="1"/>
  <c r="AV8" i="143"/>
  <c r="AV8" i="149"/>
  <c r="AV28" i="149" s="1"/>
  <c r="AV8" i="142"/>
  <c r="AV28" i="142" s="1"/>
  <c r="AV7" i="148" s="1"/>
  <c r="AK8" i="143"/>
  <c r="AK8" i="149"/>
  <c r="AK28" i="149" s="1"/>
  <c r="AK8" i="142"/>
  <c r="AK28" i="142" s="1"/>
  <c r="AK7" i="148" s="1"/>
  <c r="AW8" i="143"/>
  <c r="AW8" i="149"/>
  <c r="AW28" i="149" s="1"/>
  <c r="AW8" i="142"/>
  <c r="AW28" i="142" s="1"/>
  <c r="AW7" i="148" s="1"/>
  <c r="AM8" i="143"/>
  <c r="AM8" i="149"/>
  <c r="AM28" i="149" s="1"/>
  <c r="AM8" i="142"/>
  <c r="AM28" i="142" s="1"/>
  <c r="AM7" i="148" s="1"/>
  <c r="AH10" i="149"/>
  <c r="AH30" i="149" s="1"/>
  <c r="AH10" i="143"/>
  <c r="AH10" i="142"/>
  <c r="AH30" i="142" s="1"/>
  <c r="AH9" i="148" s="1"/>
  <c r="AV13" i="143"/>
  <c r="AV13" i="149"/>
  <c r="AV33" i="149" s="1"/>
  <c r="AV13" i="142"/>
  <c r="AV33" i="142" s="1"/>
  <c r="AV12" i="148" s="1"/>
  <c r="AH8" i="143"/>
  <c r="AH8" i="149"/>
  <c r="AH28" i="149" s="1"/>
  <c r="AH8" i="142"/>
  <c r="AH28" i="142" s="1"/>
  <c r="AH7" i="148" s="1"/>
  <c r="AK10" i="143"/>
  <c r="AK10" i="149"/>
  <c r="AK30" i="149" s="1"/>
  <c r="AK10" i="142"/>
  <c r="AK30" i="142" s="1"/>
  <c r="AK9" i="148" s="1"/>
  <c r="AI13" i="143"/>
  <c r="AI13" i="149"/>
  <c r="AI33" i="149" s="1"/>
  <c r="AI13" i="142"/>
  <c r="AI33" i="142" s="1"/>
  <c r="AI12" i="148" s="1"/>
  <c r="AW13" i="143"/>
  <c r="AW13" i="149"/>
  <c r="AW33" i="149" s="1"/>
  <c r="AW13" i="142"/>
  <c r="AW33" i="142" s="1"/>
  <c r="AW12" i="148" s="1"/>
  <c r="AI8" i="143"/>
  <c r="AI8" i="149"/>
  <c r="AI28" i="149" s="1"/>
  <c r="AI8" i="142"/>
  <c r="AI28" i="142" s="1"/>
  <c r="AI7" i="148" s="1"/>
  <c r="AM10" i="143"/>
  <c r="AM10" i="149"/>
  <c r="AM30" i="149" s="1"/>
  <c r="AM10" i="142"/>
  <c r="AM30" i="142" s="1"/>
  <c r="AM9" i="148" s="1"/>
  <c r="AG13" i="143"/>
  <c r="AG13" i="149"/>
  <c r="AG33" i="149" s="1"/>
  <c r="AG13" i="142"/>
  <c r="AG33" i="142" s="1"/>
  <c r="AG12" i="148" s="1"/>
  <c r="AG10" i="149"/>
  <c r="AG30" i="149" s="1"/>
  <c r="AG10" i="143"/>
  <c r="AG10" i="142"/>
  <c r="AG30" i="142" s="1"/>
  <c r="AG9" i="148" s="1"/>
  <c r="AL13" i="143"/>
  <c r="AL13" i="149"/>
  <c r="AL33" i="149" s="1"/>
  <c r="AL13" i="142"/>
  <c r="AL33" i="142" s="1"/>
  <c r="AL12" i="148" s="1"/>
  <c r="AK13" i="143"/>
  <c r="AK13" i="149"/>
  <c r="AK33" i="149" s="1"/>
  <c r="AK13" i="142"/>
  <c r="AK33" i="142" s="1"/>
  <c r="AK12" i="148" s="1"/>
  <c r="AG8" i="143"/>
  <c r="AG8" i="149"/>
  <c r="AG28" i="149" s="1"/>
  <c r="AG8" i="142"/>
  <c r="AG28" i="142" s="1"/>
  <c r="AG7" i="148" s="1"/>
  <c r="AL10" i="143"/>
  <c r="AL10" i="149"/>
  <c r="AL30" i="149" s="1"/>
  <c r="AL10" i="142"/>
  <c r="AL30" i="142" s="1"/>
  <c r="AL9" i="148" s="1"/>
  <c r="AH13" i="143"/>
  <c r="AH13" i="149"/>
  <c r="AH33" i="149" s="1"/>
  <c r="AH13" i="142"/>
  <c r="AH33" i="142" s="1"/>
  <c r="AH12" i="148" s="1"/>
  <c r="AV10" i="143"/>
  <c r="AV10" i="149"/>
  <c r="AV30" i="149" s="1"/>
  <c r="AV10" i="142"/>
  <c r="AV30" i="142" s="1"/>
  <c r="AV9" i="148" s="1"/>
  <c r="AL8" i="143"/>
  <c r="AL8" i="149"/>
  <c r="AL28" i="149" s="1"/>
  <c r="AL8" i="142"/>
  <c r="AL28" i="142" s="1"/>
  <c r="AL7" i="148" s="1"/>
  <c r="AI10" i="143"/>
  <c r="AI10" i="149"/>
  <c r="AI30" i="149" s="1"/>
  <c r="AI10" i="142"/>
  <c r="AI30" i="142" s="1"/>
  <c r="AI9" i="148" s="1"/>
  <c r="AW10" i="143"/>
  <c r="AW10" i="149"/>
  <c r="AW30" i="149" s="1"/>
  <c r="AW10" i="142"/>
  <c r="AW30" i="142" s="1"/>
  <c r="AW9" i="148" s="1"/>
  <c r="AJ13" i="143"/>
  <c r="AJ13" i="149"/>
  <c r="AJ33" i="149" s="1"/>
  <c r="AJ13" i="142"/>
  <c r="AJ33" i="142" s="1"/>
  <c r="AJ12" i="148" s="1"/>
  <c r="AM13" i="143"/>
  <c r="AM13" i="149"/>
  <c r="AM33" i="149" s="1"/>
  <c r="AM13" i="142"/>
  <c r="AM33" i="142" s="1"/>
  <c r="AM12" i="148" s="1"/>
  <c r="AJ8" i="143"/>
  <c r="AJ8" i="149"/>
  <c r="AJ28" i="149" s="1"/>
  <c r="AJ8" i="142"/>
  <c r="AJ28" i="142" s="1"/>
  <c r="AJ7" i="148" s="1"/>
  <c r="AW22" i="141" l="1"/>
  <c r="AW42" i="141" s="1"/>
  <c r="AV14" i="141"/>
  <c r="AV34" i="141" s="1"/>
  <c r="AH14" i="141"/>
  <c r="AH34" i="141" s="1"/>
  <c r="AK14" i="141"/>
  <c r="AK34" i="141" s="1"/>
  <c r="AJ14" i="141"/>
  <c r="AJ34" i="141" s="1"/>
  <c r="AM22" i="141"/>
  <c r="AM42" i="141" s="1"/>
  <c r="AI22" i="141"/>
  <c r="AI42" i="141" s="1"/>
  <c r="AL11" i="141"/>
  <c r="AL31" i="141" s="1"/>
  <c r="AK22" i="141"/>
  <c r="AK42" i="141" s="1"/>
  <c r="AI14" i="141"/>
  <c r="AI34" i="141" s="1"/>
  <c r="AG11" i="141"/>
  <c r="AG31" i="141" s="1"/>
  <c r="AH22" i="141"/>
  <c r="AH42" i="141" s="1"/>
  <c r="AM14" i="141"/>
  <c r="AM34" i="141" s="1"/>
  <c r="AV22" i="141"/>
  <c r="AV42" i="141" s="1"/>
  <c r="AH11" i="141"/>
  <c r="AH31" i="141" s="1"/>
  <c r="AK11" i="141"/>
  <c r="AK31" i="141" s="1"/>
  <c r="AV11" i="141"/>
  <c r="AV31" i="141" s="1"/>
  <c r="AW11" i="141"/>
  <c r="AW31" i="141" s="1"/>
  <c r="AI11" i="141"/>
  <c r="AI31" i="141" s="1"/>
  <c r="AL14" i="141"/>
  <c r="AL34" i="141" s="1"/>
  <c r="AJ11" i="141"/>
  <c r="AJ31" i="141" s="1"/>
  <c r="AW14" i="141"/>
  <c r="AW34" i="141" s="1"/>
  <c r="AJ22" i="141"/>
  <c r="AJ42" i="141" s="1"/>
  <c r="AL22" i="141"/>
  <c r="AL42" i="141" s="1"/>
  <c r="AG22" i="141"/>
  <c r="AG42" i="141" s="1"/>
  <c r="AM11" i="141"/>
  <c r="AM31" i="141" s="1"/>
  <c r="AG14" i="141"/>
  <c r="AG34" i="141" s="1"/>
  <c r="AV14" i="143"/>
  <c r="AV14" i="149"/>
  <c r="AV34" i="149" s="1"/>
  <c r="AV14" i="142"/>
  <c r="AV34" i="142" s="1"/>
  <c r="AV13" i="148" s="1"/>
  <c r="AJ14" i="149"/>
  <c r="AJ34" i="149" s="1"/>
  <c r="AJ14" i="143"/>
  <c r="AJ14" i="142"/>
  <c r="AJ34" i="142" s="1"/>
  <c r="AJ13" i="148" s="1"/>
  <c r="AI14" i="149"/>
  <c r="AI34" i="149" s="1"/>
  <c r="AI14" i="143"/>
  <c r="AI14" i="142"/>
  <c r="AI34" i="142" s="1"/>
  <c r="AI13" i="148" s="1"/>
  <c r="AG11" i="143"/>
  <c r="AG11" i="149"/>
  <c r="AG31" i="149" s="1"/>
  <c r="AG11" i="142"/>
  <c r="AG31" i="142" s="1"/>
  <c r="AG10" i="148" s="1"/>
  <c r="AJ11" i="143"/>
  <c r="AJ11" i="149"/>
  <c r="AJ31" i="149" s="1"/>
  <c r="AJ11" i="142"/>
  <c r="AJ31" i="142" s="1"/>
  <c r="AJ10" i="148" s="1"/>
  <c r="AW22" i="149"/>
  <c r="AW42" i="149" s="1"/>
  <c r="AW22" i="143"/>
  <c r="AW22" i="142"/>
  <c r="AW42" i="142" s="1"/>
  <c r="AW21" i="148" s="1"/>
  <c r="AK14" i="143"/>
  <c r="AK14" i="149"/>
  <c r="AK34" i="149" s="1"/>
  <c r="AK14" i="142"/>
  <c r="AK34" i="142" s="1"/>
  <c r="AK13" i="148" s="1"/>
  <c r="AK22" i="143"/>
  <c r="AK22" i="142"/>
  <c r="AK42" i="142" s="1"/>
  <c r="AK21" i="148" s="1"/>
  <c r="AK22" i="149"/>
  <c r="AK42" i="149" s="1"/>
  <c r="AJ22" i="143"/>
  <c r="AJ22" i="149"/>
  <c r="AJ42" i="149" s="1"/>
  <c r="AJ22" i="142"/>
  <c r="AJ42" i="142" s="1"/>
  <c r="AJ21" i="148" s="1"/>
  <c r="AL22" i="143"/>
  <c r="AL22" i="149"/>
  <c r="AL42" i="149" s="1"/>
  <c r="AL22" i="142"/>
  <c r="AL42" i="142" s="1"/>
  <c r="AL21" i="148" s="1"/>
  <c r="AI22" i="143"/>
  <c r="AI22" i="149"/>
  <c r="AI42" i="149" s="1"/>
  <c r="AI22" i="142"/>
  <c r="AI42" i="142" s="1"/>
  <c r="AI21" i="148" s="1"/>
  <c r="AL11" i="143"/>
  <c r="AL11" i="149"/>
  <c r="AL31" i="149" s="1"/>
  <c r="AL11" i="142"/>
  <c r="AL31" i="142" s="1"/>
  <c r="AL10" i="148" s="1"/>
  <c r="AW14" i="143"/>
  <c r="AW14" i="149"/>
  <c r="AW34" i="149" s="1"/>
  <c r="AW14" i="142"/>
  <c r="AW34" i="142" s="1"/>
  <c r="AW13" i="148" s="1"/>
  <c r="AH14" i="149"/>
  <c r="AH34" i="149" s="1"/>
  <c r="AH14" i="143"/>
  <c r="AH14" i="142"/>
  <c r="AH34" i="142" s="1"/>
  <c r="AH13" i="148" s="1"/>
  <c r="AK11" i="143"/>
  <c r="AK11" i="149"/>
  <c r="AK31" i="149" s="1"/>
  <c r="AK11" i="142"/>
  <c r="AK31" i="142" s="1"/>
  <c r="AK10" i="148" s="1"/>
  <c r="AV11" i="149"/>
  <c r="AV31" i="149" s="1"/>
  <c r="AV11" i="143"/>
  <c r="AV11" i="142"/>
  <c r="AV31" i="142" s="1"/>
  <c r="AV10" i="148" s="1"/>
  <c r="AG22" i="149"/>
  <c r="AG42" i="149" s="1"/>
  <c r="AG22" i="143"/>
  <c r="AG22" i="142"/>
  <c r="AG42" i="142" s="1"/>
  <c r="AG21" i="148" s="1"/>
  <c r="AM22" i="143"/>
  <c r="AM22" i="149"/>
  <c r="AM42" i="149" s="1"/>
  <c r="AM22" i="142"/>
  <c r="AM42" i="142" s="1"/>
  <c r="AM21" i="148" s="1"/>
  <c r="AM14" i="143"/>
  <c r="AM14" i="149"/>
  <c r="AM34" i="149" s="1"/>
  <c r="AM14" i="142"/>
  <c r="AM34" i="142" s="1"/>
  <c r="AM13" i="148" s="1"/>
  <c r="AH11" i="143"/>
  <c r="AH11" i="149"/>
  <c r="AH31" i="149" s="1"/>
  <c r="AH11" i="142"/>
  <c r="AH31" i="142" s="1"/>
  <c r="AH10" i="148" s="1"/>
  <c r="AW11" i="143"/>
  <c r="AW11" i="149"/>
  <c r="AW31" i="149" s="1"/>
  <c r="AW11" i="142"/>
  <c r="AW31" i="142" s="1"/>
  <c r="AW10" i="148" s="1"/>
  <c r="AL14" i="143"/>
  <c r="AL14" i="149"/>
  <c r="AL34" i="149" s="1"/>
  <c r="AL14" i="142"/>
  <c r="AL34" i="142" s="1"/>
  <c r="AL13" i="148" s="1"/>
  <c r="AH22" i="143"/>
  <c r="AH22" i="149"/>
  <c r="AH42" i="149" s="1"/>
  <c r="AH22" i="142"/>
  <c r="AH42" i="142" s="1"/>
  <c r="AH21" i="148" s="1"/>
  <c r="AV22" i="149"/>
  <c r="AV42" i="149" s="1"/>
  <c r="AV22" i="143"/>
  <c r="AV22" i="142"/>
  <c r="AV42" i="142" s="1"/>
  <c r="AV21" i="148" s="1"/>
  <c r="AI11" i="143"/>
  <c r="AI11" i="149"/>
  <c r="AI31" i="149" s="1"/>
  <c r="AI11" i="142"/>
  <c r="AI31" i="142" s="1"/>
  <c r="AI10" i="148" s="1"/>
  <c r="AM11" i="143"/>
  <c r="AM11" i="149"/>
  <c r="AM31" i="149" s="1"/>
  <c r="AM11" i="142"/>
  <c r="AM31" i="142" s="1"/>
  <c r="AM10" i="148" s="1"/>
  <c r="AG14" i="143"/>
  <c r="AG14" i="149"/>
  <c r="AG34" i="149" s="1"/>
  <c r="AG14" i="142"/>
  <c r="AG34" i="142" s="1"/>
  <c r="AG13" i="148" s="1"/>
  <c r="AV16" i="141" l="1"/>
  <c r="AV36" i="141" s="1"/>
  <c r="AJ16" i="141"/>
  <c r="AJ36" i="141" s="1"/>
  <c r="AW16" i="141"/>
  <c r="AW36" i="141" s="1"/>
  <c r="AM16" i="141"/>
  <c r="AM36" i="141" s="1"/>
  <c r="AH16" i="141"/>
  <c r="AH36" i="141" s="1"/>
  <c r="AK16" i="141"/>
  <c r="AK36" i="141" s="1"/>
  <c r="AI16" i="141"/>
  <c r="AI36" i="141" s="1"/>
  <c r="AG16" i="141"/>
  <c r="AG36" i="141" s="1"/>
  <c r="AL16" i="141"/>
  <c r="AL36" i="141" s="1"/>
  <c r="AJ16" i="143"/>
  <c r="AJ16" i="142"/>
  <c r="AJ36" i="142" s="1"/>
  <c r="AJ15" i="148" s="1"/>
  <c r="AJ16" i="149"/>
  <c r="AJ36" i="149" s="1"/>
  <c r="AL16" i="143"/>
  <c r="AL16" i="149"/>
  <c r="AL36" i="149" s="1"/>
  <c r="AL16" i="142"/>
  <c r="AL36" i="142" s="1"/>
  <c r="AL15" i="148" s="1"/>
  <c r="AV16" i="149"/>
  <c r="AV36" i="149" s="1"/>
  <c r="AV16" i="143"/>
  <c r="AV16" i="142"/>
  <c r="AV36" i="142" s="1"/>
  <c r="AV15" i="148" s="1"/>
  <c r="AW16" i="149"/>
  <c r="AW36" i="149" s="1"/>
  <c r="AW16" i="142"/>
  <c r="AW36" i="142" s="1"/>
  <c r="AW15" i="148" s="1"/>
  <c r="AW16" i="143"/>
  <c r="AH16" i="143"/>
  <c r="AH16" i="149"/>
  <c r="AH36" i="149" s="1"/>
  <c r="AH16" i="142"/>
  <c r="AH36" i="142" s="1"/>
  <c r="AH15" i="148" s="1"/>
  <c r="AK16" i="143"/>
  <c r="AK16" i="149"/>
  <c r="AK36" i="149" s="1"/>
  <c r="AK16" i="142"/>
  <c r="AK36" i="142" s="1"/>
  <c r="AK15" i="148" s="1"/>
  <c r="AI16" i="143"/>
  <c r="AI16" i="149"/>
  <c r="AI36" i="149" s="1"/>
  <c r="AI16" i="142"/>
  <c r="AI36" i="142" s="1"/>
  <c r="AI15" i="148" s="1"/>
  <c r="AM16" i="143"/>
  <c r="AM16" i="149"/>
  <c r="AM36" i="149" s="1"/>
  <c r="AM16" i="142"/>
  <c r="AM36" i="142" s="1"/>
  <c r="AM15" i="148" s="1"/>
  <c r="AG16" i="149"/>
  <c r="AG36" i="149" s="1"/>
  <c r="AG16" i="143"/>
  <c r="AG16" i="142"/>
  <c r="AG36" i="142" s="1"/>
  <c r="AG15" i="148" s="1"/>
  <c r="A20" i="143"/>
  <c r="A19" i="143"/>
  <c r="A17" i="143"/>
  <c r="A16" i="143"/>
  <c r="A14" i="143"/>
  <c r="A13" i="143"/>
  <c r="B5" i="143"/>
  <c r="B4" i="143"/>
  <c r="A40" i="142"/>
  <c r="A39" i="142"/>
  <c r="A37" i="142"/>
  <c r="A36" i="142"/>
  <c r="A34" i="142"/>
  <c r="A33" i="142"/>
  <c r="A20" i="142"/>
  <c r="A19" i="142"/>
  <c r="A17" i="142"/>
  <c r="A16" i="142"/>
  <c r="A14" i="142"/>
  <c r="A13" i="142"/>
  <c r="B5" i="142"/>
  <c r="B25" i="142" s="1"/>
  <c r="B4" i="148" s="1"/>
  <c r="B4" i="142"/>
  <c r="B24" i="142" s="1"/>
  <c r="B3" i="148" s="1"/>
  <c r="AW17" i="141" l="1"/>
  <c r="AW37" i="141" s="1"/>
  <c r="AW19" i="141"/>
  <c r="AW39" i="141" s="1"/>
  <c r="AL17" i="141"/>
  <c r="AL37" i="141" s="1"/>
  <c r="AG17" i="141"/>
  <c r="AG37" i="141" s="1"/>
  <c r="AL19" i="141"/>
  <c r="AL39" i="141" s="1"/>
  <c r="AJ17" i="141"/>
  <c r="AJ37" i="141" s="1"/>
  <c r="AI17" i="141"/>
  <c r="AI37" i="141" s="1"/>
  <c r="AM19" i="141"/>
  <c r="AM39" i="141" s="1"/>
  <c r="AM17" i="141"/>
  <c r="AM37" i="141" s="1"/>
  <c r="AJ19" i="141"/>
  <c r="AJ39" i="141" s="1"/>
  <c r="AI19" i="141"/>
  <c r="AI39" i="141" s="1"/>
  <c r="AG19" i="141"/>
  <c r="AG39" i="141" s="1"/>
  <c r="AH19" i="141"/>
  <c r="AH39" i="141" s="1"/>
  <c r="AK19" i="141"/>
  <c r="AK39" i="141" s="1"/>
  <c r="AV19" i="141"/>
  <c r="AV39" i="141" s="1"/>
  <c r="AH17" i="141"/>
  <c r="AH37" i="141" s="1"/>
  <c r="AK17" i="141"/>
  <c r="AK37" i="141" s="1"/>
  <c r="AV17" i="141"/>
  <c r="AV37" i="141" s="1"/>
  <c r="AM17" i="149"/>
  <c r="AM37" i="149" s="1"/>
  <c r="AM17" i="143"/>
  <c r="AM17" i="142"/>
  <c r="AM37" i="142" s="1"/>
  <c r="AM16" i="148" s="1"/>
  <c r="AG17" i="143"/>
  <c r="AG17" i="142"/>
  <c r="AG37" i="142" s="1"/>
  <c r="AG16" i="148" s="1"/>
  <c r="AG17" i="149"/>
  <c r="AG37" i="149" s="1"/>
  <c r="AL19" i="149"/>
  <c r="AL39" i="149" s="1"/>
  <c r="AL19" i="143"/>
  <c r="AL19" i="142"/>
  <c r="AL39" i="142" s="1"/>
  <c r="AL18" i="148" s="1"/>
  <c r="AG19" i="143"/>
  <c r="AG19" i="149"/>
  <c r="AG39" i="149" s="1"/>
  <c r="AG19" i="142"/>
  <c r="AG39" i="142" s="1"/>
  <c r="AG18" i="148" s="1"/>
  <c r="AJ17" i="143"/>
  <c r="AJ17" i="149"/>
  <c r="AJ37" i="149" s="1"/>
  <c r="AJ17" i="142"/>
  <c r="AJ37" i="142" s="1"/>
  <c r="AJ16" i="148" s="1"/>
  <c r="AI17" i="143"/>
  <c r="AI17" i="149"/>
  <c r="AI37" i="149" s="1"/>
  <c r="AI17" i="142"/>
  <c r="AI37" i="142" s="1"/>
  <c r="AI16" i="148" s="1"/>
  <c r="AI19" i="143"/>
  <c r="AI19" i="149"/>
  <c r="AI39" i="149" s="1"/>
  <c r="AI19" i="142"/>
  <c r="AI39" i="142" s="1"/>
  <c r="AI18" i="148" s="1"/>
  <c r="AM19" i="143"/>
  <c r="AM19" i="149"/>
  <c r="AM39" i="149" s="1"/>
  <c r="AM19" i="142"/>
  <c r="AM39" i="142" s="1"/>
  <c r="AM18" i="148" s="1"/>
  <c r="AJ19" i="149"/>
  <c r="AJ39" i="149" s="1"/>
  <c r="AJ19" i="143"/>
  <c r="AJ19" i="142"/>
  <c r="AJ39" i="142" s="1"/>
  <c r="AJ18" i="148" s="1"/>
  <c r="AH19" i="143"/>
  <c r="AH19" i="149"/>
  <c r="AH39" i="149" s="1"/>
  <c r="AH19" i="142"/>
  <c r="AH39" i="142" s="1"/>
  <c r="AH18" i="148" s="1"/>
  <c r="AK19" i="149"/>
  <c r="AK39" i="149" s="1"/>
  <c r="AK19" i="143"/>
  <c r="AK19" i="142"/>
  <c r="AK39" i="142" s="1"/>
  <c r="AK18" i="148" s="1"/>
  <c r="AV19" i="143"/>
  <c r="AV19" i="149"/>
  <c r="AV39" i="149" s="1"/>
  <c r="AV19" i="142"/>
  <c r="AV39" i="142" s="1"/>
  <c r="AV18" i="148" s="1"/>
  <c r="AW19" i="143"/>
  <c r="AW19" i="149"/>
  <c r="AW39" i="149" s="1"/>
  <c r="AW19" i="142"/>
  <c r="AW39" i="142" s="1"/>
  <c r="AW18" i="148" s="1"/>
  <c r="AW17" i="143"/>
  <c r="AW17" i="149"/>
  <c r="AW37" i="149" s="1"/>
  <c r="AW17" i="142"/>
  <c r="AW37" i="142" s="1"/>
  <c r="AW16" i="148" s="1"/>
  <c r="AL17" i="149"/>
  <c r="AL37" i="149" s="1"/>
  <c r="AL17" i="143"/>
  <c r="AL17" i="142"/>
  <c r="AL37" i="142" s="1"/>
  <c r="AL16" i="148" s="1"/>
  <c r="AH17" i="143"/>
  <c r="AH17" i="142"/>
  <c r="AH37" i="142" s="1"/>
  <c r="AH16" i="148" s="1"/>
  <c r="AH17" i="149"/>
  <c r="AH37" i="149" s="1"/>
  <c r="AK17" i="143"/>
  <c r="AK17" i="149"/>
  <c r="AK37" i="149" s="1"/>
  <c r="AK17" i="142"/>
  <c r="AK37" i="142" s="1"/>
  <c r="AK16" i="148" s="1"/>
  <c r="AV17" i="143"/>
  <c r="AV17" i="149"/>
  <c r="AV37" i="149" s="1"/>
  <c r="AV17" i="142"/>
  <c r="AV37" i="142" s="1"/>
  <c r="AV16" i="148" s="1"/>
  <c r="B4" i="141"/>
  <c r="B24" i="141" s="1"/>
  <c r="B5" i="141"/>
  <c r="B25" i="141" s="1"/>
  <c r="A40" i="141"/>
  <c r="A39" i="141"/>
  <c r="A37" i="141"/>
  <c r="A36" i="141"/>
  <c r="A34" i="141"/>
  <c r="A33" i="141"/>
  <c r="A20" i="141"/>
  <c r="A19" i="141"/>
  <c r="A17" i="141"/>
  <c r="A16" i="141"/>
  <c r="A14" i="141"/>
  <c r="A13" i="141"/>
  <c r="AJ20" i="141" l="1"/>
  <c r="AJ40" i="141" s="1"/>
  <c r="AM20" i="141"/>
  <c r="AM40" i="141" s="1"/>
  <c r="AK20" i="141"/>
  <c r="AK40" i="141" s="1"/>
  <c r="AI20" i="141"/>
  <c r="AI40" i="141" s="1"/>
  <c r="AG20" i="141"/>
  <c r="AG40" i="141" s="1"/>
  <c r="AH20" i="141"/>
  <c r="AH40" i="141" s="1"/>
  <c r="AV20" i="141"/>
  <c r="AV40" i="141" s="1"/>
  <c r="AL20" i="141"/>
  <c r="AL40" i="141" s="1"/>
  <c r="AW20" i="141"/>
  <c r="AW40" i="141" s="1"/>
  <c r="AI20" i="143"/>
  <c r="AI20" i="149"/>
  <c r="AI40" i="149" s="1"/>
  <c r="AI20" i="142"/>
  <c r="AI40" i="142" s="1"/>
  <c r="AI19" i="148" s="1"/>
  <c r="AH20" i="149"/>
  <c r="AH40" i="149" s="1"/>
  <c r="AH20" i="143"/>
  <c r="AH20" i="142"/>
  <c r="AH40" i="142" s="1"/>
  <c r="AH19" i="148" s="1"/>
  <c r="AV20" i="143"/>
  <c r="AV20" i="149"/>
  <c r="AV40" i="149" s="1"/>
  <c r="AV20" i="142"/>
  <c r="AV40" i="142" s="1"/>
  <c r="AV19" i="148" s="1"/>
  <c r="AJ20" i="143"/>
  <c r="AJ20" i="149"/>
  <c r="AJ40" i="149" s="1"/>
  <c r="AJ20" i="142"/>
  <c r="AJ40" i="142" s="1"/>
  <c r="AJ19" i="148" s="1"/>
  <c r="AK20" i="143"/>
  <c r="AK20" i="149"/>
  <c r="AK40" i="149" s="1"/>
  <c r="AK20" i="142"/>
  <c r="AK40" i="142" s="1"/>
  <c r="AK19" i="148" s="1"/>
  <c r="AG20" i="143"/>
  <c r="AG20" i="149"/>
  <c r="AG40" i="149" s="1"/>
  <c r="AG20" i="142"/>
  <c r="AG40" i="142" s="1"/>
  <c r="AG19" i="148" s="1"/>
  <c r="AM20" i="143"/>
  <c r="AM20" i="142"/>
  <c r="AM40" i="142" s="1"/>
  <c r="AM19" i="148" s="1"/>
  <c r="AM20" i="149"/>
  <c r="AM40" i="149" s="1"/>
  <c r="AL20" i="143"/>
  <c r="AL20" i="149"/>
  <c r="AL40" i="149" s="1"/>
  <c r="AL20" i="142"/>
  <c r="AL40" i="142" s="1"/>
  <c r="AL19" i="148" s="1"/>
  <c r="AW20" i="143"/>
  <c r="AW20" i="149"/>
  <c r="AW40" i="149" s="1"/>
  <c r="AW20" i="142"/>
  <c r="AW40" i="142" s="1"/>
  <c r="AW19" i="148" s="1"/>
  <c r="B5" i="136"/>
  <c r="B6" i="136"/>
  <c r="B5" i="135" l="1"/>
  <c r="B26" i="135" s="1"/>
  <c r="B6" i="135"/>
  <c r="B27" i="135" s="1"/>
  <c r="B5" i="76" l="1"/>
  <c r="B26" i="76" s="1"/>
  <c r="B6" i="76"/>
  <c r="B27" i="76" s="1"/>
  <c r="B8" i="136" l="1"/>
  <c r="B8" i="135"/>
  <c r="B29" i="135" s="1"/>
  <c r="B8" i="76"/>
  <c r="B29" i="76" s="1"/>
  <c r="B14" i="136" l="1"/>
  <c r="B11" i="136"/>
  <c r="B9" i="136"/>
  <c r="B11" i="135"/>
  <c r="B32" i="135" s="1"/>
  <c r="B9" i="135"/>
  <c r="B30" i="135" s="1"/>
  <c r="B14" i="135"/>
  <c r="B35" i="135" s="1"/>
  <c r="B11" i="76"/>
  <c r="B32" i="76" s="1"/>
  <c r="B9" i="76"/>
  <c r="B30" i="76" s="1"/>
  <c r="B14" i="76"/>
  <c r="B35" i="76" s="1"/>
  <c r="B15" i="136" l="1"/>
  <c r="B12" i="136"/>
  <c r="B23" i="136"/>
  <c r="B12" i="135"/>
  <c r="B33" i="135" s="1"/>
  <c r="B15" i="135"/>
  <c r="B36" i="135" s="1"/>
  <c r="B23" i="135"/>
  <c r="B44" i="135" s="1"/>
  <c r="B23" i="76"/>
  <c r="B44" i="76" s="1"/>
  <c r="B12" i="76"/>
  <c r="B33" i="76" s="1"/>
  <c r="B15" i="76"/>
  <c r="B36" i="76" s="1"/>
  <c r="B17" i="136" l="1"/>
  <c r="B17" i="135"/>
  <c r="B38" i="135" s="1"/>
  <c r="B17" i="76"/>
  <c r="B38" i="76" s="1"/>
  <c r="B20" i="136" l="1"/>
  <c r="B18" i="136"/>
  <c r="B18" i="135"/>
  <c r="B39" i="135" s="1"/>
  <c r="B20" i="135"/>
  <c r="B41" i="135" s="1"/>
  <c r="B18" i="76"/>
  <c r="B39" i="76" s="1"/>
  <c r="B20" i="76"/>
  <c r="B41" i="76" s="1"/>
  <c r="B21" i="136" l="1"/>
  <c r="B21" i="135"/>
  <c r="B42" i="135" s="1"/>
  <c r="B21" i="76"/>
  <c r="B42" i="76" s="1"/>
  <c r="B5" i="130" l="1"/>
  <c r="B25" i="130" s="1"/>
  <c r="B6" i="130"/>
  <c r="B26" i="130" s="1"/>
  <c r="B5" i="75"/>
  <c r="B25" i="75" s="1"/>
  <c r="B6" i="75"/>
  <c r="B26" i="75" s="1"/>
  <c r="A39" i="100" l="1"/>
  <c r="A38" i="100"/>
  <c r="A36" i="100"/>
  <c r="A35" i="100"/>
  <c r="B5" i="131" l="1"/>
  <c r="B6" i="131"/>
  <c r="B8" i="75" l="1"/>
  <c r="B28" i="75" s="1"/>
  <c r="B8" i="130"/>
  <c r="B28" i="130" s="1"/>
  <c r="B8" i="131"/>
  <c r="B11" i="130" l="1"/>
  <c r="B31" i="130" s="1"/>
  <c r="B11" i="75"/>
  <c r="B31" i="75" s="1"/>
  <c r="B14" i="75"/>
  <c r="B34" i="75" s="1"/>
  <c r="B14" i="130"/>
  <c r="B34" i="130" s="1"/>
  <c r="B9" i="130"/>
  <c r="B29" i="130" s="1"/>
  <c r="B9" i="75"/>
  <c r="B29" i="75" s="1"/>
  <c r="B9" i="131"/>
  <c r="B14" i="131"/>
  <c r="B11" i="131"/>
  <c r="B23" i="131" l="1"/>
  <c r="B23" i="130"/>
  <c r="B43" i="130" s="1"/>
  <c r="B23" i="75"/>
  <c r="B43" i="75" s="1"/>
  <c r="B15" i="130"/>
  <c r="B35" i="130" s="1"/>
  <c r="B15" i="75"/>
  <c r="B35" i="75" s="1"/>
  <c r="B12" i="75"/>
  <c r="B32" i="75" s="1"/>
  <c r="B12" i="130"/>
  <c r="B32" i="130" s="1"/>
  <c r="B12" i="131"/>
  <c r="B15" i="131"/>
  <c r="B17" i="130" l="1"/>
  <c r="B37" i="130" s="1"/>
  <c r="B17" i="75"/>
  <c r="B37" i="75" s="1"/>
  <c r="B17" i="131"/>
  <c r="B20" i="75" l="1"/>
  <c r="B40" i="75" s="1"/>
  <c r="B20" i="130"/>
  <c r="B40" i="130" s="1"/>
  <c r="B18" i="75"/>
  <c r="B38" i="75" s="1"/>
  <c r="B18" i="130"/>
  <c r="B38" i="130" s="1"/>
  <c r="B20" i="131"/>
  <c r="B18" i="131"/>
  <c r="B21" i="130" l="1"/>
  <c r="B41" i="130" s="1"/>
  <c r="B21" i="75"/>
  <c r="B41" i="75" s="1"/>
  <c r="B21" i="131"/>
  <c r="A21" i="136" l="1"/>
  <c r="A20" i="136"/>
  <c r="A18" i="136"/>
  <c r="A17" i="136"/>
  <c r="A15" i="136"/>
  <c r="A14" i="136"/>
  <c r="A42" i="135"/>
  <c r="A41" i="135"/>
  <c r="A39" i="135"/>
  <c r="A38" i="135"/>
  <c r="A36" i="135"/>
  <c r="A35" i="135"/>
  <c r="A21" i="135"/>
  <c r="A20" i="135"/>
  <c r="A18" i="135"/>
  <c r="A17" i="135"/>
  <c r="A15" i="135"/>
  <c r="A14" i="135"/>
  <c r="C4" i="129" l="1"/>
  <c r="C21" i="129" s="1"/>
  <c r="C5" i="129"/>
  <c r="C22" i="129" s="1"/>
  <c r="B4" i="129" l="1"/>
  <c r="B21" i="129" s="1"/>
  <c r="B5" i="129"/>
  <c r="B22" i="129" s="1"/>
  <c r="C7" i="129" l="1"/>
  <c r="C24" i="129" s="1"/>
  <c r="B7" i="129"/>
  <c r="B24" i="129" s="1"/>
  <c r="B8" i="129" l="1"/>
  <c r="B25" i="129" s="1"/>
  <c r="B10" i="129"/>
  <c r="B27" i="129" s="1"/>
  <c r="B11" i="129" l="1"/>
  <c r="B28" i="129" s="1"/>
  <c r="B13" i="129" l="1"/>
  <c r="B30" i="129" s="1"/>
  <c r="B14" i="129" l="1"/>
  <c r="B31" i="129" s="1"/>
  <c r="B16" i="129"/>
  <c r="B33" i="129" s="1"/>
  <c r="B17" i="129" l="1"/>
  <c r="B34" i="129" s="1"/>
  <c r="C4" i="96"/>
  <c r="D4" i="96"/>
  <c r="H4" i="96"/>
  <c r="I4" i="95"/>
  <c r="I21" i="95" s="1"/>
  <c r="K4" i="96"/>
  <c r="L4" i="96"/>
  <c r="P4" i="96"/>
  <c r="Q4" i="95"/>
  <c r="Q21" i="95" s="1"/>
  <c r="S4" i="96"/>
  <c r="T4" i="96"/>
  <c r="E5" i="96"/>
  <c r="G5" i="96"/>
  <c r="H5" i="96"/>
  <c r="L5" i="95"/>
  <c r="L22" i="95" s="1"/>
  <c r="M5" i="95"/>
  <c r="M22" i="95" s="1"/>
  <c r="O5" i="96"/>
  <c r="T5" i="95"/>
  <c r="T22" i="95" s="1"/>
  <c r="U5" i="96"/>
  <c r="V4" i="106"/>
  <c r="V5" i="106"/>
  <c r="C4" i="106"/>
  <c r="D4" i="106"/>
  <c r="E4" i="106"/>
  <c r="F4" i="106"/>
  <c r="G4" i="106"/>
  <c r="H4" i="106"/>
  <c r="I4" i="106"/>
  <c r="J4" i="106"/>
  <c r="K4" i="106"/>
  <c r="L4" i="106"/>
  <c r="M4" i="106"/>
  <c r="N4" i="106"/>
  <c r="O4" i="106"/>
  <c r="P4" i="106"/>
  <c r="Q4" i="106"/>
  <c r="R4" i="106"/>
  <c r="S4" i="106"/>
  <c r="T4" i="106"/>
  <c r="U4" i="106"/>
  <c r="C5" i="106"/>
  <c r="D5" i="106"/>
  <c r="E5" i="106"/>
  <c r="F5" i="106"/>
  <c r="G5" i="106"/>
  <c r="H5" i="106"/>
  <c r="I5" i="106"/>
  <c r="J5" i="106"/>
  <c r="K5" i="106"/>
  <c r="L5" i="106"/>
  <c r="M5" i="106"/>
  <c r="N5" i="106"/>
  <c r="O5" i="106"/>
  <c r="P5" i="106"/>
  <c r="Q5" i="106"/>
  <c r="R5" i="106"/>
  <c r="S5" i="106"/>
  <c r="T5" i="106"/>
  <c r="U5" i="106"/>
  <c r="B5" i="127"/>
  <c r="B24" i="127" s="1"/>
  <c r="B6" i="127"/>
  <c r="B25" i="127" s="1"/>
  <c r="B5" i="107"/>
  <c r="B24" i="107" s="1"/>
  <c r="B6" i="107"/>
  <c r="B25" i="107" s="1"/>
  <c r="B19" i="129" l="1"/>
  <c r="B36" i="129" s="1"/>
  <c r="F5" i="95"/>
  <c r="F22" i="95" s="1"/>
  <c r="V5" i="96"/>
  <c r="D5" i="96"/>
  <c r="E5" i="95"/>
  <c r="E22" i="95" s="1"/>
  <c r="H4" i="95"/>
  <c r="H21" i="95" s="1"/>
  <c r="Q4" i="96"/>
  <c r="D5" i="95"/>
  <c r="D22" i="95" s="1"/>
  <c r="U5" i="95"/>
  <c r="U22" i="95" s="1"/>
  <c r="R4" i="95"/>
  <c r="R21" i="95" s="1"/>
  <c r="T5" i="96"/>
  <c r="I4" i="96"/>
  <c r="M5" i="96"/>
  <c r="V5" i="95"/>
  <c r="V22" i="95" s="1"/>
  <c r="N5" i="95"/>
  <c r="N22" i="95" s="1"/>
  <c r="P4" i="95"/>
  <c r="P21" i="95" s="1"/>
  <c r="L5" i="96"/>
  <c r="J4" i="95"/>
  <c r="J21" i="95" s="1"/>
  <c r="F5" i="96"/>
  <c r="J4" i="96"/>
  <c r="R4" i="96"/>
  <c r="N5" i="96"/>
  <c r="S5" i="95"/>
  <c r="S22" i="95" s="1"/>
  <c r="S5" i="96"/>
  <c r="O4" i="96"/>
  <c r="O4" i="95"/>
  <c r="O21" i="95" s="1"/>
  <c r="N4" i="96"/>
  <c r="N4" i="95"/>
  <c r="N21" i="95" s="1"/>
  <c r="Q5" i="96"/>
  <c r="Q5" i="95"/>
  <c r="Q22" i="95" s="1"/>
  <c r="U4" i="96"/>
  <c r="U4" i="95"/>
  <c r="U21" i="95" s="1"/>
  <c r="E4" i="96"/>
  <c r="E4" i="95"/>
  <c r="E21" i="95" s="1"/>
  <c r="K5" i="96"/>
  <c r="K5" i="95"/>
  <c r="K22" i="95" s="1"/>
  <c r="G4" i="96"/>
  <c r="G4" i="95"/>
  <c r="G21" i="95" s="1"/>
  <c r="V4" i="96"/>
  <c r="V4" i="95"/>
  <c r="V21" i="95" s="1"/>
  <c r="I5" i="96"/>
  <c r="I5" i="95"/>
  <c r="I22" i="95" s="1"/>
  <c r="M4" i="96"/>
  <c r="M4" i="95"/>
  <c r="M21" i="95" s="1"/>
  <c r="C5" i="96"/>
  <c r="C5" i="95"/>
  <c r="C22" i="95" s="1"/>
  <c r="R5" i="96"/>
  <c r="R5" i="95"/>
  <c r="R22" i="95" s="1"/>
  <c r="J5" i="95"/>
  <c r="J22" i="95" s="1"/>
  <c r="J5" i="96"/>
  <c r="F4" i="95"/>
  <c r="F21" i="95" s="1"/>
  <c r="F4" i="96"/>
  <c r="P5" i="95"/>
  <c r="P22" i="95" s="1"/>
  <c r="H5" i="95"/>
  <c r="H22" i="95" s="1"/>
  <c r="T4" i="95"/>
  <c r="T21" i="95" s="1"/>
  <c r="L4" i="95"/>
  <c r="L21" i="95" s="1"/>
  <c r="D4" i="95"/>
  <c r="D21" i="95" s="1"/>
  <c r="P5" i="96"/>
  <c r="O5" i="95"/>
  <c r="O22" i="95" s="1"/>
  <c r="G5" i="95"/>
  <c r="G22" i="95" s="1"/>
  <c r="S4" i="95"/>
  <c r="S21" i="95" s="1"/>
  <c r="K4" i="95"/>
  <c r="K21" i="95" s="1"/>
  <c r="C4" i="95"/>
  <c r="C21" i="95" s="1"/>
  <c r="O7" i="106"/>
  <c r="S7" i="106"/>
  <c r="I7" i="106"/>
  <c r="R7" i="106"/>
  <c r="H7" i="106"/>
  <c r="C7" i="106"/>
  <c r="Q7" i="106"/>
  <c r="G7" i="106"/>
  <c r="P7" i="106"/>
  <c r="F7" i="106"/>
  <c r="V7" i="106"/>
  <c r="M7" i="106"/>
  <c r="N7" i="106"/>
  <c r="J7" i="106"/>
  <c r="B8" i="107"/>
  <c r="B27" i="107" s="1"/>
  <c r="B8" i="127"/>
  <c r="B27" i="127" s="1"/>
  <c r="E7" i="106"/>
  <c r="U7" i="106"/>
  <c r="L7" i="106"/>
  <c r="D7" i="106"/>
  <c r="T7" i="106"/>
  <c r="K7" i="106"/>
  <c r="G7" i="96" l="1"/>
  <c r="G7" i="95"/>
  <c r="G24" i="95" s="1"/>
  <c r="N10" i="106"/>
  <c r="J10" i="106"/>
  <c r="B11" i="107"/>
  <c r="B30" i="107" s="1"/>
  <c r="B11" i="127"/>
  <c r="B30" i="127" s="1"/>
  <c r="N7" i="96"/>
  <c r="N7" i="95"/>
  <c r="N24" i="95" s="1"/>
  <c r="R7" i="96"/>
  <c r="R7" i="95"/>
  <c r="R24" i="95" s="1"/>
  <c r="L7" i="96"/>
  <c r="L7" i="95"/>
  <c r="L24" i="95" s="1"/>
  <c r="J7" i="96"/>
  <c r="J7" i="95"/>
  <c r="J24" i="95" s="1"/>
  <c r="T7" i="96"/>
  <c r="T7" i="95"/>
  <c r="T24" i="95" s="1"/>
  <c r="H7" i="96"/>
  <c r="H7" i="95"/>
  <c r="H24" i="95" s="1"/>
  <c r="C7" i="96"/>
  <c r="C7" i="95"/>
  <c r="C24" i="95" s="1"/>
  <c r="J8" i="106"/>
  <c r="B9" i="107"/>
  <c r="B28" i="107" s="1"/>
  <c r="B9" i="127"/>
  <c r="B28" i="127" s="1"/>
  <c r="D7" i="96"/>
  <c r="D7" i="95"/>
  <c r="D24" i="95" s="1"/>
  <c r="M7" i="96"/>
  <c r="M7" i="95"/>
  <c r="M24" i="95" s="1"/>
  <c r="P7" i="96"/>
  <c r="P7" i="95"/>
  <c r="P24" i="95" s="1"/>
  <c r="S7" i="96"/>
  <c r="S7" i="95"/>
  <c r="S24" i="95" s="1"/>
  <c r="O7" i="96"/>
  <c r="O7" i="95"/>
  <c r="O24" i="95" s="1"/>
  <c r="U7" i="96"/>
  <c r="U7" i="95"/>
  <c r="U24" i="95" s="1"/>
  <c r="E7" i="96"/>
  <c r="E7" i="95"/>
  <c r="E24" i="95" s="1"/>
  <c r="N8" i="106"/>
  <c r="F7" i="96"/>
  <c r="F7" i="95"/>
  <c r="F24" i="95" s="1"/>
  <c r="I7" i="96"/>
  <c r="I7" i="95"/>
  <c r="I24" i="95" s="1"/>
  <c r="K7" i="96"/>
  <c r="K7" i="95"/>
  <c r="K24" i="95" s="1"/>
  <c r="V7" i="96"/>
  <c r="V7" i="95"/>
  <c r="V24" i="95" s="1"/>
  <c r="Q7" i="96"/>
  <c r="Q7" i="95"/>
  <c r="Q24" i="95" s="1"/>
  <c r="J10" i="96" l="1"/>
  <c r="J10" i="95"/>
  <c r="J27" i="95" s="1"/>
  <c r="N10" i="96"/>
  <c r="N10" i="95"/>
  <c r="N27" i="95" s="1"/>
  <c r="N8" i="96"/>
  <c r="N8" i="95"/>
  <c r="N25" i="95" s="1"/>
  <c r="J11" i="106"/>
  <c r="B12" i="107"/>
  <c r="B31" i="107" s="1"/>
  <c r="B12" i="127"/>
  <c r="B31" i="127" s="1"/>
  <c r="N11" i="106"/>
  <c r="J8" i="96"/>
  <c r="J8" i="95"/>
  <c r="J25" i="95" s="1"/>
  <c r="N11" i="96" l="1"/>
  <c r="N11" i="95"/>
  <c r="N28" i="95" s="1"/>
  <c r="N13" i="106"/>
  <c r="J11" i="95"/>
  <c r="J28" i="95" s="1"/>
  <c r="J11" i="96"/>
  <c r="J13" i="106"/>
  <c r="B14" i="107"/>
  <c r="B33" i="107" s="1"/>
  <c r="B14" i="127"/>
  <c r="B33" i="127" s="1"/>
  <c r="B4" i="95"/>
  <c r="B21" i="95" s="1"/>
  <c r="B5" i="95"/>
  <c r="B22" i="95" s="1"/>
  <c r="B4" i="106"/>
  <c r="B5" i="106"/>
  <c r="N16" i="106" l="1"/>
  <c r="N13" i="95"/>
  <c r="N30" i="95" s="1"/>
  <c r="N13" i="96"/>
  <c r="N14" i="106"/>
  <c r="J13" i="96"/>
  <c r="J13" i="95"/>
  <c r="J30" i="95" s="1"/>
  <c r="J16" i="106"/>
  <c r="B17" i="107"/>
  <c r="B36" i="107" s="1"/>
  <c r="B17" i="127"/>
  <c r="B36" i="127" s="1"/>
  <c r="J14" i="106"/>
  <c r="B15" i="107"/>
  <c r="B34" i="107" s="1"/>
  <c r="B15" i="127"/>
  <c r="B34" i="127" s="1"/>
  <c r="B4" i="96"/>
  <c r="B5" i="96"/>
  <c r="J17" i="106" l="1"/>
  <c r="B18" i="107"/>
  <c r="B37" i="107" s="1"/>
  <c r="B18" i="127"/>
  <c r="B37" i="127" s="1"/>
  <c r="N16" i="95"/>
  <c r="N33" i="95" s="1"/>
  <c r="N16" i="96"/>
  <c r="N14" i="96"/>
  <c r="N14" i="95"/>
  <c r="N31" i="95" s="1"/>
  <c r="J14" i="95"/>
  <c r="J31" i="95" s="1"/>
  <c r="J14" i="96"/>
  <c r="J16" i="96"/>
  <c r="J16" i="95"/>
  <c r="J33" i="95" s="1"/>
  <c r="N17" i="106"/>
  <c r="I10" i="106" l="1"/>
  <c r="N19" i="106"/>
  <c r="T10" i="106"/>
  <c r="N17" i="96"/>
  <c r="N17" i="95"/>
  <c r="N34" i="95" s="1"/>
  <c r="I8" i="106"/>
  <c r="F10" i="106"/>
  <c r="T8" i="106"/>
  <c r="F8" i="106"/>
  <c r="J17" i="95"/>
  <c r="J34" i="95" s="1"/>
  <c r="J17" i="96"/>
  <c r="J19" i="106"/>
  <c r="B20" i="107"/>
  <c r="B39" i="107" s="1"/>
  <c r="B20" i="127"/>
  <c r="B39" i="127" s="1"/>
  <c r="I11" i="106" l="1"/>
  <c r="T11" i="106"/>
  <c r="J19" i="96"/>
  <c r="J19" i="95"/>
  <c r="J36" i="95" s="1"/>
  <c r="E10" i="106"/>
  <c r="F8" i="96"/>
  <c r="F8" i="95"/>
  <c r="F25" i="95" s="1"/>
  <c r="F10" i="96"/>
  <c r="F10" i="95"/>
  <c r="F27" i="95" s="1"/>
  <c r="T10" i="96"/>
  <c r="T10" i="95"/>
  <c r="T27" i="95" s="1"/>
  <c r="E8" i="106"/>
  <c r="F11" i="106"/>
  <c r="T8" i="96"/>
  <c r="T8" i="95"/>
  <c r="T25" i="95" s="1"/>
  <c r="I8" i="96"/>
  <c r="I8" i="95"/>
  <c r="I25" i="95" s="1"/>
  <c r="N19" i="95"/>
  <c r="N36" i="95" s="1"/>
  <c r="N19" i="96"/>
  <c r="I10" i="96"/>
  <c r="I10" i="95"/>
  <c r="I27" i="95" s="1"/>
  <c r="E10" i="96" l="1"/>
  <c r="E10" i="95"/>
  <c r="E27" i="95" s="1"/>
  <c r="I11" i="96"/>
  <c r="I11" i="95"/>
  <c r="I28" i="95" s="1"/>
  <c r="E11" i="106"/>
  <c r="F13" i="106"/>
  <c r="T11" i="95"/>
  <c r="T28" i="95" s="1"/>
  <c r="T11" i="96"/>
  <c r="T13" i="106"/>
  <c r="I13" i="106"/>
  <c r="F11" i="96"/>
  <c r="F11" i="95"/>
  <c r="F28" i="95" s="1"/>
  <c r="E8" i="96"/>
  <c r="E8" i="95"/>
  <c r="E25" i="95" s="1"/>
  <c r="E13" i="106" l="1"/>
  <c r="I13" i="95"/>
  <c r="I30" i="95" s="1"/>
  <c r="I13" i="96"/>
  <c r="E11" i="96"/>
  <c r="E11" i="95"/>
  <c r="E28" i="95" s="1"/>
  <c r="T14" i="106"/>
  <c r="T13" i="96"/>
  <c r="T13" i="95"/>
  <c r="T30" i="95" s="1"/>
  <c r="F16" i="106"/>
  <c r="T16" i="106"/>
  <c r="F13" i="95"/>
  <c r="F30" i="95" s="1"/>
  <c r="F13" i="96"/>
  <c r="F14" i="106"/>
  <c r="I14" i="106"/>
  <c r="I16" i="106"/>
  <c r="F16" i="95" l="1"/>
  <c r="F33" i="95" s="1"/>
  <c r="F16" i="96"/>
  <c r="T14" i="95"/>
  <c r="T31" i="95" s="1"/>
  <c r="T14" i="96"/>
  <c r="I14" i="96"/>
  <c r="I14" i="95"/>
  <c r="I31" i="95" s="1"/>
  <c r="E16" i="106"/>
  <c r="F17" i="106"/>
  <c r="E13" i="96"/>
  <c r="E13" i="95"/>
  <c r="E30" i="95" s="1"/>
  <c r="E14" i="106"/>
  <c r="F14" i="96"/>
  <c r="F14" i="95"/>
  <c r="F31" i="95" s="1"/>
  <c r="I17" i="106"/>
  <c r="T17" i="106"/>
  <c r="I16" i="95"/>
  <c r="I33" i="95" s="1"/>
  <c r="I16" i="96"/>
  <c r="T16" i="96"/>
  <c r="T16" i="95"/>
  <c r="T33" i="95" s="1"/>
  <c r="I17" i="96" l="1"/>
  <c r="I17" i="95"/>
  <c r="I34" i="95" s="1"/>
  <c r="E14" i="95"/>
  <c r="E31" i="95" s="1"/>
  <c r="E14" i="96"/>
  <c r="T17" i="95"/>
  <c r="T34" i="95" s="1"/>
  <c r="T17" i="96"/>
  <c r="E16" i="96"/>
  <c r="E16" i="95"/>
  <c r="E33" i="95" s="1"/>
  <c r="I19" i="106"/>
  <c r="F17" i="96"/>
  <c r="F17" i="95"/>
  <c r="F34" i="95" s="1"/>
  <c r="E17" i="106"/>
  <c r="T19" i="106"/>
  <c r="F19" i="106"/>
  <c r="E19" i="106" l="1"/>
  <c r="T19" i="96"/>
  <c r="T19" i="95"/>
  <c r="T36" i="95" s="1"/>
  <c r="E17" i="95"/>
  <c r="E34" i="95" s="1"/>
  <c r="E17" i="96"/>
  <c r="F19" i="95"/>
  <c r="F36" i="95" s="1"/>
  <c r="F19" i="96"/>
  <c r="I19" i="95"/>
  <c r="I36" i="95" s="1"/>
  <c r="I19" i="96"/>
  <c r="C8" i="106" l="1"/>
  <c r="E19" i="96"/>
  <c r="E19" i="95"/>
  <c r="E36" i="95" s="1"/>
  <c r="C10" i="106"/>
  <c r="C11" i="106" l="1"/>
  <c r="C10" i="96"/>
  <c r="C10" i="95"/>
  <c r="C27" i="95" s="1"/>
  <c r="C8" i="96"/>
  <c r="C8" i="95"/>
  <c r="C25" i="95" s="1"/>
  <c r="C11" i="96" l="1"/>
  <c r="C11" i="95"/>
  <c r="C28" i="95" s="1"/>
  <c r="C13" i="106"/>
  <c r="C13" i="96" l="1"/>
  <c r="C13" i="95"/>
  <c r="C30" i="95" s="1"/>
  <c r="C14" i="106"/>
  <c r="C16" i="106"/>
  <c r="C14" i="95" l="1"/>
  <c r="C31" i="95" s="1"/>
  <c r="C14" i="96"/>
  <c r="C16" i="96"/>
  <c r="C16" i="95"/>
  <c r="C33" i="95" s="1"/>
  <c r="C17" i="106"/>
  <c r="B7" i="106"/>
  <c r="S10" i="106" l="1"/>
  <c r="R10" i="106"/>
  <c r="S8" i="106"/>
  <c r="R8" i="106"/>
  <c r="C19" i="106"/>
  <c r="U8" i="106"/>
  <c r="C17" i="95"/>
  <c r="C34" i="95" s="1"/>
  <c r="C17" i="96"/>
  <c r="U10" i="106"/>
  <c r="B10" i="106"/>
  <c r="B8" i="106"/>
  <c r="B7" i="96"/>
  <c r="B7" i="95"/>
  <c r="B24" i="95" s="1"/>
  <c r="A21" i="131"/>
  <c r="A20" i="131"/>
  <c r="A18" i="131"/>
  <c r="A17" i="131"/>
  <c r="A15" i="131"/>
  <c r="A14" i="131"/>
  <c r="A41" i="130"/>
  <c r="A40" i="130"/>
  <c r="A38" i="130"/>
  <c r="A37" i="130"/>
  <c r="A35" i="130"/>
  <c r="A34" i="130"/>
  <c r="A21" i="130"/>
  <c r="A20" i="130"/>
  <c r="A18" i="130"/>
  <c r="A17" i="130"/>
  <c r="A15" i="130"/>
  <c r="A14" i="130"/>
  <c r="S11" i="106" l="1"/>
  <c r="S10" i="96"/>
  <c r="S10" i="95"/>
  <c r="S27" i="95" s="1"/>
  <c r="R11" i="106"/>
  <c r="U11" i="106"/>
  <c r="U10" i="96"/>
  <c r="U10" i="95"/>
  <c r="U27" i="95" s="1"/>
  <c r="U8" i="96"/>
  <c r="U8" i="95"/>
  <c r="U25" i="95" s="1"/>
  <c r="C19" i="96"/>
  <c r="C19" i="95"/>
  <c r="C36" i="95" s="1"/>
  <c r="R8" i="96"/>
  <c r="R8" i="95"/>
  <c r="R25" i="95" s="1"/>
  <c r="S8" i="96"/>
  <c r="S8" i="95"/>
  <c r="S25" i="95" s="1"/>
  <c r="R10" i="96"/>
  <c r="R10" i="95"/>
  <c r="R27" i="95" s="1"/>
  <c r="B8" i="96"/>
  <c r="B8" i="95"/>
  <c r="B25" i="95" s="1"/>
  <c r="B11" i="106"/>
  <c r="B10" i="95"/>
  <c r="B27" i="95" s="1"/>
  <c r="B10" i="96"/>
  <c r="R13" i="106" l="1"/>
  <c r="U11" i="95"/>
  <c r="U28" i="95" s="1"/>
  <c r="U11" i="96"/>
  <c r="S11" i="95"/>
  <c r="S28" i="95" s="1"/>
  <c r="S11" i="96"/>
  <c r="U13" i="106"/>
  <c r="S13" i="106"/>
  <c r="R11" i="95"/>
  <c r="R28" i="95" s="1"/>
  <c r="R11" i="96"/>
  <c r="B13" i="106"/>
  <c r="B11" i="95"/>
  <c r="B28" i="95" s="1"/>
  <c r="B11" i="96"/>
  <c r="S13" i="96" l="1"/>
  <c r="S13" i="95"/>
  <c r="S30" i="95" s="1"/>
  <c r="R13" i="96"/>
  <c r="R13" i="95"/>
  <c r="R30" i="95" s="1"/>
  <c r="R14" i="106"/>
  <c r="R16" i="106"/>
  <c r="U13" i="96"/>
  <c r="U13" i="95"/>
  <c r="U30" i="95" s="1"/>
  <c r="U16" i="106"/>
  <c r="U14" i="106"/>
  <c r="S16" i="106"/>
  <c r="S14" i="106"/>
  <c r="B16" i="106"/>
  <c r="B14" i="106"/>
  <c r="B13" i="95"/>
  <c r="B30" i="95" s="1"/>
  <c r="B13" i="96"/>
  <c r="S14" i="95" l="1"/>
  <c r="S31" i="95" s="1"/>
  <c r="S14" i="96"/>
  <c r="R16" i="96"/>
  <c r="R16" i="95"/>
  <c r="R33" i="95" s="1"/>
  <c r="U14" i="95"/>
  <c r="U31" i="95" s="1"/>
  <c r="U14" i="96"/>
  <c r="S16" i="96"/>
  <c r="S16" i="95"/>
  <c r="S33" i="95" s="1"/>
  <c r="U17" i="106"/>
  <c r="U16" i="96"/>
  <c r="U16" i="95"/>
  <c r="U33" i="95" s="1"/>
  <c r="R14" i="95"/>
  <c r="R31" i="95" s="1"/>
  <c r="R14" i="96"/>
  <c r="S17" i="106"/>
  <c r="R17" i="106"/>
  <c r="B14" i="96"/>
  <c r="B14" i="95"/>
  <c r="B31" i="95" s="1"/>
  <c r="B17" i="106"/>
  <c r="B16" i="96"/>
  <c r="B16" i="95"/>
  <c r="B33" i="95" s="1"/>
  <c r="A34" i="129"/>
  <c r="A33" i="129"/>
  <c r="A31" i="129"/>
  <c r="A30" i="129"/>
  <c r="A28" i="129"/>
  <c r="A27" i="129"/>
  <c r="A17" i="129"/>
  <c r="A16" i="129"/>
  <c r="A14" i="129"/>
  <c r="A13" i="129"/>
  <c r="A11" i="129"/>
  <c r="A10" i="129"/>
  <c r="S19" i="106" l="1"/>
  <c r="U19" i="106"/>
  <c r="S17" i="95"/>
  <c r="S34" i="95" s="1"/>
  <c r="S17" i="96"/>
  <c r="R17" i="95"/>
  <c r="R34" i="95" s="1"/>
  <c r="R17" i="96"/>
  <c r="R19" i="106"/>
  <c r="U17" i="95"/>
  <c r="U34" i="95" s="1"/>
  <c r="U17" i="96"/>
  <c r="B19" i="106"/>
  <c r="B17" i="96"/>
  <c r="B17" i="95"/>
  <c r="B34" i="95" s="1"/>
  <c r="U19" i="96" l="1"/>
  <c r="U19" i="95"/>
  <c r="U36" i="95" s="1"/>
  <c r="S19" i="96"/>
  <c r="S19" i="95"/>
  <c r="S36" i="95" s="1"/>
  <c r="R19" i="96"/>
  <c r="R19" i="95"/>
  <c r="R36" i="95" s="1"/>
  <c r="B19" i="96"/>
  <c r="B19" i="95"/>
  <c r="B36" i="95" s="1"/>
  <c r="A37" i="127" l="1"/>
  <c r="A36" i="127"/>
  <c r="A34" i="127"/>
  <c r="A33" i="127"/>
  <c r="A31" i="127"/>
  <c r="A30" i="127"/>
  <c r="A18" i="127"/>
  <c r="A17" i="127"/>
  <c r="A15" i="127"/>
  <c r="A14" i="127"/>
  <c r="A12" i="127"/>
  <c r="A11" i="127"/>
  <c r="A37" i="107"/>
  <c r="A36" i="107"/>
  <c r="A34" i="107"/>
  <c r="A33" i="107"/>
  <c r="A31" i="107"/>
  <c r="A30" i="107"/>
  <c r="A18" i="107"/>
  <c r="A17" i="107"/>
  <c r="A15" i="107"/>
  <c r="A14" i="107"/>
  <c r="A12" i="107"/>
  <c r="A11" i="107"/>
  <c r="C4" i="81" l="1"/>
  <c r="C21" i="81" s="1"/>
  <c r="D4" i="81"/>
  <c r="D21" i="81" s="1"/>
  <c r="E4" i="81"/>
  <c r="E21" i="81" s="1"/>
  <c r="F4" i="81"/>
  <c r="F21" i="81" s="1"/>
  <c r="G4" i="81"/>
  <c r="G21" i="81" s="1"/>
  <c r="H4" i="81"/>
  <c r="H21" i="81" s="1"/>
  <c r="I4" i="81"/>
  <c r="I21" i="81" s="1"/>
  <c r="J4" i="81"/>
  <c r="J21" i="81" s="1"/>
  <c r="K4" i="81"/>
  <c r="K21" i="81" s="1"/>
  <c r="L4" i="81"/>
  <c r="L21" i="81" s="1"/>
  <c r="M4" i="81"/>
  <c r="M21" i="81" s="1"/>
  <c r="N4" i="81"/>
  <c r="N21" i="81" s="1"/>
  <c r="O4" i="81"/>
  <c r="O21" i="81" s="1"/>
  <c r="P4" i="81"/>
  <c r="P21" i="81" s="1"/>
  <c r="Q4" i="81"/>
  <c r="Q21" i="81" s="1"/>
  <c r="R4" i="81"/>
  <c r="R21" i="81" s="1"/>
  <c r="S4" i="81"/>
  <c r="S21" i="81" s="1"/>
  <c r="T4" i="81"/>
  <c r="T21" i="81" s="1"/>
  <c r="U4" i="81"/>
  <c r="U21" i="81" s="1"/>
  <c r="V4" i="81"/>
  <c r="V21" i="81" s="1"/>
  <c r="W4" i="81"/>
  <c r="W21" i="81" s="1"/>
  <c r="X4" i="81"/>
  <c r="X21" i="81" s="1"/>
  <c r="Y4" i="81"/>
  <c r="Y21" i="81" s="1"/>
  <c r="Z4" i="81"/>
  <c r="Z21" i="81" s="1"/>
  <c r="AA4" i="81"/>
  <c r="AA21" i="81" s="1"/>
  <c r="AB4" i="81"/>
  <c r="AB21" i="81" s="1"/>
  <c r="AC4" i="81"/>
  <c r="AC21" i="81" s="1"/>
  <c r="AD4" i="81"/>
  <c r="AD21" i="81" s="1"/>
  <c r="AE4" i="81"/>
  <c r="AE21" i="81" s="1"/>
  <c r="AF4" i="81"/>
  <c r="AF21" i="81" s="1"/>
  <c r="AG4" i="81"/>
  <c r="AG21" i="81" s="1"/>
  <c r="AH4" i="81"/>
  <c r="AH21" i="81" s="1"/>
  <c r="AI4" i="81"/>
  <c r="AI21" i="81" s="1"/>
  <c r="AJ4" i="81"/>
  <c r="AJ21" i="81" s="1"/>
  <c r="AK4" i="81"/>
  <c r="AK21" i="81" s="1"/>
  <c r="AL4" i="81"/>
  <c r="AL21" i="81" s="1"/>
  <c r="AM4" i="81"/>
  <c r="AM21" i="81" s="1"/>
  <c r="C5" i="81"/>
  <c r="C22" i="81" s="1"/>
  <c r="D5" i="81"/>
  <c r="D22" i="81" s="1"/>
  <c r="E5" i="81"/>
  <c r="E22" i="81" s="1"/>
  <c r="F5" i="81"/>
  <c r="F22" i="81" s="1"/>
  <c r="G5" i="81"/>
  <c r="G22" i="81" s="1"/>
  <c r="H5" i="81"/>
  <c r="H22" i="81" s="1"/>
  <c r="I5" i="81"/>
  <c r="I22" i="81" s="1"/>
  <c r="J5" i="81"/>
  <c r="J22" i="81" s="1"/>
  <c r="K5" i="81"/>
  <c r="K22" i="81" s="1"/>
  <c r="L5" i="81"/>
  <c r="L22" i="81" s="1"/>
  <c r="M5" i="81"/>
  <c r="M22" i="81" s="1"/>
  <c r="N5" i="81"/>
  <c r="N22" i="81" s="1"/>
  <c r="O5" i="81"/>
  <c r="O22" i="81" s="1"/>
  <c r="P5" i="81"/>
  <c r="P22" i="81" s="1"/>
  <c r="Q5" i="81"/>
  <c r="Q22" i="81" s="1"/>
  <c r="R5" i="81"/>
  <c r="R22" i="81" s="1"/>
  <c r="S5" i="81"/>
  <c r="S22" i="81" s="1"/>
  <c r="T5" i="81"/>
  <c r="T22" i="81" s="1"/>
  <c r="U5" i="81"/>
  <c r="U22" i="81" s="1"/>
  <c r="V5" i="81"/>
  <c r="V22" i="81" s="1"/>
  <c r="W5" i="81"/>
  <c r="W22" i="81" s="1"/>
  <c r="X5" i="81"/>
  <c r="X22" i="81" s="1"/>
  <c r="Y5" i="81"/>
  <c r="Y22" i="81" s="1"/>
  <c r="Z5" i="81"/>
  <c r="Z22" i="81" s="1"/>
  <c r="AA5" i="81"/>
  <c r="AA22" i="81" s="1"/>
  <c r="AB5" i="81"/>
  <c r="AB22" i="81" s="1"/>
  <c r="AC5" i="81"/>
  <c r="AC22" i="81" s="1"/>
  <c r="AD5" i="81"/>
  <c r="AD22" i="81" s="1"/>
  <c r="AE5" i="81"/>
  <c r="AE22" i="81" s="1"/>
  <c r="AF5" i="81"/>
  <c r="AF22" i="81" s="1"/>
  <c r="AG5" i="81"/>
  <c r="AG22" i="81" s="1"/>
  <c r="AH5" i="81"/>
  <c r="AH22" i="81" s="1"/>
  <c r="AI5" i="81"/>
  <c r="AI22" i="81" s="1"/>
  <c r="AJ5" i="81"/>
  <c r="AJ22" i="81" s="1"/>
  <c r="AK5" i="81"/>
  <c r="AK22" i="81" s="1"/>
  <c r="AL5" i="81"/>
  <c r="AL22" i="81" s="1"/>
  <c r="AM5" i="81"/>
  <c r="AM22" i="81" s="1"/>
  <c r="F7" i="81" l="1"/>
  <c r="F24" i="81" s="1"/>
  <c r="E7" i="81"/>
  <c r="E24" i="81" s="1"/>
  <c r="S7" i="81"/>
  <c r="S24" i="81" s="1"/>
  <c r="K7" i="81"/>
  <c r="K24" i="81" s="1"/>
  <c r="D7" i="81"/>
  <c r="D24" i="81" s="1"/>
  <c r="Q7" i="81"/>
  <c r="Q24" i="81" s="1"/>
  <c r="P7" i="81"/>
  <c r="P24" i="81" s="1"/>
  <c r="R7" i="81"/>
  <c r="R24" i="81" s="1"/>
  <c r="C7" i="81"/>
  <c r="C24" i="81" s="1"/>
  <c r="J7" i="81"/>
  <c r="J24" i="81" s="1"/>
  <c r="I7" i="81"/>
  <c r="I24" i="81" s="1"/>
  <c r="O7" i="81"/>
  <c r="O24" i="81" s="1"/>
  <c r="N7" i="81"/>
  <c r="N24" i="81" s="1"/>
  <c r="H7" i="81"/>
  <c r="H24" i="81" s="1"/>
  <c r="G7" i="81"/>
  <c r="G24" i="81" s="1"/>
  <c r="U7" i="81"/>
  <c r="U24" i="81" s="1"/>
  <c r="M7" i="81"/>
  <c r="M24" i="81" s="1"/>
  <c r="T7" i="81"/>
  <c r="T24" i="81" s="1"/>
  <c r="L7" i="81"/>
  <c r="L24" i="81" s="1"/>
  <c r="B4" i="81" l="1"/>
  <c r="B21" i="81" s="1"/>
  <c r="B5" i="81"/>
  <c r="B22" i="81" s="1"/>
  <c r="B7" i="81"/>
  <c r="B24" i="81" s="1"/>
  <c r="E10" i="81" l="1"/>
  <c r="E27" i="81" s="1"/>
  <c r="E8" i="81"/>
  <c r="E25" i="81" s="1"/>
  <c r="E11" i="81" l="1"/>
  <c r="E28" i="81" s="1"/>
  <c r="A40" i="126"/>
  <c r="A39" i="126"/>
  <c r="A37" i="126"/>
  <c r="A36" i="126"/>
  <c r="A34" i="126"/>
  <c r="A33" i="126"/>
  <c r="A20" i="126"/>
  <c r="A19" i="126"/>
  <c r="A17" i="126"/>
  <c r="A16" i="126"/>
  <c r="A14" i="126"/>
  <c r="A13" i="126"/>
  <c r="E13" i="81" l="1"/>
  <c r="E30" i="81" s="1"/>
  <c r="E16" i="81" l="1"/>
  <c r="E33" i="81" s="1"/>
  <c r="E14" i="81"/>
  <c r="E31" i="81" s="1"/>
  <c r="AD7" i="81" l="1"/>
  <c r="AD24" i="81" s="1"/>
  <c r="E17" i="81"/>
  <c r="E34" i="81" s="1"/>
  <c r="AC7" i="81"/>
  <c r="AC24" i="81" s="1"/>
  <c r="H10" i="106" l="1"/>
  <c r="G8" i="106"/>
  <c r="G10" i="106"/>
  <c r="H8" i="106"/>
  <c r="AD8" i="81"/>
  <c r="AD25" i="81" s="1"/>
  <c r="AC8" i="81"/>
  <c r="AC25" i="81" s="1"/>
  <c r="AC10" i="81"/>
  <c r="AC27" i="81" s="1"/>
  <c r="E19" i="81"/>
  <c r="E36" i="81" s="1"/>
  <c r="AD10" i="81"/>
  <c r="AD27" i="81" s="1"/>
  <c r="G8" i="96" l="1"/>
  <c r="G8" i="95"/>
  <c r="G25" i="95" s="1"/>
  <c r="H11" i="106"/>
  <c r="H8" i="95"/>
  <c r="H25" i="95" s="1"/>
  <c r="H8" i="96"/>
  <c r="G11" i="106"/>
  <c r="G10" i="96"/>
  <c r="G10" i="95"/>
  <c r="G27" i="95" s="1"/>
  <c r="H10" i="96"/>
  <c r="H10" i="95"/>
  <c r="H27" i="95" s="1"/>
  <c r="AD11" i="81"/>
  <c r="AD28" i="81" s="1"/>
  <c r="AC11" i="81"/>
  <c r="AC28" i="81" s="1"/>
  <c r="G11" i="96" l="1"/>
  <c r="G11" i="95"/>
  <c r="G28" i="95" s="1"/>
  <c r="H11" i="96"/>
  <c r="H11" i="95"/>
  <c r="H28" i="95" s="1"/>
  <c r="H13" i="106"/>
  <c r="G13" i="106"/>
  <c r="AC13" i="81"/>
  <c r="AC30" i="81" s="1"/>
  <c r="AD13" i="81"/>
  <c r="AD30" i="81" s="1"/>
  <c r="AA7" i="81"/>
  <c r="AA24" i="81" s="1"/>
  <c r="X7" i="81"/>
  <c r="X24" i="81" s="1"/>
  <c r="Z7" i="81"/>
  <c r="Z24" i="81" s="1"/>
  <c r="Y7" i="81"/>
  <c r="Y24" i="81" s="1"/>
  <c r="H13" i="95" l="1"/>
  <c r="H30" i="95" s="1"/>
  <c r="H13" i="96"/>
  <c r="G13" i="95"/>
  <c r="G30" i="95" s="1"/>
  <c r="G13" i="96"/>
  <c r="G16" i="106"/>
  <c r="H16" i="106"/>
  <c r="G14" i="106"/>
  <c r="H14" i="106"/>
  <c r="AC14" i="81"/>
  <c r="AC31" i="81" s="1"/>
  <c r="AD16" i="81"/>
  <c r="AD33" i="81" s="1"/>
  <c r="AC16" i="81"/>
  <c r="AC33" i="81" s="1"/>
  <c r="AD14" i="81"/>
  <c r="AD31" i="81" s="1"/>
  <c r="G16" i="95" l="1"/>
  <c r="G33" i="95" s="1"/>
  <c r="G16" i="96"/>
  <c r="G17" i="106"/>
  <c r="G14" i="96"/>
  <c r="G14" i="95"/>
  <c r="G31" i="95" s="1"/>
  <c r="H16" i="95"/>
  <c r="H33" i="95" s="1"/>
  <c r="H16" i="96"/>
  <c r="H17" i="106"/>
  <c r="H14" i="96"/>
  <c r="H14" i="95"/>
  <c r="H31" i="95" s="1"/>
  <c r="AC17" i="81"/>
  <c r="AC34" i="81" s="1"/>
  <c r="C8" i="81"/>
  <c r="C25" i="81" s="1"/>
  <c r="D8" i="81"/>
  <c r="D25" i="81" s="1"/>
  <c r="D10" i="81"/>
  <c r="D27" i="81" s="1"/>
  <c r="AD17" i="81"/>
  <c r="AD34" i="81" s="1"/>
  <c r="C10" i="81"/>
  <c r="C27" i="81" s="1"/>
  <c r="B8" i="81"/>
  <c r="B25" i="81" s="1"/>
  <c r="B10" i="81"/>
  <c r="B27" i="81" s="1"/>
  <c r="G17" i="96" l="1"/>
  <c r="G17" i="95"/>
  <c r="G34" i="95" s="1"/>
  <c r="H19" i="106"/>
  <c r="G19" i="106"/>
  <c r="H17" i="96"/>
  <c r="H17" i="95"/>
  <c r="H34" i="95" s="1"/>
  <c r="AC19" i="81"/>
  <c r="AC36" i="81" s="1"/>
  <c r="F10" i="81"/>
  <c r="F27" i="81" s="1"/>
  <c r="F8" i="81"/>
  <c r="F25" i="81" s="1"/>
  <c r="AD19" i="81"/>
  <c r="AD36" i="81" s="1"/>
  <c r="D11" i="81"/>
  <c r="D28" i="81" s="1"/>
  <c r="C11" i="81"/>
  <c r="C28" i="81" s="1"/>
  <c r="B11" i="81"/>
  <c r="B28" i="81" s="1"/>
  <c r="G19" i="95" l="1"/>
  <c r="G36" i="95" s="1"/>
  <c r="G19" i="96"/>
  <c r="H19" i="95"/>
  <c r="H36" i="95" s="1"/>
  <c r="H19" i="96"/>
  <c r="D13" i="81"/>
  <c r="D30" i="81" s="1"/>
  <c r="F11" i="81"/>
  <c r="F28" i="81" s="1"/>
  <c r="C13" i="81"/>
  <c r="C30" i="81" s="1"/>
  <c r="B13" i="81"/>
  <c r="B30" i="81" s="1"/>
  <c r="C14" i="81" l="1"/>
  <c r="C31" i="81" s="1"/>
  <c r="F13" i="81"/>
  <c r="F30" i="81" s="1"/>
  <c r="D14" i="81"/>
  <c r="D31" i="81" s="1"/>
  <c r="D16" i="81"/>
  <c r="D33" i="81" s="1"/>
  <c r="C16" i="81"/>
  <c r="C33" i="81" s="1"/>
  <c r="B16" i="81"/>
  <c r="B33" i="81" s="1"/>
  <c r="B14" i="81"/>
  <c r="B31" i="81" s="1"/>
  <c r="D17" i="81" l="1"/>
  <c r="D34" i="81" s="1"/>
  <c r="C17" i="81"/>
  <c r="C34" i="81" s="1"/>
  <c r="F16" i="81"/>
  <c r="F33" i="81" s="1"/>
  <c r="F14" i="81"/>
  <c r="F31" i="81" s="1"/>
  <c r="B17" i="81"/>
  <c r="B34" i="81" s="1"/>
  <c r="D19" i="81" l="1"/>
  <c r="D36" i="81" s="1"/>
  <c r="F17" i="81"/>
  <c r="F34" i="81" s="1"/>
  <c r="C19" i="81"/>
  <c r="C36" i="81" s="1"/>
  <c r="B19" i="81"/>
  <c r="B36" i="81" s="1"/>
  <c r="F19" i="81" l="1"/>
  <c r="F36" i="81" s="1"/>
  <c r="Q10" i="81"/>
  <c r="Q27" i="81" s="1"/>
  <c r="R10" i="81"/>
  <c r="R27" i="81" s="1"/>
  <c r="Q8" i="81"/>
  <c r="Q25" i="81" s="1"/>
  <c r="R8" i="81"/>
  <c r="R25" i="81" s="1"/>
  <c r="R11" i="81" l="1"/>
  <c r="R28" i="81" s="1"/>
  <c r="Q11" i="81"/>
  <c r="Q28" i="81" s="1"/>
  <c r="Q13" i="81" l="1"/>
  <c r="Q30" i="81" s="1"/>
  <c r="R13" i="81"/>
  <c r="R30" i="81" s="1"/>
  <c r="B4" i="112"/>
  <c r="B21" i="112" s="1"/>
  <c r="C4" i="112"/>
  <c r="C21" i="112" s="1"/>
  <c r="B5" i="112"/>
  <c r="B22" i="112" s="1"/>
  <c r="C5" i="112"/>
  <c r="C22" i="112" s="1"/>
  <c r="B4" i="103"/>
  <c r="B21" i="103" s="1"/>
  <c r="C4" i="103"/>
  <c r="C21" i="103" s="1"/>
  <c r="B5" i="103"/>
  <c r="B22" i="103" s="1"/>
  <c r="C5" i="103"/>
  <c r="C22" i="103" s="1"/>
  <c r="R14" i="81" l="1"/>
  <c r="R31" i="81" s="1"/>
  <c r="AI7" i="81"/>
  <c r="AI24" i="81" s="1"/>
  <c r="Q14" i="81"/>
  <c r="Q31" i="81" s="1"/>
  <c r="Q16" i="81"/>
  <c r="Q33" i="81" s="1"/>
  <c r="R16" i="81"/>
  <c r="R33" i="81" s="1"/>
  <c r="Q17" i="81" l="1"/>
  <c r="Q34" i="81" s="1"/>
  <c r="AI10" i="81"/>
  <c r="AI27" i="81" s="1"/>
  <c r="R17" i="81"/>
  <c r="R34" i="81" s="1"/>
  <c r="AI8" i="81"/>
  <c r="AI25" i="81" s="1"/>
  <c r="B4" i="114"/>
  <c r="C4" i="114"/>
  <c r="B5" i="114"/>
  <c r="C5" i="114"/>
  <c r="B4" i="113"/>
  <c r="B21" i="113" s="1"/>
  <c r="C4" i="113"/>
  <c r="C21" i="113" s="1"/>
  <c r="B5" i="113"/>
  <c r="B22" i="113" s="1"/>
  <c r="C5" i="113"/>
  <c r="C22" i="113" s="1"/>
  <c r="B4" i="105"/>
  <c r="C4" i="105"/>
  <c r="B5" i="105"/>
  <c r="C5" i="105"/>
  <c r="B4" i="104"/>
  <c r="B21" i="104" s="1"/>
  <c r="C4" i="104"/>
  <c r="C21" i="104" s="1"/>
  <c r="B5" i="104"/>
  <c r="B22" i="104" s="1"/>
  <c r="C5" i="104"/>
  <c r="C22" i="104" s="1"/>
  <c r="AI11" i="81" l="1"/>
  <c r="AI28" i="81" s="1"/>
  <c r="Q19" i="81"/>
  <c r="Q36" i="81" s="1"/>
  <c r="R19" i="81"/>
  <c r="R36" i="81" s="1"/>
  <c r="I8" i="81" l="1"/>
  <c r="I25" i="81" s="1"/>
  <c r="AI13" i="81"/>
  <c r="AI30" i="81" s="1"/>
  <c r="J8" i="81"/>
  <c r="J25" i="81" s="1"/>
  <c r="I10" i="81"/>
  <c r="I27" i="81" s="1"/>
  <c r="J10" i="81"/>
  <c r="J27" i="81" s="1"/>
  <c r="L8" i="81"/>
  <c r="L25" i="81" s="1"/>
  <c r="L10" i="81"/>
  <c r="L27" i="81" s="1"/>
  <c r="L11" i="81" l="1"/>
  <c r="L28" i="81" s="1"/>
  <c r="AI14" i="81"/>
  <c r="AI31" i="81" s="1"/>
  <c r="J11" i="81"/>
  <c r="J28" i="81" s="1"/>
  <c r="AI16" i="81"/>
  <c r="AI33" i="81" s="1"/>
  <c r="I11" i="81"/>
  <c r="I28" i="81" s="1"/>
  <c r="L13" i="81" l="1"/>
  <c r="L30" i="81" s="1"/>
  <c r="J13" i="81"/>
  <c r="J30" i="81" s="1"/>
  <c r="I13" i="81"/>
  <c r="I30" i="81" s="1"/>
  <c r="AI17" i="81"/>
  <c r="AI34" i="81" s="1"/>
  <c r="B7" i="112"/>
  <c r="B24" i="112" s="1"/>
  <c r="B7" i="103"/>
  <c r="B24" i="103" s="1"/>
  <c r="C7" i="112"/>
  <c r="C24" i="112" s="1"/>
  <c r="C7" i="103"/>
  <c r="C24" i="103" s="1"/>
  <c r="B7" i="114"/>
  <c r="B7" i="113"/>
  <c r="B24" i="113" s="1"/>
  <c r="B7" i="104"/>
  <c r="B24" i="104" s="1"/>
  <c r="B7" i="105"/>
  <c r="C7" i="114"/>
  <c r="C7" i="113"/>
  <c r="C24" i="113" s="1"/>
  <c r="C7" i="105"/>
  <c r="C7" i="104"/>
  <c r="C24" i="104" s="1"/>
  <c r="C2" i="87"/>
  <c r="C3" i="87"/>
  <c r="I16" i="81" l="1"/>
  <c r="I33" i="81" s="1"/>
  <c r="L14" i="81"/>
  <c r="L31" i="81" s="1"/>
  <c r="AI19" i="81"/>
  <c r="AI36" i="81" s="1"/>
  <c r="I14" i="81"/>
  <c r="I31" i="81" s="1"/>
  <c r="J16" i="81"/>
  <c r="J33" i="81" s="1"/>
  <c r="J14" i="81"/>
  <c r="J31" i="81" s="1"/>
  <c r="L16" i="81"/>
  <c r="L33" i="81" s="1"/>
  <c r="B10" i="112"/>
  <c r="B27" i="112" s="1"/>
  <c r="B10" i="103"/>
  <c r="B27" i="103" s="1"/>
  <c r="C10" i="112"/>
  <c r="C27" i="112" s="1"/>
  <c r="C10" i="103"/>
  <c r="C27" i="103" s="1"/>
  <c r="B8" i="112"/>
  <c r="B25" i="112" s="1"/>
  <c r="B8" i="103"/>
  <c r="B25" i="103" s="1"/>
  <c r="C8" i="112"/>
  <c r="C25" i="112" s="1"/>
  <c r="C8" i="103"/>
  <c r="C25" i="103" s="1"/>
  <c r="B8" i="113"/>
  <c r="B25" i="113" s="1"/>
  <c r="B8" i="114"/>
  <c r="B8" i="105"/>
  <c r="B8" i="104"/>
  <c r="B25" i="104" s="1"/>
  <c r="C8" i="114"/>
  <c r="C8" i="113"/>
  <c r="C25" i="113" s="1"/>
  <c r="C8" i="105"/>
  <c r="C8" i="104"/>
  <c r="C25" i="104" s="1"/>
  <c r="C10" i="114"/>
  <c r="C10" i="113"/>
  <c r="C27" i="113" s="1"/>
  <c r="C10" i="105"/>
  <c r="C10" i="104"/>
  <c r="C27" i="104" s="1"/>
  <c r="B10" i="114"/>
  <c r="B10" i="113"/>
  <c r="B27" i="113" s="1"/>
  <c r="B10" i="105"/>
  <c r="B10" i="104"/>
  <c r="B27" i="104" s="1"/>
  <c r="C4" i="86"/>
  <c r="C20" i="86" s="1"/>
  <c r="C3" i="86"/>
  <c r="C19" i="86" s="1"/>
  <c r="J17" i="81" l="1"/>
  <c r="J34" i="81" s="1"/>
  <c r="L17" i="81"/>
  <c r="L34" i="81" s="1"/>
  <c r="I17" i="81"/>
  <c r="I34" i="81" s="1"/>
  <c r="B11" i="112"/>
  <c r="B28" i="112" s="1"/>
  <c r="B11" i="103"/>
  <c r="B28" i="103" s="1"/>
  <c r="C11" i="112"/>
  <c r="C28" i="112" s="1"/>
  <c r="C11" i="103"/>
  <c r="C28" i="103" s="1"/>
  <c r="B11" i="114"/>
  <c r="B11" i="113"/>
  <c r="B28" i="113" s="1"/>
  <c r="B11" i="105"/>
  <c r="B11" i="104"/>
  <c r="B28" i="104" s="1"/>
  <c r="C11" i="113"/>
  <c r="C28" i="113" s="1"/>
  <c r="C11" i="114"/>
  <c r="C11" i="105"/>
  <c r="C11" i="104"/>
  <c r="C28" i="104" s="1"/>
  <c r="L19" i="81" l="1"/>
  <c r="L36" i="81" s="1"/>
  <c r="I19" i="81"/>
  <c r="I36" i="81" s="1"/>
  <c r="J19" i="81"/>
  <c r="J36" i="81" s="1"/>
  <c r="C13" i="112"/>
  <c r="C30" i="112" s="1"/>
  <c r="C13" i="103"/>
  <c r="C30" i="103" s="1"/>
  <c r="B13" i="112"/>
  <c r="B30" i="112" s="1"/>
  <c r="B13" i="103"/>
  <c r="B30" i="103" s="1"/>
  <c r="C13" i="114"/>
  <c r="C13" i="113"/>
  <c r="C30" i="113" s="1"/>
  <c r="C13" i="105"/>
  <c r="C13" i="104"/>
  <c r="C30" i="104" s="1"/>
  <c r="B13" i="114"/>
  <c r="B13" i="113"/>
  <c r="B30" i="113" s="1"/>
  <c r="B13" i="105"/>
  <c r="B13" i="104"/>
  <c r="B30" i="104" s="1"/>
  <c r="B14" i="112" l="1"/>
  <c r="B31" i="112" s="1"/>
  <c r="B14" i="103"/>
  <c r="B31" i="103" s="1"/>
  <c r="C14" i="112"/>
  <c r="C31" i="112" s="1"/>
  <c r="C14" i="103"/>
  <c r="C31" i="103" s="1"/>
  <c r="C16" i="112"/>
  <c r="C33" i="112" s="1"/>
  <c r="C16" i="103"/>
  <c r="C33" i="103" s="1"/>
  <c r="B16" i="112"/>
  <c r="B33" i="112" s="1"/>
  <c r="B16" i="103"/>
  <c r="B33" i="103" s="1"/>
  <c r="B16" i="113"/>
  <c r="B33" i="113" s="1"/>
  <c r="B16" i="114"/>
  <c r="B16" i="105"/>
  <c r="B16" i="104"/>
  <c r="B33" i="104" s="1"/>
  <c r="C16" i="113"/>
  <c r="C33" i="113" s="1"/>
  <c r="C16" i="114"/>
  <c r="C16" i="105"/>
  <c r="C16" i="104"/>
  <c r="C33" i="104" s="1"/>
  <c r="B14" i="114"/>
  <c r="B14" i="113"/>
  <c r="B31" i="113" s="1"/>
  <c r="B14" i="105"/>
  <c r="B14" i="104"/>
  <c r="B31" i="104" s="1"/>
  <c r="C14" i="114"/>
  <c r="C14" i="113"/>
  <c r="C31" i="113" s="1"/>
  <c r="C14" i="104"/>
  <c r="C31" i="104" s="1"/>
  <c r="C14" i="105"/>
  <c r="AK7" i="81" l="1"/>
  <c r="AK24" i="81" s="1"/>
  <c r="AL7" i="81"/>
  <c r="AL24" i="81" s="1"/>
  <c r="AJ7" i="81"/>
  <c r="AJ24" i="81" s="1"/>
  <c r="W7" i="81"/>
  <c r="W24" i="81" s="1"/>
  <c r="V7" i="81"/>
  <c r="V24" i="81" s="1"/>
  <c r="AB7" i="81"/>
  <c r="AB24" i="81" s="1"/>
  <c r="B17" i="112"/>
  <c r="B34" i="112" s="1"/>
  <c r="B17" i="103"/>
  <c r="B34" i="103" s="1"/>
  <c r="C17" i="112"/>
  <c r="C34" i="112" s="1"/>
  <c r="C17" i="103"/>
  <c r="C34" i="103" s="1"/>
  <c r="C17" i="114"/>
  <c r="C17" i="113"/>
  <c r="C34" i="113" s="1"/>
  <c r="C17" i="105"/>
  <c r="C17" i="104"/>
  <c r="C34" i="104" s="1"/>
  <c r="B17" i="114"/>
  <c r="B17" i="113"/>
  <c r="B34" i="113" s="1"/>
  <c r="B17" i="105"/>
  <c r="B17" i="104"/>
  <c r="B34" i="104" s="1"/>
  <c r="AD31" i="99"/>
  <c r="AC31" i="99"/>
  <c r="AB31" i="99"/>
  <c r="AA31" i="99"/>
  <c r="Z31" i="99"/>
  <c r="Y31" i="99"/>
  <c r="X31" i="99"/>
  <c r="W31" i="99"/>
  <c r="V31" i="99"/>
  <c r="U31" i="99"/>
  <c r="T31" i="99"/>
  <c r="T4" i="99"/>
  <c r="U4" i="99"/>
  <c r="U18" i="99" s="1"/>
  <c r="V4" i="99"/>
  <c r="W4" i="99"/>
  <c r="X4" i="99"/>
  <c r="Y4" i="99"/>
  <c r="Y18" i="99" s="1"/>
  <c r="Z4" i="99"/>
  <c r="AA4" i="99"/>
  <c r="AB4" i="99"/>
  <c r="AC4" i="99"/>
  <c r="AC18" i="99" s="1"/>
  <c r="AD4" i="99"/>
  <c r="T5" i="99"/>
  <c r="T19" i="99" s="1"/>
  <c r="U5" i="99"/>
  <c r="U19" i="99" s="1"/>
  <c r="V5" i="99"/>
  <c r="W5" i="99"/>
  <c r="W19" i="99" s="1"/>
  <c r="X5" i="99"/>
  <c r="Y5" i="99"/>
  <c r="Y19" i="99" s="1"/>
  <c r="Z5" i="99"/>
  <c r="Z19" i="99" s="1"/>
  <c r="AA5" i="99"/>
  <c r="AA19" i="99" s="1"/>
  <c r="AB5" i="99"/>
  <c r="AB19" i="99" s="1"/>
  <c r="AC5" i="99"/>
  <c r="AC19" i="99" s="1"/>
  <c r="AD5" i="99"/>
  <c r="B3" i="87"/>
  <c r="D8" i="106" l="1"/>
  <c r="D10" i="106"/>
  <c r="AA10" i="81"/>
  <c r="AA27" i="81" s="1"/>
  <c r="AK8" i="81"/>
  <c r="AK25" i="81" s="1"/>
  <c r="AB10" i="81"/>
  <c r="AB27" i="81" s="1"/>
  <c r="AJ8" i="81"/>
  <c r="AJ25" i="81" s="1"/>
  <c r="Z8" i="81"/>
  <c r="Z25" i="81" s="1"/>
  <c r="AL10" i="81"/>
  <c r="AL27" i="81" s="1"/>
  <c r="Y8" i="81"/>
  <c r="Y25" i="81" s="1"/>
  <c r="Z10" i="81"/>
  <c r="Z27" i="81" s="1"/>
  <c r="AB8" i="81"/>
  <c r="AB25" i="81" s="1"/>
  <c r="S8" i="81"/>
  <c r="S25" i="81" s="1"/>
  <c r="X10" i="81"/>
  <c r="X27" i="81" s="1"/>
  <c r="AJ10" i="81"/>
  <c r="AJ27" i="81" s="1"/>
  <c r="AL8" i="81"/>
  <c r="AL25" i="81" s="1"/>
  <c r="Y10" i="81"/>
  <c r="Y27" i="81" s="1"/>
  <c r="AK10" i="81"/>
  <c r="AK27" i="81" s="1"/>
  <c r="AA8" i="81"/>
  <c r="AA25" i="81" s="1"/>
  <c r="X8" i="81"/>
  <c r="X25" i="81" s="1"/>
  <c r="C19" i="112"/>
  <c r="C36" i="112" s="1"/>
  <c r="C19" i="103"/>
  <c r="C36" i="103" s="1"/>
  <c r="B19" i="112"/>
  <c r="B36" i="112" s="1"/>
  <c r="B19" i="103"/>
  <c r="B36" i="103" s="1"/>
  <c r="C19" i="114"/>
  <c r="C19" i="113"/>
  <c r="C36" i="113" s="1"/>
  <c r="C19" i="105"/>
  <c r="C19" i="104"/>
  <c r="C36" i="104" s="1"/>
  <c r="B19" i="114"/>
  <c r="B19" i="113"/>
  <c r="B36" i="113" s="1"/>
  <c r="B19" i="104"/>
  <c r="B36" i="104" s="1"/>
  <c r="B19" i="105"/>
  <c r="AB18" i="99"/>
  <c r="AA18" i="99"/>
  <c r="T18" i="99"/>
  <c r="X19" i="99"/>
  <c r="Z18" i="99"/>
  <c r="B2" i="87"/>
  <c r="B3" i="86"/>
  <c r="B19" i="86" s="1"/>
  <c r="AD19" i="99"/>
  <c r="X18" i="99"/>
  <c r="V19" i="99"/>
  <c r="W18" i="99"/>
  <c r="B4" i="86"/>
  <c r="B20" i="86" s="1"/>
  <c r="AD18" i="99"/>
  <c r="V18" i="99"/>
  <c r="Z7" i="99"/>
  <c r="Z21" i="99" s="1"/>
  <c r="U7" i="99"/>
  <c r="U21" i="99" s="1"/>
  <c r="D11" i="106" l="1"/>
  <c r="D10" i="96"/>
  <c r="D10" i="95"/>
  <c r="D27" i="95" s="1"/>
  <c r="D8" i="96"/>
  <c r="D8" i="95"/>
  <c r="D25" i="95" s="1"/>
  <c r="AL11" i="81"/>
  <c r="AL28" i="81" s="1"/>
  <c r="S10" i="81"/>
  <c r="S27" i="81" s="1"/>
  <c r="AK11" i="81"/>
  <c r="AK28" i="81" s="1"/>
  <c r="K8" i="81"/>
  <c r="K25" i="81" s="1"/>
  <c r="Y11" i="81"/>
  <c r="Y28" i="81" s="1"/>
  <c r="Z11" i="81"/>
  <c r="Z28" i="81" s="1"/>
  <c r="AB11" i="81"/>
  <c r="AB28" i="81" s="1"/>
  <c r="K10" i="81"/>
  <c r="K27" i="81" s="1"/>
  <c r="AA11" i="81"/>
  <c r="AA28" i="81" s="1"/>
  <c r="X11" i="81"/>
  <c r="X28" i="81" s="1"/>
  <c r="AJ11" i="81"/>
  <c r="AJ28" i="81" s="1"/>
  <c r="Z8" i="99"/>
  <c r="Z22" i="99" s="1"/>
  <c r="Y7" i="99"/>
  <c r="Y21" i="99" s="1"/>
  <c r="X7" i="99"/>
  <c r="X21" i="99" s="1"/>
  <c r="Z10" i="99"/>
  <c r="Z24" i="99" s="1"/>
  <c r="AA7" i="99"/>
  <c r="AA21" i="99" s="1"/>
  <c r="W7" i="99"/>
  <c r="W21" i="99" s="1"/>
  <c r="V7" i="99"/>
  <c r="V21" i="99" s="1"/>
  <c r="AD7" i="99"/>
  <c r="AD21" i="99" s="1"/>
  <c r="T7" i="99"/>
  <c r="T21" i="99" s="1"/>
  <c r="U10" i="99"/>
  <c r="U24" i="99" s="1"/>
  <c r="AC7" i="99"/>
  <c r="AC21" i="99" s="1"/>
  <c r="AB7" i="99"/>
  <c r="AB21" i="99" s="1"/>
  <c r="U8" i="99"/>
  <c r="U22" i="99" s="1"/>
  <c r="D11" i="96" l="1"/>
  <c r="D11" i="95"/>
  <c r="D28" i="95" s="1"/>
  <c r="D13" i="106"/>
  <c r="W8" i="81"/>
  <c r="W25" i="81" s="1"/>
  <c r="V10" i="81"/>
  <c r="V27" i="81" s="1"/>
  <c r="H8" i="81"/>
  <c r="H25" i="81" s="1"/>
  <c r="AJ13" i="81"/>
  <c r="AJ30" i="81" s="1"/>
  <c r="T8" i="81"/>
  <c r="T25" i="81" s="1"/>
  <c r="AK13" i="81"/>
  <c r="AK30" i="81" s="1"/>
  <c r="H10" i="81"/>
  <c r="H27" i="81" s="1"/>
  <c r="S11" i="81"/>
  <c r="S28" i="81" s="1"/>
  <c r="U8" i="81"/>
  <c r="U25" i="81" s="1"/>
  <c r="G8" i="81"/>
  <c r="G25" i="81" s="1"/>
  <c r="M10" i="81"/>
  <c r="M27" i="81" s="1"/>
  <c r="O8" i="81"/>
  <c r="O25" i="81" s="1"/>
  <c r="Z13" i="81"/>
  <c r="Z30" i="81" s="1"/>
  <c r="Y13" i="81"/>
  <c r="Y30" i="81" s="1"/>
  <c r="X13" i="81"/>
  <c r="X30" i="81" s="1"/>
  <c r="K11" i="81"/>
  <c r="K28" i="81" s="1"/>
  <c r="W10" i="81"/>
  <c r="W27" i="81" s="1"/>
  <c r="M8" i="81"/>
  <c r="M25" i="81" s="1"/>
  <c r="O10" i="81"/>
  <c r="O27" i="81" s="1"/>
  <c r="T10" i="81"/>
  <c r="T27" i="81" s="1"/>
  <c r="V8" i="81"/>
  <c r="V25" i="81" s="1"/>
  <c r="N10" i="81"/>
  <c r="N27" i="81" s="1"/>
  <c r="P10" i="81"/>
  <c r="P27" i="81" s="1"/>
  <c r="AL13" i="81"/>
  <c r="AL30" i="81" s="1"/>
  <c r="AB13" i="81"/>
  <c r="AB30" i="81" s="1"/>
  <c r="U10" i="81"/>
  <c r="U27" i="81" s="1"/>
  <c r="G10" i="81"/>
  <c r="G27" i="81" s="1"/>
  <c r="N8" i="81"/>
  <c r="N25" i="81" s="1"/>
  <c r="P8" i="81"/>
  <c r="P25" i="81" s="1"/>
  <c r="AA13" i="81"/>
  <c r="AA30" i="81" s="1"/>
  <c r="T8" i="99"/>
  <c r="T22" i="99" s="1"/>
  <c r="V8" i="99"/>
  <c r="V22" i="99" s="1"/>
  <c r="V10" i="99"/>
  <c r="V24" i="99" s="1"/>
  <c r="X10" i="99"/>
  <c r="X24" i="99" s="1"/>
  <c r="AC8" i="99"/>
  <c r="AC22" i="99" s="1"/>
  <c r="T10" i="99"/>
  <c r="T24" i="99" s="1"/>
  <c r="U11" i="99"/>
  <c r="U25" i="99" s="1"/>
  <c r="W10" i="99"/>
  <c r="W24" i="99" s="1"/>
  <c r="Z11" i="99"/>
  <c r="Z25" i="99" s="1"/>
  <c r="X8" i="99"/>
  <c r="X22" i="99" s="1"/>
  <c r="Y10" i="99"/>
  <c r="Y24" i="99" s="1"/>
  <c r="AA8" i="99"/>
  <c r="AA22" i="99" s="1"/>
  <c r="AD8" i="99"/>
  <c r="AD22" i="99" s="1"/>
  <c r="AB8" i="99"/>
  <c r="AB22" i="99" s="1"/>
  <c r="AA10" i="99"/>
  <c r="AA24" i="99" s="1"/>
  <c r="Y8" i="99"/>
  <c r="Y22" i="99" s="1"/>
  <c r="AC10" i="99"/>
  <c r="AC24" i="99" s="1"/>
  <c r="AD10" i="99"/>
  <c r="AD24" i="99" s="1"/>
  <c r="AB10" i="99"/>
  <c r="AB24" i="99" s="1"/>
  <c r="W8" i="99"/>
  <c r="W22" i="99" s="1"/>
  <c r="C31" i="99"/>
  <c r="S31" i="99"/>
  <c r="R31" i="99"/>
  <c r="Q31" i="99"/>
  <c r="P31" i="99"/>
  <c r="O31" i="99"/>
  <c r="N31" i="99"/>
  <c r="M31" i="99"/>
  <c r="L31" i="99"/>
  <c r="K31" i="99"/>
  <c r="J31" i="99"/>
  <c r="I31" i="99"/>
  <c r="G31" i="99"/>
  <c r="F31" i="99"/>
  <c r="E31" i="99"/>
  <c r="H31" i="99"/>
  <c r="D31" i="99"/>
  <c r="B31" i="99"/>
  <c r="C4" i="99"/>
  <c r="D4" i="99"/>
  <c r="E4" i="99"/>
  <c r="F4" i="99"/>
  <c r="G4" i="99"/>
  <c r="H4" i="99"/>
  <c r="I4" i="99"/>
  <c r="J4" i="99"/>
  <c r="K4" i="99"/>
  <c r="L4" i="99"/>
  <c r="M4" i="99"/>
  <c r="N4" i="99"/>
  <c r="O4" i="99"/>
  <c r="P4" i="99"/>
  <c r="Q4" i="99"/>
  <c r="R4" i="99"/>
  <c r="S4" i="99"/>
  <c r="C5" i="99"/>
  <c r="D5" i="99"/>
  <c r="E5" i="99"/>
  <c r="F5" i="99"/>
  <c r="G5" i="99"/>
  <c r="H5" i="99"/>
  <c r="I5" i="99"/>
  <c r="J5" i="99"/>
  <c r="K5" i="99"/>
  <c r="L5" i="99"/>
  <c r="M5" i="99"/>
  <c r="N5" i="99"/>
  <c r="O5" i="99"/>
  <c r="P5" i="99"/>
  <c r="Q5" i="99"/>
  <c r="R5" i="99"/>
  <c r="S5" i="99"/>
  <c r="B5" i="99"/>
  <c r="B4" i="99"/>
  <c r="D13" i="96" l="1"/>
  <c r="D13" i="95"/>
  <c r="D30" i="95" s="1"/>
  <c r="D16" i="106"/>
  <c r="D14" i="106"/>
  <c r="Z16" i="81"/>
  <c r="Z33" i="81" s="1"/>
  <c r="P11" i="81"/>
  <c r="P28" i="81" s="1"/>
  <c r="K13" i="81"/>
  <c r="K30" i="81" s="1"/>
  <c r="Y14" i="81"/>
  <c r="Y31" i="81" s="1"/>
  <c r="AA14" i="81"/>
  <c r="AA31" i="81" s="1"/>
  <c r="W11" i="81"/>
  <c r="W28" i="81" s="1"/>
  <c r="AJ14" i="81"/>
  <c r="AJ31" i="81" s="1"/>
  <c r="V11" i="81"/>
  <c r="V28" i="81" s="1"/>
  <c r="AK14" i="81"/>
  <c r="AK31" i="81" s="1"/>
  <c r="T11" i="81"/>
  <c r="T28" i="81" s="1"/>
  <c r="O11" i="81"/>
  <c r="O28" i="81" s="1"/>
  <c r="AJ16" i="81"/>
  <c r="AJ33" i="81" s="1"/>
  <c r="U11" i="81"/>
  <c r="U28" i="81" s="1"/>
  <c r="AK16" i="81"/>
  <c r="AK33" i="81" s="1"/>
  <c r="X16" i="81"/>
  <c r="X33" i="81" s="1"/>
  <c r="Y16" i="81"/>
  <c r="Y33" i="81" s="1"/>
  <c r="G11" i="81"/>
  <c r="G28" i="81" s="1"/>
  <c r="S13" i="81"/>
  <c r="S30" i="81" s="1"/>
  <c r="AL14" i="81"/>
  <c r="AL31" i="81" s="1"/>
  <c r="H11" i="81"/>
  <c r="H28" i="81" s="1"/>
  <c r="X14" i="81"/>
  <c r="X31" i="81" s="1"/>
  <c r="N11" i="81"/>
  <c r="N28" i="81" s="1"/>
  <c r="M11" i="81"/>
  <c r="M28" i="81" s="1"/>
  <c r="AB16" i="81"/>
  <c r="AB33" i="81" s="1"/>
  <c r="Z14" i="81"/>
  <c r="Z31" i="81" s="1"/>
  <c r="AA16" i="81"/>
  <c r="AA33" i="81" s="1"/>
  <c r="AL16" i="81"/>
  <c r="AL33" i="81" s="1"/>
  <c r="AB14" i="81"/>
  <c r="AB31" i="81" s="1"/>
  <c r="AC11" i="99"/>
  <c r="AC25" i="99" s="1"/>
  <c r="T11" i="99"/>
  <c r="T25" i="99" s="1"/>
  <c r="Z13" i="99"/>
  <c r="Z27" i="99" s="1"/>
  <c r="W11" i="99"/>
  <c r="W25" i="99" s="1"/>
  <c r="U13" i="99"/>
  <c r="U27" i="99" s="1"/>
  <c r="AB11" i="99"/>
  <c r="AB25" i="99" s="1"/>
  <c r="AA11" i="99"/>
  <c r="AA25" i="99" s="1"/>
  <c r="X11" i="99"/>
  <c r="X25" i="99" s="1"/>
  <c r="Y11" i="99"/>
  <c r="Y25" i="99" s="1"/>
  <c r="V11" i="99"/>
  <c r="V25" i="99" s="1"/>
  <c r="AD11" i="99"/>
  <c r="AD25" i="99" s="1"/>
  <c r="B7" i="99"/>
  <c r="B21" i="99" s="1"/>
  <c r="D7" i="99"/>
  <c r="D21" i="99" s="1"/>
  <c r="D16" i="96" l="1"/>
  <c r="D16" i="95"/>
  <c r="D33" i="95" s="1"/>
  <c r="D14" i="95"/>
  <c r="D31" i="95" s="1"/>
  <c r="D14" i="96"/>
  <c r="D17" i="106"/>
  <c r="M13" i="81"/>
  <c r="M30" i="81" s="1"/>
  <c r="K14" i="81"/>
  <c r="K31" i="81" s="1"/>
  <c r="W13" i="81"/>
  <c r="W30" i="81" s="1"/>
  <c r="P13" i="81"/>
  <c r="P30" i="81" s="1"/>
  <c r="S16" i="81"/>
  <c r="S33" i="81" s="1"/>
  <c r="AB17" i="81"/>
  <c r="AB34" i="81" s="1"/>
  <c r="T13" i="81"/>
  <c r="T30" i="81" s="1"/>
  <c r="X17" i="81"/>
  <c r="X34" i="81" s="1"/>
  <c r="G13" i="81"/>
  <c r="G30" i="81" s="1"/>
  <c r="Z17" i="81"/>
  <c r="Z34" i="81" s="1"/>
  <c r="AJ17" i="81"/>
  <c r="AJ34" i="81" s="1"/>
  <c r="N13" i="81"/>
  <c r="N30" i="81" s="1"/>
  <c r="V13" i="81"/>
  <c r="V30" i="81" s="1"/>
  <c r="O13" i="81"/>
  <c r="O30" i="81" s="1"/>
  <c r="AA17" i="81"/>
  <c r="AA34" i="81" s="1"/>
  <c r="K16" i="81"/>
  <c r="K33" i="81" s="1"/>
  <c r="AK17" i="81"/>
  <c r="AK34" i="81" s="1"/>
  <c r="U13" i="81"/>
  <c r="U30" i="81" s="1"/>
  <c r="H13" i="81"/>
  <c r="H30" i="81" s="1"/>
  <c r="AL17" i="81"/>
  <c r="AL34" i="81" s="1"/>
  <c r="Y17" i="81"/>
  <c r="Y34" i="81" s="1"/>
  <c r="S14" i="81"/>
  <c r="S31" i="81" s="1"/>
  <c r="U14" i="99"/>
  <c r="U28" i="99" s="1"/>
  <c r="AA13" i="99"/>
  <c r="AA27" i="99" s="1"/>
  <c r="Y13" i="99"/>
  <c r="Y27" i="99" s="1"/>
  <c r="AD13" i="99"/>
  <c r="AD27" i="99" s="1"/>
  <c r="Z14" i="99"/>
  <c r="Z28" i="99" s="1"/>
  <c r="T13" i="99"/>
  <c r="T27" i="99" s="1"/>
  <c r="AC13" i="99"/>
  <c r="AC27" i="99" s="1"/>
  <c r="AB13" i="99"/>
  <c r="AB27" i="99" s="1"/>
  <c r="V13" i="99"/>
  <c r="V27" i="99" s="1"/>
  <c r="W13" i="99"/>
  <c r="W27" i="99" s="1"/>
  <c r="X13" i="99"/>
  <c r="X27" i="99" s="1"/>
  <c r="B10" i="99"/>
  <c r="B24" i="99" s="1"/>
  <c r="D10" i="99"/>
  <c r="D24" i="99" s="1"/>
  <c r="D8" i="99"/>
  <c r="D22" i="99" s="1"/>
  <c r="B8" i="99"/>
  <c r="B22" i="99" s="1"/>
  <c r="D19" i="106" l="1"/>
  <c r="D17" i="95"/>
  <c r="D34" i="95" s="1"/>
  <c r="D17" i="96"/>
  <c r="V14" i="81"/>
  <c r="V31" i="81" s="1"/>
  <c r="AB19" i="81"/>
  <c r="AB36" i="81" s="1"/>
  <c r="H16" i="81"/>
  <c r="H33" i="81" s="1"/>
  <c r="M14" i="81"/>
  <c r="M31" i="81" s="1"/>
  <c r="P14" i="81"/>
  <c r="P31" i="81" s="1"/>
  <c r="K17" i="81"/>
  <c r="K34" i="81" s="1"/>
  <c r="AK19" i="81"/>
  <c r="AK36" i="81" s="1"/>
  <c r="N16" i="81"/>
  <c r="N33" i="81" s="1"/>
  <c r="N14" i="81"/>
  <c r="N31" i="81" s="1"/>
  <c r="M16" i="81"/>
  <c r="M33" i="81" s="1"/>
  <c r="X19" i="81"/>
  <c r="X36" i="81" s="1"/>
  <c r="S17" i="81"/>
  <c r="S34" i="81" s="1"/>
  <c r="T14" i="81"/>
  <c r="T31" i="81" s="1"/>
  <c r="H14" i="81"/>
  <c r="H31" i="81" s="1"/>
  <c r="P16" i="81"/>
  <c r="P33" i="81" s="1"/>
  <c r="U14" i="81"/>
  <c r="U31" i="81" s="1"/>
  <c r="O14" i="81"/>
  <c r="O31" i="81" s="1"/>
  <c r="G14" i="81"/>
  <c r="G31" i="81" s="1"/>
  <c r="V16" i="81"/>
  <c r="V33" i="81" s="1"/>
  <c r="AA19" i="81"/>
  <c r="AA36" i="81" s="1"/>
  <c r="G16" i="81"/>
  <c r="G33" i="81" s="1"/>
  <c r="Y19" i="81"/>
  <c r="Y36" i="81" s="1"/>
  <c r="Z19" i="81"/>
  <c r="Z36" i="81" s="1"/>
  <c r="W14" i="81"/>
  <c r="W31" i="81" s="1"/>
  <c r="W16" i="81"/>
  <c r="W33" i="81" s="1"/>
  <c r="U16" i="81"/>
  <c r="U33" i="81" s="1"/>
  <c r="O16" i="81"/>
  <c r="O33" i="81" s="1"/>
  <c r="AJ19" i="81"/>
  <c r="AJ36" i="81" s="1"/>
  <c r="AL19" i="81"/>
  <c r="AL36" i="81" s="1"/>
  <c r="T16" i="81"/>
  <c r="T33" i="81" s="1"/>
  <c r="AA14" i="99"/>
  <c r="AA28" i="99" s="1"/>
  <c r="T14" i="99"/>
  <c r="T28" i="99" s="1"/>
  <c r="AC14" i="99"/>
  <c r="AC28" i="99" s="1"/>
  <c r="X14" i="99"/>
  <c r="X28" i="99" s="1"/>
  <c r="AB14" i="99"/>
  <c r="AB28" i="99" s="1"/>
  <c r="AD14" i="99"/>
  <c r="AD28" i="99" s="1"/>
  <c r="W14" i="99"/>
  <c r="W28" i="99" s="1"/>
  <c r="V14" i="99"/>
  <c r="V28" i="99" s="1"/>
  <c r="Y14" i="99"/>
  <c r="Y28" i="99" s="1"/>
  <c r="I7" i="99"/>
  <c r="H7" i="99"/>
  <c r="D11" i="99"/>
  <c r="D25" i="99" s="1"/>
  <c r="K7" i="99"/>
  <c r="E7" i="99"/>
  <c r="C7" i="99"/>
  <c r="O7" i="99"/>
  <c r="B11" i="99"/>
  <c r="B25" i="99" s="1"/>
  <c r="F7" i="99"/>
  <c r="N7" i="99"/>
  <c r="S7" i="99"/>
  <c r="P7" i="99"/>
  <c r="M7" i="99"/>
  <c r="R7" i="99"/>
  <c r="J7" i="99"/>
  <c r="G7" i="99"/>
  <c r="L7" i="99"/>
  <c r="Q7" i="99"/>
  <c r="D19" i="96" l="1"/>
  <c r="D19" i="95"/>
  <c r="D36" i="95" s="1"/>
  <c r="O17" i="81"/>
  <c r="O34" i="81" s="1"/>
  <c r="K19" i="81"/>
  <c r="K36" i="81" s="1"/>
  <c r="V17" i="81"/>
  <c r="V34" i="81" s="1"/>
  <c r="S19" i="81"/>
  <c r="S36" i="81" s="1"/>
  <c r="P17" i="81"/>
  <c r="P34" i="81" s="1"/>
  <c r="H17" i="81"/>
  <c r="H34" i="81" s="1"/>
  <c r="G17" i="81"/>
  <c r="G34" i="81" s="1"/>
  <c r="M17" i="81"/>
  <c r="M34" i="81" s="1"/>
  <c r="W17" i="81"/>
  <c r="W34" i="81" s="1"/>
  <c r="N17" i="81"/>
  <c r="N34" i="81" s="1"/>
  <c r="T17" i="81"/>
  <c r="T34" i="81" s="1"/>
  <c r="U17" i="81"/>
  <c r="U34" i="81" s="1"/>
  <c r="B5" i="87"/>
  <c r="B5" i="86"/>
  <c r="B22" i="86" s="1"/>
  <c r="D13" i="99"/>
  <c r="D27" i="99" s="1"/>
  <c r="B13" i="99"/>
  <c r="B27" i="99" s="1"/>
  <c r="O19" i="81" l="1"/>
  <c r="O36" i="81" s="1"/>
  <c r="P19" i="81"/>
  <c r="P36" i="81" s="1"/>
  <c r="T19" i="81"/>
  <c r="T36" i="81" s="1"/>
  <c r="V19" i="81"/>
  <c r="V36" i="81" s="1"/>
  <c r="N19" i="81"/>
  <c r="N36" i="81" s="1"/>
  <c r="U19" i="81"/>
  <c r="U36" i="81" s="1"/>
  <c r="M19" i="81"/>
  <c r="M36" i="81" s="1"/>
  <c r="W19" i="81"/>
  <c r="W36" i="81" s="1"/>
  <c r="H19" i="81"/>
  <c r="H36" i="81" s="1"/>
  <c r="G19" i="81"/>
  <c r="G36" i="81" s="1"/>
  <c r="B14" i="99"/>
  <c r="B28" i="99" s="1"/>
  <c r="D14" i="99"/>
  <c r="D28" i="99" s="1"/>
  <c r="A15" i="86" l="1"/>
  <c r="A14" i="86"/>
  <c r="A12" i="86"/>
  <c r="A11" i="86"/>
  <c r="A9" i="86"/>
  <c r="A8" i="86"/>
  <c r="A15" i="87"/>
  <c r="A14" i="87"/>
  <c r="A12" i="87"/>
  <c r="A11" i="87"/>
  <c r="A9" i="87"/>
  <c r="A8" i="87"/>
  <c r="A32" i="86"/>
  <c r="A31" i="86"/>
  <c r="A29" i="86"/>
  <c r="A28" i="86"/>
  <c r="A26" i="86"/>
  <c r="A25" i="86"/>
  <c r="A42" i="76"/>
  <c r="A41" i="76"/>
  <c r="A21" i="76"/>
  <c r="A20" i="76"/>
  <c r="A17" i="76"/>
  <c r="A18" i="76"/>
  <c r="T4" i="121" l="1"/>
  <c r="T5" i="121"/>
  <c r="C4" i="121"/>
  <c r="D4" i="121"/>
  <c r="E4" i="121"/>
  <c r="F4" i="121"/>
  <c r="G4" i="121"/>
  <c r="H4" i="121"/>
  <c r="I4" i="121"/>
  <c r="J4" i="121"/>
  <c r="K4" i="121"/>
  <c r="L4" i="121"/>
  <c r="M4" i="121"/>
  <c r="N4" i="121"/>
  <c r="O4" i="121"/>
  <c r="P4" i="121"/>
  <c r="Q4" i="121"/>
  <c r="R4" i="121"/>
  <c r="S4" i="121"/>
  <c r="C5" i="121"/>
  <c r="D5" i="121"/>
  <c r="E5" i="121"/>
  <c r="F5" i="121"/>
  <c r="G5" i="121"/>
  <c r="H5" i="121"/>
  <c r="I5" i="121"/>
  <c r="J5" i="121"/>
  <c r="K5" i="121"/>
  <c r="L5" i="121"/>
  <c r="M5" i="121"/>
  <c r="N5" i="121"/>
  <c r="O5" i="121"/>
  <c r="P5" i="121"/>
  <c r="Q5" i="121"/>
  <c r="R5" i="121"/>
  <c r="S5" i="121"/>
  <c r="B5" i="121"/>
  <c r="B4" i="121"/>
  <c r="B5" i="119"/>
  <c r="B4" i="119"/>
  <c r="C4" i="118"/>
  <c r="D4" i="118"/>
  <c r="E4" i="118"/>
  <c r="F4" i="118"/>
  <c r="G4" i="118"/>
  <c r="H4" i="118"/>
  <c r="I4" i="118"/>
  <c r="J4" i="118"/>
  <c r="K4" i="118"/>
  <c r="L4" i="118"/>
  <c r="M4" i="118"/>
  <c r="N4" i="118"/>
  <c r="O4" i="118"/>
  <c r="P4" i="118"/>
  <c r="Q4" i="118"/>
  <c r="R4" i="118"/>
  <c r="S4" i="118"/>
  <c r="T4" i="118"/>
  <c r="U4" i="118"/>
  <c r="V4" i="118"/>
  <c r="W4" i="118"/>
  <c r="X4" i="118"/>
  <c r="Y4" i="118"/>
  <c r="Z4" i="118"/>
  <c r="AA4" i="118"/>
  <c r="AB4" i="118"/>
  <c r="AC4" i="118"/>
  <c r="AD4" i="118"/>
  <c r="AE4" i="118"/>
  <c r="AF4" i="118"/>
  <c r="AG4" i="118"/>
  <c r="AH4" i="118"/>
  <c r="AI4" i="118"/>
  <c r="AJ4" i="118"/>
  <c r="AK4" i="118"/>
  <c r="AL4" i="118"/>
  <c r="AM4" i="118"/>
  <c r="AN4" i="118"/>
  <c r="AO4" i="118"/>
  <c r="AP4" i="118"/>
  <c r="AQ4" i="118"/>
  <c r="AR4" i="118"/>
  <c r="C5" i="118"/>
  <c r="D5" i="118"/>
  <c r="E5" i="118"/>
  <c r="F5" i="118"/>
  <c r="G5" i="118"/>
  <c r="H5" i="118"/>
  <c r="I5" i="118"/>
  <c r="J5" i="118"/>
  <c r="K5" i="118"/>
  <c r="L5" i="118"/>
  <c r="M5" i="118"/>
  <c r="N5" i="118"/>
  <c r="O5" i="118"/>
  <c r="P5" i="118"/>
  <c r="Q5" i="118"/>
  <c r="R5" i="118"/>
  <c r="S5" i="118"/>
  <c r="T5" i="118"/>
  <c r="U5" i="118"/>
  <c r="V5" i="118"/>
  <c r="W5" i="118"/>
  <c r="X5" i="118"/>
  <c r="Y5" i="118"/>
  <c r="Z5" i="118"/>
  <c r="AA5" i="118"/>
  <c r="AB5" i="118"/>
  <c r="AC5" i="118"/>
  <c r="AD5" i="118"/>
  <c r="AE5" i="118"/>
  <c r="AF5" i="118"/>
  <c r="AG5" i="118"/>
  <c r="AH5" i="118"/>
  <c r="AI5" i="118"/>
  <c r="AJ5" i="118"/>
  <c r="AK5" i="118"/>
  <c r="AL5" i="118"/>
  <c r="AM5" i="118"/>
  <c r="AN5" i="118"/>
  <c r="AO5" i="118"/>
  <c r="AP5" i="118"/>
  <c r="AQ5" i="118"/>
  <c r="AR5" i="118"/>
  <c r="B5" i="118"/>
  <c r="B4" i="118"/>
  <c r="F22" i="122" l="1"/>
  <c r="G22" i="122"/>
  <c r="H22" i="122"/>
  <c r="I22" i="122"/>
  <c r="M22" i="122"/>
  <c r="O22" i="122"/>
  <c r="P22" i="122"/>
  <c r="Q22" i="122"/>
  <c r="E23" i="122"/>
  <c r="G23" i="122"/>
  <c r="H23" i="122"/>
  <c r="K23" i="122"/>
  <c r="M23" i="122"/>
  <c r="N23" i="122"/>
  <c r="O23" i="122"/>
  <c r="P23" i="122"/>
  <c r="C25" i="122"/>
  <c r="D25" i="122"/>
  <c r="E25" i="122"/>
  <c r="F25" i="122"/>
  <c r="G25" i="122"/>
  <c r="K25" i="122"/>
  <c r="L25" i="122"/>
  <c r="M25" i="122"/>
  <c r="N25" i="122"/>
  <c r="O25" i="122"/>
  <c r="B26" i="122"/>
  <c r="C26" i="122"/>
  <c r="D26" i="122"/>
  <c r="E26" i="122"/>
  <c r="F26" i="122"/>
  <c r="I26" i="122"/>
  <c r="J26" i="122"/>
  <c r="K26" i="122"/>
  <c r="L26" i="122"/>
  <c r="M26" i="122"/>
  <c r="N26" i="122"/>
  <c r="Q26" i="122"/>
  <c r="R26" i="122"/>
  <c r="A11" i="122"/>
  <c r="B28" i="122"/>
  <c r="C28" i="122"/>
  <c r="D28" i="122"/>
  <c r="F28" i="122"/>
  <c r="G28" i="122"/>
  <c r="J28" i="122"/>
  <c r="K28" i="122"/>
  <c r="L28" i="122"/>
  <c r="N28" i="122"/>
  <c r="O28" i="122"/>
  <c r="Q28" i="122"/>
  <c r="R28" i="122"/>
  <c r="A12" i="122"/>
  <c r="B29" i="122"/>
  <c r="C29" i="122"/>
  <c r="F29" i="122"/>
  <c r="G29" i="122"/>
  <c r="H29" i="122"/>
  <c r="I29" i="122"/>
  <c r="J29" i="122"/>
  <c r="K29" i="122"/>
  <c r="N29" i="122"/>
  <c r="O29" i="122"/>
  <c r="P29" i="122"/>
  <c r="Q29" i="122"/>
  <c r="R29" i="122"/>
  <c r="A14" i="122"/>
  <c r="C31" i="122"/>
  <c r="D31" i="122"/>
  <c r="E31" i="122"/>
  <c r="F31" i="122"/>
  <c r="G31" i="122"/>
  <c r="H31" i="122"/>
  <c r="K31" i="122"/>
  <c r="L31" i="122"/>
  <c r="M31" i="122"/>
  <c r="N31" i="122"/>
  <c r="O31" i="122"/>
  <c r="P31" i="122"/>
  <c r="A15" i="122"/>
  <c r="B32" i="122"/>
  <c r="C32" i="122"/>
  <c r="D32" i="122"/>
  <c r="E32" i="122"/>
  <c r="F32" i="122"/>
  <c r="I32" i="122"/>
  <c r="K32" i="122"/>
  <c r="L32" i="122"/>
  <c r="M32" i="122"/>
  <c r="N32" i="122"/>
  <c r="Q32" i="122"/>
  <c r="A17" i="122"/>
  <c r="B34" i="122"/>
  <c r="C34" i="122"/>
  <c r="D34" i="122"/>
  <c r="I34" i="122"/>
  <c r="J34" i="122"/>
  <c r="K34" i="122"/>
  <c r="L34" i="122"/>
  <c r="Q34" i="122"/>
  <c r="R34" i="122"/>
  <c r="A18" i="122"/>
  <c r="B35" i="122"/>
  <c r="F35" i="122"/>
  <c r="G35" i="122"/>
  <c r="H35" i="122"/>
  <c r="I35" i="122"/>
  <c r="J35" i="122"/>
  <c r="M35" i="122"/>
  <c r="O35" i="122"/>
  <c r="P35" i="122"/>
  <c r="Q35" i="122"/>
  <c r="R35" i="122"/>
  <c r="D37" i="122"/>
  <c r="E37" i="122"/>
  <c r="G37" i="122"/>
  <c r="H37" i="122"/>
  <c r="I37" i="122"/>
  <c r="L37" i="122"/>
  <c r="M37" i="122"/>
  <c r="N37" i="122"/>
  <c r="O37" i="122"/>
  <c r="P37" i="122"/>
  <c r="Q37" i="122"/>
  <c r="B22" i="122"/>
  <c r="C22" i="122"/>
  <c r="D22" i="122"/>
  <c r="E22" i="122"/>
  <c r="J22" i="122"/>
  <c r="K22" i="122"/>
  <c r="L22" i="122"/>
  <c r="N22" i="122"/>
  <c r="R22" i="122"/>
  <c r="B23" i="122"/>
  <c r="C23" i="122"/>
  <c r="D23" i="122"/>
  <c r="F23" i="122"/>
  <c r="I23" i="122"/>
  <c r="J23" i="122"/>
  <c r="L23" i="122"/>
  <c r="Q23" i="122"/>
  <c r="R23" i="122"/>
  <c r="B25" i="122"/>
  <c r="H25" i="122"/>
  <c r="I25" i="122"/>
  <c r="J25" i="122"/>
  <c r="P25" i="122"/>
  <c r="Q25" i="122"/>
  <c r="R25" i="122"/>
  <c r="G26" i="122"/>
  <c r="H26" i="122"/>
  <c r="O26" i="122"/>
  <c r="P26" i="122"/>
  <c r="A28" i="122"/>
  <c r="E28" i="122"/>
  <c r="H28" i="122"/>
  <c r="I28" i="122"/>
  <c r="M28" i="122"/>
  <c r="P28" i="122"/>
  <c r="A29" i="122"/>
  <c r="D29" i="122"/>
  <c r="E29" i="122"/>
  <c r="L29" i="122"/>
  <c r="M29" i="122"/>
  <c r="A31" i="122"/>
  <c r="B31" i="122"/>
  <c r="I31" i="122"/>
  <c r="J31" i="122"/>
  <c r="Q31" i="122"/>
  <c r="R31" i="122"/>
  <c r="A32" i="122"/>
  <c r="G32" i="122"/>
  <c r="H32" i="122"/>
  <c r="J32" i="122"/>
  <c r="O32" i="122"/>
  <c r="P32" i="122"/>
  <c r="R32" i="122"/>
  <c r="A34" i="122"/>
  <c r="E34" i="122"/>
  <c r="F34" i="122"/>
  <c r="G34" i="122"/>
  <c r="H34" i="122"/>
  <c r="M34" i="122"/>
  <c r="N34" i="122"/>
  <c r="O34" i="122"/>
  <c r="P34" i="122"/>
  <c r="A35" i="122"/>
  <c r="C35" i="122"/>
  <c r="D35" i="122"/>
  <c r="E35" i="122"/>
  <c r="K35" i="122"/>
  <c r="L35" i="122"/>
  <c r="N35" i="122"/>
  <c r="B37" i="122"/>
  <c r="C37" i="122"/>
  <c r="F37" i="122"/>
  <c r="J37" i="122"/>
  <c r="K37" i="122"/>
  <c r="R37" i="122"/>
  <c r="E21" i="121"/>
  <c r="F21" i="121"/>
  <c r="H21" i="121"/>
  <c r="M21" i="121"/>
  <c r="N21" i="121"/>
  <c r="P21" i="121"/>
  <c r="B22" i="121"/>
  <c r="D22" i="121"/>
  <c r="I22" i="121"/>
  <c r="J22" i="121"/>
  <c r="L22" i="121"/>
  <c r="Q22" i="121"/>
  <c r="R22" i="121"/>
  <c r="T22" i="121"/>
  <c r="A10" i="121"/>
  <c r="A11" i="121"/>
  <c r="A13" i="121"/>
  <c r="A14" i="121"/>
  <c r="A16" i="121"/>
  <c r="A17" i="121"/>
  <c r="B21" i="121"/>
  <c r="C21" i="121"/>
  <c r="D21" i="121"/>
  <c r="G21" i="121"/>
  <c r="I21" i="121"/>
  <c r="J21" i="121"/>
  <c r="K21" i="121"/>
  <c r="L21" i="121"/>
  <c r="O21" i="121"/>
  <c r="Q21" i="121"/>
  <c r="R21" i="121"/>
  <c r="S21" i="121"/>
  <c r="T21" i="121"/>
  <c r="C22" i="121"/>
  <c r="E22" i="121"/>
  <c r="F22" i="121"/>
  <c r="G22" i="121"/>
  <c r="H22" i="121"/>
  <c r="K22" i="121"/>
  <c r="M22" i="121"/>
  <c r="N22" i="121"/>
  <c r="O22" i="121"/>
  <c r="P22" i="121"/>
  <c r="S22" i="121"/>
  <c r="A27" i="121"/>
  <c r="A28" i="121"/>
  <c r="A30" i="121"/>
  <c r="A31" i="121"/>
  <c r="A33" i="121"/>
  <c r="A34" i="121"/>
  <c r="C21" i="120"/>
  <c r="D21" i="120"/>
  <c r="E21" i="120"/>
  <c r="F21" i="120"/>
  <c r="G21" i="120"/>
  <c r="I21" i="120"/>
  <c r="L21" i="120"/>
  <c r="M21" i="120"/>
  <c r="N21" i="120"/>
  <c r="O21" i="120"/>
  <c r="Q21" i="120"/>
  <c r="S21" i="120"/>
  <c r="T21" i="120"/>
  <c r="U21" i="120"/>
  <c r="V21" i="120"/>
  <c r="B22" i="120"/>
  <c r="D22" i="120"/>
  <c r="G22" i="120"/>
  <c r="H22" i="120"/>
  <c r="I22" i="120"/>
  <c r="J22" i="120"/>
  <c r="L22" i="120"/>
  <c r="N22" i="120"/>
  <c r="O22" i="120"/>
  <c r="P22" i="120"/>
  <c r="Q22" i="120"/>
  <c r="R22" i="120"/>
  <c r="T22" i="120"/>
  <c r="V22" i="120"/>
  <c r="B24" i="120"/>
  <c r="C24" i="120"/>
  <c r="D24" i="120"/>
  <c r="E24" i="120"/>
  <c r="G24" i="120"/>
  <c r="I24" i="120"/>
  <c r="J24" i="120"/>
  <c r="K24" i="120"/>
  <c r="L24" i="120"/>
  <c r="M24" i="120"/>
  <c r="O24" i="120"/>
  <c r="R24" i="120"/>
  <c r="S24" i="120"/>
  <c r="T24" i="120"/>
  <c r="U24" i="120"/>
  <c r="B25" i="120"/>
  <c r="D25" i="120"/>
  <c r="E25" i="120"/>
  <c r="F25" i="120"/>
  <c r="G25" i="120"/>
  <c r="H25" i="120"/>
  <c r="J25" i="120"/>
  <c r="M25" i="120"/>
  <c r="N25" i="120"/>
  <c r="O25" i="120"/>
  <c r="P25" i="120"/>
  <c r="R25" i="120"/>
  <c r="T25" i="120"/>
  <c r="U25" i="120"/>
  <c r="V25" i="120"/>
  <c r="A10" i="120"/>
  <c r="B27" i="120"/>
  <c r="D27" i="120"/>
  <c r="G27" i="120"/>
  <c r="H27" i="120"/>
  <c r="I27" i="120"/>
  <c r="J27" i="120"/>
  <c r="L27" i="120"/>
  <c r="N27" i="120"/>
  <c r="O27" i="120"/>
  <c r="P27" i="120"/>
  <c r="Q27" i="120"/>
  <c r="R27" i="120"/>
  <c r="T27" i="120"/>
  <c r="V27" i="120"/>
  <c r="A11" i="120"/>
  <c r="B28" i="120"/>
  <c r="D28" i="120"/>
  <c r="F28" i="120"/>
  <c r="I28" i="120"/>
  <c r="J28" i="120"/>
  <c r="K28" i="120"/>
  <c r="L28" i="120"/>
  <c r="N28" i="120"/>
  <c r="P28" i="120"/>
  <c r="Q28" i="120"/>
  <c r="R28" i="120"/>
  <c r="S28" i="120"/>
  <c r="T28" i="120"/>
  <c r="V28" i="120"/>
  <c r="A13" i="120"/>
  <c r="B30" i="120"/>
  <c r="C30" i="120"/>
  <c r="D30" i="120"/>
  <c r="E30" i="120"/>
  <c r="F30" i="120"/>
  <c r="H30" i="120"/>
  <c r="J30" i="120"/>
  <c r="K30" i="120"/>
  <c r="L30" i="120"/>
  <c r="M30" i="120"/>
  <c r="N30" i="120"/>
  <c r="P30" i="120"/>
  <c r="R30" i="120"/>
  <c r="S30" i="120"/>
  <c r="T30" i="120"/>
  <c r="U30" i="120"/>
  <c r="V30" i="120"/>
  <c r="A14" i="120"/>
  <c r="B31" i="120"/>
  <c r="D31" i="120"/>
  <c r="E31" i="120"/>
  <c r="F31" i="120"/>
  <c r="G31" i="120"/>
  <c r="H31" i="120"/>
  <c r="J31" i="120"/>
  <c r="M31" i="120"/>
  <c r="N31" i="120"/>
  <c r="O31" i="120"/>
  <c r="P31" i="120"/>
  <c r="R31" i="120"/>
  <c r="T31" i="120"/>
  <c r="U31" i="120"/>
  <c r="V31" i="120"/>
  <c r="A16" i="120"/>
  <c r="B33" i="120"/>
  <c r="D33" i="120"/>
  <c r="G33" i="120"/>
  <c r="H33" i="120"/>
  <c r="I33" i="120"/>
  <c r="J33" i="120"/>
  <c r="L33" i="120"/>
  <c r="N33" i="120"/>
  <c r="O33" i="120"/>
  <c r="P33" i="120"/>
  <c r="Q33" i="120"/>
  <c r="R33" i="120"/>
  <c r="T33" i="120"/>
  <c r="V33" i="120"/>
  <c r="A17" i="120"/>
  <c r="B34" i="120"/>
  <c r="C34" i="120"/>
  <c r="D34" i="120"/>
  <c r="F34" i="120"/>
  <c r="H34" i="120"/>
  <c r="I34" i="120"/>
  <c r="J34" i="120"/>
  <c r="K34" i="120"/>
  <c r="L34" i="120"/>
  <c r="N34" i="120"/>
  <c r="P34" i="120"/>
  <c r="Q34" i="120"/>
  <c r="R34" i="120"/>
  <c r="S34" i="120"/>
  <c r="T34" i="120"/>
  <c r="V34" i="120"/>
  <c r="C36" i="120"/>
  <c r="D36" i="120"/>
  <c r="E36" i="120"/>
  <c r="F36" i="120"/>
  <c r="G36" i="120"/>
  <c r="I36" i="120"/>
  <c r="K36" i="120"/>
  <c r="L36" i="120"/>
  <c r="M36" i="120"/>
  <c r="N36" i="120"/>
  <c r="O36" i="120"/>
  <c r="Q36" i="120"/>
  <c r="S36" i="120"/>
  <c r="T36" i="120"/>
  <c r="U36" i="120"/>
  <c r="V36" i="120"/>
  <c r="B21" i="120"/>
  <c r="H21" i="120"/>
  <c r="J21" i="120"/>
  <c r="K21" i="120"/>
  <c r="P21" i="120"/>
  <c r="R21" i="120"/>
  <c r="C22" i="120"/>
  <c r="E22" i="120"/>
  <c r="F22" i="120"/>
  <c r="K22" i="120"/>
  <c r="M22" i="120"/>
  <c r="S22" i="120"/>
  <c r="U22" i="120"/>
  <c r="F24" i="120"/>
  <c r="H24" i="120"/>
  <c r="N24" i="120"/>
  <c r="P24" i="120"/>
  <c r="Q24" i="120"/>
  <c r="V24" i="120"/>
  <c r="C25" i="120"/>
  <c r="I25" i="120"/>
  <c r="K25" i="120"/>
  <c r="L25" i="120"/>
  <c r="Q25" i="120"/>
  <c r="S25" i="120"/>
  <c r="A27" i="120"/>
  <c r="C27" i="120"/>
  <c r="E27" i="120"/>
  <c r="F27" i="120"/>
  <c r="K27" i="120"/>
  <c r="M27" i="120"/>
  <c r="S27" i="120"/>
  <c r="U27" i="120"/>
  <c r="A28" i="120"/>
  <c r="C28" i="120"/>
  <c r="E28" i="120"/>
  <c r="G28" i="120"/>
  <c r="H28" i="120"/>
  <c r="M28" i="120"/>
  <c r="O28" i="120"/>
  <c r="U28" i="120"/>
  <c r="A30" i="120"/>
  <c r="G30" i="120"/>
  <c r="I30" i="120"/>
  <c r="O30" i="120"/>
  <c r="Q30" i="120"/>
  <c r="A31" i="120"/>
  <c r="C31" i="120"/>
  <c r="I31" i="120"/>
  <c r="K31" i="120"/>
  <c r="L31" i="120"/>
  <c r="Q31" i="120"/>
  <c r="S31" i="120"/>
  <c r="A33" i="120"/>
  <c r="C33" i="120"/>
  <c r="E33" i="120"/>
  <c r="F33" i="120"/>
  <c r="K33" i="120"/>
  <c r="M33" i="120"/>
  <c r="S33" i="120"/>
  <c r="U33" i="120"/>
  <c r="A34" i="120"/>
  <c r="E34" i="120"/>
  <c r="G34" i="120"/>
  <c r="M34" i="120"/>
  <c r="O34" i="120"/>
  <c r="U34" i="120"/>
  <c r="B36" i="120"/>
  <c r="H36" i="120"/>
  <c r="J36" i="120"/>
  <c r="P36" i="120"/>
  <c r="R36" i="120"/>
  <c r="C21" i="119"/>
  <c r="D21" i="119"/>
  <c r="E21" i="119"/>
  <c r="F21" i="119"/>
  <c r="G21" i="119"/>
  <c r="H21" i="119"/>
  <c r="I21" i="119"/>
  <c r="J21" i="119"/>
  <c r="K21" i="119"/>
  <c r="L21" i="119"/>
  <c r="M21" i="119"/>
  <c r="N21" i="119"/>
  <c r="O21" i="119"/>
  <c r="P21" i="119"/>
  <c r="Q21" i="119"/>
  <c r="R21" i="119"/>
  <c r="S21" i="119"/>
  <c r="T21" i="119"/>
  <c r="C22" i="119"/>
  <c r="D22" i="119"/>
  <c r="E22" i="119"/>
  <c r="F22" i="119"/>
  <c r="G22" i="119"/>
  <c r="H22" i="119"/>
  <c r="I22" i="119"/>
  <c r="J22" i="119"/>
  <c r="K22" i="119"/>
  <c r="L22" i="119"/>
  <c r="M22" i="119"/>
  <c r="N22" i="119"/>
  <c r="O22" i="119"/>
  <c r="P22" i="119"/>
  <c r="Q22" i="119"/>
  <c r="R22" i="119"/>
  <c r="S22" i="119"/>
  <c r="T22" i="119"/>
  <c r="A10" i="119"/>
  <c r="A11" i="119"/>
  <c r="A13" i="119"/>
  <c r="A14" i="119"/>
  <c r="A16" i="119"/>
  <c r="A17" i="119"/>
  <c r="B21" i="119"/>
  <c r="B22" i="119"/>
  <c r="A27" i="119"/>
  <c r="A28" i="119"/>
  <c r="A30" i="119"/>
  <c r="A31" i="119"/>
  <c r="A33" i="119"/>
  <c r="A34" i="119"/>
  <c r="G21" i="118"/>
  <c r="H21" i="118"/>
  <c r="O21" i="118"/>
  <c r="P21" i="118"/>
  <c r="W21" i="118"/>
  <c r="X21" i="118"/>
  <c r="AE21" i="118"/>
  <c r="AF21" i="118"/>
  <c r="AM21" i="118"/>
  <c r="AN21" i="118"/>
  <c r="C22" i="118"/>
  <c r="D22" i="118"/>
  <c r="K22" i="118"/>
  <c r="L22" i="118"/>
  <c r="S22" i="118"/>
  <c r="T22" i="118"/>
  <c r="AA22" i="118"/>
  <c r="AB22" i="118"/>
  <c r="AI22" i="118"/>
  <c r="AJ22" i="118"/>
  <c r="AQ22" i="118"/>
  <c r="AR22" i="118"/>
  <c r="A10" i="118"/>
  <c r="A11" i="118"/>
  <c r="A13" i="118"/>
  <c r="A14" i="118"/>
  <c r="A16" i="118"/>
  <c r="A17" i="118"/>
  <c r="B21" i="118"/>
  <c r="C21" i="118"/>
  <c r="D21" i="118"/>
  <c r="E21" i="118"/>
  <c r="F21" i="118"/>
  <c r="I21" i="118"/>
  <c r="J21" i="118"/>
  <c r="K21" i="118"/>
  <c r="L21" i="118"/>
  <c r="M21" i="118"/>
  <c r="N21" i="118"/>
  <c r="Q21" i="118"/>
  <c r="R21" i="118"/>
  <c r="S21" i="118"/>
  <c r="T21" i="118"/>
  <c r="U21" i="118"/>
  <c r="V21" i="118"/>
  <c r="Y21" i="118"/>
  <c r="Z21" i="118"/>
  <c r="AA21" i="118"/>
  <c r="AB21" i="118"/>
  <c r="AC21" i="118"/>
  <c r="AD21" i="118"/>
  <c r="AG21" i="118"/>
  <c r="AH21" i="118"/>
  <c r="AI21" i="118"/>
  <c r="AJ21" i="118"/>
  <c r="AK21" i="118"/>
  <c r="AL21" i="118"/>
  <c r="AO21" i="118"/>
  <c r="AP21" i="118"/>
  <c r="AQ21" i="118"/>
  <c r="AR21" i="118"/>
  <c r="B22" i="118"/>
  <c r="E22" i="118"/>
  <c r="F22" i="118"/>
  <c r="G22" i="118"/>
  <c r="H22" i="118"/>
  <c r="I22" i="118"/>
  <c r="J22" i="118"/>
  <c r="M22" i="118"/>
  <c r="N22" i="118"/>
  <c r="O22" i="118"/>
  <c r="P22" i="118"/>
  <c r="Q22" i="118"/>
  <c r="R22" i="118"/>
  <c r="U22" i="118"/>
  <c r="V22" i="118"/>
  <c r="W22" i="118"/>
  <c r="X22" i="118"/>
  <c r="Y22" i="118"/>
  <c r="Z22" i="118"/>
  <c r="AC22" i="118"/>
  <c r="AD22" i="118"/>
  <c r="AE22" i="118"/>
  <c r="AF22" i="118"/>
  <c r="AG22" i="118"/>
  <c r="AH22" i="118"/>
  <c r="AK22" i="118"/>
  <c r="AL22" i="118"/>
  <c r="AM22" i="118"/>
  <c r="AN22" i="118"/>
  <c r="AO22" i="118"/>
  <c r="AP22" i="118"/>
  <c r="A27" i="118"/>
  <c r="A28" i="118"/>
  <c r="A30" i="118"/>
  <c r="A31" i="118"/>
  <c r="A33" i="118"/>
  <c r="A34" i="118"/>
  <c r="P7" i="121" l="1"/>
  <c r="P24" i="121" s="1"/>
  <c r="P7" i="119"/>
  <c r="P24" i="119" s="1"/>
  <c r="P7" i="118"/>
  <c r="P24" i="118" s="1"/>
  <c r="J7" i="121"/>
  <c r="J24" i="121" s="1"/>
  <c r="J7" i="119"/>
  <c r="J24" i="119" s="1"/>
  <c r="J7" i="118"/>
  <c r="J24" i="118" s="1"/>
  <c r="R7" i="121"/>
  <c r="R24" i="121" s="1"/>
  <c r="R7" i="119"/>
  <c r="R24" i="119" s="1"/>
  <c r="R7" i="118"/>
  <c r="R24" i="118" s="1"/>
  <c r="I7" i="121"/>
  <c r="I24" i="121" s="1"/>
  <c r="I7" i="119"/>
  <c r="I24" i="119" s="1"/>
  <c r="I7" i="118"/>
  <c r="I24" i="118" s="1"/>
  <c r="Q7" i="121"/>
  <c r="Q24" i="121" s="1"/>
  <c r="Q7" i="119"/>
  <c r="Q24" i="119" s="1"/>
  <c r="Q7" i="118"/>
  <c r="Q24" i="118" s="1"/>
  <c r="D7" i="118"/>
  <c r="D24" i="118" s="1"/>
  <c r="D7" i="121"/>
  <c r="D24" i="121" s="1"/>
  <c r="D7" i="119"/>
  <c r="D24" i="119" s="1"/>
  <c r="F7" i="118"/>
  <c r="F24" i="118" s="1"/>
  <c r="F7" i="119"/>
  <c r="F24" i="119" s="1"/>
  <c r="F7" i="121"/>
  <c r="F24" i="121" s="1"/>
  <c r="N7" i="118"/>
  <c r="N24" i="118" s="1"/>
  <c r="N7" i="119"/>
  <c r="N24" i="119" s="1"/>
  <c r="N7" i="121"/>
  <c r="N24" i="121" s="1"/>
  <c r="O7" i="121"/>
  <c r="O24" i="121" s="1"/>
  <c r="O7" i="119"/>
  <c r="O24" i="119" s="1"/>
  <c r="O7" i="118"/>
  <c r="O24" i="118" s="1"/>
  <c r="C7" i="121"/>
  <c r="C24" i="121" s="1"/>
  <c r="C7" i="119"/>
  <c r="C24" i="119" s="1"/>
  <c r="C7" i="118"/>
  <c r="C24" i="118" s="1"/>
  <c r="E7" i="118"/>
  <c r="E24" i="118" s="1"/>
  <c r="E7" i="121"/>
  <c r="E24" i="121" s="1"/>
  <c r="E7" i="119"/>
  <c r="E24" i="119" s="1"/>
  <c r="M7" i="118"/>
  <c r="M24" i="118" s="1"/>
  <c r="M7" i="121"/>
  <c r="M24" i="121" s="1"/>
  <c r="M7" i="119"/>
  <c r="M24" i="119" s="1"/>
  <c r="L7" i="118"/>
  <c r="L24" i="118" s="1"/>
  <c r="L7" i="121"/>
  <c r="L24" i="121" s="1"/>
  <c r="L7" i="119"/>
  <c r="L24" i="119" s="1"/>
  <c r="H7" i="121"/>
  <c r="H24" i="121" s="1"/>
  <c r="H7" i="119"/>
  <c r="H24" i="119" s="1"/>
  <c r="H7" i="118"/>
  <c r="H24" i="118" s="1"/>
  <c r="G7" i="121"/>
  <c r="G24" i="121" s="1"/>
  <c r="G7" i="119"/>
  <c r="G24" i="119" s="1"/>
  <c r="G7" i="118"/>
  <c r="G24" i="118" s="1"/>
  <c r="B7" i="121"/>
  <c r="B24" i="121" s="1"/>
  <c r="B7" i="119"/>
  <c r="B24" i="119" s="1"/>
  <c r="B7" i="118"/>
  <c r="B24" i="118" s="1"/>
  <c r="K7" i="121"/>
  <c r="K24" i="121" s="1"/>
  <c r="K7" i="119"/>
  <c r="K24" i="119" s="1"/>
  <c r="K7" i="118"/>
  <c r="K24" i="118" s="1"/>
  <c r="B5" i="111" l="1"/>
  <c r="C5" i="111"/>
  <c r="B6" i="111"/>
  <c r="C6" i="111"/>
  <c r="B5" i="110"/>
  <c r="B17" i="110" s="1"/>
  <c r="C5" i="110"/>
  <c r="C17" i="110" s="1"/>
  <c r="B6" i="110"/>
  <c r="B18" i="110" s="1"/>
  <c r="C6" i="110"/>
  <c r="C18" i="110" s="1"/>
  <c r="B8" i="110" l="1"/>
  <c r="B20" i="110" s="1"/>
  <c r="B8" i="111"/>
  <c r="B11" i="111" l="1"/>
  <c r="B11" i="110"/>
  <c r="B23" i="110" s="1"/>
  <c r="B9" i="110"/>
  <c r="B21" i="110" s="1"/>
  <c r="B9" i="111"/>
  <c r="B12" i="110" l="1"/>
  <c r="B24" i="110" s="1"/>
  <c r="B12" i="111"/>
  <c r="C8" i="110" l="1"/>
  <c r="C20" i="110" s="1"/>
  <c r="C8" i="111"/>
  <c r="B14" i="110"/>
  <c r="B26" i="110" s="1"/>
  <c r="B14" i="111"/>
  <c r="A41" i="75"/>
  <c r="A40" i="75"/>
  <c r="A38" i="75"/>
  <c r="A37" i="75"/>
  <c r="A35" i="75"/>
  <c r="A34" i="75"/>
  <c r="A21" i="75"/>
  <c r="A20" i="75"/>
  <c r="A18" i="75"/>
  <c r="A17" i="75"/>
  <c r="A15" i="75"/>
  <c r="A14" i="75"/>
  <c r="A17" i="114"/>
  <c r="A16" i="114"/>
  <c r="A14" i="114"/>
  <c r="A13" i="114"/>
  <c r="A11" i="114"/>
  <c r="A10" i="114"/>
  <c r="A34" i="113"/>
  <c r="A33" i="113"/>
  <c r="A31" i="113"/>
  <c r="A30" i="113"/>
  <c r="A28" i="113"/>
  <c r="A27" i="113"/>
  <c r="A17" i="113"/>
  <c r="A16" i="113"/>
  <c r="A14" i="113"/>
  <c r="A13" i="113"/>
  <c r="A11" i="113"/>
  <c r="A10" i="113"/>
  <c r="A34" i="112"/>
  <c r="A33" i="112"/>
  <c r="A31" i="112"/>
  <c r="A30" i="112"/>
  <c r="A28" i="112"/>
  <c r="A27" i="112"/>
  <c r="A17" i="112"/>
  <c r="A16" i="112"/>
  <c r="A14" i="112"/>
  <c r="A13" i="112"/>
  <c r="A11" i="112"/>
  <c r="A10" i="112"/>
  <c r="B15" i="111" l="1"/>
  <c r="B15" i="110"/>
  <c r="B27" i="110" s="1"/>
  <c r="A15" i="111" l="1"/>
  <c r="A14" i="111"/>
  <c r="A12" i="111"/>
  <c r="A11" i="111"/>
  <c r="A27" i="110"/>
  <c r="A26" i="110"/>
  <c r="A24" i="110"/>
  <c r="A23" i="110"/>
  <c r="A15" i="110"/>
  <c r="A14" i="110"/>
  <c r="A12" i="110"/>
  <c r="A11" i="110"/>
  <c r="A17" i="106" l="1"/>
  <c r="A16" i="106"/>
  <c r="A14" i="106"/>
  <c r="A13" i="106"/>
  <c r="A11" i="106"/>
  <c r="A10" i="106"/>
  <c r="O8" i="121" l="1"/>
  <c r="O25" i="121" s="1"/>
  <c r="O8" i="119"/>
  <c r="O25" i="119" s="1"/>
  <c r="O8" i="118"/>
  <c r="O25" i="118" s="1"/>
  <c r="M10" i="121"/>
  <c r="M27" i="121" s="1"/>
  <c r="M10" i="119"/>
  <c r="M27" i="119" s="1"/>
  <c r="M10" i="118"/>
  <c r="M27" i="118" s="1"/>
  <c r="Q8" i="121"/>
  <c r="Q25" i="121" s="1"/>
  <c r="Q8" i="119"/>
  <c r="Q25" i="119" s="1"/>
  <c r="Q8" i="118"/>
  <c r="Q25" i="118" s="1"/>
  <c r="K8" i="118"/>
  <c r="K25" i="118" s="1"/>
  <c r="K8" i="121"/>
  <c r="K25" i="121" s="1"/>
  <c r="K8" i="119"/>
  <c r="K25" i="119" s="1"/>
  <c r="P10" i="118"/>
  <c r="P27" i="118" s="1"/>
  <c r="P10" i="121"/>
  <c r="P27" i="121" s="1"/>
  <c r="P10" i="119"/>
  <c r="P27" i="119" s="1"/>
  <c r="L8" i="118"/>
  <c r="L25" i="118" s="1"/>
  <c r="L8" i="119"/>
  <c r="L25" i="119" s="1"/>
  <c r="L8" i="121"/>
  <c r="L25" i="121" s="1"/>
  <c r="L10" i="121"/>
  <c r="L27" i="121" s="1"/>
  <c r="L10" i="119"/>
  <c r="L27" i="119" s="1"/>
  <c r="L10" i="118"/>
  <c r="L27" i="118" s="1"/>
  <c r="P8" i="121"/>
  <c r="P25" i="121" s="1"/>
  <c r="P8" i="119"/>
  <c r="P25" i="119" s="1"/>
  <c r="P8" i="118"/>
  <c r="P25" i="118" s="1"/>
  <c r="N8" i="121"/>
  <c r="N25" i="121" s="1"/>
  <c r="N8" i="119"/>
  <c r="N25" i="119" s="1"/>
  <c r="N8" i="118"/>
  <c r="N25" i="118" s="1"/>
  <c r="Q10" i="118"/>
  <c r="Q27" i="118" s="1"/>
  <c r="Q10" i="121"/>
  <c r="Q27" i="121" s="1"/>
  <c r="Q10" i="119"/>
  <c r="Q27" i="119" s="1"/>
  <c r="M8" i="121"/>
  <c r="M25" i="121" s="1"/>
  <c r="M8" i="119"/>
  <c r="M25" i="119" s="1"/>
  <c r="M8" i="118"/>
  <c r="M25" i="118" s="1"/>
  <c r="K10" i="121"/>
  <c r="K27" i="121" s="1"/>
  <c r="K10" i="119"/>
  <c r="K27" i="119" s="1"/>
  <c r="K10" i="118"/>
  <c r="K27" i="118" s="1"/>
  <c r="O10" i="121"/>
  <c r="O27" i="121" s="1"/>
  <c r="O10" i="119"/>
  <c r="O27" i="119" s="1"/>
  <c r="O10" i="118"/>
  <c r="O27" i="118" s="1"/>
  <c r="N10" i="121"/>
  <c r="N27" i="121" s="1"/>
  <c r="N10" i="119"/>
  <c r="N27" i="119" s="1"/>
  <c r="N10" i="118"/>
  <c r="N27" i="118" s="1"/>
  <c r="O11" i="121" l="1"/>
  <c r="O28" i="121" s="1"/>
  <c r="O11" i="119"/>
  <c r="O28" i="119" s="1"/>
  <c r="O11" i="118"/>
  <c r="O28" i="118" s="1"/>
  <c r="L11" i="121"/>
  <c r="L28" i="121" s="1"/>
  <c r="L11" i="119"/>
  <c r="L28" i="119" s="1"/>
  <c r="L11" i="118"/>
  <c r="L28" i="118" s="1"/>
  <c r="P11" i="118"/>
  <c r="P28" i="118" s="1"/>
  <c r="P11" i="119"/>
  <c r="P28" i="119" s="1"/>
  <c r="P11" i="121"/>
  <c r="P28" i="121" s="1"/>
  <c r="Q11" i="121"/>
  <c r="Q28" i="121" s="1"/>
  <c r="Q11" i="119"/>
  <c r="Q28" i="119" s="1"/>
  <c r="Q11" i="118"/>
  <c r="Q28" i="118" s="1"/>
  <c r="M11" i="121"/>
  <c r="M28" i="121" s="1"/>
  <c r="M11" i="119"/>
  <c r="M28" i="119" s="1"/>
  <c r="M11" i="118"/>
  <c r="M28" i="118" s="1"/>
  <c r="N11" i="118"/>
  <c r="N28" i="118" s="1"/>
  <c r="N11" i="121"/>
  <c r="N28" i="121" s="1"/>
  <c r="N11" i="119"/>
  <c r="N28" i="119" s="1"/>
  <c r="K11" i="121"/>
  <c r="K28" i="121" s="1"/>
  <c r="K11" i="119"/>
  <c r="K28" i="119" s="1"/>
  <c r="K11" i="118"/>
  <c r="K28" i="118" s="1"/>
  <c r="L13" i="121" l="1"/>
  <c r="L30" i="121" s="1"/>
  <c r="L13" i="119"/>
  <c r="L30" i="119" s="1"/>
  <c r="L13" i="118"/>
  <c r="L30" i="118" s="1"/>
  <c r="Q13" i="121"/>
  <c r="Q30" i="121" s="1"/>
  <c r="Q13" i="119"/>
  <c r="Q30" i="119" s="1"/>
  <c r="Q13" i="118"/>
  <c r="Q30" i="118" s="1"/>
  <c r="K13" i="121"/>
  <c r="K30" i="121" s="1"/>
  <c r="K13" i="119"/>
  <c r="K30" i="119" s="1"/>
  <c r="K13" i="118"/>
  <c r="K30" i="118" s="1"/>
  <c r="N13" i="118"/>
  <c r="N30" i="118" s="1"/>
  <c r="N13" i="119"/>
  <c r="N30" i="119" s="1"/>
  <c r="N13" i="121"/>
  <c r="N30" i="121" s="1"/>
  <c r="M13" i="121"/>
  <c r="M30" i="121" s="1"/>
  <c r="M13" i="119"/>
  <c r="M30" i="119" s="1"/>
  <c r="M13" i="118"/>
  <c r="M30" i="118" s="1"/>
  <c r="P13" i="121"/>
  <c r="P30" i="121" s="1"/>
  <c r="P13" i="119"/>
  <c r="P30" i="119" s="1"/>
  <c r="P13" i="118"/>
  <c r="P30" i="118" s="1"/>
  <c r="O13" i="121"/>
  <c r="O30" i="121" s="1"/>
  <c r="O13" i="119"/>
  <c r="O30" i="119" s="1"/>
  <c r="O13" i="118"/>
  <c r="O30" i="118" s="1"/>
  <c r="Q14" i="121" l="1"/>
  <c r="Q31" i="121" s="1"/>
  <c r="Q14" i="119"/>
  <c r="Q31" i="119" s="1"/>
  <c r="Q14" i="118"/>
  <c r="Q31" i="118" s="1"/>
  <c r="B10" i="121"/>
  <c r="B27" i="121" s="1"/>
  <c r="B10" i="118"/>
  <c r="B27" i="118" s="1"/>
  <c r="B10" i="119"/>
  <c r="B27" i="119" s="1"/>
  <c r="H8" i="121"/>
  <c r="H25" i="121" s="1"/>
  <c r="H8" i="119"/>
  <c r="H25" i="119" s="1"/>
  <c r="H8" i="118"/>
  <c r="H25" i="118" s="1"/>
  <c r="J10" i="118"/>
  <c r="J27" i="118" s="1"/>
  <c r="J10" i="121"/>
  <c r="J27" i="121" s="1"/>
  <c r="J10" i="119"/>
  <c r="J27" i="119" s="1"/>
  <c r="C10" i="121"/>
  <c r="C27" i="121" s="1"/>
  <c r="C10" i="119"/>
  <c r="C27" i="119" s="1"/>
  <c r="C10" i="118"/>
  <c r="C27" i="118" s="1"/>
  <c r="B8" i="121"/>
  <c r="B25" i="121" s="1"/>
  <c r="B8" i="118"/>
  <c r="B25" i="118" s="1"/>
  <c r="B8" i="119"/>
  <c r="B25" i="119" s="1"/>
  <c r="P16" i="121"/>
  <c r="P33" i="121" s="1"/>
  <c r="P16" i="119"/>
  <c r="P33" i="119" s="1"/>
  <c r="P16" i="118"/>
  <c r="P33" i="118" s="1"/>
  <c r="C8" i="118"/>
  <c r="C25" i="118" s="1"/>
  <c r="C8" i="121"/>
  <c r="C25" i="121" s="1"/>
  <c r="C8" i="119"/>
  <c r="C25" i="119" s="1"/>
  <c r="Q16" i="121"/>
  <c r="Q33" i="121" s="1"/>
  <c r="Q16" i="119"/>
  <c r="Q33" i="119" s="1"/>
  <c r="Q16" i="118"/>
  <c r="Q33" i="118" s="1"/>
  <c r="G10" i="121"/>
  <c r="G27" i="121" s="1"/>
  <c r="G10" i="119"/>
  <c r="G27" i="119" s="1"/>
  <c r="G10" i="118"/>
  <c r="G27" i="118" s="1"/>
  <c r="N14" i="121"/>
  <c r="N31" i="121" s="1"/>
  <c r="N14" i="119"/>
  <c r="N31" i="119" s="1"/>
  <c r="N14" i="118"/>
  <c r="N31" i="118" s="1"/>
  <c r="D10" i="121"/>
  <c r="D27" i="121" s="1"/>
  <c r="D10" i="119"/>
  <c r="D27" i="119" s="1"/>
  <c r="D10" i="118"/>
  <c r="D27" i="118" s="1"/>
  <c r="O16" i="121"/>
  <c r="O33" i="121" s="1"/>
  <c r="O16" i="119"/>
  <c r="O33" i="119" s="1"/>
  <c r="O16" i="118"/>
  <c r="O33" i="118" s="1"/>
  <c r="N16" i="121"/>
  <c r="N33" i="121" s="1"/>
  <c r="N16" i="119"/>
  <c r="N33" i="119" s="1"/>
  <c r="N16" i="118"/>
  <c r="N33" i="118" s="1"/>
  <c r="P14" i="121"/>
  <c r="P31" i="121" s="1"/>
  <c r="P14" i="119"/>
  <c r="P31" i="119" s="1"/>
  <c r="P14" i="118"/>
  <c r="P31" i="118" s="1"/>
  <c r="I8" i="121"/>
  <c r="I25" i="121" s="1"/>
  <c r="I8" i="119"/>
  <c r="I25" i="119" s="1"/>
  <c r="I8" i="118"/>
  <c r="I25" i="118" s="1"/>
  <c r="O14" i="121"/>
  <c r="O31" i="121" s="1"/>
  <c r="O14" i="119"/>
  <c r="O31" i="119" s="1"/>
  <c r="O14" i="118"/>
  <c r="O31" i="118" s="1"/>
  <c r="E8" i="121"/>
  <c r="E25" i="121" s="1"/>
  <c r="E8" i="119"/>
  <c r="E25" i="119" s="1"/>
  <c r="E8" i="118"/>
  <c r="E25" i="118" s="1"/>
  <c r="J8" i="118"/>
  <c r="J25" i="118" s="1"/>
  <c r="J8" i="121"/>
  <c r="J25" i="121" s="1"/>
  <c r="J8" i="119"/>
  <c r="J25" i="119" s="1"/>
  <c r="K14" i="121"/>
  <c r="K31" i="121" s="1"/>
  <c r="K14" i="119"/>
  <c r="K31" i="119" s="1"/>
  <c r="K14" i="118"/>
  <c r="K31" i="118" s="1"/>
  <c r="E10" i="121"/>
  <c r="E27" i="121" s="1"/>
  <c r="E10" i="119"/>
  <c r="E27" i="119" s="1"/>
  <c r="E10" i="118"/>
  <c r="E27" i="118" s="1"/>
  <c r="F10" i="121"/>
  <c r="F27" i="121" s="1"/>
  <c r="F10" i="119"/>
  <c r="F27" i="119" s="1"/>
  <c r="F10" i="118"/>
  <c r="F27" i="118" s="1"/>
  <c r="M14" i="121"/>
  <c r="M31" i="121" s="1"/>
  <c r="M14" i="119"/>
  <c r="M31" i="119" s="1"/>
  <c r="M14" i="118"/>
  <c r="M31" i="118" s="1"/>
  <c r="F8" i="121"/>
  <c r="F25" i="121" s="1"/>
  <c r="F8" i="119"/>
  <c r="F25" i="119" s="1"/>
  <c r="F8" i="118"/>
  <c r="F25" i="118" s="1"/>
  <c r="I10" i="118"/>
  <c r="I27" i="118" s="1"/>
  <c r="I10" i="121"/>
  <c r="I27" i="121" s="1"/>
  <c r="I10" i="119"/>
  <c r="I27" i="119" s="1"/>
  <c r="G8" i="121"/>
  <c r="G25" i="121" s="1"/>
  <c r="G8" i="119"/>
  <c r="G25" i="119" s="1"/>
  <c r="G8" i="118"/>
  <c r="G25" i="118" s="1"/>
  <c r="M16" i="121"/>
  <c r="M33" i="121" s="1"/>
  <c r="M16" i="119"/>
  <c r="M33" i="119" s="1"/>
  <c r="M16" i="118"/>
  <c r="M33" i="118" s="1"/>
  <c r="L16" i="121"/>
  <c r="L33" i="121" s="1"/>
  <c r="L16" i="119"/>
  <c r="L33" i="119" s="1"/>
  <c r="L16" i="118"/>
  <c r="L33" i="118" s="1"/>
  <c r="H10" i="118"/>
  <c r="H27" i="118" s="1"/>
  <c r="H10" i="121"/>
  <c r="H27" i="121" s="1"/>
  <c r="H10" i="119"/>
  <c r="H27" i="119" s="1"/>
  <c r="K16" i="121"/>
  <c r="K33" i="121" s="1"/>
  <c r="K16" i="119"/>
  <c r="K33" i="119" s="1"/>
  <c r="K16" i="118"/>
  <c r="K33" i="118" s="1"/>
  <c r="D8" i="118"/>
  <c r="D25" i="118" s="1"/>
  <c r="D8" i="119"/>
  <c r="D25" i="119" s="1"/>
  <c r="D8" i="121"/>
  <c r="D25" i="121" s="1"/>
  <c r="L14" i="121"/>
  <c r="L31" i="121" s="1"/>
  <c r="L14" i="118"/>
  <c r="L31" i="118" s="1"/>
  <c r="L14" i="119"/>
  <c r="L31" i="119" s="1"/>
  <c r="C11" i="111"/>
  <c r="C11" i="110"/>
  <c r="C23" i="110" s="1"/>
  <c r="C9" i="110"/>
  <c r="C21" i="110" s="1"/>
  <c r="C9" i="111"/>
  <c r="O17" i="121" l="1"/>
  <c r="O34" i="121" s="1"/>
  <c r="O17" i="119"/>
  <c r="O34" i="119" s="1"/>
  <c r="O17" i="118"/>
  <c r="O34" i="118" s="1"/>
  <c r="F11" i="118"/>
  <c r="F28" i="118" s="1"/>
  <c r="F11" i="121"/>
  <c r="F28" i="121" s="1"/>
  <c r="F11" i="119"/>
  <c r="F28" i="119" s="1"/>
  <c r="I11" i="121"/>
  <c r="I28" i="121" s="1"/>
  <c r="I11" i="119"/>
  <c r="I28" i="119" s="1"/>
  <c r="I11" i="118"/>
  <c r="I28" i="118" s="1"/>
  <c r="D11" i="121"/>
  <c r="D28" i="121" s="1"/>
  <c r="D11" i="119"/>
  <c r="D28" i="119" s="1"/>
  <c r="D11" i="118"/>
  <c r="D28" i="118" s="1"/>
  <c r="L17" i="121"/>
  <c r="L34" i="121" s="1"/>
  <c r="L17" i="119"/>
  <c r="L34" i="119" s="1"/>
  <c r="L17" i="118"/>
  <c r="L34" i="118" s="1"/>
  <c r="B11" i="121"/>
  <c r="B28" i="121" s="1"/>
  <c r="B11" i="119"/>
  <c r="B28" i="119" s="1"/>
  <c r="B11" i="118"/>
  <c r="B28" i="118" s="1"/>
  <c r="K17" i="121"/>
  <c r="K34" i="121" s="1"/>
  <c r="K17" i="119"/>
  <c r="K34" i="119" s="1"/>
  <c r="K17" i="118"/>
  <c r="K34" i="118" s="1"/>
  <c r="N17" i="121"/>
  <c r="N34" i="121" s="1"/>
  <c r="N17" i="119"/>
  <c r="N34" i="119" s="1"/>
  <c r="N17" i="118"/>
  <c r="N34" i="118" s="1"/>
  <c r="J11" i="121"/>
  <c r="J28" i="121" s="1"/>
  <c r="J11" i="119"/>
  <c r="J28" i="119" s="1"/>
  <c r="J11" i="118"/>
  <c r="J28" i="118" s="1"/>
  <c r="E11" i="121"/>
  <c r="E28" i="121" s="1"/>
  <c r="E11" i="119"/>
  <c r="E28" i="119" s="1"/>
  <c r="E11" i="118"/>
  <c r="E28" i="118" s="1"/>
  <c r="M17" i="121"/>
  <c r="M34" i="121" s="1"/>
  <c r="M17" i="119"/>
  <c r="M34" i="119" s="1"/>
  <c r="M17" i="118"/>
  <c r="M34" i="118" s="1"/>
  <c r="Q17" i="121"/>
  <c r="Q34" i="121" s="1"/>
  <c r="Q17" i="119"/>
  <c r="Q34" i="119" s="1"/>
  <c r="Q17" i="118"/>
  <c r="Q34" i="118" s="1"/>
  <c r="P17" i="118"/>
  <c r="P34" i="118" s="1"/>
  <c r="P17" i="119"/>
  <c r="P34" i="119" s="1"/>
  <c r="P17" i="121"/>
  <c r="P34" i="121" s="1"/>
  <c r="C11" i="121"/>
  <c r="C28" i="121" s="1"/>
  <c r="C11" i="119"/>
  <c r="C28" i="119" s="1"/>
  <c r="C11" i="118"/>
  <c r="C28" i="118" s="1"/>
  <c r="H11" i="118"/>
  <c r="H28" i="118" s="1"/>
  <c r="H11" i="121"/>
  <c r="H28" i="121" s="1"/>
  <c r="H11" i="119"/>
  <c r="H28" i="119" s="1"/>
  <c r="G11" i="121"/>
  <c r="G28" i="121" s="1"/>
  <c r="G11" i="119"/>
  <c r="G28" i="119" s="1"/>
  <c r="G11" i="118"/>
  <c r="G28" i="118" s="1"/>
  <c r="C12" i="110"/>
  <c r="C24" i="110" s="1"/>
  <c r="C12" i="111"/>
  <c r="G18" i="99"/>
  <c r="I18" i="99"/>
  <c r="J18" i="99"/>
  <c r="M18" i="99"/>
  <c r="E19" i="99"/>
  <c r="AJ4" i="83"/>
  <c r="AK4" i="83"/>
  <c r="AL4" i="83"/>
  <c r="AM4" i="83"/>
  <c r="AN4" i="83"/>
  <c r="AO4" i="83"/>
  <c r="AJ5" i="83"/>
  <c r="AK5" i="83"/>
  <c r="AL5" i="83"/>
  <c r="AM5" i="83"/>
  <c r="AN5" i="83"/>
  <c r="AO5" i="83"/>
  <c r="AJ4" i="82"/>
  <c r="AJ21" i="82" s="1"/>
  <c r="AK4" i="82"/>
  <c r="AK21" i="82" s="1"/>
  <c r="AL4" i="82"/>
  <c r="AL21" i="82" s="1"/>
  <c r="AM4" i="82"/>
  <c r="AM21" i="82" s="1"/>
  <c r="AN4" i="82"/>
  <c r="AN21" i="82" s="1"/>
  <c r="AO4" i="82"/>
  <c r="AO21" i="82" s="1"/>
  <c r="AJ5" i="82"/>
  <c r="AJ22" i="82" s="1"/>
  <c r="AK5" i="82"/>
  <c r="AK22" i="82" s="1"/>
  <c r="AL5" i="82"/>
  <c r="AL22" i="82" s="1"/>
  <c r="AM5" i="82"/>
  <c r="AM22" i="82" s="1"/>
  <c r="AN5" i="82"/>
  <c r="AN22" i="82" s="1"/>
  <c r="AO5" i="82"/>
  <c r="AO22" i="82" s="1"/>
  <c r="AJ4" i="78"/>
  <c r="AJ21" i="78" s="1"/>
  <c r="AK4" i="78"/>
  <c r="AK21" i="78" s="1"/>
  <c r="AL4" i="78"/>
  <c r="AL21" i="78" s="1"/>
  <c r="AM4" i="78"/>
  <c r="AM21" i="78" s="1"/>
  <c r="AN4" i="78"/>
  <c r="AN21" i="78" s="1"/>
  <c r="AO4" i="78"/>
  <c r="AO21" i="78" s="1"/>
  <c r="AJ5" i="78"/>
  <c r="AJ22" i="78" s="1"/>
  <c r="AK5" i="78"/>
  <c r="AK22" i="78" s="1"/>
  <c r="AL5" i="78"/>
  <c r="AL22" i="78" s="1"/>
  <c r="AM5" i="78"/>
  <c r="AM22" i="78" s="1"/>
  <c r="AN5" i="78"/>
  <c r="AN22" i="78" s="1"/>
  <c r="AO5" i="78"/>
  <c r="AO22" i="78" s="1"/>
  <c r="AJ7" i="78"/>
  <c r="AJ24" i="78" s="1"/>
  <c r="J13" i="121" l="1"/>
  <c r="J30" i="121" s="1"/>
  <c r="J13" i="119"/>
  <c r="J30" i="119" s="1"/>
  <c r="J13" i="118"/>
  <c r="J30" i="118" s="1"/>
  <c r="H13" i="121"/>
  <c r="H30" i="121" s="1"/>
  <c r="H13" i="119"/>
  <c r="H30" i="119" s="1"/>
  <c r="H13" i="118"/>
  <c r="H30" i="118" s="1"/>
  <c r="N19" i="118"/>
  <c r="N36" i="118" s="1"/>
  <c r="N19" i="119"/>
  <c r="N36" i="119" s="1"/>
  <c r="N19" i="121"/>
  <c r="N36" i="121" s="1"/>
  <c r="P19" i="121"/>
  <c r="P36" i="121" s="1"/>
  <c r="P19" i="119"/>
  <c r="P36" i="119" s="1"/>
  <c r="P19" i="118"/>
  <c r="P36" i="118" s="1"/>
  <c r="D13" i="121"/>
  <c r="D30" i="121" s="1"/>
  <c r="D13" i="119"/>
  <c r="D30" i="119" s="1"/>
  <c r="D13" i="118"/>
  <c r="D30" i="118" s="1"/>
  <c r="K19" i="121"/>
  <c r="K36" i="121" s="1"/>
  <c r="K19" i="119"/>
  <c r="K36" i="119" s="1"/>
  <c r="K19" i="118"/>
  <c r="K36" i="118" s="1"/>
  <c r="Q19" i="121"/>
  <c r="Q36" i="121" s="1"/>
  <c r="Q19" i="119"/>
  <c r="Q36" i="119" s="1"/>
  <c r="Q19" i="118"/>
  <c r="Q36" i="118" s="1"/>
  <c r="G13" i="121"/>
  <c r="G30" i="121" s="1"/>
  <c r="G13" i="119"/>
  <c r="G30" i="119" s="1"/>
  <c r="G13" i="118"/>
  <c r="G30" i="118" s="1"/>
  <c r="F13" i="118"/>
  <c r="F30" i="118" s="1"/>
  <c r="F13" i="119"/>
  <c r="F30" i="119" s="1"/>
  <c r="F13" i="121"/>
  <c r="F30" i="121" s="1"/>
  <c r="O19" i="121"/>
  <c r="O36" i="121" s="1"/>
  <c r="O19" i="119"/>
  <c r="O36" i="119" s="1"/>
  <c r="O19" i="118"/>
  <c r="O36" i="118" s="1"/>
  <c r="I13" i="121"/>
  <c r="I30" i="121" s="1"/>
  <c r="I13" i="119"/>
  <c r="I30" i="119" s="1"/>
  <c r="I13" i="118"/>
  <c r="I30" i="118" s="1"/>
  <c r="B13" i="121"/>
  <c r="B30" i="121" s="1"/>
  <c r="B13" i="119"/>
  <c r="B30" i="119" s="1"/>
  <c r="B13" i="118"/>
  <c r="B30" i="118" s="1"/>
  <c r="E13" i="121"/>
  <c r="E30" i="121" s="1"/>
  <c r="E13" i="119"/>
  <c r="E30" i="119" s="1"/>
  <c r="E13" i="118"/>
  <c r="E30" i="118" s="1"/>
  <c r="L19" i="121"/>
  <c r="L36" i="121" s="1"/>
  <c r="L19" i="119"/>
  <c r="L36" i="119" s="1"/>
  <c r="L19" i="118"/>
  <c r="L36" i="118" s="1"/>
  <c r="M19" i="121"/>
  <c r="M36" i="121" s="1"/>
  <c r="M19" i="119"/>
  <c r="M36" i="119" s="1"/>
  <c r="M19" i="118"/>
  <c r="M36" i="118" s="1"/>
  <c r="C13" i="121"/>
  <c r="C30" i="121" s="1"/>
  <c r="C13" i="119"/>
  <c r="C30" i="119" s="1"/>
  <c r="C13" i="118"/>
  <c r="C30" i="118" s="1"/>
  <c r="C14" i="111"/>
  <c r="C14" i="110"/>
  <c r="C26" i="110" s="1"/>
  <c r="E18" i="99"/>
  <c r="R19" i="99"/>
  <c r="C19" i="99"/>
  <c r="G19" i="99"/>
  <c r="N18" i="99"/>
  <c r="K19" i="99"/>
  <c r="S19" i="99"/>
  <c r="Q19" i="99"/>
  <c r="I19" i="99"/>
  <c r="O18" i="99"/>
  <c r="K18" i="99"/>
  <c r="C18" i="99"/>
  <c r="M19" i="99"/>
  <c r="P19" i="99"/>
  <c r="H19" i="99"/>
  <c r="R18" i="99"/>
  <c r="F18" i="99"/>
  <c r="S18" i="99"/>
  <c r="J19" i="99"/>
  <c r="F19" i="99"/>
  <c r="H18" i="99"/>
  <c r="N19" i="99"/>
  <c r="Q18" i="99"/>
  <c r="P18" i="99"/>
  <c r="O19" i="99"/>
  <c r="E21" i="99"/>
  <c r="AM7" i="83"/>
  <c r="AM7" i="78"/>
  <c r="AM24" i="78" s="1"/>
  <c r="AM7" i="82"/>
  <c r="AM24" i="82" s="1"/>
  <c r="AK7" i="82"/>
  <c r="AK24" i="82" s="1"/>
  <c r="AK7" i="78"/>
  <c r="AK24" i="78" s="1"/>
  <c r="AK7" i="83"/>
  <c r="C21" i="99"/>
  <c r="O21" i="99"/>
  <c r="G21" i="99"/>
  <c r="AO7" i="82"/>
  <c r="AO24" i="82" s="1"/>
  <c r="AO7" i="83"/>
  <c r="AO7" i="78"/>
  <c r="AO24" i="78" s="1"/>
  <c r="F21" i="99"/>
  <c r="AN7" i="82"/>
  <c r="AN24" i="82" s="1"/>
  <c r="AN7" i="78"/>
  <c r="AN24" i="78" s="1"/>
  <c r="AN7" i="83"/>
  <c r="AL7" i="78"/>
  <c r="AL24" i="78" s="1"/>
  <c r="AL7" i="83"/>
  <c r="AL7" i="82"/>
  <c r="AL24" i="82" s="1"/>
  <c r="AJ7" i="83"/>
  <c r="AJ7" i="82"/>
  <c r="AJ24" i="82" s="1"/>
  <c r="D18" i="99"/>
  <c r="L18" i="99"/>
  <c r="W5" i="77"/>
  <c r="W17" i="77" s="1"/>
  <c r="W6" i="77"/>
  <c r="W18" i="77" s="1"/>
  <c r="I16" i="121" l="1"/>
  <c r="I33" i="121" s="1"/>
  <c r="I16" i="119"/>
  <c r="I33" i="119" s="1"/>
  <c r="I16" i="118"/>
  <c r="I33" i="118" s="1"/>
  <c r="C16" i="121"/>
  <c r="C33" i="121" s="1"/>
  <c r="C16" i="119"/>
  <c r="C33" i="119" s="1"/>
  <c r="C16" i="118"/>
  <c r="C33" i="118" s="1"/>
  <c r="E14" i="121"/>
  <c r="E31" i="121" s="1"/>
  <c r="E14" i="119"/>
  <c r="E31" i="119" s="1"/>
  <c r="E14" i="118"/>
  <c r="E31" i="118" s="1"/>
  <c r="H14" i="121"/>
  <c r="H31" i="121" s="1"/>
  <c r="H14" i="119"/>
  <c r="H31" i="119" s="1"/>
  <c r="H14" i="118"/>
  <c r="H31" i="118" s="1"/>
  <c r="H16" i="121"/>
  <c r="H33" i="121" s="1"/>
  <c r="H16" i="119"/>
  <c r="H33" i="119" s="1"/>
  <c r="H16" i="118"/>
  <c r="H33" i="118" s="1"/>
  <c r="E16" i="121"/>
  <c r="E33" i="121" s="1"/>
  <c r="E16" i="119"/>
  <c r="E33" i="119" s="1"/>
  <c r="E16" i="118"/>
  <c r="E33" i="118" s="1"/>
  <c r="D14" i="118"/>
  <c r="D31" i="118" s="1"/>
  <c r="D14" i="119"/>
  <c r="D31" i="119" s="1"/>
  <c r="D14" i="121"/>
  <c r="D31" i="121" s="1"/>
  <c r="F14" i="121"/>
  <c r="F31" i="121" s="1"/>
  <c r="F14" i="119"/>
  <c r="F31" i="119" s="1"/>
  <c r="F14" i="118"/>
  <c r="F31" i="118" s="1"/>
  <c r="B16" i="121"/>
  <c r="B33" i="121" s="1"/>
  <c r="B16" i="119"/>
  <c r="B33" i="119" s="1"/>
  <c r="B16" i="118"/>
  <c r="B33" i="118" s="1"/>
  <c r="G14" i="121"/>
  <c r="G31" i="121" s="1"/>
  <c r="G14" i="119"/>
  <c r="G31" i="119" s="1"/>
  <c r="G14" i="118"/>
  <c r="G31" i="118" s="1"/>
  <c r="C14" i="121"/>
  <c r="C31" i="121" s="1"/>
  <c r="C14" i="119"/>
  <c r="C31" i="119" s="1"/>
  <c r="C14" i="118"/>
  <c r="C31" i="118" s="1"/>
  <c r="D16" i="121"/>
  <c r="D33" i="121" s="1"/>
  <c r="D16" i="119"/>
  <c r="D33" i="119" s="1"/>
  <c r="D16" i="118"/>
  <c r="D33" i="118" s="1"/>
  <c r="F16" i="121"/>
  <c r="F33" i="121" s="1"/>
  <c r="F16" i="119"/>
  <c r="F33" i="119" s="1"/>
  <c r="F16" i="118"/>
  <c r="F33" i="118" s="1"/>
  <c r="B14" i="121"/>
  <c r="B31" i="121" s="1"/>
  <c r="B14" i="119"/>
  <c r="B31" i="119" s="1"/>
  <c r="B14" i="118"/>
  <c r="B31" i="118" s="1"/>
  <c r="G16" i="121"/>
  <c r="G33" i="121" s="1"/>
  <c r="G16" i="119"/>
  <c r="G33" i="119" s="1"/>
  <c r="G16" i="118"/>
  <c r="G33" i="118" s="1"/>
  <c r="J16" i="118"/>
  <c r="J33" i="118" s="1"/>
  <c r="J16" i="121"/>
  <c r="J33" i="121" s="1"/>
  <c r="J16" i="119"/>
  <c r="J33" i="119" s="1"/>
  <c r="I14" i="121"/>
  <c r="I31" i="121" s="1"/>
  <c r="I14" i="119"/>
  <c r="I31" i="119" s="1"/>
  <c r="I14" i="118"/>
  <c r="I31" i="118" s="1"/>
  <c r="J14" i="121"/>
  <c r="J31" i="121" s="1"/>
  <c r="J14" i="119"/>
  <c r="J31" i="119" s="1"/>
  <c r="J14" i="118"/>
  <c r="J31" i="118" s="1"/>
  <c r="C15" i="111"/>
  <c r="C15" i="110"/>
  <c r="C27" i="110" s="1"/>
  <c r="AM16" i="83"/>
  <c r="AM16" i="82"/>
  <c r="AM33" i="82" s="1"/>
  <c r="AM16" i="78"/>
  <c r="AM33" i="78" s="1"/>
  <c r="AL16" i="83"/>
  <c r="AL16" i="82"/>
  <c r="AL33" i="82" s="1"/>
  <c r="AL16" i="78"/>
  <c r="AL33" i="78" s="1"/>
  <c r="AM13" i="83"/>
  <c r="AM13" i="82"/>
  <c r="AM30" i="82" s="1"/>
  <c r="AM13" i="78"/>
  <c r="AM30" i="78" s="1"/>
  <c r="AM10" i="83"/>
  <c r="AM10" i="82"/>
  <c r="AM27" i="82" s="1"/>
  <c r="AM10" i="78"/>
  <c r="AM27" i="78" s="1"/>
  <c r="AL10" i="78"/>
  <c r="AL27" i="78" s="1"/>
  <c r="AL10" i="83"/>
  <c r="AL10" i="82"/>
  <c r="AL27" i="82" s="1"/>
  <c r="AL13" i="78"/>
  <c r="AL30" i="78" s="1"/>
  <c r="AL13" i="83"/>
  <c r="AL13" i="82"/>
  <c r="AL30" i="82" s="1"/>
  <c r="AM19" i="83"/>
  <c r="AM19" i="78"/>
  <c r="AM36" i="78" s="1"/>
  <c r="AM19" i="82"/>
  <c r="AM36" i="82" s="1"/>
  <c r="AL19" i="78"/>
  <c r="AL36" i="78" s="1"/>
  <c r="AL19" i="83"/>
  <c r="AL19" i="82"/>
  <c r="AL36" i="82" s="1"/>
  <c r="AL8" i="78"/>
  <c r="AL25" i="78" s="1"/>
  <c r="AL8" i="83"/>
  <c r="AL8" i="82"/>
  <c r="AL25" i="82" s="1"/>
  <c r="AM8" i="82"/>
  <c r="AM25" i="82" s="1"/>
  <c r="AM8" i="78"/>
  <c r="AM25" i="78" s="1"/>
  <c r="AM8" i="83"/>
  <c r="L19" i="99"/>
  <c r="D19" i="99"/>
  <c r="U5" i="89"/>
  <c r="V5" i="89"/>
  <c r="W5" i="89"/>
  <c r="U6" i="89"/>
  <c r="V6" i="89"/>
  <c r="W6" i="89"/>
  <c r="U5" i="88"/>
  <c r="U17" i="88" s="1"/>
  <c r="V5" i="88"/>
  <c r="V17" i="88" s="1"/>
  <c r="W5" i="88"/>
  <c r="W17" i="88" s="1"/>
  <c r="U6" i="88"/>
  <c r="U18" i="88" s="1"/>
  <c r="V6" i="88"/>
  <c r="V18" i="88" s="1"/>
  <c r="W6" i="88"/>
  <c r="W18" i="88" s="1"/>
  <c r="U5" i="77"/>
  <c r="U17" i="77" s="1"/>
  <c r="V5" i="77"/>
  <c r="V17" i="77" s="1"/>
  <c r="U6" i="77"/>
  <c r="U18" i="77" s="1"/>
  <c r="V6" i="77"/>
  <c r="V18" i="77" s="1"/>
  <c r="AG4" i="83"/>
  <c r="AH4" i="83"/>
  <c r="AI4" i="83"/>
  <c r="AG5" i="83"/>
  <c r="AH5" i="83"/>
  <c r="AI5" i="83"/>
  <c r="AG4" i="82"/>
  <c r="AG21" i="82" s="1"/>
  <c r="AH4" i="82"/>
  <c r="AH21" i="82" s="1"/>
  <c r="AI4" i="82"/>
  <c r="AI21" i="82" s="1"/>
  <c r="AG5" i="82"/>
  <c r="AG22" i="82" s="1"/>
  <c r="AH5" i="82"/>
  <c r="AH22" i="82" s="1"/>
  <c r="AI5" i="82"/>
  <c r="AI22" i="82" s="1"/>
  <c r="AG4" i="78"/>
  <c r="AG21" i="78" s="1"/>
  <c r="AH4" i="78"/>
  <c r="AH21" i="78" s="1"/>
  <c r="AI4" i="78"/>
  <c r="AI21" i="78" s="1"/>
  <c r="AG5" i="78"/>
  <c r="AG22" i="78" s="1"/>
  <c r="AH5" i="78"/>
  <c r="AH22" i="78" s="1"/>
  <c r="AI5" i="78"/>
  <c r="AI22" i="78" s="1"/>
  <c r="E17" i="121" l="1"/>
  <c r="E34" i="121" s="1"/>
  <c r="E17" i="119"/>
  <c r="E34" i="119" s="1"/>
  <c r="E17" i="118"/>
  <c r="E34" i="118" s="1"/>
  <c r="D17" i="121"/>
  <c r="D34" i="121" s="1"/>
  <c r="D17" i="119"/>
  <c r="D34" i="119" s="1"/>
  <c r="D17" i="118"/>
  <c r="D34" i="118" s="1"/>
  <c r="B17" i="121"/>
  <c r="B34" i="121" s="1"/>
  <c r="B17" i="119"/>
  <c r="B34" i="119" s="1"/>
  <c r="B17" i="118"/>
  <c r="B34" i="118" s="1"/>
  <c r="F17" i="121"/>
  <c r="F34" i="121" s="1"/>
  <c r="F17" i="119"/>
  <c r="F34" i="119" s="1"/>
  <c r="F17" i="118"/>
  <c r="F34" i="118" s="1"/>
  <c r="I17" i="121"/>
  <c r="I34" i="121" s="1"/>
  <c r="I17" i="119"/>
  <c r="I34" i="119" s="1"/>
  <c r="I17" i="118"/>
  <c r="I34" i="118" s="1"/>
  <c r="H17" i="119"/>
  <c r="H34" i="119" s="1"/>
  <c r="H17" i="118"/>
  <c r="H34" i="118" s="1"/>
  <c r="H17" i="121"/>
  <c r="H34" i="121" s="1"/>
  <c r="G17" i="121"/>
  <c r="G34" i="121" s="1"/>
  <c r="G17" i="119"/>
  <c r="G34" i="119" s="1"/>
  <c r="G17" i="118"/>
  <c r="G34" i="118" s="1"/>
  <c r="C17" i="121"/>
  <c r="C34" i="121" s="1"/>
  <c r="C17" i="119"/>
  <c r="C34" i="119" s="1"/>
  <c r="C17" i="118"/>
  <c r="C34" i="118" s="1"/>
  <c r="J17" i="121"/>
  <c r="J34" i="121" s="1"/>
  <c r="J17" i="119"/>
  <c r="J34" i="119" s="1"/>
  <c r="J17" i="118"/>
  <c r="J34" i="118" s="1"/>
  <c r="AM17" i="82"/>
  <c r="AM34" i="82" s="1"/>
  <c r="AM17" i="78"/>
  <c r="AM34" i="78" s="1"/>
  <c r="AM17" i="83"/>
  <c r="AM14" i="82"/>
  <c r="AM31" i="82" s="1"/>
  <c r="AM14" i="78"/>
  <c r="AM31" i="78" s="1"/>
  <c r="AM14" i="83"/>
  <c r="AL14" i="83"/>
  <c r="AL14" i="82"/>
  <c r="AL31" i="82" s="1"/>
  <c r="AL14" i="78"/>
  <c r="AL31" i="78" s="1"/>
  <c r="AM11" i="82"/>
  <c r="AM28" i="82" s="1"/>
  <c r="AM11" i="83"/>
  <c r="AM11" i="78"/>
  <c r="AM28" i="78" s="1"/>
  <c r="AL17" i="83"/>
  <c r="AL17" i="82"/>
  <c r="AL34" i="82" s="1"/>
  <c r="AL17" i="78"/>
  <c r="AL34" i="78" s="1"/>
  <c r="AL11" i="82"/>
  <c r="AL28" i="82" s="1"/>
  <c r="AL11" i="78"/>
  <c r="AL28" i="78" s="1"/>
  <c r="AL11" i="83"/>
  <c r="AE4" i="78"/>
  <c r="AE21" i="78" s="1"/>
  <c r="AF4" i="78"/>
  <c r="AF21" i="78" s="1"/>
  <c r="AE5" i="78"/>
  <c r="AE22" i="78" s="1"/>
  <c r="AF5" i="78"/>
  <c r="AF22" i="78" s="1"/>
  <c r="AE7" i="78"/>
  <c r="AE24" i="78" s="1"/>
  <c r="H19" i="121" l="1"/>
  <c r="H36" i="121" s="1"/>
  <c r="H19" i="119"/>
  <c r="H36" i="119" s="1"/>
  <c r="H19" i="118"/>
  <c r="H36" i="118" s="1"/>
  <c r="C19" i="121"/>
  <c r="C36" i="121" s="1"/>
  <c r="C19" i="119"/>
  <c r="C36" i="119" s="1"/>
  <c r="C19" i="118"/>
  <c r="C36" i="118" s="1"/>
  <c r="E19" i="121"/>
  <c r="E36" i="121" s="1"/>
  <c r="E19" i="119"/>
  <c r="E36" i="119" s="1"/>
  <c r="E19" i="118"/>
  <c r="E36" i="118" s="1"/>
  <c r="G19" i="121"/>
  <c r="G36" i="121" s="1"/>
  <c r="G19" i="119"/>
  <c r="G36" i="119" s="1"/>
  <c r="G19" i="118"/>
  <c r="G36" i="118" s="1"/>
  <c r="I19" i="121"/>
  <c r="I36" i="121" s="1"/>
  <c r="I19" i="119"/>
  <c r="I36" i="119" s="1"/>
  <c r="I19" i="118"/>
  <c r="I36" i="118" s="1"/>
  <c r="B19" i="121"/>
  <c r="B36" i="121" s="1"/>
  <c r="B19" i="119"/>
  <c r="B36" i="119" s="1"/>
  <c r="B19" i="118"/>
  <c r="B36" i="118" s="1"/>
  <c r="D19" i="121"/>
  <c r="D36" i="121" s="1"/>
  <c r="D19" i="119"/>
  <c r="D36" i="119" s="1"/>
  <c r="D19" i="118"/>
  <c r="D36" i="118" s="1"/>
  <c r="J19" i="121"/>
  <c r="J36" i="121" s="1"/>
  <c r="J19" i="119"/>
  <c r="J36" i="119" s="1"/>
  <c r="J19" i="118"/>
  <c r="J36" i="118" s="1"/>
  <c r="F19" i="118"/>
  <c r="F36" i="118" s="1"/>
  <c r="F19" i="121"/>
  <c r="F36" i="121" s="1"/>
  <c r="F19" i="119"/>
  <c r="F36" i="119" s="1"/>
  <c r="W4" i="83" l="1"/>
  <c r="Y4" i="83"/>
  <c r="Z4" i="83"/>
  <c r="AA4" i="83"/>
  <c r="AB4" i="83"/>
  <c r="AC4" i="83"/>
  <c r="AD4" i="83"/>
  <c r="AE4" i="83"/>
  <c r="AF4" i="83"/>
  <c r="W5" i="83"/>
  <c r="X5" i="83"/>
  <c r="Y5" i="83"/>
  <c r="Z5" i="83"/>
  <c r="AA5" i="83"/>
  <c r="AB5" i="83"/>
  <c r="AC5" i="83"/>
  <c r="AD5" i="83"/>
  <c r="AE5" i="83"/>
  <c r="AF5" i="83"/>
  <c r="W4" i="82"/>
  <c r="W21" i="82" s="1"/>
  <c r="Y4" i="82"/>
  <c r="Y21" i="82" s="1"/>
  <c r="Z4" i="82"/>
  <c r="Z21" i="82" s="1"/>
  <c r="AA4" i="82"/>
  <c r="AA21" i="82" s="1"/>
  <c r="AB4" i="82"/>
  <c r="AB21" i="82" s="1"/>
  <c r="AC4" i="82"/>
  <c r="AC21" i="82" s="1"/>
  <c r="AD4" i="82"/>
  <c r="AD21" i="82" s="1"/>
  <c r="AE4" i="82"/>
  <c r="AE21" i="82" s="1"/>
  <c r="AF4" i="82"/>
  <c r="AF21" i="82" s="1"/>
  <c r="W5" i="82"/>
  <c r="W22" i="82" s="1"/>
  <c r="X5" i="82"/>
  <c r="X22" i="82" s="1"/>
  <c r="Y5" i="82"/>
  <c r="Y22" i="82" s="1"/>
  <c r="Z5" i="82"/>
  <c r="Z22" i="82" s="1"/>
  <c r="AA5" i="82"/>
  <c r="AA22" i="82" s="1"/>
  <c r="AB5" i="82"/>
  <c r="AB22" i="82" s="1"/>
  <c r="AC5" i="82"/>
  <c r="AC22" i="82" s="1"/>
  <c r="AD5" i="82"/>
  <c r="AD22" i="82" s="1"/>
  <c r="AE5" i="82"/>
  <c r="AE22" i="82" s="1"/>
  <c r="AF5" i="82"/>
  <c r="AF22" i="82" s="1"/>
  <c r="W4" i="78"/>
  <c r="W21" i="78" s="1"/>
  <c r="Y4" i="78"/>
  <c r="Y21" i="78" s="1"/>
  <c r="Z4" i="78"/>
  <c r="Z21" i="78" s="1"/>
  <c r="AA4" i="78"/>
  <c r="AA21" i="78" s="1"/>
  <c r="AB4" i="78"/>
  <c r="AB21" i="78" s="1"/>
  <c r="AC4" i="78"/>
  <c r="AC21" i="78" s="1"/>
  <c r="AD4" i="78"/>
  <c r="AD21" i="78" s="1"/>
  <c r="W5" i="78"/>
  <c r="W22" i="78" s="1"/>
  <c r="X5" i="78"/>
  <c r="X22" i="78" s="1"/>
  <c r="Y5" i="78"/>
  <c r="Y22" i="78" s="1"/>
  <c r="Z5" i="78"/>
  <c r="Z22" i="78" s="1"/>
  <c r="AA5" i="78"/>
  <c r="AA22" i="78" s="1"/>
  <c r="AB5" i="78"/>
  <c r="AB22" i="78" s="1"/>
  <c r="AC5" i="78"/>
  <c r="AC22" i="78" s="1"/>
  <c r="AD5" i="78"/>
  <c r="AD22" i="78" s="1"/>
  <c r="J5" i="77" l="1"/>
  <c r="J17" i="77" s="1"/>
  <c r="K5" i="77"/>
  <c r="K17" i="77" s="1"/>
  <c r="M5" i="77"/>
  <c r="M17" i="77" s="1"/>
  <c r="N5" i="77"/>
  <c r="N17" i="77" s="1"/>
  <c r="O5" i="77"/>
  <c r="O17" i="77" s="1"/>
  <c r="P5" i="77"/>
  <c r="P17" i="77" s="1"/>
  <c r="Q5" i="77"/>
  <c r="Q17" i="77" s="1"/>
  <c r="R5" i="77"/>
  <c r="R17" i="77" s="1"/>
  <c r="S5" i="77"/>
  <c r="S17" i="77" s="1"/>
  <c r="T5" i="77"/>
  <c r="T17" i="77" s="1"/>
  <c r="J6" i="77"/>
  <c r="J18" i="77" s="1"/>
  <c r="K6" i="77"/>
  <c r="K18" i="77" s="1"/>
  <c r="L6" i="77"/>
  <c r="L18" i="77" s="1"/>
  <c r="M6" i="77"/>
  <c r="M18" i="77" s="1"/>
  <c r="N6" i="77"/>
  <c r="N18" i="77" s="1"/>
  <c r="O6" i="77"/>
  <c r="O18" i="77" s="1"/>
  <c r="P6" i="77"/>
  <c r="P18" i="77" s="1"/>
  <c r="Q6" i="77"/>
  <c r="Q18" i="77" s="1"/>
  <c r="R6" i="77"/>
  <c r="R18" i="77" s="1"/>
  <c r="S6" i="77"/>
  <c r="S18" i="77" s="1"/>
  <c r="T6" i="77"/>
  <c r="T18" i="77" s="1"/>
  <c r="V4" i="78"/>
  <c r="V21" i="78" s="1"/>
  <c r="V5" i="78"/>
  <c r="V22" i="78" s="1"/>
  <c r="V4" i="83" l="1"/>
  <c r="V5" i="83"/>
  <c r="U4" i="82"/>
  <c r="U21" i="82" s="1"/>
  <c r="V4" i="82"/>
  <c r="V21" i="82" s="1"/>
  <c r="U5" i="82"/>
  <c r="U22" i="82" s="1"/>
  <c r="V5" i="82"/>
  <c r="V22" i="82" s="1"/>
  <c r="I5" i="89" l="1"/>
  <c r="J5" i="89"/>
  <c r="K5" i="89"/>
  <c r="M5" i="89"/>
  <c r="N5" i="89"/>
  <c r="O5" i="89"/>
  <c r="P5" i="89"/>
  <c r="Q5" i="89"/>
  <c r="R5" i="89"/>
  <c r="S5" i="89"/>
  <c r="T5" i="89"/>
  <c r="I6" i="89"/>
  <c r="J6" i="89"/>
  <c r="K6" i="89"/>
  <c r="L6" i="89"/>
  <c r="M6" i="89"/>
  <c r="N6" i="89"/>
  <c r="O6" i="89"/>
  <c r="P6" i="89"/>
  <c r="Q6" i="89"/>
  <c r="R6" i="89"/>
  <c r="S6" i="89"/>
  <c r="T6" i="89"/>
  <c r="I5" i="88"/>
  <c r="I17" i="88" s="1"/>
  <c r="J5" i="88"/>
  <c r="J17" i="88" s="1"/>
  <c r="K5" i="88"/>
  <c r="K17" i="88" s="1"/>
  <c r="M5" i="88"/>
  <c r="M17" i="88" s="1"/>
  <c r="N5" i="88"/>
  <c r="N17" i="88" s="1"/>
  <c r="O5" i="88"/>
  <c r="O17" i="88" s="1"/>
  <c r="P5" i="88"/>
  <c r="P17" i="88" s="1"/>
  <c r="Q5" i="88"/>
  <c r="Q17" i="88" s="1"/>
  <c r="R5" i="88"/>
  <c r="R17" i="88" s="1"/>
  <c r="S5" i="88"/>
  <c r="S17" i="88" s="1"/>
  <c r="T5" i="88"/>
  <c r="T17" i="88" s="1"/>
  <c r="I6" i="88"/>
  <c r="I18" i="88" s="1"/>
  <c r="J6" i="88"/>
  <c r="J18" i="88" s="1"/>
  <c r="K6" i="88"/>
  <c r="K18" i="88" s="1"/>
  <c r="L6" i="88"/>
  <c r="L18" i="88" s="1"/>
  <c r="M6" i="88"/>
  <c r="M18" i="88" s="1"/>
  <c r="N6" i="88"/>
  <c r="N18" i="88" s="1"/>
  <c r="O6" i="88"/>
  <c r="O18" i="88" s="1"/>
  <c r="P6" i="88"/>
  <c r="P18" i="88" s="1"/>
  <c r="Q6" i="88"/>
  <c r="Q18" i="88" s="1"/>
  <c r="R6" i="88"/>
  <c r="R18" i="88" s="1"/>
  <c r="S6" i="88"/>
  <c r="S18" i="88" s="1"/>
  <c r="T6" i="88"/>
  <c r="T18" i="88" s="1"/>
  <c r="I5" i="77"/>
  <c r="I17" i="77" s="1"/>
  <c r="I6" i="77"/>
  <c r="I18" i="77" s="1"/>
  <c r="A17" i="105"/>
  <c r="A16" i="105"/>
  <c r="A14" i="105"/>
  <c r="A13" i="105"/>
  <c r="A11" i="105"/>
  <c r="A10" i="105"/>
  <c r="A34" i="104"/>
  <c r="A33" i="104"/>
  <c r="A31" i="104"/>
  <c r="A30" i="104"/>
  <c r="A28" i="104"/>
  <c r="A27" i="104"/>
  <c r="A17" i="104"/>
  <c r="A16" i="104"/>
  <c r="A14" i="104"/>
  <c r="A13" i="104"/>
  <c r="A11" i="104"/>
  <c r="A10" i="104"/>
  <c r="A34" i="103"/>
  <c r="A33" i="103"/>
  <c r="A31" i="103"/>
  <c r="A30" i="103"/>
  <c r="A28" i="103"/>
  <c r="A27" i="103"/>
  <c r="A17" i="103"/>
  <c r="A16" i="103"/>
  <c r="A14" i="103"/>
  <c r="A13" i="103"/>
  <c r="A11" i="103"/>
  <c r="A10" i="103"/>
  <c r="U7" i="82" l="1"/>
  <c r="U24" i="82" s="1"/>
  <c r="I8" i="89"/>
  <c r="I8" i="88"/>
  <c r="I20" i="88" s="1"/>
  <c r="I8" i="77"/>
  <c r="I20" i="77" s="1"/>
  <c r="A18" i="100"/>
  <c r="A17" i="100"/>
  <c r="A15" i="100"/>
  <c r="A14" i="100"/>
  <c r="U8" i="82" l="1"/>
  <c r="U25" i="82" s="1"/>
  <c r="I9" i="89"/>
  <c r="I9" i="88"/>
  <c r="I21" i="88" s="1"/>
  <c r="I9" i="77"/>
  <c r="I21" i="77" s="1"/>
  <c r="S4" i="83"/>
  <c r="T4" i="83"/>
  <c r="U4" i="83"/>
  <c r="S5" i="83"/>
  <c r="T5" i="83"/>
  <c r="U5" i="83"/>
  <c r="S7" i="83"/>
  <c r="T7" i="83"/>
  <c r="U7" i="83"/>
  <c r="T8" i="83"/>
  <c r="U8" i="83"/>
  <c r="T10" i="83"/>
  <c r="S13" i="83"/>
  <c r="T13" i="83"/>
  <c r="T14" i="83"/>
  <c r="T16" i="83"/>
  <c r="T19" i="83"/>
  <c r="S4" i="82"/>
  <c r="S21" i="82" s="1"/>
  <c r="T4" i="82"/>
  <c r="T21" i="82" s="1"/>
  <c r="S5" i="82"/>
  <c r="S22" i="82" s="1"/>
  <c r="T5" i="82"/>
  <c r="T22" i="82" s="1"/>
  <c r="S7" i="82"/>
  <c r="S24" i="82" s="1"/>
  <c r="T7" i="82"/>
  <c r="T24" i="82" s="1"/>
  <c r="T8" i="82"/>
  <c r="T25" i="82" s="1"/>
  <c r="T10" i="82"/>
  <c r="T27" i="82" s="1"/>
  <c r="S13" i="82"/>
  <c r="S30" i="82" s="1"/>
  <c r="T13" i="82"/>
  <c r="T30" i="82" s="1"/>
  <c r="T14" i="82"/>
  <c r="T31" i="82" s="1"/>
  <c r="T16" i="82"/>
  <c r="T33" i="82" s="1"/>
  <c r="T19" i="82"/>
  <c r="T36" i="82" s="1"/>
  <c r="S4" i="78"/>
  <c r="S21" i="78" s="1"/>
  <c r="T4" i="78"/>
  <c r="T21" i="78" s="1"/>
  <c r="U4" i="78"/>
  <c r="U21" i="78" s="1"/>
  <c r="S5" i="78"/>
  <c r="S22" i="78" s="1"/>
  <c r="T5" i="78"/>
  <c r="T22" i="78" s="1"/>
  <c r="U5" i="78"/>
  <c r="U22" i="78" s="1"/>
  <c r="S7" i="78"/>
  <c r="S24" i="78" s="1"/>
  <c r="T7" i="78"/>
  <c r="T24" i="78" s="1"/>
  <c r="U7" i="78"/>
  <c r="U24" i="78" s="1"/>
  <c r="T8" i="78"/>
  <c r="T25" i="78" s="1"/>
  <c r="U8" i="78"/>
  <c r="U25" i="78" s="1"/>
  <c r="T10" i="78"/>
  <c r="T27" i="78" s="1"/>
  <c r="S13" i="78"/>
  <c r="S30" i="78" s="1"/>
  <c r="T13" i="78"/>
  <c r="T30" i="78" s="1"/>
  <c r="T14" i="78"/>
  <c r="T31" i="78" s="1"/>
  <c r="S16" i="78"/>
  <c r="S33" i="78" s="1"/>
  <c r="T16" i="78"/>
  <c r="T33" i="78" s="1"/>
  <c r="T19" i="78"/>
  <c r="T36" i="78" s="1"/>
  <c r="T17" i="83" l="1"/>
  <c r="T17" i="78"/>
  <c r="T34" i="78" s="1"/>
  <c r="T17" i="82"/>
  <c r="T34" i="82" s="1"/>
  <c r="T11" i="83"/>
  <c r="T11" i="82"/>
  <c r="T28" i="82" s="1"/>
  <c r="T11" i="78"/>
  <c r="T28" i="78" s="1"/>
  <c r="S14" i="82"/>
  <c r="S31" i="82" s="1"/>
  <c r="S14" i="83"/>
  <c r="S14" i="78"/>
  <c r="S31" i="78" s="1"/>
  <c r="U16" i="83"/>
  <c r="S16" i="83"/>
  <c r="U10" i="78"/>
  <c r="U27" i="78" s="1"/>
  <c r="S8" i="82"/>
  <c r="S25" i="82" s="1"/>
  <c r="U10" i="83"/>
  <c r="S10" i="78"/>
  <c r="S27" i="78" s="1"/>
  <c r="S10" i="83"/>
  <c r="U16" i="78"/>
  <c r="U33" i="78" s="1"/>
  <c r="S16" i="82"/>
  <c r="S33" i="82" s="1"/>
  <c r="S10" i="82"/>
  <c r="S27" i="82" s="1"/>
  <c r="S11" i="83"/>
  <c r="U13" i="82"/>
  <c r="U30" i="82" s="1"/>
  <c r="U19" i="82"/>
  <c r="U36" i="82" s="1"/>
  <c r="U10" i="82"/>
  <c r="U27" i="82" s="1"/>
  <c r="U16" i="82"/>
  <c r="U33" i="82" s="1"/>
  <c r="I14" i="89"/>
  <c r="I14" i="88"/>
  <c r="I26" i="88" s="1"/>
  <c r="I14" i="77"/>
  <c r="I26" i="77" s="1"/>
  <c r="I11" i="89"/>
  <c r="I11" i="88"/>
  <c r="I23" i="88" s="1"/>
  <c r="I11" i="77"/>
  <c r="I23" i="77" s="1"/>
  <c r="U13" i="83"/>
  <c r="S19" i="82"/>
  <c r="S36" i="82" s="1"/>
  <c r="U13" i="78"/>
  <c r="U30" i="78" s="1"/>
  <c r="S8" i="83"/>
  <c r="S8" i="78"/>
  <c r="S25" i="78" s="1"/>
  <c r="S19" i="78"/>
  <c r="S36" i="78" s="1"/>
  <c r="S19" i="83"/>
  <c r="U19" i="78"/>
  <c r="U36" i="78" s="1"/>
  <c r="U19" i="83"/>
  <c r="S17" i="83" l="1"/>
  <c r="S17" i="78"/>
  <c r="S34" i="78" s="1"/>
  <c r="S11" i="78"/>
  <c r="S28" i="78" s="1"/>
  <c r="S17" i="82"/>
  <c r="S34" i="82" s="1"/>
  <c r="U14" i="83"/>
  <c r="S11" i="82"/>
  <c r="S28" i="82" s="1"/>
  <c r="U11" i="82"/>
  <c r="U28" i="82" s="1"/>
  <c r="U17" i="82"/>
  <c r="U34" i="82" s="1"/>
  <c r="U14" i="82"/>
  <c r="U31" i="82" s="1"/>
  <c r="U14" i="78"/>
  <c r="U31" i="78" s="1"/>
  <c r="I15" i="89"/>
  <c r="I15" i="88"/>
  <c r="I27" i="88" s="1"/>
  <c r="I15" i="77"/>
  <c r="I27" i="77" s="1"/>
  <c r="U17" i="83"/>
  <c r="U17" i="78"/>
  <c r="U34" i="78" s="1"/>
  <c r="I12" i="89"/>
  <c r="I12" i="88"/>
  <c r="I24" i="88" s="1"/>
  <c r="I12" i="77"/>
  <c r="I24" i="77" s="1"/>
  <c r="U11" i="83"/>
  <c r="U11" i="78"/>
  <c r="U28" i="78" s="1"/>
  <c r="A28" i="99"/>
  <c r="A27" i="99"/>
  <c r="A25" i="99"/>
  <c r="A24" i="99"/>
  <c r="A14" i="99"/>
  <c r="A13" i="99"/>
  <c r="A11" i="99"/>
  <c r="A10" i="99"/>
  <c r="B18" i="99" l="1"/>
  <c r="B19" i="99"/>
  <c r="A20" i="97" l="1"/>
  <c r="A19" i="97"/>
  <c r="A17" i="97"/>
  <c r="A16" i="97"/>
  <c r="A17" i="96"/>
  <c r="A16" i="96"/>
  <c r="A14" i="96"/>
  <c r="A13" i="96"/>
  <c r="A11" i="96"/>
  <c r="A10" i="96"/>
  <c r="A34" i="95"/>
  <c r="A33" i="95"/>
  <c r="A31" i="95"/>
  <c r="A30" i="95"/>
  <c r="A28" i="95"/>
  <c r="A27" i="95"/>
  <c r="A17" i="95"/>
  <c r="A16" i="95"/>
  <c r="A14" i="95"/>
  <c r="A13" i="95"/>
  <c r="A11" i="95"/>
  <c r="A10" i="95"/>
  <c r="A15" i="89"/>
  <c r="D14" i="89"/>
  <c r="D15" i="89" s="1"/>
  <c r="C14" i="89"/>
  <c r="C15" i="89" s="1"/>
  <c r="B14" i="89"/>
  <c r="B15" i="89" s="1"/>
  <c r="A14" i="89"/>
  <c r="A12" i="89"/>
  <c r="D11" i="89"/>
  <c r="C11" i="89"/>
  <c r="B11" i="89"/>
  <c r="A11" i="89"/>
  <c r="D9" i="89"/>
  <c r="D12" i="89" s="1"/>
  <c r="C9" i="89"/>
  <c r="C12" i="89" s="1"/>
  <c r="B9" i="89"/>
  <c r="B12" i="89" s="1"/>
  <c r="H6" i="89"/>
  <c r="G6" i="89"/>
  <c r="F6" i="89"/>
  <c r="E6" i="89"/>
  <c r="H5" i="89"/>
  <c r="G5" i="89"/>
  <c r="F5" i="89"/>
  <c r="E5" i="89"/>
  <c r="A27" i="88"/>
  <c r="A26" i="88"/>
  <c r="A24" i="88"/>
  <c r="A23" i="88"/>
  <c r="D20" i="88"/>
  <c r="C20" i="88"/>
  <c r="B20" i="88"/>
  <c r="A15" i="88"/>
  <c r="D14" i="88"/>
  <c r="D15" i="88" s="1"/>
  <c r="D27" i="88" s="1"/>
  <c r="C14" i="88"/>
  <c r="C15" i="88" s="1"/>
  <c r="C27" i="88" s="1"/>
  <c r="B14" i="88"/>
  <c r="A14" i="88"/>
  <c r="A12" i="88"/>
  <c r="D11" i="88"/>
  <c r="D23" i="88" s="1"/>
  <c r="C11" i="88"/>
  <c r="C23" i="88" s="1"/>
  <c r="B11" i="88"/>
  <c r="B23" i="88" s="1"/>
  <c r="A11" i="88"/>
  <c r="D9" i="88"/>
  <c r="D21" i="88" s="1"/>
  <c r="C9" i="88"/>
  <c r="C21" i="88" s="1"/>
  <c r="B9" i="88"/>
  <c r="B12" i="88" s="1"/>
  <c r="B24" i="88" s="1"/>
  <c r="H6" i="88"/>
  <c r="H18" i="88" s="1"/>
  <c r="G6" i="88"/>
  <c r="G18" i="88" s="1"/>
  <c r="F6" i="88"/>
  <c r="F18" i="88" s="1"/>
  <c r="E6" i="88"/>
  <c r="E18" i="88" s="1"/>
  <c r="H5" i="88"/>
  <c r="H17" i="88" s="1"/>
  <c r="G5" i="88"/>
  <c r="G17" i="88" s="1"/>
  <c r="F5" i="88"/>
  <c r="F17" i="88" s="1"/>
  <c r="E5" i="88"/>
  <c r="E17" i="88" s="1"/>
  <c r="F5" i="77"/>
  <c r="F17" i="77" s="1"/>
  <c r="G5" i="77"/>
  <c r="G17" i="77" s="1"/>
  <c r="H5" i="77"/>
  <c r="H17" i="77" s="1"/>
  <c r="F6" i="77"/>
  <c r="F18" i="77" s="1"/>
  <c r="G6" i="77"/>
  <c r="G18" i="77" s="1"/>
  <c r="H6" i="77"/>
  <c r="H18" i="77" s="1"/>
  <c r="E6" i="77"/>
  <c r="E18" i="77" s="1"/>
  <c r="E5" i="77"/>
  <c r="E17" i="77" s="1"/>
  <c r="A27" i="77"/>
  <c r="A26" i="77"/>
  <c r="A24" i="77"/>
  <c r="A23" i="77"/>
  <c r="A15" i="77"/>
  <c r="A14" i="77"/>
  <c r="A12" i="77"/>
  <c r="A11" i="77"/>
  <c r="L4" i="83"/>
  <c r="M4" i="83"/>
  <c r="N4" i="83"/>
  <c r="O4" i="83"/>
  <c r="P4" i="83"/>
  <c r="Q4" i="83"/>
  <c r="R4" i="83"/>
  <c r="L5" i="83"/>
  <c r="M5" i="83"/>
  <c r="N5" i="83"/>
  <c r="O5" i="83"/>
  <c r="P5" i="83"/>
  <c r="Q5" i="83"/>
  <c r="R5" i="83"/>
  <c r="L4" i="82"/>
  <c r="L21" i="82" s="1"/>
  <c r="M4" i="82"/>
  <c r="M21" i="82" s="1"/>
  <c r="N4" i="82"/>
  <c r="N21" i="82" s="1"/>
  <c r="O4" i="82"/>
  <c r="O21" i="82" s="1"/>
  <c r="P4" i="82"/>
  <c r="P21" i="82" s="1"/>
  <c r="Q4" i="82"/>
  <c r="Q21" i="82" s="1"/>
  <c r="R4" i="82"/>
  <c r="R21" i="82" s="1"/>
  <c r="L5" i="82"/>
  <c r="L22" i="82" s="1"/>
  <c r="M5" i="82"/>
  <c r="M22" i="82" s="1"/>
  <c r="N5" i="82"/>
  <c r="N22" i="82" s="1"/>
  <c r="O5" i="82"/>
  <c r="O22" i="82" s="1"/>
  <c r="P5" i="82"/>
  <c r="P22" i="82" s="1"/>
  <c r="Q5" i="82"/>
  <c r="Q22" i="82" s="1"/>
  <c r="R5" i="82"/>
  <c r="R22" i="82" s="1"/>
  <c r="L4" i="78"/>
  <c r="L21" i="78" s="1"/>
  <c r="M4" i="78"/>
  <c r="M21" i="78" s="1"/>
  <c r="N4" i="78"/>
  <c r="N21" i="78" s="1"/>
  <c r="O4" i="78"/>
  <c r="O21" i="78" s="1"/>
  <c r="P4" i="78"/>
  <c r="P21" i="78" s="1"/>
  <c r="Q4" i="78"/>
  <c r="Q21" i="78" s="1"/>
  <c r="R4" i="78"/>
  <c r="R21" i="78" s="1"/>
  <c r="L5" i="78"/>
  <c r="L22" i="78" s="1"/>
  <c r="M5" i="78"/>
  <c r="M22" i="78" s="1"/>
  <c r="N5" i="78"/>
  <c r="N22" i="78" s="1"/>
  <c r="O5" i="78"/>
  <c r="O22" i="78" s="1"/>
  <c r="P5" i="78"/>
  <c r="P22" i="78" s="1"/>
  <c r="Q5" i="78"/>
  <c r="Q22" i="78" s="1"/>
  <c r="R5" i="78"/>
  <c r="R22" i="78" s="1"/>
  <c r="A39" i="76"/>
  <c r="A38" i="76"/>
  <c r="A36" i="76"/>
  <c r="A35" i="76"/>
  <c r="A15" i="76"/>
  <c r="A14" i="76"/>
  <c r="H19" i="83"/>
  <c r="G19" i="83"/>
  <c r="F19" i="83"/>
  <c r="E19" i="83"/>
  <c r="D19" i="83"/>
  <c r="C19" i="83"/>
  <c r="B19" i="83"/>
  <c r="A17" i="83"/>
  <c r="H16" i="83"/>
  <c r="H17" i="83" s="1"/>
  <c r="G16" i="83"/>
  <c r="G17" i="83" s="1"/>
  <c r="F16" i="83"/>
  <c r="F17" i="83" s="1"/>
  <c r="E16" i="83"/>
  <c r="D16" i="83"/>
  <c r="D17" i="83" s="1"/>
  <c r="C16" i="83"/>
  <c r="C17" i="83" s="1"/>
  <c r="B16" i="83"/>
  <c r="B17" i="83" s="1"/>
  <c r="A16" i="83"/>
  <c r="A14" i="83"/>
  <c r="H13" i="83"/>
  <c r="H14" i="83" s="1"/>
  <c r="G13" i="83"/>
  <c r="G14" i="83" s="1"/>
  <c r="F13" i="83"/>
  <c r="F14" i="83" s="1"/>
  <c r="E13" i="83"/>
  <c r="E14" i="83" s="1"/>
  <c r="D13" i="83"/>
  <c r="D14" i="83" s="1"/>
  <c r="C13" i="83"/>
  <c r="C14" i="83" s="1"/>
  <c r="B13" i="83"/>
  <c r="B14" i="83" s="1"/>
  <c r="A13" i="83"/>
  <c r="A11" i="83"/>
  <c r="H10" i="83"/>
  <c r="G10" i="83"/>
  <c r="F10" i="83"/>
  <c r="E10" i="83"/>
  <c r="D10" i="83"/>
  <c r="C10" i="83"/>
  <c r="B10" i="83"/>
  <c r="A10" i="83"/>
  <c r="H8" i="83"/>
  <c r="H11" i="83" s="1"/>
  <c r="G8" i="83"/>
  <c r="G11" i="83" s="1"/>
  <c r="F8" i="83"/>
  <c r="F11" i="83" s="1"/>
  <c r="E8" i="83"/>
  <c r="E11" i="83" s="1"/>
  <c r="D8" i="83"/>
  <c r="D11" i="83" s="1"/>
  <c r="C8" i="83"/>
  <c r="C11" i="83" s="1"/>
  <c r="B8" i="83"/>
  <c r="J7" i="83"/>
  <c r="I7" i="83"/>
  <c r="K5" i="83"/>
  <c r="K4" i="83"/>
  <c r="A34" i="82"/>
  <c r="A33" i="82"/>
  <c r="A31" i="82"/>
  <c r="A30" i="82"/>
  <c r="A28" i="82"/>
  <c r="A27" i="82"/>
  <c r="H24" i="82"/>
  <c r="G24" i="82"/>
  <c r="F24" i="82"/>
  <c r="E24" i="82"/>
  <c r="D24" i="82"/>
  <c r="C24" i="82"/>
  <c r="B24" i="82"/>
  <c r="J22" i="82"/>
  <c r="I22" i="82"/>
  <c r="H22" i="82"/>
  <c r="G22" i="82"/>
  <c r="F22" i="82"/>
  <c r="E22" i="82"/>
  <c r="J21" i="82"/>
  <c r="I21" i="82"/>
  <c r="H21" i="82"/>
  <c r="G21" i="82"/>
  <c r="F21" i="82"/>
  <c r="E21" i="82"/>
  <c r="H19" i="82"/>
  <c r="H36" i="82" s="1"/>
  <c r="G19" i="82"/>
  <c r="G36" i="82" s="1"/>
  <c r="F19" i="82"/>
  <c r="F36" i="82" s="1"/>
  <c r="E19" i="82"/>
  <c r="E36" i="82" s="1"/>
  <c r="D19" i="82"/>
  <c r="D36" i="82" s="1"/>
  <c r="C19" i="82"/>
  <c r="C36" i="82" s="1"/>
  <c r="B19" i="82"/>
  <c r="B36" i="82" s="1"/>
  <c r="A17" i="82"/>
  <c r="H16" i="82"/>
  <c r="H17" i="82" s="1"/>
  <c r="H34" i="82" s="1"/>
  <c r="G16" i="82"/>
  <c r="G33" i="82" s="1"/>
  <c r="F16" i="82"/>
  <c r="F17" i="82" s="1"/>
  <c r="F34" i="82" s="1"/>
  <c r="E16" i="82"/>
  <c r="E33" i="82" s="1"/>
  <c r="D16" i="82"/>
  <c r="D33" i="82" s="1"/>
  <c r="C16" i="82"/>
  <c r="C33" i="82" s="1"/>
  <c r="B16" i="82"/>
  <c r="B17" i="82" s="1"/>
  <c r="B34" i="82" s="1"/>
  <c r="A16" i="82"/>
  <c r="A14" i="82"/>
  <c r="H13" i="82"/>
  <c r="H30" i="82" s="1"/>
  <c r="G13" i="82"/>
  <c r="G30" i="82" s="1"/>
  <c r="F13" i="82"/>
  <c r="F30" i="82" s="1"/>
  <c r="E13" i="82"/>
  <c r="E30" i="82" s="1"/>
  <c r="D13" i="82"/>
  <c r="D30" i="82" s="1"/>
  <c r="C13" i="82"/>
  <c r="C30" i="82" s="1"/>
  <c r="B13" i="82"/>
  <c r="B30" i="82" s="1"/>
  <c r="B14" i="82"/>
  <c r="B31" i="82" s="1"/>
  <c r="A13" i="82"/>
  <c r="A11" i="82"/>
  <c r="H10" i="82"/>
  <c r="H27" i="82" s="1"/>
  <c r="G10" i="82"/>
  <c r="G27" i="82" s="1"/>
  <c r="F10" i="82"/>
  <c r="F27" i="82" s="1"/>
  <c r="E10" i="82"/>
  <c r="E27" i="82" s="1"/>
  <c r="D10" i="82"/>
  <c r="D27" i="82" s="1"/>
  <c r="C10" i="82"/>
  <c r="C27" i="82" s="1"/>
  <c r="B10" i="82"/>
  <c r="B27" i="82" s="1"/>
  <c r="A10" i="82"/>
  <c r="H8" i="82"/>
  <c r="H11" i="82" s="1"/>
  <c r="H28" i="82" s="1"/>
  <c r="G8" i="82"/>
  <c r="G25" i="82" s="1"/>
  <c r="F8" i="82"/>
  <c r="F25" i="82" s="1"/>
  <c r="E8" i="82"/>
  <c r="E25" i="82" s="1"/>
  <c r="D8" i="82"/>
  <c r="D25" i="82" s="1"/>
  <c r="C8" i="82"/>
  <c r="C11" i="82" s="1"/>
  <c r="C28" i="82" s="1"/>
  <c r="B8" i="82"/>
  <c r="B25" i="82" s="1"/>
  <c r="J7" i="82"/>
  <c r="J24" i="82" s="1"/>
  <c r="I7" i="82"/>
  <c r="I24" i="82" s="1"/>
  <c r="K5" i="82"/>
  <c r="K22" i="82" s="1"/>
  <c r="K4" i="82"/>
  <c r="K21" i="82" s="1"/>
  <c r="K5" i="78"/>
  <c r="K22" i="78" s="1"/>
  <c r="K4" i="78"/>
  <c r="K21" i="78" s="1"/>
  <c r="A34" i="78"/>
  <c r="A33" i="78"/>
  <c r="A31" i="78"/>
  <c r="A30" i="78"/>
  <c r="A28" i="78"/>
  <c r="A27" i="78"/>
  <c r="A17" i="78"/>
  <c r="A16" i="78"/>
  <c r="A14" i="78"/>
  <c r="A13" i="78"/>
  <c r="A11" i="78"/>
  <c r="A10" i="78"/>
  <c r="A34" i="81"/>
  <c r="A33" i="81"/>
  <c r="A31" i="81"/>
  <c r="A30" i="81"/>
  <c r="A28" i="81"/>
  <c r="A27" i="81"/>
  <c r="A17" i="81"/>
  <c r="A16" i="81"/>
  <c r="A14" i="81"/>
  <c r="A13" i="81"/>
  <c r="A11" i="81"/>
  <c r="A10" i="81"/>
  <c r="A40" i="80"/>
  <c r="A39" i="80"/>
  <c r="A37" i="80"/>
  <c r="A36" i="80"/>
  <c r="A34" i="80"/>
  <c r="A33" i="80"/>
  <c r="A20" i="80"/>
  <c r="A19" i="80"/>
  <c r="A17" i="80"/>
  <c r="A16" i="80"/>
  <c r="A14" i="80"/>
  <c r="A13" i="80"/>
  <c r="A20" i="54"/>
  <c r="A19" i="54"/>
  <c r="A17" i="54"/>
  <c r="A16" i="54"/>
  <c r="A14" i="54"/>
  <c r="A13" i="54"/>
  <c r="J7" i="78"/>
  <c r="J24" i="78" s="1"/>
  <c r="I7" i="78"/>
  <c r="I24" i="78" s="1"/>
  <c r="B11" i="63"/>
  <c r="B12" i="63"/>
  <c r="B6" i="62"/>
  <c r="B5" i="62" s="1"/>
  <c r="B17" i="62" s="1"/>
  <c r="C6" i="62"/>
  <c r="C5" i="62" s="1"/>
  <c r="C17" i="62" s="1"/>
  <c r="D6" i="62"/>
  <c r="D5" i="62" s="1"/>
  <c r="D17" i="62" s="1"/>
  <c r="E6" i="62"/>
  <c r="E18" i="62" s="1"/>
  <c r="F6" i="62"/>
  <c r="F18" i="62" s="1"/>
  <c r="G6" i="62"/>
  <c r="G5" i="62" s="1"/>
  <c r="G17" i="62" s="1"/>
  <c r="H6" i="62"/>
  <c r="H5" i="62" s="1"/>
  <c r="H17" i="62" s="1"/>
  <c r="I6" i="62"/>
  <c r="I18" i="62" s="1"/>
  <c r="J6" i="62"/>
  <c r="J5" i="62" s="1"/>
  <c r="J17" i="62" s="1"/>
  <c r="B9" i="62"/>
  <c r="B8" i="62" s="1"/>
  <c r="B20" i="62" s="1"/>
  <c r="C9" i="62"/>
  <c r="C21" i="62" s="1"/>
  <c r="D9" i="62"/>
  <c r="D8" i="62" s="1"/>
  <c r="D20" i="62" s="1"/>
  <c r="E9" i="62"/>
  <c r="E21" i="62" s="1"/>
  <c r="F9" i="62"/>
  <c r="F8" i="62" s="1"/>
  <c r="F20" i="62" s="1"/>
  <c r="G9" i="62"/>
  <c r="G8" i="62" s="1"/>
  <c r="G20" i="62" s="1"/>
  <c r="H9" i="62"/>
  <c r="H8" i="62" s="1"/>
  <c r="H20" i="62" s="1"/>
  <c r="I9" i="62"/>
  <c r="I8" i="62" s="1"/>
  <c r="I20" i="62" s="1"/>
  <c r="J9" i="62"/>
  <c r="J8" i="62" s="1"/>
  <c r="J20" i="62" s="1"/>
  <c r="B12" i="62"/>
  <c r="B11" i="62" s="1"/>
  <c r="B23" i="62" s="1"/>
  <c r="C12" i="62"/>
  <c r="C11" i="62" s="1"/>
  <c r="C23" i="62" s="1"/>
  <c r="D12" i="62"/>
  <c r="D11" i="62" s="1"/>
  <c r="D23" i="62" s="1"/>
  <c r="E12" i="62"/>
  <c r="E24" i="62" s="1"/>
  <c r="F12" i="62"/>
  <c r="F11" i="62" s="1"/>
  <c r="F23" i="62" s="1"/>
  <c r="G12" i="62"/>
  <c r="G11" i="62" s="1"/>
  <c r="G23" i="62" s="1"/>
  <c r="H12" i="62"/>
  <c r="H24" i="62" s="1"/>
  <c r="I12" i="62"/>
  <c r="I24" i="62" s="1"/>
  <c r="J12" i="62"/>
  <c r="J24" i="62" s="1"/>
  <c r="B15" i="62"/>
  <c r="C15" i="62"/>
  <c r="J15" i="62"/>
  <c r="B5" i="59"/>
  <c r="B21" i="59" s="1"/>
  <c r="C5" i="59"/>
  <c r="C21" i="59" s="1"/>
  <c r="D5" i="59"/>
  <c r="D21" i="59" s="1"/>
  <c r="E5" i="59"/>
  <c r="E21" i="59" s="1"/>
  <c r="F5" i="59"/>
  <c r="F21" i="59" s="1"/>
  <c r="G5" i="59"/>
  <c r="G21" i="59" s="1"/>
  <c r="H5" i="59"/>
  <c r="H21" i="59" s="1"/>
  <c r="I5" i="59"/>
  <c r="I21" i="59" s="1"/>
  <c r="B6" i="59"/>
  <c r="B22" i="59" s="1"/>
  <c r="C6" i="59"/>
  <c r="C22" i="59" s="1"/>
  <c r="D6" i="59"/>
  <c r="D22" i="59" s="1"/>
  <c r="E6" i="59"/>
  <c r="E22" i="59" s="1"/>
  <c r="F6" i="59"/>
  <c r="F22" i="59" s="1"/>
  <c r="G6" i="59"/>
  <c r="G22" i="59" s="1"/>
  <c r="H6" i="59"/>
  <c r="H22" i="59" s="1"/>
  <c r="I6" i="59"/>
  <c r="I22" i="59" s="1"/>
  <c r="B8" i="59"/>
  <c r="B24" i="59" s="1"/>
  <c r="C8" i="59"/>
  <c r="C24" i="59" s="1"/>
  <c r="D8" i="59"/>
  <c r="D24" i="59" s="1"/>
  <c r="E8" i="59"/>
  <c r="E24" i="59" s="1"/>
  <c r="F8" i="59"/>
  <c r="F24" i="59" s="1"/>
  <c r="G8" i="59"/>
  <c r="G24" i="59" s="1"/>
  <c r="H8" i="59"/>
  <c r="H24" i="59" s="1"/>
  <c r="I8" i="59"/>
  <c r="I24" i="59" s="1"/>
  <c r="B9" i="59"/>
  <c r="B25" i="59" s="1"/>
  <c r="C9" i="59"/>
  <c r="C25" i="59" s="1"/>
  <c r="D9" i="59"/>
  <c r="D25" i="59" s="1"/>
  <c r="E9" i="59"/>
  <c r="E25" i="59" s="1"/>
  <c r="F9" i="59"/>
  <c r="F25" i="59" s="1"/>
  <c r="G9" i="59"/>
  <c r="G25" i="59" s="1"/>
  <c r="H9" i="59"/>
  <c r="H25" i="59" s="1"/>
  <c r="I9" i="59"/>
  <c r="I25" i="59" s="1"/>
  <c r="B11" i="59"/>
  <c r="B27" i="59" s="1"/>
  <c r="C11" i="59"/>
  <c r="C27" i="59" s="1"/>
  <c r="D11" i="59"/>
  <c r="D27" i="59" s="1"/>
  <c r="E11" i="59"/>
  <c r="E27" i="59" s="1"/>
  <c r="F11" i="59"/>
  <c r="F27" i="59" s="1"/>
  <c r="G11" i="59"/>
  <c r="G27" i="59" s="1"/>
  <c r="H11" i="59"/>
  <c r="H27" i="59" s="1"/>
  <c r="I11" i="59"/>
  <c r="I27" i="59" s="1"/>
  <c r="B12" i="59"/>
  <c r="B28" i="59" s="1"/>
  <c r="C12" i="59"/>
  <c r="C28" i="59" s="1"/>
  <c r="D12" i="59"/>
  <c r="D28" i="59" s="1"/>
  <c r="E12" i="59"/>
  <c r="E28" i="59" s="1"/>
  <c r="F12" i="59"/>
  <c r="F28" i="59" s="1"/>
  <c r="G12" i="59"/>
  <c r="G28" i="59" s="1"/>
  <c r="H12" i="59"/>
  <c r="H28" i="59" s="1"/>
  <c r="I12" i="59"/>
  <c r="I28" i="59" s="1"/>
  <c r="B14" i="59"/>
  <c r="B30" i="59" s="1"/>
  <c r="C14" i="59"/>
  <c r="C30" i="59" s="1"/>
  <c r="D14" i="59"/>
  <c r="D30" i="59" s="1"/>
  <c r="E14" i="59"/>
  <c r="E30" i="59" s="1"/>
  <c r="F14" i="59"/>
  <c r="F30" i="59" s="1"/>
  <c r="G14" i="59"/>
  <c r="G30" i="59" s="1"/>
  <c r="H14" i="59"/>
  <c r="H30" i="59" s="1"/>
  <c r="I14" i="59"/>
  <c r="I30" i="59" s="1"/>
  <c r="B16" i="59"/>
  <c r="B32" i="59" s="1"/>
  <c r="C16" i="59"/>
  <c r="C32" i="59" s="1"/>
  <c r="D16" i="59"/>
  <c r="D32" i="59" s="1"/>
  <c r="E16" i="59"/>
  <c r="E32" i="59" s="1"/>
  <c r="F16" i="59"/>
  <c r="F32" i="59" s="1"/>
  <c r="G16" i="59"/>
  <c r="G32" i="59" s="1"/>
  <c r="H16" i="59"/>
  <c r="H32" i="59" s="1"/>
  <c r="I16" i="59"/>
  <c r="I32" i="59" s="1"/>
  <c r="B19" i="59"/>
  <c r="C19" i="59"/>
  <c r="D19" i="59"/>
  <c r="E19" i="59"/>
  <c r="F19" i="59"/>
  <c r="G19" i="59"/>
  <c r="H19" i="59"/>
  <c r="I19" i="59"/>
  <c r="B9" i="77"/>
  <c r="C9" i="77"/>
  <c r="C21" i="77" s="1"/>
  <c r="D9" i="77"/>
  <c r="D21" i="77" s="1"/>
  <c r="B11" i="77"/>
  <c r="B23" i="77" s="1"/>
  <c r="C11" i="77"/>
  <c r="C23" i="77" s="1"/>
  <c r="D11" i="77"/>
  <c r="D23" i="77" s="1"/>
  <c r="B14" i="77"/>
  <c r="B15" i="77" s="1"/>
  <c r="B27" i="77" s="1"/>
  <c r="C14" i="77"/>
  <c r="D14" i="77"/>
  <c r="D15" i="77" s="1"/>
  <c r="D27" i="77" s="1"/>
  <c r="B20" i="77"/>
  <c r="C20" i="77"/>
  <c r="D20" i="77"/>
  <c r="B8" i="78"/>
  <c r="B11" i="78" s="1"/>
  <c r="B28" i="78" s="1"/>
  <c r="C8" i="78"/>
  <c r="C25" i="78" s="1"/>
  <c r="D8" i="78"/>
  <c r="D25" i="78" s="1"/>
  <c r="E8" i="78"/>
  <c r="E25" i="78" s="1"/>
  <c r="F8" i="78"/>
  <c r="F25" i="78" s="1"/>
  <c r="G8" i="78"/>
  <c r="G11" i="78" s="1"/>
  <c r="G28" i="78" s="1"/>
  <c r="H8" i="78"/>
  <c r="H25" i="78" s="1"/>
  <c r="B10" i="78"/>
  <c r="B27" i="78" s="1"/>
  <c r="C10" i="78"/>
  <c r="C27" i="78" s="1"/>
  <c r="D10" i="78"/>
  <c r="D27" i="78" s="1"/>
  <c r="E10" i="78"/>
  <c r="E27" i="78" s="1"/>
  <c r="F10" i="78"/>
  <c r="F27" i="78" s="1"/>
  <c r="G10" i="78"/>
  <c r="G27" i="78" s="1"/>
  <c r="H10" i="78"/>
  <c r="H27" i="78" s="1"/>
  <c r="B13" i="78"/>
  <c r="B14" i="78" s="1"/>
  <c r="B31" i="78" s="1"/>
  <c r="C13" i="78"/>
  <c r="C14" i="78" s="1"/>
  <c r="C31" i="78" s="1"/>
  <c r="D13" i="78"/>
  <c r="D30" i="78" s="1"/>
  <c r="E13" i="78"/>
  <c r="E30" i="78" s="1"/>
  <c r="F13" i="78"/>
  <c r="F30" i="78" s="1"/>
  <c r="G13" i="78"/>
  <c r="G30" i="78" s="1"/>
  <c r="H13" i="78"/>
  <c r="H14" i="78" s="1"/>
  <c r="H31" i="78" s="1"/>
  <c r="B16" i="78"/>
  <c r="B33" i="78" s="1"/>
  <c r="C16" i="78"/>
  <c r="C17" i="78" s="1"/>
  <c r="C34" i="78" s="1"/>
  <c r="D16" i="78"/>
  <c r="D33" i="78" s="1"/>
  <c r="E16" i="78"/>
  <c r="E17" i="78" s="1"/>
  <c r="E34" i="78" s="1"/>
  <c r="F16" i="78"/>
  <c r="F33" i="78" s="1"/>
  <c r="G16" i="78"/>
  <c r="G33" i="78" s="1"/>
  <c r="H16" i="78"/>
  <c r="H17" i="78" s="1"/>
  <c r="H34" i="78" s="1"/>
  <c r="B19" i="78"/>
  <c r="B36" i="78" s="1"/>
  <c r="C19" i="78"/>
  <c r="C36" i="78" s="1"/>
  <c r="D19" i="78"/>
  <c r="D36" i="78" s="1"/>
  <c r="E19" i="78"/>
  <c r="E36" i="78" s="1"/>
  <c r="F19" i="78"/>
  <c r="F36" i="78" s="1"/>
  <c r="G19" i="78"/>
  <c r="G36" i="78" s="1"/>
  <c r="H19" i="78"/>
  <c r="H36" i="78" s="1"/>
  <c r="E21" i="78"/>
  <c r="F21" i="78"/>
  <c r="G21" i="78"/>
  <c r="H21" i="78"/>
  <c r="I21" i="78"/>
  <c r="J21" i="78"/>
  <c r="E22" i="78"/>
  <c r="F22" i="78"/>
  <c r="G22" i="78"/>
  <c r="H22" i="78"/>
  <c r="I22" i="78"/>
  <c r="J22" i="78"/>
  <c r="B24" i="78"/>
  <c r="C24" i="78"/>
  <c r="D24" i="78"/>
  <c r="E24" i="78"/>
  <c r="F24" i="78"/>
  <c r="G24" i="78"/>
  <c r="H24" i="78"/>
  <c r="C30" i="78"/>
  <c r="D14" i="82"/>
  <c r="D31" i="82" s="1"/>
  <c r="E17" i="83"/>
  <c r="B11" i="83"/>
  <c r="E17" i="82"/>
  <c r="E34" i="82" s="1"/>
  <c r="B11" i="82"/>
  <c r="B28" i="82" s="1"/>
  <c r="G14" i="82"/>
  <c r="G31" i="82" s="1"/>
  <c r="F11" i="78"/>
  <c r="F28" i="78" s="1"/>
  <c r="P7" i="83"/>
  <c r="P7" i="82"/>
  <c r="P24" i="82" s="1"/>
  <c r="P7" i="78"/>
  <c r="P24" i="78" s="1"/>
  <c r="F33" i="82" l="1"/>
  <c r="B17" i="78"/>
  <c r="B34" i="78" s="1"/>
  <c r="C17" i="82"/>
  <c r="C34" i="82" s="1"/>
  <c r="C14" i="82"/>
  <c r="C31" i="82" s="1"/>
  <c r="H33" i="78"/>
  <c r="C12" i="77"/>
  <c r="C24" i="77" s="1"/>
  <c r="B33" i="82"/>
  <c r="D12" i="88"/>
  <c r="D24" i="88" s="1"/>
  <c r="C12" i="88"/>
  <c r="C24" i="88" s="1"/>
  <c r="H25" i="82"/>
  <c r="G14" i="78"/>
  <c r="G31" i="78" s="1"/>
  <c r="C11" i="78"/>
  <c r="C28" i="78" s="1"/>
  <c r="C25" i="82"/>
  <c r="I13" i="78"/>
  <c r="I30" i="78" s="1"/>
  <c r="P10" i="83"/>
  <c r="J10" i="78"/>
  <c r="J27" i="78" s="1"/>
  <c r="I10" i="78"/>
  <c r="I27" i="78" s="1"/>
  <c r="J19" i="78"/>
  <c r="J36" i="78" s="1"/>
  <c r="J13" i="78"/>
  <c r="J30" i="78" s="1"/>
  <c r="I19" i="78"/>
  <c r="I36" i="78" s="1"/>
  <c r="G18" i="62"/>
  <c r="I11" i="62"/>
  <c r="I23" i="62" s="1"/>
  <c r="J11" i="62"/>
  <c r="J23" i="62" s="1"/>
  <c r="G21" i="62"/>
  <c r="D11" i="82"/>
  <c r="D28" i="82" s="1"/>
  <c r="C18" i="62"/>
  <c r="C8" i="62"/>
  <c r="C20" i="62" s="1"/>
  <c r="E8" i="62"/>
  <c r="E20" i="62" s="1"/>
  <c r="D24" i="62"/>
  <c r="F17" i="78"/>
  <c r="F34" i="78" s="1"/>
  <c r="E11" i="78"/>
  <c r="E28" i="78" s="1"/>
  <c r="B26" i="77"/>
  <c r="D11" i="78"/>
  <c r="D28" i="78" s="1"/>
  <c r="E33" i="78"/>
  <c r="D12" i="77"/>
  <c r="D24" i="77" s="1"/>
  <c r="C33" i="78"/>
  <c r="G11" i="82"/>
  <c r="G28" i="82" s="1"/>
  <c r="E14" i="82"/>
  <c r="E31" i="82" s="1"/>
  <c r="D26" i="77"/>
  <c r="B18" i="62"/>
  <c r="B25" i="78"/>
  <c r="F11" i="82"/>
  <c r="F28" i="82" s="1"/>
  <c r="H14" i="82"/>
  <c r="H31" i="82" s="1"/>
  <c r="F14" i="78"/>
  <c r="F31" i="78" s="1"/>
  <c r="B21" i="62"/>
  <c r="G24" i="62"/>
  <c r="E11" i="62"/>
  <c r="E23" i="62" s="1"/>
  <c r="F21" i="62"/>
  <c r="I21" i="62"/>
  <c r="H21" i="62"/>
  <c r="M7" i="83"/>
  <c r="J18" i="62"/>
  <c r="F5" i="62"/>
  <c r="F17" i="62" s="1"/>
  <c r="H11" i="62"/>
  <c r="H23" i="62" s="1"/>
  <c r="I5" i="62"/>
  <c r="I17" i="62" s="1"/>
  <c r="H11" i="78"/>
  <c r="H28" i="78" s="1"/>
  <c r="G17" i="78"/>
  <c r="G34" i="78" s="1"/>
  <c r="E14" i="78"/>
  <c r="E31" i="78" s="1"/>
  <c r="H30" i="78"/>
  <c r="B24" i="62"/>
  <c r="E5" i="62"/>
  <c r="E17" i="62" s="1"/>
  <c r="D18" i="62"/>
  <c r="D21" i="62"/>
  <c r="H18" i="62"/>
  <c r="J21" i="62"/>
  <c r="C15" i="77"/>
  <c r="C27" i="77" s="1"/>
  <c r="C26" i="77"/>
  <c r="F24" i="62"/>
  <c r="C24" i="62"/>
  <c r="D17" i="78"/>
  <c r="D34" i="78" s="1"/>
  <c r="B12" i="77"/>
  <c r="B24" i="77" s="1"/>
  <c r="B21" i="77"/>
  <c r="B26" i="88"/>
  <c r="B15" i="88"/>
  <c r="B27" i="88" s="1"/>
  <c r="G17" i="82"/>
  <c r="G34" i="82" s="1"/>
  <c r="F14" i="82"/>
  <c r="F31" i="82" s="1"/>
  <c r="E11" i="82"/>
  <c r="E28" i="82" s="1"/>
  <c r="D17" i="82"/>
  <c r="D34" i="82" s="1"/>
  <c r="P10" i="82"/>
  <c r="P27" i="82" s="1"/>
  <c r="I19" i="83"/>
  <c r="I19" i="82"/>
  <c r="I36" i="82" s="1"/>
  <c r="J13" i="83"/>
  <c r="J13" i="82"/>
  <c r="J30" i="82" s="1"/>
  <c r="J10" i="82"/>
  <c r="J27" i="82" s="1"/>
  <c r="J10" i="83"/>
  <c r="J19" i="82"/>
  <c r="J36" i="82" s="1"/>
  <c r="J19" i="83"/>
  <c r="I13" i="82"/>
  <c r="I30" i="82" s="1"/>
  <c r="I13" i="83"/>
  <c r="I10" i="83"/>
  <c r="I10" i="82"/>
  <c r="I27" i="82" s="1"/>
  <c r="H33" i="82"/>
  <c r="D26" i="88"/>
  <c r="B21" i="88"/>
  <c r="C26" i="88"/>
  <c r="I8" i="83"/>
  <c r="M7" i="82"/>
  <c r="M24" i="82" s="1"/>
  <c r="P10" i="78"/>
  <c r="P27" i="78" s="1"/>
  <c r="G25" i="78"/>
  <c r="B30" i="78"/>
  <c r="D14" i="78"/>
  <c r="D31" i="78" s="1"/>
  <c r="P13" i="82"/>
  <c r="P30" i="82" s="1"/>
  <c r="N7" i="83"/>
  <c r="N7" i="82"/>
  <c r="N24" i="82" s="1"/>
  <c r="N7" i="78"/>
  <c r="N24" i="78" s="1"/>
  <c r="L7" i="78"/>
  <c r="L24" i="78" s="1"/>
  <c r="L7" i="83"/>
  <c r="J16" i="82"/>
  <c r="J33" i="82" s="1"/>
  <c r="J16" i="78"/>
  <c r="J33" i="78" s="1"/>
  <c r="L7" i="82"/>
  <c r="L24" i="82" s="1"/>
  <c r="P11" i="78"/>
  <c r="P28" i="78" s="1"/>
  <c r="I16" i="83"/>
  <c r="I16" i="82"/>
  <c r="I33" i="82" s="1"/>
  <c r="P13" i="83"/>
  <c r="P8" i="78"/>
  <c r="P25" i="78" s="1"/>
  <c r="P8" i="82"/>
  <c r="P25" i="82" s="1"/>
  <c r="P13" i="78"/>
  <c r="P30" i="78" s="1"/>
  <c r="P8" i="83"/>
  <c r="O7" i="82"/>
  <c r="O24" i="82" s="1"/>
  <c r="O7" i="83"/>
  <c r="O7" i="78"/>
  <c r="O24" i="78" s="1"/>
  <c r="K7" i="78"/>
  <c r="K24" i="78" s="1"/>
  <c r="K7" i="83"/>
  <c r="J8" i="82"/>
  <c r="J25" i="82" s="1"/>
  <c r="P19" i="82"/>
  <c r="P36" i="82" s="1"/>
  <c r="M7" i="78"/>
  <c r="M24" i="78" s="1"/>
  <c r="P19" i="83"/>
  <c r="J8" i="78"/>
  <c r="J25" i="78" s="1"/>
  <c r="I16" i="78"/>
  <c r="I33" i="78" s="1"/>
  <c r="K7" i="82"/>
  <c r="K24" i="82" s="1"/>
  <c r="P19" i="78"/>
  <c r="P36" i="78" s="1"/>
  <c r="I8" i="78"/>
  <c r="I25" i="78" s="1"/>
  <c r="I8" i="82"/>
  <c r="I25" i="82" s="1"/>
  <c r="J8" i="83"/>
  <c r="J16" i="83"/>
  <c r="I14" i="82" l="1"/>
  <c r="I31" i="82" s="1"/>
  <c r="I14" i="83"/>
  <c r="J14" i="83"/>
  <c r="I14" i="78"/>
  <c r="I31" i="78" s="1"/>
  <c r="M10" i="78"/>
  <c r="M27" i="78" s="1"/>
  <c r="I17" i="78"/>
  <c r="I34" i="78" s="1"/>
  <c r="J17" i="83"/>
  <c r="J11" i="78"/>
  <c r="J28" i="78" s="1"/>
  <c r="I17" i="83"/>
  <c r="J17" i="82"/>
  <c r="J34" i="82" s="1"/>
  <c r="J14" i="78"/>
  <c r="J31" i="78" s="1"/>
  <c r="M10" i="83"/>
  <c r="M10" i="82"/>
  <c r="M27" i="82" s="1"/>
  <c r="J17" i="78"/>
  <c r="J34" i="78" s="1"/>
  <c r="J11" i="82"/>
  <c r="J28" i="82" s="1"/>
  <c r="M19" i="83"/>
  <c r="M19" i="78"/>
  <c r="M36" i="78" s="1"/>
  <c r="J11" i="83"/>
  <c r="J14" i="82"/>
  <c r="J31" i="82" s="1"/>
  <c r="M8" i="82"/>
  <c r="M25" i="82" s="1"/>
  <c r="M11" i="78"/>
  <c r="M28" i="78" s="1"/>
  <c r="M8" i="83"/>
  <c r="M8" i="78"/>
  <c r="M25" i="78" s="1"/>
  <c r="I17" i="82"/>
  <c r="I34" i="82" s="1"/>
  <c r="M16" i="78"/>
  <c r="M33" i="78" s="1"/>
  <c r="M19" i="82"/>
  <c r="M36" i="82" s="1"/>
  <c r="K13" i="82"/>
  <c r="K30" i="82" s="1"/>
  <c r="N8" i="78"/>
  <c r="N25" i="78" s="1"/>
  <c r="L13" i="83"/>
  <c r="K13" i="78"/>
  <c r="K30" i="78" s="1"/>
  <c r="N13" i="82"/>
  <c r="N30" i="82" s="1"/>
  <c r="L13" i="78"/>
  <c r="L30" i="78" s="1"/>
  <c r="N16" i="83"/>
  <c r="N16" i="78"/>
  <c r="N33" i="78" s="1"/>
  <c r="M16" i="83"/>
  <c r="M16" i="82"/>
  <c r="M33" i="82" s="1"/>
  <c r="N16" i="82"/>
  <c r="N33" i="82" s="1"/>
  <c r="M13" i="83"/>
  <c r="M13" i="78"/>
  <c r="M30" i="78" s="1"/>
  <c r="M13" i="82"/>
  <c r="M30" i="82" s="1"/>
  <c r="P11" i="82"/>
  <c r="P28" i="82" s="1"/>
  <c r="P11" i="83"/>
  <c r="L19" i="78"/>
  <c r="L36" i="78" s="1"/>
  <c r="L19" i="83"/>
  <c r="L19" i="82"/>
  <c r="L36" i="82" s="1"/>
  <c r="L10" i="78"/>
  <c r="L27" i="78" s="1"/>
  <c r="L10" i="83"/>
  <c r="L10" i="82"/>
  <c r="L27" i="82" s="1"/>
  <c r="L13" i="82"/>
  <c r="L30" i="82" s="1"/>
  <c r="L16" i="83"/>
  <c r="L16" i="78"/>
  <c r="L33" i="78" s="1"/>
  <c r="L16" i="82"/>
  <c r="L33" i="82" s="1"/>
  <c r="L8" i="78"/>
  <c r="L25" i="78" s="1"/>
  <c r="L8" i="83"/>
  <c r="L8" i="82"/>
  <c r="L25" i="82" s="1"/>
  <c r="N10" i="82"/>
  <c r="N27" i="82" s="1"/>
  <c r="N10" i="78"/>
  <c r="N27" i="78" s="1"/>
  <c r="N10" i="83"/>
  <c r="N8" i="83"/>
  <c r="N8" i="82"/>
  <c r="N25" i="82" s="1"/>
  <c r="N19" i="83"/>
  <c r="N19" i="78"/>
  <c r="N36" i="78" s="1"/>
  <c r="N19" i="82"/>
  <c r="N36" i="82" s="1"/>
  <c r="N13" i="78"/>
  <c r="N30" i="78" s="1"/>
  <c r="N13" i="83"/>
  <c r="P14" i="78"/>
  <c r="P31" i="78" s="1"/>
  <c r="P14" i="83"/>
  <c r="P14" i="82"/>
  <c r="P31" i="82" s="1"/>
  <c r="K13" i="83"/>
  <c r="K16" i="82"/>
  <c r="K33" i="82" s="1"/>
  <c r="K16" i="78"/>
  <c r="K33" i="78" s="1"/>
  <c r="K16" i="83"/>
  <c r="O10" i="82"/>
  <c r="O27" i="82" s="1"/>
  <c r="O10" i="83"/>
  <c r="O10" i="78"/>
  <c r="O27" i="78" s="1"/>
  <c r="K10" i="82"/>
  <c r="K27" i="82" s="1"/>
  <c r="K10" i="83"/>
  <c r="K10" i="78"/>
  <c r="K27" i="78" s="1"/>
  <c r="K19" i="83"/>
  <c r="K19" i="78"/>
  <c r="K36" i="78" s="1"/>
  <c r="K19" i="82"/>
  <c r="K36" i="82" s="1"/>
  <c r="K8" i="83"/>
  <c r="K8" i="78"/>
  <c r="K25" i="78" s="1"/>
  <c r="K8" i="82"/>
  <c r="K25" i="82" s="1"/>
  <c r="O16" i="83"/>
  <c r="O16" i="78"/>
  <c r="O33" i="78" s="1"/>
  <c r="O16" i="82"/>
  <c r="O33" i="82" s="1"/>
  <c r="O8" i="78"/>
  <c r="O25" i="78" s="1"/>
  <c r="O8" i="82"/>
  <c r="O25" i="82" s="1"/>
  <c r="O8" i="83"/>
  <c r="O19" i="83"/>
  <c r="O19" i="78"/>
  <c r="O36" i="78" s="1"/>
  <c r="O19" i="82"/>
  <c r="O36" i="82" s="1"/>
  <c r="O13" i="78"/>
  <c r="O30" i="78" s="1"/>
  <c r="O13" i="83"/>
  <c r="O13" i="82"/>
  <c r="O30" i="82" s="1"/>
  <c r="P16" i="78"/>
  <c r="P33" i="78" s="1"/>
  <c r="P16" i="83"/>
  <c r="P16" i="82"/>
  <c r="P33" i="82" s="1"/>
  <c r="I11" i="83"/>
  <c r="I11" i="78"/>
  <c r="I28" i="78" s="1"/>
  <c r="I11" i="82"/>
  <c r="I28" i="82" s="1"/>
  <c r="N17" i="78" l="1"/>
  <c r="N34" i="78" s="1"/>
  <c r="M14" i="82"/>
  <c r="M31" i="82" s="1"/>
  <c r="M17" i="78"/>
  <c r="M34" i="78" s="1"/>
  <c r="L11" i="83"/>
  <c r="M17" i="83"/>
  <c r="M11" i="83"/>
  <c r="M11" i="82"/>
  <c r="M28" i="82" s="1"/>
  <c r="L11" i="82"/>
  <c r="L28" i="82" s="1"/>
  <c r="L11" i="78"/>
  <c r="L28" i="78" s="1"/>
  <c r="N17" i="82"/>
  <c r="N34" i="82" s="1"/>
  <c r="N11" i="82"/>
  <c r="N28" i="82" s="1"/>
  <c r="N11" i="83"/>
  <c r="N11" i="78"/>
  <c r="N28" i="78" s="1"/>
  <c r="M14" i="83"/>
  <c r="N17" i="83"/>
  <c r="M17" i="82"/>
  <c r="M34" i="82" s="1"/>
  <c r="M14" i="78"/>
  <c r="M31" i="78" s="1"/>
  <c r="K14" i="78"/>
  <c r="K31" i="78" s="1"/>
  <c r="K14" i="83"/>
  <c r="K14" i="82"/>
  <c r="K31" i="82" s="1"/>
  <c r="L14" i="82"/>
  <c r="L31" i="82" s="1"/>
  <c r="L14" i="78"/>
  <c r="L31" i="78" s="1"/>
  <c r="L14" i="83"/>
  <c r="L17" i="78"/>
  <c r="L34" i="78" s="1"/>
  <c r="L17" i="82"/>
  <c r="L34" i="82" s="1"/>
  <c r="L17" i="83"/>
  <c r="O14" i="83"/>
  <c r="N14" i="82"/>
  <c r="N31" i="82" s="1"/>
  <c r="N14" i="78"/>
  <c r="N31" i="78" s="1"/>
  <c r="N14" i="83"/>
  <c r="K11" i="82"/>
  <c r="K28" i="82" s="1"/>
  <c r="K11" i="78"/>
  <c r="K28" i="78" s="1"/>
  <c r="K11" i="83"/>
  <c r="O14" i="78"/>
  <c r="O31" i="78" s="1"/>
  <c r="K17" i="78"/>
  <c r="K34" i="78" s="1"/>
  <c r="K17" i="83"/>
  <c r="K17" i="82"/>
  <c r="K34" i="82" s="1"/>
  <c r="O17" i="78"/>
  <c r="O34" i="78" s="1"/>
  <c r="O17" i="83"/>
  <c r="O17" i="82"/>
  <c r="O34" i="82" s="1"/>
  <c r="O14" i="82"/>
  <c r="O31" i="82" s="1"/>
  <c r="O11" i="78"/>
  <c r="O28" i="78" s="1"/>
  <c r="O11" i="83"/>
  <c r="O11" i="82"/>
  <c r="O28" i="82" s="1"/>
  <c r="P17" i="78"/>
  <c r="P34" i="78" s="1"/>
  <c r="P17" i="83"/>
  <c r="P17" i="82"/>
  <c r="P34" i="82" s="1"/>
  <c r="Q7" i="78" l="1"/>
  <c r="Q24" i="78" s="1"/>
  <c r="Q7" i="82"/>
  <c r="Q24" i="82" s="1"/>
  <c r="E8" i="77"/>
  <c r="E20" i="77" s="1"/>
  <c r="E8" i="88"/>
  <c r="E20" i="88" s="1"/>
  <c r="Q7" i="83"/>
  <c r="E8" i="89"/>
  <c r="Q8" i="82" l="1"/>
  <c r="Q25" i="82" s="1"/>
  <c r="Q8" i="78"/>
  <c r="Q25" i="78" s="1"/>
  <c r="Q8" i="83"/>
  <c r="E9" i="88"/>
  <c r="E21" i="88" s="1"/>
  <c r="E9" i="89"/>
  <c r="E9" i="77"/>
  <c r="E21" i="77" s="1"/>
  <c r="Q10" i="78"/>
  <c r="Q27" i="78" s="1"/>
  <c r="Q10" i="82"/>
  <c r="Q27" i="82" s="1"/>
  <c r="E11" i="89"/>
  <c r="E11" i="88"/>
  <c r="E23" i="88" s="1"/>
  <c r="E11" i="77"/>
  <c r="E23" i="77" s="1"/>
  <c r="Q10" i="83"/>
  <c r="Q19" i="78"/>
  <c r="Q36" i="78" s="1"/>
  <c r="Q19" i="83"/>
  <c r="Q19" i="82"/>
  <c r="Q36" i="82" s="1"/>
  <c r="Q16" i="82"/>
  <c r="Q33" i="82" s="1"/>
  <c r="Q16" i="83"/>
  <c r="Q16" i="78"/>
  <c r="Q33" i="78" s="1"/>
  <c r="Q13" i="83"/>
  <c r="E14" i="88"/>
  <c r="E26" i="88" s="1"/>
  <c r="E14" i="89"/>
  <c r="E14" i="77"/>
  <c r="E26" i="77" s="1"/>
  <c r="Q13" i="78"/>
  <c r="Q30" i="78" s="1"/>
  <c r="Q13" i="82"/>
  <c r="Q30" i="82" s="1"/>
  <c r="E15" i="89" l="1"/>
  <c r="E15" i="77"/>
  <c r="E27" i="77" s="1"/>
  <c r="Q14" i="78"/>
  <c r="Q31" i="78" s="1"/>
  <c r="E15" i="88"/>
  <c r="E27" i="88" s="1"/>
  <c r="Q14" i="83"/>
  <c r="Q14" i="82"/>
  <c r="Q31" i="82" s="1"/>
  <c r="E12" i="89"/>
  <c r="E12" i="77"/>
  <c r="E24" i="77" s="1"/>
  <c r="Q11" i="83"/>
  <c r="Q11" i="82"/>
  <c r="Q28" i="82" s="1"/>
  <c r="Q11" i="78"/>
  <c r="Q28" i="78" s="1"/>
  <c r="E12" i="88"/>
  <c r="E24" i="88" s="1"/>
  <c r="Q17" i="83"/>
  <c r="Q17" i="78"/>
  <c r="Q34" i="78" s="1"/>
  <c r="Q17" i="82"/>
  <c r="Q34" i="82" s="1"/>
  <c r="F8" i="88" l="1"/>
  <c r="F20" i="88" s="1"/>
  <c r="R7" i="83"/>
  <c r="R7" i="78"/>
  <c r="R24" i="78" s="1"/>
  <c r="F8" i="77"/>
  <c r="F20" i="77" s="1"/>
  <c r="F8" i="89"/>
  <c r="R7" i="82"/>
  <c r="R24" i="82" s="1"/>
  <c r="H8" i="77"/>
  <c r="H20" i="77" s="1"/>
  <c r="H8" i="88"/>
  <c r="H20" i="88" s="1"/>
  <c r="H8" i="89"/>
  <c r="G8" i="77"/>
  <c r="G20" i="77" s="1"/>
  <c r="G8" i="88"/>
  <c r="G20" i="88" s="1"/>
  <c r="G8" i="89"/>
  <c r="F9" i="89" l="1"/>
  <c r="F9" i="77"/>
  <c r="F21" i="77" s="1"/>
  <c r="R8" i="78"/>
  <c r="R25" i="78" s="1"/>
  <c r="R8" i="83"/>
  <c r="F9" i="88"/>
  <c r="F21" i="88" s="1"/>
  <c r="R8" i="82"/>
  <c r="R25" i="82" s="1"/>
  <c r="R13" i="78"/>
  <c r="R30" i="78" s="1"/>
  <c r="R13" i="82"/>
  <c r="R30" i="82" s="1"/>
  <c r="F14" i="88"/>
  <c r="F26" i="88" s="1"/>
  <c r="R13" i="83"/>
  <c r="F14" i="77"/>
  <c r="F26" i="77" s="1"/>
  <c r="F14" i="89"/>
  <c r="R10" i="78"/>
  <c r="R27" i="78" s="1"/>
  <c r="R10" i="82"/>
  <c r="R27" i="82" s="1"/>
  <c r="F11" i="77"/>
  <c r="F23" i="77" s="1"/>
  <c r="F11" i="89"/>
  <c r="F11" i="88"/>
  <c r="F23" i="88" s="1"/>
  <c r="R10" i="83"/>
  <c r="G11" i="89"/>
  <c r="G11" i="88"/>
  <c r="G23" i="88" s="1"/>
  <c r="G11" i="77"/>
  <c r="G23" i="77" s="1"/>
  <c r="H9" i="88"/>
  <c r="H21" i="88" s="1"/>
  <c r="H9" i="77"/>
  <c r="H21" i="77" s="1"/>
  <c r="H9" i="89"/>
  <c r="G9" i="77"/>
  <c r="G21" i="77" s="1"/>
  <c r="G9" i="89"/>
  <c r="G9" i="88"/>
  <c r="G21" i="88" s="1"/>
  <c r="G14" i="88"/>
  <c r="G26" i="88" s="1"/>
  <c r="G14" i="77"/>
  <c r="G26" i="77" s="1"/>
  <c r="G14" i="89"/>
  <c r="H11" i="77"/>
  <c r="H23" i="77" s="1"/>
  <c r="H11" i="88"/>
  <c r="H23" i="88" s="1"/>
  <c r="H11" i="89"/>
  <c r="R19" i="83"/>
  <c r="R19" i="78"/>
  <c r="R36" i="78" s="1"/>
  <c r="R19" i="82"/>
  <c r="R36" i="82" s="1"/>
  <c r="H14" i="88"/>
  <c r="H26" i="88" s="1"/>
  <c r="H14" i="89"/>
  <c r="H14" i="77"/>
  <c r="H26" i="77" s="1"/>
  <c r="R16" i="82"/>
  <c r="R33" i="82" s="1"/>
  <c r="R16" i="78"/>
  <c r="R33" i="78" s="1"/>
  <c r="R16" i="83"/>
  <c r="R17" i="78" l="1"/>
  <c r="R34" i="78" s="1"/>
  <c r="R17" i="82"/>
  <c r="R34" i="82" s="1"/>
  <c r="R17" i="83"/>
  <c r="R11" i="82"/>
  <c r="R28" i="82" s="1"/>
  <c r="F12" i="88"/>
  <c r="F24" i="88" s="1"/>
  <c r="R11" i="78"/>
  <c r="R28" i="78" s="1"/>
  <c r="R11" i="83"/>
  <c r="F12" i="89"/>
  <c r="F12" i="77"/>
  <c r="F24" i="77" s="1"/>
  <c r="G12" i="89"/>
  <c r="G12" i="88"/>
  <c r="G24" i="88" s="1"/>
  <c r="G12" i="77"/>
  <c r="G24" i="77" s="1"/>
  <c r="H15" i="77"/>
  <c r="H27" i="77" s="1"/>
  <c r="H15" i="89"/>
  <c r="H15" i="88"/>
  <c r="H27" i="88" s="1"/>
  <c r="H12" i="77"/>
  <c r="H24" i="77" s="1"/>
  <c r="H12" i="89"/>
  <c r="H12" i="88"/>
  <c r="H24" i="88" s="1"/>
  <c r="G15" i="89"/>
  <c r="G15" i="88"/>
  <c r="G27" i="88" s="1"/>
  <c r="G15" i="77"/>
  <c r="G27" i="77" s="1"/>
  <c r="R14" i="83"/>
  <c r="R14" i="78"/>
  <c r="R31" i="78" s="1"/>
  <c r="F15" i="89"/>
  <c r="F15" i="77"/>
  <c r="F27" i="77" s="1"/>
  <c r="R14" i="82"/>
  <c r="R31" i="82" s="1"/>
  <c r="F15" i="88"/>
  <c r="F27" i="88" s="1"/>
  <c r="V7" i="78" l="1"/>
  <c r="V24" i="78" s="1"/>
  <c r="V7" i="82"/>
  <c r="V24" i="82" s="1"/>
  <c r="V7" i="83"/>
  <c r="J8" i="88"/>
  <c r="J20" i="88" s="1"/>
  <c r="J8" i="77"/>
  <c r="J20" i="77" s="1"/>
  <c r="J8" i="89"/>
  <c r="J11" i="77" l="1"/>
  <c r="J23" i="77" s="1"/>
  <c r="V10" i="82"/>
  <c r="V27" i="82" s="1"/>
  <c r="V10" i="83"/>
  <c r="J11" i="89"/>
  <c r="V10" i="78"/>
  <c r="V27" i="78" s="1"/>
  <c r="J11" i="88"/>
  <c r="J23" i="88" s="1"/>
  <c r="V19" i="78"/>
  <c r="V36" i="78" s="1"/>
  <c r="V19" i="83"/>
  <c r="V19" i="82"/>
  <c r="V36" i="82" s="1"/>
  <c r="V8" i="78"/>
  <c r="V25" i="78" s="1"/>
  <c r="J9" i="89"/>
  <c r="J9" i="88"/>
  <c r="J21" i="88" s="1"/>
  <c r="J9" i="77"/>
  <c r="J21" i="77" s="1"/>
  <c r="V8" i="82"/>
  <c r="V25" i="82" s="1"/>
  <c r="V8" i="83"/>
  <c r="V16" i="83"/>
  <c r="V16" i="78"/>
  <c r="V33" i="78" s="1"/>
  <c r="V16" i="82"/>
  <c r="V33" i="82" s="1"/>
  <c r="J14" i="77"/>
  <c r="J26" i="77" s="1"/>
  <c r="V13" i="78"/>
  <c r="V30" i="78" s="1"/>
  <c r="J14" i="88"/>
  <c r="J26" i="88" s="1"/>
  <c r="V13" i="82"/>
  <c r="V30" i="82" s="1"/>
  <c r="J14" i="89"/>
  <c r="V13" i="83"/>
  <c r="J12" i="88" l="1"/>
  <c r="J24" i="88" s="1"/>
  <c r="V11" i="78"/>
  <c r="V28" i="78" s="1"/>
  <c r="J12" i="77"/>
  <c r="J24" i="77" s="1"/>
  <c r="V11" i="83"/>
  <c r="J12" i="89"/>
  <c r="V11" i="82"/>
  <c r="V28" i="82" s="1"/>
  <c r="V17" i="83"/>
  <c r="V17" i="82"/>
  <c r="V34" i="82" s="1"/>
  <c r="V17" i="78"/>
  <c r="V34" i="78" s="1"/>
  <c r="J15" i="88"/>
  <c r="J27" i="88" s="1"/>
  <c r="V14" i="83"/>
  <c r="J15" i="77"/>
  <c r="J27" i="77" s="1"/>
  <c r="J15" i="89"/>
  <c r="V14" i="78"/>
  <c r="V31" i="78" s="1"/>
  <c r="V14" i="82"/>
  <c r="V31" i="82" s="1"/>
  <c r="W7" i="83" l="1"/>
  <c r="W7" i="82"/>
  <c r="W24" i="82" s="1"/>
  <c r="W7" i="78"/>
  <c r="W24" i="78" s="1"/>
  <c r="X7" i="83"/>
  <c r="X7" i="82"/>
  <c r="X24" i="82" s="1"/>
  <c r="X7" i="78"/>
  <c r="X24" i="78" s="1"/>
  <c r="AB7" i="83"/>
  <c r="AB7" i="82"/>
  <c r="AB24" i="82" s="1"/>
  <c r="AB7" i="78"/>
  <c r="AB24" i="78" s="1"/>
  <c r="AC7" i="78"/>
  <c r="AC24" i="78" s="1"/>
  <c r="AC7" i="83"/>
  <c r="AC7" i="82"/>
  <c r="AC24" i="82" s="1"/>
  <c r="Z7" i="83"/>
  <c r="Z7" i="82"/>
  <c r="Z24" i="82" s="1"/>
  <c r="Z7" i="78"/>
  <c r="Z24" i="78" s="1"/>
  <c r="AE7" i="83"/>
  <c r="AE7" i="82"/>
  <c r="AE24" i="82" s="1"/>
  <c r="AD7" i="78"/>
  <c r="AD24" i="78" s="1"/>
  <c r="AD7" i="83"/>
  <c r="AD7" i="82"/>
  <c r="AD24" i="82" s="1"/>
  <c r="AA7" i="83"/>
  <c r="AA7" i="82"/>
  <c r="AA24" i="82" s="1"/>
  <c r="AA7" i="78"/>
  <c r="AA24" i="78" s="1"/>
  <c r="Y7" i="83"/>
  <c r="Y7" i="82"/>
  <c r="Y24" i="82" s="1"/>
  <c r="Y7" i="78"/>
  <c r="Y24" i="78" s="1"/>
  <c r="N8" i="89"/>
  <c r="N8" i="77"/>
  <c r="N20" i="77" s="1"/>
  <c r="N8" i="88"/>
  <c r="N20" i="88" s="1"/>
  <c r="K8" i="77"/>
  <c r="K20" i="77" s="1"/>
  <c r="K8" i="89"/>
  <c r="K8" i="88"/>
  <c r="K20" i="88" s="1"/>
  <c r="L8" i="89"/>
  <c r="L8" i="77"/>
  <c r="L20" i="77" s="1"/>
  <c r="L8" i="88"/>
  <c r="L20" i="88" s="1"/>
  <c r="Q8" i="77"/>
  <c r="Q20" i="77" s="1"/>
  <c r="Q8" i="89"/>
  <c r="Q8" i="88"/>
  <c r="Q20" i="88" s="1"/>
  <c r="M8" i="77"/>
  <c r="M20" i="77" s="1"/>
  <c r="M8" i="88"/>
  <c r="M20" i="88" s="1"/>
  <c r="M8" i="89"/>
  <c r="O8" i="88"/>
  <c r="O20" i="88" s="1"/>
  <c r="O8" i="77"/>
  <c r="O20" i="77" s="1"/>
  <c r="O8" i="89"/>
  <c r="P8" i="89"/>
  <c r="P8" i="88"/>
  <c r="P20" i="88" s="1"/>
  <c r="P8" i="77"/>
  <c r="P20" i="77" s="1"/>
  <c r="S8" i="77"/>
  <c r="S20" i="77" s="1"/>
  <c r="S8" i="88"/>
  <c r="S20" i="88" s="1"/>
  <c r="S8" i="89"/>
  <c r="R8" i="89"/>
  <c r="R8" i="88"/>
  <c r="R20" i="88" s="1"/>
  <c r="R8" i="77"/>
  <c r="R20" i="77" s="1"/>
  <c r="AE13" i="78" l="1"/>
  <c r="AE30" i="78" s="1"/>
  <c r="AE8" i="78"/>
  <c r="AE25" i="78" s="1"/>
  <c r="AE19" i="78"/>
  <c r="AE36" i="78" s="1"/>
  <c r="AE16" i="78"/>
  <c r="AE33" i="78" s="1"/>
  <c r="AE10" i="78"/>
  <c r="AE27" i="78" s="1"/>
  <c r="AD19" i="78"/>
  <c r="AD36" i="78" s="1"/>
  <c r="AD19" i="83"/>
  <c r="AD19" i="82"/>
  <c r="AD36" i="82" s="1"/>
  <c r="Y16" i="83"/>
  <c r="Y16" i="82"/>
  <c r="Y33" i="82" s="1"/>
  <c r="Y16" i="78"/>
  <c r="Y33" i="78" s="1"/>
  <c r="AC8" i="78"/>
  <c r="AC25" i="78" s="1"/>
  <c r="AC8" i="83"/>
  <c r="AC8" i="82"/>
  <c r="AC25" i="82" s="1"/>
  <c r="AD8" i="78"/>
  <c r="AD25" i="78" s="1"/>
  <c r="AD8" i="83"/>
  <c r="AD8" i="82"/>
  <c r="AD25" i="82" s="1"/>
  <c r="AD10" i="78"/>
  <c r="AD27" i="78" s="1"/>
  <c r="AD10" i="83"/>
  <c r="AD10" i="82"/>
  <c r="AD27" i="82" s="1"/>
  <c r="AE13" i="83"/>
  <c r="AE13" i="82"/>
  <c r="AE30" i="82" s="1"/>
  <c r="AB10" i="83"/>
  <c r="AB10" i="82"/>
  <c r="AB27" i="82" s="1"/>
  <c r="AB10" i="78"/>
  <c r="AB27" i="78" s="1"/>
  <c r="AB8" i="83"/>
  <c r="AB8" i="82"/>
  <c r="AB25" i="82" s="1"/>
  <c r="AB8" i="78"/>
  <c r="AB25" i="78" s="1"/>
  <c r="AA19" i="83"/>
  <c r="AA19" i="82"/>
  <c r="AA36" i="82" s="1"/>
  <c r="AA19" i="78"/>
  <c r="AA36" i="78" s="1"/>
  <c r="AA16" i="83"/>
  <c r="AA16" i="82"/>
  <c r="AA33" i="82" s="1"/>
  <c r="AA16" i="78"/>
  <c r="AA33" i="78" s="1"/>
  <c r="Y19" i="83"/>
  <c r="Y19" i="82"/>
  <c r="Y36" i="82" s="1"/>
  <c r="Y19" i="78"/>
  <c r="Y36" i="78" s="1"/>
  <c r="Y13" i="83"/>
  <c r="Y13" i="82"/>
  <c r="Y30" i="82" s="1"/>
  <c r="Y13" i="78"/>
  <c r="Y30" i="78" s="1"/>
  <c r="AC13" i="78"/>
  <c r="AC30" i="78" s="1"/>
  <c r="AC13" i="83"/>
  <c r="AC13" i="82"/>
  <c r="AC30" i="82" s="1"/>
  <c r="AC10" i="78"/>
  <c r="AC27" i="78" s="1"/>
  <c r="AC10" i="83"/>
  <c r="AC10" i="82"/>
  <c r="AC27" i="82" s="1"/>
  <c r="X16" i="83"/>
  <c r="X16" i="82"/>
  <c r="X33" i="82" s="1"/>
  <c r="X16" i="78"/>
  <c r="X33" i="78" s="1"/>
  <c r="X8" i="83"/>
  <c r="X8" i="82"/>
  <c r="X25" i="82" s="1"/>
  <c r="X8" i="78"/>
  <c r="X25" i="78" s="1"/>
  <c r="W16" i="83"/>
  <c r="W16" i="82"/>
  <c r="W33" i="82" s="1"/>
  <c r="W16" i="78"/>
  <c r="W33" i="78" s="1"/>
  <c r="AB19" i="83"/>
  <c r="AB19" i="82"/>
  <c r="AB36" i="82" s="1"/>
  <c r="AB19" i="78"/>
  <c r="AB36" i="78" s="1"/>
  <c r="Y10" i="83"/>
  <c r="Y10" i="82"/>
  <c r="Y27" i="82" s="1"/>
  <c r="Y10" i="78"/>
  <c r="Y27" i="78" s="1"/>
  <c r="AC16" i="78"/>
  <c r="AC33" i="78" s="1"/>
  <c r="AC16" i="83"/>
  <c r="AC16" i="82"/>
  <c r="AC33" i="82" s="1"/>
  <c r="X10" i="83"/>
  <c r="X10" i="82"/>
  <c r="X27" i="82" s="1"/>
  <c r="X10" i="78"/>
  <c r="X27" i="78" s="1"/>
  <c r="Z13" i="83"/>
  <c r="Z13" i="82"/>
  <c r="Z30" i="82" s="1"/>
  <c r="Z13" i="78"/>
  <c r="Z30" i="78" s="1"/>
  <c r="Z8" i="83"/>
  <c r="Z8" i="82"/>
  <c r="Z25" i="82" s="1"/>
  <c r="Z8" i="78"/>
  <c r="Z25" i="78" s="1"/>
  <c r="AE19" i="83"/>
  <c r="AE19" i="82"/>
  <c r="AE36" i="82" s="1"/>
  <c r="AE16" i="83"/>
  <c r="AE16" i="82"/>
  <c r="AE33" i="82" s="1"/>
  <c r="AB13" i="83"/>
  <c r="AB13" i="82"/>
  <c r="AB30" i="82" s="1"/>
  <c r="AB13" i="78"/>
  <c r="AB30" i="78" s="1"/>
  <c r="AA8" i="83"/>
  <c r="AA8" i="82"/>
  <c r="AA25" i="82" s="1"/>
  <c r="AA8" i="78"/>
  <c r="AA25" i="78" s="1"/>
  <c r="AA10" i="83"/>
  <c r="AA10" i="82"/>
  <c r="AA27" i="82" s="1"/>
  <c r="AA10" i="78"/>
  <c r="AA27" i="78" s="1"/>
  <c r="Y8" i="83"/>
  <c r="Y8" i="82"/>
  <c r="Y25" i="82" s="1"/>
  <c r="Y8" i="78"/>
  <c r="Y25" i="78" s="1"/>
  <c r="AC19" i="78"/>
  <c r="AC36" i="78" s="1"/>
  <c r="AC19" i="83"/>
  <c r="AC19" i="82"/>
  <c r="AC36" i="82" s="1"/>
  <c r="X13" i="83"/>
  <c r="X13" i="82"/>
  <c r="X30" i="82" s="1"/>
  <c r="X13" i="78"/>
  <c r="X30" i="78" s="1"/>
  <c r="Z19" i="83"/>
  <c r="Z19" i="82"/>
  <c r="Z36" i="82" s="1"/>
  <c r="Z19" i="78"/>
  <c r="Z36" i="78" s="1"/>
  <c r="Z10" i="83"/>
  <c r="Z10" i="82"/>
  <c r="Z27" i="82" s="1"/>
  <c r="Z10" i="78"/>
  <c r="Z27" i="78" s="1"/>
  <c r="AD16" i="78"/>
  <c r="AD33" i="78" s="1"/>
  <c r="AD16" i="83"/>
  <c r="AD16" i="82"/>
  <c r="AD33" i="82" s="1"/>
  <c r="AE8" i="83"/>
  <c r="AE8" i="82"/>
  <c r="AE25" i="82" s="1"/>
  <c r="W13" i="83"/>
  <c r="W13" i="82"/>
  <c r="W30" i="82" s="1"/>
  <c r="W13" i="78"/>
  <c r="W30" i="78" s="1"/>
  <c r="AD13" i="78"/>
  <c r="AD30" i="78" s="1"/>
  <c r="AD13" i="83"/>
  <c r="AD13" i="82"/>
  <c r="AD30" i="82" s="1"/>
  <c r="AE10" i="83"/>
  <c r="AE10" i="82"/>
  <c r="AE27" i="82" s="1"/>
  <c r="AB16" i="83"/>
  <c r="AB16" i="82"/>
  <c r="AB33" i="82" s="1"/>
  <c r="AB16" i="78"/>
  <c r="AB33" i="78" s="1"/>
  <c r="AA13" i="83"/>
  <c r="AA13" i="82"/>
  <c r="AA30" i="82" s="1"/>
  <c r="AA13" i="78"/>
  <c r="AA30" i="78" s="1"/>
  <c r="X19" i="83"/>
  <c r="X19" i="82"/>
  <c r="X36" i="82" s="1"/>
  <c r="X19" i="78"/>
  <c r="X36" i="78" s="1"/>
  <c r="W10" i="83"/>
  <c r="W10" i="82"/>
  <c r="W27" i="82" s="1"/>
  <c r="W10" i="78"/>
  <c r="W27" i="78" s="1"/>
  <c r="W8" i="83"/>
  <c r="W8" i="82"/>
  <c r="W25" i="82" s="1"/>
  <c r="W8" i="78"/>
  <c r="W25" i="78" s="1"/>
  <c r="W19" i="83"/>
  <c r="W19" i="82"/>
  <c r="W36" i="82" s="1"/>
  <c r="W19" i="78"/>
  <c r="W36" i="78" s="1"/>
  <c r="Z16" i="83"/>
  <c r="Z16" i="82"/>
  <c r="Z33" i="82" s="1"/>
  <c r="Z16" i="78"/>
  <c r="Z33" i="78" s="1"/>
  <c r="R14" i="77"/>
  <c r="R26" i="77" s="1"/>
  <c r="R14" i="88"/>
  <c r="R26" i="88" s="1"/>
  <c r="R14" i="89"/>
  <c r="S14" i="77"/>
  <c r="S26" i="77" s="1"/>
  <c r="S14" i="89"/>
  <c r="S14" i="88"/>
  <c r="S26" i="88" s="1"/>
  <c r="P14" i="77"/>
  <c r="P26" i="77" s="1"/>
  <c r="P14" i="88"/>
  <c r="P26" i="88" s="1"/>
  <c r="P14" i="89"/>
  <c r="O14" i="77"/>
  <c r="O26" i="77" s="1"/>
  <c r="O14" i="89"/>
  <c r="O14" i="88"/>
  <c r="O26" i="88" s="1"/>
  <c r="M14" i="77"/>
  <c r="M26" i="77" s="1"/>
  <c r="M14" i="89"/>
  <c r="M14" i="88"/>
  <c r="M26" i="88" s="1"/>
  <c r="Q14" i="77"/>
  <c r="Q26" i="77" s="1"/>
  <c r="Q14" i="88"/>
  <c r="Q26" i="88" s="1"/>
  <c r="Q14" i="89"/>
  <c r="Q11" i="77"/>
  <c r="Q23" i="77" s="1"/>
  <c r="Q11" i="89"/>
  <c r="Q11" i="88"/>
  <c r="Q23" i="88" s="1"/>
  <c r="L9" i="77"/>
  <c r="L21" i="77" s="1"/>
  <c r="L9" i="88"/>
  <c r="L21" i="88" s="1"/>
  <c r="L9" i="89"/>
  <c r="R9" i="77"/>
  <c r="R21" i="77" s="1"/>
  <c r="R9" i="89"/>
  <c r="R9" i="88"/>
  <c r="R21" i="88" s="1"/>
  <c r="S9" i="77"/>
  <c r="S21" i="77" s="1"/>
  <c r="S9" i="89"/>
  <c r="S9" i="88"/>
  <c r="S21" i="88" s="1"/>
  <c r="O11" i="77"/>
  <c r="O23" i="77" s="1"/>
  <c r="O11" i="89"/>
  <c r="O11" i="88"/>
  <c r="O23" i="88" s="1"/>
  <c r="M11" i="77"/>
  <c r="M23" i="77" s="1"/>
  <c r="M11" i="88"/>
  <c r="M23" i="88" s="1"/>
  <c r="M11" i="89"/>
  <c r="L11" i="77"/>
  <c r="L23" i="77" s="1"/>
  <c r="L11" i="88"/>
  <c r="L23" i="88" s="1"/>
  <c r="L11" i="89"/>
  <c r="P9" i="77"/>
  <c r="P21" i="77" s="1"/>
  <c r="P9" i="89"/>
  <c r="P9" i="88"/>
  <c r="P21" i="88" s="1"/>
  <c r="L14" i="77"/>
  <c r="L26" i="77" s="1"/>
  <c r="L14" i="89"/>
  <c r="L14" i="88"/>
  <c r="L26" i="88" s="1"/>
  <c r="K11" i="77"/>
  <c r="K23" i="77" s="1"/>
  <c r="K11" i="89"/>
  <c r="K11" i="88"/>
  <c r="K23" i="88" s="1"/>
  <c r="K9" i="77"/>
  <c r="K21" i="77" s="1"/>
  <c r="K9" i="88"/>
  <c r="K21" i="88" s="1"/>
  <c r="K9" i="89"/>
  <c r="N14" i="77"/>
  <c r="N26" i="77" s="1"/>
  <c r="N14" i="88"/>
  <c r="N26" i="88" s="1"/>
  <c r="N14" i="89"/>
  <c r="N11" i="77"/>
  <c r="N23" i="77" s="1"/>
  <c r="N11" i="88"/>
  <c r="N23" i="88" s="1"/>
  <c r="N11" i="89"/>
  <c r="N9" i="77"/>
  <c r="N21" i="77" s="1"/>
  <c r="N9" i="89"/>
  <c r="N9" i="88"/>
  <c r="N21" i="88" s="1"/>
  <c r="R11" i="77"/>
  <c r="R23" i="77" s="1"/>
  <c r="R11" i="89"/>
  <c r="R11" i="88"/>
  <c r="R23" i="88" s="1"/>
  <c r="S11" i="77"/>
  <c r="S23" i="77" s="1"/>
  <c r="S11" i="89"/>
  <c r="S11" i="88"/>
  <c r="S23" i="88" s="1"/>
  <c r="P11" i="77"/>
  <c r="P23" i="77" s="1"/>
  <c r="P11" i="88"/>
  <c r="P23" i="88" s="1"/>
  <c r="P11" i="89"/>
  <c r="O9" i="77"/>
  <c r="O21" i="77" s="1"/>
  <c r="O9" i="88"/>
  <c r="O21" i="88" s="1"/>
  <c r="O9" i="89"/>
  <c r="M9" i="77"/>
  <c r="M21" i="77" s="1"/>
  <c r="M9" i="89"/>
  <c r="M9" i="88"/>
  <c r="M21" i="88" s="1"/>
  <c r="Q9" i="77"/>
  <c r="Q21" i="77" s="1"/>
  <c r="Q9" i="89"/>
  <c r="Q9" i="88"/>
  <c r="Q21" i="88" s="1"/>
  <c r="K14" i="77"/>
  <c r="K26" i="77" s="1"/>
  <c r="K14" i="89"/>
  <c r="K14" i="88"/>
  <c r="K26" i="88" s="1"/>
  <c r="AE14" i="78" l="1"/>
  <c r="AE31" i="78" s="1"/>
  <c r="AE11" i="78"/>
  <c r="AE28" i="78" s="1"/>
  <c r="AE17" i="78"/>
  <c r="AE34" i="78" s="1"/>
  <c r="W14" i="83"/>
  <c r="W14" i="82"/>
  <c r="W31" i="82" s="1"/>
  <c r="W14" i="78"/>
  <c r="W31" i="78" s="1"/>
  <c r="AD11" i="78"/>
  <c r="AD28" i="78" s="1"/>
  <c r="AD11" i="83"/>
  <c r="AD11" i="82"/>
  <c r="AD28" i="82" s="1"/>
  <c r="Z14" i="83"/>
  <c r="Z14" i="82"/>
  <c r="Z31" i="82" s="1"/>
  <c r="Z14" i="78"/>
  <c r="Z31" i="78" s="1"/>
  <c r="Z11" i="83"/>
  <c r="Z11" i="82"/>
  <c r="Z28" i="82" s="1"/>
  <c r="Z11" i="78"/>
  <c r="Z28" i="78" s="1"/>
  <c r="W11" i="83"/>
  <c r="W11" i="82"/>
  <c r="W28" i="82" s="1"/>
  <c r="W11" i="78"/>
  <c r="W28" i="78" s="1"/>
  <c r="AA17" i="83"/>
  <c r="AA17" i="82"/>
  <c r="AA34" i="82" s="1"/>
  <c r="AA17" i="78"/>
  <c r="AA34" i="78" s="1"/>
  <c r="AA11" i="83"/>
  <c r="AA11" i="82"/>
  <c r="AA28" i="82" s="1"/>
  <c r="AA11" i="78"/>
  <c r="AA28" i="78" s="1"/>
  <c r="AC11" i="78"/>
  <c r="AC28" i="78" s="1"/>
  <c r="AC11" i="83"/>
  <c r="AC11" i="82"/>
  <c r="AC28" i="82" s="1"/>
  <c r="AC14" i="78"/>
  <c r="AC31" i="78" s="1"/>
  <c r="AC14" i="83"/>
  <c r="AC14" i="82"/>
  <c r="AC31" i="82" s="1"/>
  <c r="AA14" i="83"/>
  <c r="AA14" i="82"/>
  <c r="AA31" i="82" s="1"/>
  <c r="AA14" i="78"/>
  <c r="AA31" i="78" s="1"/>
  <c r="AB14" i="83"/>
  <c r="AB14" i="82"/>
  <c r="AB31" i="82" s="1"/>
  <c r="AB14" i="78"/>
  <c r="AB31" i="78" s="1"/>
  <c r="AE17" i="83"/>
  <c r="AE17" i="82"/>
  <c r="AE34" i="82" s="1"/>
  <c r="AB11" i="83"/>
  <c r="AB11" i="82"/>
  <c r="AB28" i="82" s="1"/>
  <c r="AB11" i="78"/>
  <c r="AB28" i="78" s="1"/>
  <c r="AE11" i="83"/>
  <c r="AE11" i="82"/>
  <c r="AE28" i="82" s="1"/>
  <c r="X14" i="83"/>
  <c r="X14" i="82"/>
  <c r="X31" i="82" s="1"/>
  <c r="X14" i="78"/>
  <c r="X31" i="78" s="1"/>
  <c r="AB17" i="83"/>
  <c r="AB17" i="82"/>
  <c r="AB34" i="82" s="1"/>
  <c r="AB17" i="78"/>
  <c r="AB34" i="78" s="1"/>
  <c r="AD14" i="78"/>
  <c r="AD31" i="78" s="1"/>
  <c r="AD14" i="83"/>
  <c r="AD14" i="82"/>
  <c r="AD31" i="82" s="1"/>
  <c r="X11" i="83"/>
  <c r="X11" i="82"/>
  <c r="X28" i="82" s="1"/>
  <c r="X11" i="78"/>
  <c r="X28" i="78" s="1"/>
  <c r="X17" i="83"/>
  <c r="X17" i="82"/>
  <c r="X34" i="82" s="1"/>
  <c r="X17" i="78"/>
  <c r="X34" i="78" s="1"/>
  <c r="AD17" i="78"/>
  <c r="AD34" i="78" s="1"/>
  <c r="AD17" i="83"/>
  <c r="AD17" i="82"/>
  <c r="AD34" i="82" s="1"/>
  <c r="Y17" i="83"/>
  <c r="Y17" i="82"/>
  <c r="Y34" i="82" s="1"/>
  <c r="Y17" i="78"/>
  <c r="Y34" i="78" s="1"/>
  <c r="W17" i="83"/>
  <c r="W17" i="82"/>
  <c r="W34" i="82" s="1"/>
  <c r="W17" i="78"/>
  <c r="W34" i="78" s="1"/>
  <c r="Y11" i="83"/>
  <c r="Y11" i="82"/>
  <c r="Y28" i="82" s="1"/>
  <c r="Y11" i="78"/>
  <c r="Y28" i="78" s="1"/>
  <c r="AE14" i="83"/>
  <c r="AE14" i="82"/>
  <c r="AE31" i="82" s="1"/>
  <c r="AC17" i="78"/>
  <c r="AC34" i="78" s="1"/>
  <c r="AC17" i="83"/>
  <c r="AC17" i="82"/>
  <c r="AC34" i="82" s="1"/>
  <c r="Z17" i="83"/>
  <c r="Z17" i="82"/>
  <c r="Z34" i="82" s="1"/>
  <c r="Z17" i="78"/>
  <c r="Z34" i="78" s="1"/>
  <c r="Y14" i="83"/>
  <c r="Y14" i="82"/>
  <c r="Y31" i="82" s="1"/>
  <c r="Y14" i="78"/>
  <c r="Y31" i="78" s="1"/>
  <c r="N12" i="89"/>
  <c r="N12" i="77"/>
  <c r="N24" i="77" s="1"/>
  <c r="N12" i="88"/>
  <c r="N24" i="88" s="1"/>
  <c r="N15" i="77"/>
  <c r="N27" i="77" s="1"/>
  <c r="N15" i="88"/>
  <c r="N27" i="88" s="1"/>
  <c r="N15" i="89"/>
  <c r="K12" i="89"/>
  <c r="K12" i="77"/>
  <c r="K24" i="77" s="1"/>
  <c r="K12" i="88"/>
  <c r="K24" i="88" s="1"/>
  <c r="O12" i="77"/>
  <c r="O24" i="77" s="1"/>
  <c r="O12" i="89"/>
  <c r="O12" i="88"/>
  <c r="O24" i="88" s="1"/>
  <c r="Q12" i="89"/>
  <c r="Q12" i="77"/>
  <c r="Q24" i="77" s="1"/>
  <c r="Q12" i="88"/>
  <c r="Q24" i="88" s="1"/>
  <c r="S15" i="89"/>
  <c r="S15" i="88"/>
  <c r="S27" i="88" s="1"/>
  <c r="S15" i="77"/>
  <c r="S27" i="77" s="1"/>
  <c r="K15" i="89"/>
  <c r="K15" i="88"/>
  <c r="K27" i="88" s="1"/>
  <c r="K15" i="77"/>
  <c r="K27" i="77" s="1"/>
  <c r="S12" i="77"/>
  <c r="S24" i="77" s="1"/>
  <c r="S12" i="88"/>
  <c r="S24" i="88" s="1"/>
  <c r="S12" i="89"/>
  <c r="M15" i="77"/>
  <c r="M27" i="77" s="1"/>
  <c r="M15" i="88"/>
  <c r="M27" i="88" s="1"/>
  <c r="M15" i="89"/>
  <c r="P15" i="77"/>
  <c r="P27" i="77" s="1"/>
  <c r="P15" i="88"/>
  <c r="P27" i="88" s="1"/>
  <c r="P15" i="89"/>
  <c r="P12" i="89"/>
  <c r="P12" i="77"/>
  <c r="P24" i="77" s="1"/>
  <c r="P12" i="88"/>
  <c r="P24" i="88" s="1"/>
  <c r="R12" i="89"/>
  <c r="R12" i="77"/>
  <c r="R24" i="77" s="1"/>
  <c r="R12" i="88"/>
  <c r="R24" i="88" s="1"/>
  <c r="L15" i="88"/>
  <c r="L27" i="88" s="1"/>
  <c r="L15" i="77"/>
  <c r="L27" i="77" s="1"/>
  <c r="L15" i="89"/>
  <c r="O15" i="77"/>
  <c r="O27" i="77" s="1"/>
  <c r="O15" i="89"/>
  <c r="O15" i="88"/>
  <c r="O27" i="88" s="1"/>
  <c r="R15" i="89"/>
  <c r="R15" i="77"/>
  <c r="R27" i="77" s="1"/>
  <c r="R15" i="88"/>
  <c r="R27" i="88" s="1"/>
  <c r="L12" i="89"/>
  <c r="L12" i="88"/>
  <c r="L24" i="88" s="1"/>
  <c r="L12" i="77"/>
  <c r="L24" i="77" s="1"/>
  <c r="M12" i="88"/>
  <c r="M24" i="88" s="1"/>
  <c r="M12" i="77"/>
  <c r="M24" i="77" s="1"/>
  <c r="M12" i="89"/>
  <c r="Q15" i="89"/>
  <c r="Q15" i="77"/>
  <c r="Q27" i="77" s="1"/>
  <c r="Q15" i="88"/>
  <c r="Q27" i="88" s="1"/>
  <c r="H21" i="99" l="1"/>
  <c r="M21" i="99" l="1"/>
  <c r="S21" i="99"/>
  <c r="J21" i="99"/>
  <c r="K21" i="99"/>
  <c r="P21" i="99"/>
  <c r="N21" i="99"/>
  <c r="R21" i="99"/>
  <c r="I21" i="99"/>
  <c r="L21" i="99"/>
  <c r="Q21" i="99"/>
  <c r="AF7" i="78" l="1"/>
  <c r="AF24" i="78" s="1"/>
  <c r="AF7" i="83"/>
  <c r="T8" i="88"/>
  <c r="T20" i="88" s="1"/>
  <c r="AF7" i="82"/>
  <c r="AF24" i="82" s="1"/>
  <c r="T8" i="77"/>
  <c r="T20" i="77" s="1"/>
  <c r="T8" i="89"/>
  <c r="W8" i="77"/>
  <c r="W20" i="77" s="1"/>
  <c r="W8" i="88"/>
  <c r="W20" i="88" s="1"/>
  <c r="AI7" i="78"/>
  <c r="AI24" i="78" s="1"/>
  <c r="AI7" i="83"/>
  <c r="W8" i="89"/>
  <c r="AI7" i="82"/>
  <c r="AI24" i="82" s="1"/>
  <c r="U8" i="88"/>
  <c r="U20" i="88" s="1"/>
  <c r="AG7" i="78"/>
  <c r="AG24" i="78" s="1"/>
  <c r="AG7" i="82"/>
  <c r="AG24" i="82" s="1"/>
  <c r="AG7" i="83"/>
  <c r="U8" i="77"/>
  <c r="U20" i="77" s="1"/>
  <c r="U8" i="89"/>
  <c r="V8" i="89"/>
  <c r="AH7" i="83"/>
  <c r="V8" i="77"/>
  <c r="V20" i="77" s="1"/>
  <c r="AH7" i="82"/>
  <c r="AH24" i="82" s="1"/>
  <c r="V8" i="88"/>
  <c r="V20" i="88" s="1"/>
  <c r="AH7" i="78"/>
  <c r="AH24" i="78" s="1"/>
  <c r="AO19" i="82" l="1"/>
  <c r="AO36" i="82" s="1"/>
  <c r="AO19" i="83"/>
  <c r="AO19" i="78"/>
  <c r="AO36" i="78" s="1"/>
  <c r="AO10" i="82"/>
  <c r="AO27" i="82" s="1"/>
  <c r="AO10" i="78"/>
  <c r="AO27" i="78" s="1"/>
  <c r="AO10" i="83"/>
  <c r="AN10" i="83"/>
  <c r="AN10" i="82"/>
  <c r="AN27" i="82" s="1"/>
  <c r="AN10" i="78"/>
  <c r="AN27" i="78" s="1"/>
  <c r="AK16" i="82"/>
  <c r="AK33" i="82" s="1"/>
  <c r="AK16" i="83"/>
  <c r="AK16" i="78"/>
  <c r="AK33" i="78" s="1"/>
  <c r="AJ8" i="78"/>
  <c r="AJ25" i="78" s="1"/>
  <c r="AJ8" i="83"/>
  <c r="AJ8" i="82"/>
  <c r="AJ25" i="82" s="1"/>
  <c r="AO8" i="83"/>
  <c r="AO8" i="82"/>
  <c r="AO25" i="82" s="1"/>
  <c r="AO8" i="78"/>
  <c r="AO25" i="78" s="1"/>
  <c r="AN16" i="83"/>
  <c r="AN16" i="82"/>
  <c r="AN33" i="82" s="1"/>
  <c r="AN16" i="78"/>
  <c r="AN33" i="78" s="1"/>
  <c r="AN8" i="78"/>
  <c r="AN25" i="78" s="1"/>
  <c r="AN8" i="83"/>
  <c r="AN8" i="82"/>
  <c r="AN25" i="82" s="1"/>
  <c r="AK13" i="82"/>
  <c r="AK30" i="82" s="1"/>
  <c r="AK13" i="78"/>
  <c r="AK30" i="78" s="1"/>
  <c r="AK13" i="83"/>
  <c r="AJ10" i="78"/>
  <c r="AJ27" i="78" s="1"/>
  <c r="AJ10" i="83"/>
  <c r="AJ10" i="82"/>
  <c r="AJ27" i="82" s="1"/>
  <c r="AO16" i="82"/>
  <c r="AO33" i="82" s="1"/>
  <c r="AO16" i="78"/>
  <c r="AO33" i="78" s="1"/>
  <c r="AO16" i="83"/>
  <c r="AN13" i="78"/>
  <c r="AN30" i="78" s="1"/>
  <c r="AN13" i="83"/>
  <c r="AN13" i="82"/>
  <c r="AN30" i="82" s="1"/>
  <c r="AK19" i="82"/>
  <c r="AK36" i="82" s="1"/>
  <c r="AK19" i="78"/>
  <c r="AK36" i="78" s="1"/>
  <c r="AK19" i="83"/>
  <c r="AJ19" i="83"/>
  <c r="AJ19" i="82"/>
  <c r="AJ36" i="82" s="1"/>
  <c r="AJ19" i="78"/>
  <c r="AJ36" i="78" s="1"/>
  <c r="AJ16" i="82"/>
  <c r="AJ33" i="82" s="1"/>
  <c r="AJ16" i="83"/>
  <c r="AJ16" i="78"/>
  <c r="AJ33" i="78" s="1"/>
  <c r="AJ13" i="78"/>
  <c r="AJ30" i="78" s="1"/>
  <c r="AJ13" i="83"/>
  <c r="AJ13" i="82"/>
  <c r="AJ30" i="82" s="1"/>
  <c r="AO13" i="82"/>
  <c r="AO30" i="82" s="1"/>
  <c r="AO13" i="78"/>
  <c r="AO30" i="78" s="1"/>
  <c r="AO13" i="83"/>
  <c r="AN19" i="82"/>
  <c r="AN36" i="82" s="1"/>
  <c r="AN19" i="83"/>
  <c r="AN19" i="78"/>
  <c r="AN36" i="78" s="1"/>
  <c r="AK10" i="82"/>
  <c r="AK27" i="82" s="1"/>
  <c r="AK10" i="78"/>
  <c r="AK27" i="78" s="1"/>
  <c r="AK10" i="83"/>
  <c r="AK8" i="83"/>
  <c r="AK8" i="78"/>
  <c r="AK25" i="78" s="1"/>
  <c r="AK8" i="82"/>
  <c r="AK25" i="82" s="1"/>
  <c r="AF16" i="82"/>
  <c r="AF33" i="82" s="1"/>
  <c r="AF16" i="83"/>
  <c r="AF16" i="78"/>
  <c r="AF33" i="78" s="1"/>
  <c r="AF10" i="78"/>
  <c r="AF27" i="78" s="1"/>
  <c r="AF10" i="82"/>
  <c r="AF27" i="82" s="1"/>
  <c r="T11" i="77"/>
  <c r="T23" i="77" s="1"/>
  <c r="AF10" i="83"/>
  <c r="T11" i="89"/>
  <c r="T11" i="88"/>
  <c r="T23" i="88" s="1"/>
  <c r="AF19" i="83"/>
  <c r="AF19" i="78"/>
  <c r="AF36" i="78" s="1"/>
  <c r="AF19" i="82"/>
  <c r="AF36" i="82" s="1"/>
  <c r="AF13" i="83"/>
  <c r="T14" i="77"/>
  <c r="T26" i="77" s="1"/>
  <c r="AF13" i="82"/>
  <c r="AF30" i="82" s="1"/>
  <c r="T14" i="89"/>
  <c r="AF13" i="78"/>
  <c r="AF30" i="78" s="1"/>
  <c r="T14" i="88"/>
  <c r="T26" i="88" s="1"/>
  <c r="T9" i="88"/>
  <c r="T21" i="88" s="1"/>
  <c r="AF8" i="78"/>
  <c r="AF25" i="78" s="1"/>
  <c r="T9" i="89"/>
  <c r="AF8" i="83"/>
  <c r="T9" i="77"/>
  <c r="T21" i="77" s="1"/>
  <c r="AF8" i="82"/>
  <c r="AF25" i="82" s="1"/>
  <c r="AH19" i="83"/>
  <c r="AH19" i="82"/>
  <c r="AH36" i="82" s="1"/>
  <c r="AH19" i="78"/>
  <c r="AH36" i="78" s="1"/>
  <c r="U14" i="88"/>
  <c r="U26" i="88" s="1"/>
  <c r="AG13" i="82"/>
  <c r="AG30" i="82" s="1"/>
  <c r="AG13" i="83"/>
  <c r="U14" i="77"/>
  <c r="U26" i="77" s="1"/>
  <c r="AG13" i="78"/>
  <c r="AG30" i="78" s="1"/>
  <c r="U14" i="89"/>
  <c r="W11" i="77"/>
  <c r="W23" i="77" s="1"/>
  <c r="W11" i="89"/>
  <c r="AI10" i="78"/>
  <c r="AI27" i="78" s="1"/>
  <c r="AI10" i="82"/>
  <c r="AI27" i="82" s="1"/>
  <c r="W11" i="88"/>
  <c r="W23" i="88" s="1"/>
  <c r="AI10" i="83"/>
  <c r="V14" i="77"/>
  <c r="V26" i="77" s="1"/>
  <c r="V14" i="88"/>
  <c r="V26" i="88" s="1"/>
  <c r="AH13" i="82"/>
  <c r="AH30" i="82" s="1"/>
  <c r="V14" i="89"/>
  <c r="AH13" i="78"/>
  <c r="AH30" i="78" s="1"/>
  <c r="AH13" i="83"/>
  <c r="V9" i="89"/>
  <c r="V9" i="77"/>
  <c r="V21" i="77" s="1"/>
  <c r="V9" i="88"/>
  <c r="V21" i="88" s="1"/>
  <c r="AH8" i="78"/>
  <c r="AH25" i="78" s="1"/>
  <c r="AH8" i="82"/>
  <c r="AH25" i="82" s="1"/>
  <c r="AH8" i="83"/>
  <c r="AG19" i="78"/>
  <c r="AG36" i="78" s="1"/>
  <c r="AG19" i="82"/>
  <c r="AG36" i="82" s="1"/>
  <c r="AG19" i="83"/>
  <c r="AI19" i="78"/>
  <c r="AI36" i="78" s="1"/>
  <c r="AI19" i="82"/>
  <c r="AI36" i="82" s="1"/>
  <c r="AI19" i="83"/>
  <c r="AH10" i="78"/>
  <c r="AH27" i="78" s="1"/>
  <c r="V11" i="77"/>
  <c r="V23" i="77" s="1"/>
  <c r="V11" i="89"/>
  <c r="AH10" i="83"/>
  <c r="V11" i="88"/>
  <c r="V23" i="88" s="1"/>
  <c r="AH10" i="82"/>
  <c r="AH27" i="82" s="1"/>
  <c r="U9" i="89"/>
  <c r="U9" i="88"/>
  <c r="U21" i="88" s="1"/>
  <c r="AG8" i="83"/>
  <c r="AG8" i="82"/>
  <c r="AG25" i="82" s="1"/>
  <c r="AG8" i="78"/>
  <c r="AG25" i="78" s="1"/>
  <c r="U9" i="77"/>
  <c r="U21" i="77" s="1"/>
  <c r="U11" i="88"/>
  <c r="U23" i="88" s="1"/>
  <c r="AG10" i="82"/>
  <c r="AG27" i="82" s="1"/>
  <c r="U11" i="77"/>
  <c r="U23" i="77" s="1"/>
  <c r="U11" i="89"/>
  <c r="AG10" i="83"/>
  <c r="AG10" i="78"/>
  <c r="AG27" i="78" s="1"/>
  <c r="W9" i="77"/>
  <c r="W21" i="77" s="1"/>
  <c r="W9" i="89"/>
  <c r="AI8" i="78"/>
  <c r="AI25" i="78" s="1"/>
  <c r="AI8" i="83"/>
  <c r="AI8" i="82"/>
  <c r="AI25" i="82" s="1"/>
  <c r="W9" i="88"/>
  <c r="W21" i="88" s="1"/>
  <c r="AH16" i="83"/>
  <c r="AH16" i="82"/>
  <c r="AH33" i="82" s="1"/>
  <c r="AH16" i="78"/>
  <c r="AH33" i="78" s="1"/>
  <c r="AG16" i="83"/>
  <c r="AG16" i="78"/>
  <c r="AG33" i="78" s="1"/>
  <c r="AG16" i="82"/>
  <c r="AG33" i="82" s="1"/>
  <c r="W14" i="77"/>
  <c r="W26" i="77" s="1"/>
  <c r="W14" i="89"/>
  <c r="AI13" i="82"/>
  <c r="AI30" i="82" s="1"/>
  <c r="W14" i="88"/>
  <c r="W26" i="88" s="1"/>
  <c r="AI13" i="78"/>
  <c r="AI30" i="78" s="1"/>
  <c r="AI13" i="83"/>
  <c r="AI16" i="78"/>
  <c r="AI33" i="78" s="1"/>
  <c r="AI16" i="82"/>
  <c r="AI33" i="82" s="1"/>
  <c r="AI16" i="83"/>
  <c r="AJ11" i="78" l="1"/>
  <c r="AJ28" i="78" s="1"/>
  <c r="AJ11" i="83"/>
  <c r="AJ11" i="82"/>
  <c r="AJ28" i="82" s="1"/>
  <c r="AN14" i="78"/>
  <c r="AN31" i="78" s="1"/>
  <c r="AN14" i="83"/>
  <c r="AN14" i="82"/>
  <c r="AN31" i="82" s="1"/>
  <c r="AN17" i="78"/>
  <c r="AN34" i="78" s="1"/>
  <c r="AN17" i="82"/>
  <c r="AN34" i="82" s="1"/>
  <c r="AN17" i="83"/>
  <c r="AJ14" i="78"/>
  <c r="AJ31" i="78" s="1"/>
  <c r="AJ14" i="83"/>
  <c r="AJ14" i="82"/>
  <c r="AJ31" i="82" s="1"/>
  <c r="AK14" i="83"/>
  <c r="AK14" i="82"/>
  <c r="AK31" i="82" s="1"/>
  <c r="AK14" i="78"/>
  <c r="AK31" i="78" s="1"/>
  <c r="AO11" i="83"/>
  <c r="AO11" i="78"/>
  <c r="AO28" i="78" s="1"/>
  <c r="AO11" i="82"/>
  <c r="AO28" i="82" s="1"/>
  <c r="AO14" i="83"/>
  <c r="AO14" i="78"/>
  <c r="AO31" i="78" s="1"/>
  <c r="AO14" i="82"/>
  <c r="AO31" i="82" s="1"/>
  <c r="AK11" i="83"/>
  <c r="AK11" i="78"/>
  <c r="AK28" i="78" s="1"/>
  <c r="AK11" i="82"/>
  <c r="AK28" i="82" s="1"/>
  <c r="AO17" i="83"/>
  <c r="AO17" i="82"/>
  <c r="AO34" i="82" s="1"/>
  <c r="AO17" i="78"/>
  <c r="AO34" i="78" s="1"/>
  <c r="AN11" i="78"/>
  <c r="AN28" i="78" s="1"/>
  <c r="AN11" i="83"/>
  <c r="AN11" i="82"/>
  <c r="AN28" i="82" s="1"/>
  <c r="AJ17" i="83"/>
  <c r="AJ17" i="82"/>
  <c r="AJ34" i="82" s="1"/>
  <c r="AJ17" i="78"/>
  <c r="AJ34" i="78" s="1"/>
  <c r="AK17" i="83"/>
  <c r="AK17" i="82"/>
  <c r="AK34" i="82" s="1"/>
  <c r="AK17" i="78"/>
  <c r="AK34" i="78" s="1"/>
  <c r="AF17" i="78"/>
  <c r="AF34" i="78" s="1"/>
  <c r="AF17" i="83"/>
  <c r="AF17" i="82"/>
  <c r="AF34" i="82" s="1"/>
  <c r="AF11" i="78"/>
  <c r="AF28" i="78" s="1"/>
  <c r="T12" i="77"/>
  <c r="T24" i="77" s="1"/>
  <c r="AF11" i="83"/>
  <c r="T12" i="89"/>
  <c r="AF11" i="82"/>
  <c r="AF28" i="82" s="1"/>
  <c r="T12" i="88"/>
  <c r="T24" i="88" s="1"/>
  <c r="AF14" i="83"/>
  <c r="T15" i="89"/>
  <c r="T15" i="88"/>
  <c r="T27" i="88" s="1"/>
  <c r="AF14" i="82"/>
  <c r="AF31" i="82" s="1"/>
  <c r="T15" i="77"/>
  <c r="T27" i="77" s="1"/>
  <c r="AF14" i="78"/>
  <c r="AF31" i="78" s="1"/>
  <c r="AH11" i="83"/>
  <c r="AH11" i="78"/>
  <c r="AH28" i="78" s="1"/>
  <c r="V12" i="89"/>
  <c r="V12" i="88"/>
  <c r="V24" i="88" s="1"/>
  <c r="AH11" i="82"/>
  <c r="AH28" i="82" s="1"/>
  <c r="V12" i="77"/>
  <c r="V24" i="77" s="1"/>
  <c r="W15" i="77"/>
  <c r="W27" i="77" s="1"/>
  <c r="AI14" i="83"/>
  <c r="AI14" i="82"/>
  <c r="AI31" i="82" s="1"/>
  <c r="W15" i="88"/>
  <c r="W27" i="88" s="1"/>
  <c r="AI14" i="78"/>
  <c r="AI31" i="78" s="1"/>
  <c r="W15" i="89"/>
  <c r="AG17" i="83"/>
  <c r="AG17" i="82"/>
  <c r="AG34" i="82" s="1"/>
  <c r="AG17" i="78"/>
  <c r="AG34" i="78" s="1"/>
  <c r="AH17" i="83"/>
  <c r="AH17" i="78"/>
  <c r="AH34" i="78" s="1"/>
  <c r="AH17" i="82"/>
  <c r="AH34" i="82" s="1"/>
  <c r="V15" i="77"/>
  <c r="V27" i="77" s="1"/>
  <c r="AH14" i="78"/>
  <c r="AH31" i="78" s="1"/>
  <c r="AH14" i="82"/>
  <c r="AH31" i="82" s="1"/>
  <c r="V15" i="89"/>
  <c r="V15" i="88"/>
  <c r="V27" i="88" s="1"/>
  <c r="AH14" i="83"/>
  <c r="AI17" i="82"/>
  <c r="AI34" i="82" s="1"/>
  <c r="AI17" i="83"/>
  <c r="AI17" i="78"/>
  <c r="AI34" i="78" s="1"/>
  <c r="U12" i="77"/>
  <c r="U24" i="77" s="1"/>
  <c r="AG11" i="82"/>
  <c r="AG28" i="82" s="1"/>
  <c r="U12" i="88"/>
  <c r="U24" i="88" s="1"/>
  <c r="AG11" i="83"/>
  <c r="AG11" i="78"/>
  <c r="AG28" i="78" s="1"/>
  <c r="U12" i="89"/>
  <c r="W12" i="77"/>
  <c r="W24" i="77" s="1"/>
  <c r="AI11" i="83"/>
  <c r="W12" i="89"/>
  <c r="W12" i="88"/>
  <c r="W24" i="88" s="1"/>
  <c r="AI11" i="82"/>
  <c r="AI28" i="82" s="1"/>
  <c r="AI11" i="78"/>
  <c r="AI28" i="78" s="1"/>
  <c r="U15" i="77"/>
  <c r="U27" i="77" s="1"/>
  <c r="AG14" i="83"/>
  <c r="AG14" i="78"/>
  <c r="AG31" i="78" s="1"/>
  <c r="AG14" i="82"/>
  <c r="AG31" i="82" s="1"/>
  <c r="U15" i="89"/>
  <c r="U15" i="88"/>
  <c r="U27" i="88" s="1"/>
  <c r="R8" i="118" l="1"/>
  <c r="R25" i="118" s="1"/>
  <c r="R8" i="121"/>
  <c r="R25" i="121" s="1"/>
  <c r="R8" i="119"/>
  <c r="R25" i="119" s="1"/>
  <c r="R10" i="118"/>
  <c r="R27" i="118" s="1"/>
  <c r="R10" i="121"/>
  <c r="R27" i="121" s="1"/>
  <c r="R10" i="119"/>
  <c r="R27" i="119" s="1"/>
  <c r="R11" i="121" l="1"/>
  <c r="R28" i="121" s="1"/>
  <c r="R11" i="119"/>
  <c r="R28" i="119" s="1"/>
  <c r="R11" i="118"/>
  <c r="R28" i="118" s="1"/>
  <c r="R13" i="121" l="1"/>
  <c r="R30" i="121" s="1"/>
  <c r="R13" i="119"/>
  <c r="R30" i="119" s="1"/>
  <c r="R13" i="118"/>
  <c r="R30" i="118" s="1"/>
  <c r="R16" i="118" l="1"/>
  <c r="R33" i="118" s="1"/>
  <c r="R16" i="121"/>
  <c r="R33" i="121" s="1"/>
  <c r="R16" i="119"/>
  <c r="R33" i="119" s="1"/>
  <c r="R14" i="121"/>
  <c r="R31" i="121" s="1"/>
  <c r="R14" i="119"/>
  <c r="R31" i="119" s="1"/>
  <c r="R14" i="118"/>
  <c r="R31" i="118" s="1"/>
  <c r="R17" i="121" l="1"/>
  <c r="R34" i="121" s="1"/>
  <c r="R17" i="119"/>
  <c r="R34" i="119" s="1"/>
  <c r="R17" i="118"/>
  <c r="R34" i="118" s="1"/>
  <c r="R19" i="121" l="1"/>
  <c r="R36" i="121" s="1"/>
  <c r="R19" i="119"/>
  <c r="R36" i="119" s="1"/>
  <c r="R19" i="118"/>
  <c r="R36" i="118" s="1"/>
  <c r="U7" i="118" l="1"/>
  <c r="U24" i="118" s="1"/>
  <c r="E10" i="99" l="1"/>
  <c r="E24" i="99" s="1"/>
  <c r="C10" i="99"/>
  <c r="C24" i="99" s="1"/>
  <c r="C8" i="99"/>
  <c r="C22" i="99" s="1"/>
  <c r="E8" i="99"/>
  <c r="E22" i="99" s="1"/>
  <c r="U10" i="118"/>
  <c r="U27" i="118" s="1"/>
  <c r="U8" i="118"/>
  <c r="U25" i="118" s="1"/>
  <c r="E11" i="99" l="1"/>
  <c r="E25" i="99" s="1"/>
  <c r="C11" i="99"/>
  <c r="C25" i="99" s="1"/>
  <c r="AR7" i="118"/>
  <c r="AR24" i="118" s="1"/>
  <c r="AM7" i="118"/>
  <c r="AM24" i="118" s="1"/>
  <c r="AP7" i="118"/>
  <c r="AP24" i="118" s="1"/>
  <c r="U11" i="118"/>
  <c r="U28" i="118" s="1"/>
  <c r="AO7" i="118"/>
  <c r="AO24" i="118" s="1"/>
  <c r="AN7" i="118"/>
  <c r="AN24" i="118" s="1"/>
  <c r="AQ7" i="118"/>
  <c r="AQ24" i="118" s="1"/>
  <c r="W7" i="118"/>
  <c r="W24" i="118" s="1"/>
  <c r="Z7" i="118"/>
  <c r="Z24" i="118" s="1"/>
  <c r="AC7" i="118"/>
  <c r="AC24" i="118" s="1"/>
  <c r="AD7" i="118"/>
  <c r="AD24" i="118" s="1"/>
  <c r="X7" i="118"/>
  <c r="X24" i="118" s="1"/>
  <c r="AA7" i="118"/>
  <c r="AA24" i="118" s="1"/>
  <c r="Y7" i="118"/>
  <c r="Y24" i="118" s="1"/>
  <c r="V7" i="118"/>
  <c r="V24" i="118" s="1"/>
  <c r="AB7" i="118"/>
  <c r="AB24" i="118" s="1"/>
  <c r="AJ7" i="118"/>
  <c r="AJ24" i="118" s="1"/>
  <c r="AL7" i="118"/>
  <c r="AL24" i="118" s="1"/>
  <c r="AF7" i="118"/>
  <c r="AF24" i="118" s="1"/>
  <c r="AK7" i="118"/>
  <c r="AK24" i="118" s="1"/>
  <c r="AI7" i="118"/>
  <c r="AI24" i="118" s="1"/>
  <c r="AG7" i="118"/>
  <c r="AG24" i="118" s="1"/>
  <c r="AH7" i="118"/>
  <c r="AH24" i="118" s="1"/>
  <c r="Q8" i="99" l="1"/>
  <c r="Q22" i="99" s="1"/>
  <c r="H10" i="99"/>
  <c r="H24" i="99" s="1"/>
  <c r="I10" i="99"/>
  <c r="I24" i="99" s="1"/>
  <c r="C13" i="99"/>
  <c r="C27" i="99" s="1"/>
  <c r="Q10" i="99"/>
  <c r="Q24" i="99" s="1"/>
  <c r="E13" i="99"/>
  <c r="E27" i="99" s="1"/>
  <c r="H8" i="99"/>
  <c r="H22" i="99" s="1"/>
  <c r="M10" i="99"/>
  <c r="M24" i="99" s="1"/>
  <c r="G8" i="99"/>
  <c r="G22" i="99" s="1"/>
  <c r="L10" i="99"/>
  <c r="L24" i="99" s="1"/>
  <c r="S8" i="99"/>
  <c r="S22" i="99" s="1"/>
  <c r="S10" i="99"/>
  <c r="S24" i="99" s="1"/>
  <c r="F8" i="99"/>
  <c r="F22" i="99" s="1"/>
  <c r="K8" i="99"/>
  <c r="K22" i="99" s="1"/>
  <c r="N10" i="99"/>
  <c r="N24" i="99" s="1"/>
  <c r="J10" i="99"/>
  <c r="J24" i="99" s="1"/>
  <c r="I8" i="99"/>
  <c r="I22" i="99" s="1"/>
  <c r="P8" i="99"/>
  <c r="P22" i="99" s="1"/>
  <c r="N8" i="99"/>
  <c r="N22" i="99" s="1"/>
  <c r="J8" i="99"/>
  <c r="J22" i="99" s="1"/>
  <c r="L8" i="99"/>
  <c r="L22" i="99" s="1"/>
  <c r="G10" i="99"/>
  <c r="G24" i="99" s="1"/>
  <c r="O8" i="99"/>
  <c r="O22" i="99" s="1"/>
  <c r="M8" i="99"/>
  <c r="M22" i="99" s="1"/>
  <c r="F10" i="99"/>
  <c r="F24" i="99" s="1"/>
  <c r="R8" i="99"/>
  <c r="R22" i="99" s="1"/>
  <c r="R10" i="99"/>
  <c r="R24" i="99" s="1"/>
  <c r="P10" i="99"/>
  <c r="P24" i="99" s="1"/>
  <c r="K10" i="99"/>
  <c r="K24" i="99" s="1"/>
  <c r="AE7" i="118"/>
  <c r="AE24" i="118" s="1"/>
  <c r="AO10" i="118"/>
  <c r="AO27" i="118" s="1"/>
  <c r="AM8" i="118"/>
  <c r="AM25" i="118" s="1"/>
  <c r="AP10" i="118"/>
  <c r="AP27" i="118" s="1"/>
  <c r="AN10" i="118"/>
  <c r="AN27" i="118" s="1"/>
  <c r="U13" i="118"/>
  <c r="U30" i="118" s="1"/>
  <c r="AO8" i="118"/>
  <c r="AO25" i="118" s="1"/>
  <c r="AR8" i="118"/>
  <c r="AR25" i="118" s="1"/>
  <c r="AP8" i="118"/>
  <c r="AP25" i="118" s="1"/>
  <c r="AM10" i="118"/>
  <c r="AM27" i="118" s="1"/>
  <c r="AN8" i="118"/>
  <c r="AN25" i="118" s="1"/>
  <c r="AQ8" i="118"/>
  <c r="AQ25" i="118" s="1"/>
  <c r="AQ10" i="118"/>
  <c r="AQ27" i="118" s="1"/>
  <c r="AR10" i="118"/>
  <c r="AR27" i="118" s="1"/>
  <c r="AD10" i="118"/>
  <c r="AD27" i="118" s="1"/>
  <c r="V10" i="118"/>
  <c r="V27" i="118" s="1"/>
  <c r="AA10" i="118"/>
  <c r="AA27" i="118" s="1"/>
  <c r="Y8" i="118"/>
  <c r="Y25" i="118" s="1"/>
  <c r="X10" i="118"/>
  <c r="X27" i="118" s="1"/>
  <c r="AD8" i="118"/>
  <c r="AD25" i="118" s="1"/>
  <c r="AC10" i="118"/>
  <c r="AC27" i="118" s="1"/>
  <c r="AB8" i="118"/>
  <c r="AB25" i="118" s="1"/>
  <c r="Z10" i="118"/>
  <c r="Z27" i="118" s="1"/>
  <c r="Y10" i="118"/>
  <c r="Y27" i="118" s="1"/>
  <c r="AB10" i="118"/>
  <c r="AB27" i="118" s="1"/>
  <c r="AC8" i="118"/>
  <c r="AC25" i="118" s="1"/>
  <c r="W10" i="118"/>
  <c r="W27" i="118" s="1"/>
  <c r="V8" i="118"/>
  <c r="V25" i="118" s="1"/>
  <c r="AA8" i="118"/>
  <c r="AA25" i="118" s="1"/>
  <c r="X8" i="118"/>
  <c r="X25" i="118" s="1"/>
  <c r="Z8" i="118"/>
  <c r="Z25" i="118" s="1"/>
  <c r="W8" i="118"/>
  <c r="W25" i="118" s="1"/>
  <c r="AG8" i="118"/>
  <c r="AG25" i="118" s="1"/>
  <c r="AL8" i="118"/>
  <c r="AL25" i="118" s="1"/>
  <c r="AF8" i="118"/>
  <c r="AF25" i="118" s="1"/>
  <c r="AH8" i="118"/>
  <c r="AH25" i="118" s="1"/>
  <c r="AE8" i="118"/>
  <c r="AE25" i="118" s="1"/>
  <c r="AI8" i="118"/>
  <c r="AI25" i="118" s="1"/>
  <c r="AF10" i="118"/>
  <c r="AF27" i="118" s="1"/>
  <c r="AI10" i="118"/>
  <c r="AI27" i="118" s="1"/>
  <c r="AL10" i="118"/>
  <c r="AL27" i="118" s="1"/>
  <c r="AJ8" i="118"/>
  <c r="AJ25" i="118" s="1"/>
  <c r="AK10" i="118"/>
  <c r="AK27" i="118" s="1"/>
  <c r="AH10" i="118"/>
  <c r="AH27" i="118" s="1"/>
  <c r="AK8" i="118"/>
  <c r="AK25" i="118" s="1"/>
  <c r="AG10" i="118"/>
  <c r="AG27" i="118" s="1"/>
  <c r="AJ10" i="118"/>
  <c r="AJ27" i="118" s="1"/>
  <c r="AE10" i="118" l="1"/>
  <c r="AE27" i="118" s="1"/>
  <c r="C14" i="99"/>
  <c r="C28" i="99" s="1"/>
  <c r="J11" i="99"/>
  <c r="J25" i="99" s="1"/>
  <c r="G11" i="99"/>
  <c r="G25" i="99" s="1"/>
  <c r="R11" i="99"/>
  <c r="R25" i="99" s="1"/>
  <c r="S11" i="99"/>
  <c r="S25" i="99" s="1"/>
  <c r="K11" i="99"/>
  <c r="K25" i="99" s="1"/>
  <c r="N11" i="99"/>
  <c r="N25" i="99" s="1"/>
  <c r="H11" i="99"/>
  <c r="H25" i="99" s="1"/>
  <c r="M11" i="99"/>
  <c r="M25" i="99" s="1"/>
  <c r="O10" i="99"/>
  <c r="O24" i="99" s="1"/>
  <c r="O11" i="99"/>
  <c r="O25" i="99" s="1"/>
  <c r="Q11" i="99"/>
  <c r="Q25" i="99" s="1"/>
  <c r="P11" i="99"/>
  <c r="P25" i="99" s="1"/>
  <c r="L11" i="99"/>
  <c r="L25" i="99" s="1"/>
  <c r="I11" i="99"/>
  <c r="I25" i="99" s="1"/>
  <c r="F11" i="99"/>
  <c r="F25" i="99" s="1"/>
  <c r="E14" i="99"/>
  <c r="E28" i="99" s="1"/>
  <c r="AN11" i="118"/>
  <c r="AN28" i="118" s="1"/>
  <c r="U16" i="118"/>
  <c r="U33" i="118" s="1"/>
  <c r="U14" i="118"/>
  <c r="U31" i="118" s="1"/>
  <c r="AP11" i="118"/>
  <c r="AP28" i="118" s="1"/>
  <c r="AM11" i="118"/>
  <c r="AM28" i="118" s="1"/>
  <c r="AO11" i="118"/>
  <c r="AO28" i="118" s="1"/>
  <c r="AR11" i="118"/>
  <c r="AR28" i="118" s="1"/>
  <c r="AQ11" i="118"/>
  <c r="AQ28" i="118" s="1"/>
  <c r="Z11" i="118"/>
  <c r="Z28" i="118" s="1"/>
  <c r="V11" i="118"/>
  <c r="V28" i="118" s="1"/>
  <c r="Y11" i="118"/>
  <c r="Y28" i="118" s="1"/>
  <c r="AD11" i="118"/>
  <c r="AD28" i="118" s="1"/>
  <c r="W11" i="118"/>
  <c r="W28" i="118" s="1"/>
  <c r="AC11" i="118"/>
  <c r="AC28" i="118" s="1"/>
  <c r="X11" i="118"/>
  <c r="X28" i="118" s="1"/>
  <c r="AA11" i="118"/>
  <c r="AA28" i="118" s="1"/>
  <c r="AB11" i="118"/>
  <c r="AB28" i="118" s="1"/>
  <c r="AF11" i="118"/>
  <c r="AF28" i="118" s="1"/>
  <c r="AH11" i="118"/>
  <c r="AH28" i="118" s="1"/>
  <c r="AE11" i="118"/>
  <c r="AE28" i="118" s="1"/>
  <c r="AG11" i="118"/>
  <c r="AG28" i="118" s="1"/>
  <c r="AK11" i="118"/>
  <c r="AK28" i="118" s="1"/>
  <c r="AL11" i="118"/>
  <c r="AL28" i="118" s="1"/>
  <c r="AJ11" i="118"/>
  <c r="AJ28" i="118" s="1"/>
  <c r="AI11" i="118"/>
  <c r="AI28" i="118" s="1"/>
  <c r="P13" i="99" l="1"/>
  <c r="P27" i="99" s="1"/>
  <c r="K13" i="99"/>
  <c r="K27" i="99" s="1"/>
  <c r="G13" i="99"/>
  <c r="G27" i="99" s="1"/>
  <c r="I13" i="99"/>
  <c r="I27" i="99" s="1"/>
  <c r="F13" i="99"/>
  <c r="F27" i="99" s="1"/>
  <c r="J13" i="99"/>
  <c r="J27" i="99" s="1"/>
  <c r="O13" i="99"/>
  <c r="O27" i="99" s="1"/>
  <c r="M13" i="99"/>
  <c r="M27" i="99" s="1"/>
  <c r="R13" i="99"/>
  <c r="R27" i="99" s="1"/>
  <c r="H13" i="99"/>
  <c r="H27" i="99" s="1"/>
  <c r="N13" i="99"/>
  <c r="N27" i="99" s="1"/>
  <c r="S13" i="99"/>
  <c r="S27" i="99" s="1"/>
  <c r="Q13" i="99"/>
  <c r="Q27" i="99" s="1"/>
  <c r="L13" i="99"/>
  <c r="L27" i="99" s="1"/>
  <c r="AM13" i="118"/>
  <c r="AM30" i="118" s="1"/>
  <c r="AN13" i="118"/>
  <c r="AN30" i="118" s="1"/>
  <c r="AO13" i="118"/>
  <c r="AO30" i="118" s="1"/>
  <c r="AQ13" i="118"/>
  <c r="AQ30" i="118" s="1"/>
  <c r="AR13" i="118"/>
  <c r="AR30" i="118" s="1"/>
  <c r="AP13" i="118"/>
  <c r="AP30" i="118" s="1"/>
  <c r="U17" i="118"/>
  <c r="U34" i="118" s="1"/>
  <c r="Y13" i="118"/>
  <c r="Y30" i="118" s="1"/>
  <c r="Z13" i="118"/>
  <c r="Z30" i="118" s="1"/>
  <c r="AB13" i="118"/>
  <c r="AB30" i="118" s="1"/>
  <c r="X13" i="118"/>
  <c r="X30" i="118" s="1"/>
  <c r="W13" i="118"/>
  <c r="W30" i="118" s="1"/>
  <c r="AA13" i="118"/>
  <c r="AA30" i="118" s="1"/>
  <c r="AC13" i="118"/>
  <c r="AC30" i="118" s="1"/>
  <c r="AD13" i="118"/>
  <c r="AD30" i="118" s="1"/>
  <c r="V13" i="118"/>
  <c r="V30" i="118" s="1"/>
  <c r="AJ13" i="118"/>
  <c r="AJ30" i="118" s="1"/>
  <c r="AK13" i="118"/>
  <c r="AK30" i="118" s="1"/>
  <c r="AF13" i="118"/>
  <c r="AF30" i="118" s="1"/>
  <c r="AG13" i="118"/>
  <c r="AG30" i="118" s="1"/>
  <c r="AH13" i="118"/>
  <c r="AH30" i="118" s="1"/>
  <c r="AE13" i="118"/>
  <c r="AE30" i="118" s="1"/>
  <c r="AI13" i="118"/>
  <c r="AI30" i="118" s="1"/>
  <c r="AL13" i="118"/>
  <c r="AL30" i="118" s="1"/>
  <c r="G14" i="99" l="1"/>
  <c r="G28" i="99" s="1"/>
  <c r="J14" i="99"/>
  <c r="J28" i="99" s="1"/>
  <c r="N14" i="99"/>
  <c r="N28" i="99" s="1"/>
  <c r="F14" i="99"/>
  <c r="F28" i="99" s="1"/>
  <c r="M14" i="99"/>
  <c r="M28" i="99" s="1"/>
  <c r="L14" i="99"/>
  <c r="L28" i="99" s="1"/>
  <c r="Q14" i="99"/>
  <c r="Q28" i="99" s="1"/>
  <c r="R14" i="99"/>
  <c r="R28" i="99" s="1"/>
  <c r="K14" i="99"/>
  <c r="K28" i="99" s="1"/>
  <c r="H14" i="99"/>
  <c r="H28" i="99" s="1"/>
  <c r="S14" i="99"/>
  <c r="S28" i="99" s="1"/>
  <c r="I14" i="99"/>
  <c r="I28" i="99" s="1"/>
  <c r="O14" i="99"/>
  <c r="O28" i="99" s="1"/>
  <c r="P14" i="99"/>
  <c r="P28" i="99" s="1"/>
  <c r="S7" i="118"/>
  <c r="S24" i="118" s="1"/>
  <c r="S7" i="121"/>
  <c r="S24" i="121" s="1"/>
  <c r="S7" i="119"/>
  <c r="S24" i="119" s="1"/>
  <c r="U19" i="118"/>
  <c r="U36" i="118" s="1"/>
  <c r="AP16" i="118"/>
  <c r="AP33" i="118" s="1"/>
  <c r="AN14" i="118"/>
  <c r="AN31" i="118" s="1"/>
  <c r="AR14" i="118"/>
  <c r="AR31" i="118" s="1"/>
  <c r="AR16" i="118"/>
  <c r="AR33" i="118" s="1"/>
  <c r="AQ16" i="118"/>
  <c r="AQ33" i="118" s="1"/>
  <c r="AM14" i="118"/>
  <c r="AM31" i="118" s="1"/>
  <c r="AP14" i="118"/>
  <c r="AP31" i="118" s="1"/>
  <c r="AQ14" i="118"/>
  <c r="AQ31" i="118" s="1"/>
  <c r="AM16" i="118"/>
  <c r="AM33" i="118" s="1"/>
  <c r="AO14" i="118"/>
  <c r="AO31" i="118" s="1"/>
  <c r="AN16" i="118"/>
  <c r="AN33" i="118" s="1"/>
  <c r="AO16" i="118"/>
  <c r="AO33" i="118" s="1"/>
  <c r="T7" i="118"/>
  <c r="T24" i="118" s="1"/>
  <c r="T7" i="121"/>
  <c r="T24" i="121" s="1"/>
  <c r="T7" i="119"/>
  <c r="T24" i="119" s="1"/>
  <c r="AB16" i="118"/>
  <c r="AB33" i="118" s="1"/>
  <c r="AB14" i="118"/>
  <c r="AB31" i="118" s="1"/>
  <c r="V14" i="118"/>
  <c r="V31" i="118" s="1"/>
  <c r="AD16" i="118"/>
  <c r="AD33" i="118" s="1"/>
  <c r="Z14" i="118"/>
  <c r="Z31" i="118" s="1"/>
  <c r="Y16" i="118"/>
  <c r="Y33" i="118" s="1"/>
  <c r="V16" i="118"/>
  <c r="V33" i="118" s="1"/>
  <c r="X14" i="118"/>
  <c r="X31" i="118" s="1"/>
  <c r="AA16" i="118"/>
  <c r="AA33" i="118" s="1"/>
  <c r="Z16" i="118"/>
  <c r="Z33" i="118" s="1"/>
  <c r="AA14" i="118"/>
  <c r="AA31" i="118" s="1"/>
  <c r="W14" i="118"/>
  <c r="W31" i="118" s="1"/>
  <c r="Y14" i="118"/>
  <c r="Y31" i="118" s="1"/>
  <c r="AC14" i="118"/>
  <c r="AC31" i="118" s="1"/>
  <c r="AC16" i="118"/>
  <c r="AC33" i="118" s="1"/>
  <c r="W16" i="118"/>
  <c r="W33" i="118" s="1"/>
  <c r="AD14" i="118"/>
  <c r="AD31" i="118" s="1"/>
  <c r="X16" i="118"/>
  <c r="X33" i="118" s="1"/>
  <c r="AG16" i="118"/>
  <c r="AG33" i="118" s="1"/>
  <c r="AI14" i="118"/>
  <c r="AI31" i="118" s="1"/>
  <c r="AE16" i="118"/>
  <c r="AE33" i="118" s="1"/>
  <c r="AH14" i="118"/>
  <c r="AH31" i="118" s="1"/>
  <c r="AG14" i="118"/>
  <c r="AG31" i="118" s="1"/>
  <c r="AK14" i="118"/>
  <c r="AK31" i="118" s="1"/>
  <c r="AJ14" i="118"/>
  <c r="AJ31" i="118" s="1"/>
  <c r="AJ16" i="118"/>
  <c r="AJ33" i="118" s="1"/>
  <c r="AL14" i="118"/>
  <c r="AL31" i="118" s="1"/>
  <c r="AE14" i="118"/>
  <c r="AE31" i="118" s="1"/>
  <c r="AF16" i="118"/>
  <c r="AF33" i="118" s="1"/>
  <c r="AK16" i="118"/>
  <c r="AK33" i="118" s="1"/>
  <c r="AH16" i="118"/>
  <c r="AH33" i="118" s="1"/>
  <c r="AI16" i="118"/>
  <c r="AI33" i="118" s="1"/>
  <c r="AF14" i="118"/>
  <c r="AF31" i="118" s="1"/>
  <c r="AL16" i="118"/>
  <c r="AL33" i="118" s="1"/>
  <c r="AM17" i="118" l="1"/>
  <c r="AM34" i="118" s="1"/>
  <c r="AO17" i="118"/>
  <c r="AO34" i="118" s="1"/>
  <c r="AR17" i="118"/>
  <c r="AR34" i="118" s="1"/>
  <c r="AQ17" i="118"/>
  <c r="AQ34" i="118" s="1"/>
  <c r="AP17" i="118"/>
  <c r="AP34" i="118" s="1"/>
  <c r="T10" i="118"/>
  <c r="T27" i="118" s="1"/>
  <c r="T10" i="121"/>
  <c r="T27" i="121" s="1"/>
  <c r="T10" i="119"/>
  <c r="T27" i="119" s="1"/>
  <c r="AN17" i="118"/>
  <c r="AN34" i="118" s="1"/>
  <c r="S8" i="121"/>
  <c r="S25" i="121" s="1"/>
  <c r="S8" i="119"/>
  <c r="S25" i="119" s="1"/>
  <c r="S8" i="118"/>
  <c r="S25" i="118" s="1"/>
  <c r="T8" i="118"/>
  <c r="T25" i="118" s="1"/>
  <c r="T8" i="121"/>
  <c r="T25" i="121" s="1"/>
  <c r="T8" i="119"/>
  <c r="T25" i="119" s="1"/>
  <c r="S10" i="119"/>
  <c r="S27" i="119" s="1"/>
  <c r="S10" i="118"/>
  <c r="S27" i="118" s="1"/>
  <c r="S10" i="121"/>
  <c r="S27" i="121" s="1"/>
  <c r="X17" i="118"/>
  <c r="X34" i="118" s="1"/>
  <c r="Y17" i="118"/>
  <c r="Y34" i="118" s="1"/>
  <c r="AC17" i="118"/>
  <c r="AC34" i="118" s="1"/>
  <c r="AA17" i="118"/>
  <c r="AA34" i="118" s="1"/>
  <c r="AB17" i="118"/>
  <c r="AB34" i="118" s="1"/>
  <c r="V17" i="118"/>
  <c r="V34" i="118" s="1"/>
  <c r="W17" i="118"/>
  <c r="W34" i="118" s="1"/>
  <c r="AD17" i="118"/>
  <c r="AD34" i="118" s="1"/>
  <c r="Z17" i="118"/>
  <c r="Z34" i="118" s="1"/>
  <c r="AF17" i="118"/>
  <c r="AF34" i="118" s="1"/>
  <c r="AG17" i="118"/>
  <c r="AG34" i="118" s="1"/>
  <c r="AH17" i="118"/>
  <c r="AH34" i="118" s="1"/>
  <c r="AE17" i="118"/>
  <c r="AE34" i="118" s="1"/>
  <c r="AI17" i="118"/>
  <c r="AI34" i="118" s="1"/>
  <c r="AL17" i="118"/>
  <c r="AL34" i="118" s="1"/>
  <c r="AK17" i="118"/>
  <c r="AK34" i="118" s="1"/>
  <c r="AJ17" i="118"/>
  <c r="AJ34" i="118" s="1"/>
  <c r="B6" i="86" l="1"/>
  <c r="B23" i="86" s="1"/>
  <c r="B6" i="87"/>
  <c r="B8" i="87"/>
  <c r="B8" i="86"/>
  <c r="B25" i="86" s="1"/>
  <c r="AN19" i="118"/>
  <c r="AN36" i="118" s="1"/>
  <c r="AR19" i="118"/>
  <c r="AR36" i="118" s="1"/>
  <c r="AQ19" i="118"/>
  <c r="AQ36" i="118" s="1"/>
  <c r="T11" i="121"/>
  <c r="T28" i="121" s="1"/>
  <c r="T11" i="119"/>
  <c r="T28" i="119" s="1"/>
  <c r="T11" i="118"/>
  <c r="T28" i="118" s="1"/>
  <c r="AO19" i="118"/>
  <c r="AO36" i="118" s="1"/>
  <c r="S11" i="121"/>
  <c r="S28" i="121" s="1"/>
  <c r="S11" i="119"/>
  <c r="S28" i="119" s="1"/>
  <c r="S11" i="118"/>
  <c r="S28" i="118" s="1"/>
  <c r="AP19" i="118"/>
  <c r="AP36" i="118" s="1"/>
  <c r="AM19" i="118"/>
  <c r="AM36" i="118" s="1"/>
  <c r="AD19" i="118"/>
  <c r="AD36" i="118" s="1"/>
  <c r="V19" i="118"/>
  <c r="V36" i="118" s="1"/>
  <c r="AC19" i="118"/>
  <c r="AC36" i="118" s="1"/>
  <c r="AB19" i="118"/>
  <c r="AB36" i="118" s="1"/>
  <c r="W19" i="118"/>
  <c r="W36" i="118" s="1"/>
  <c r="Z19" i="118"/>
  <c r="Z36" i="118" s="1"/>
  <c r="AA19" i="118"/>
  <c r="AA36" i="118" s="1"/>
  <c r="Y19" i="118"/>
  <c r="Y36" i="118" s="1"/>
  <c r="X19" i="118"/>
  <c r="X36" i="118" s="1"/>
  <c r="AH19" i="118"/>
  <c r="AH36" i="118" s="1"/>
  <c r="AJ19" i="118"/>
  <c r="AJ36" i="118" s="1"/>
  <c r="AI19" i="118"/>
  <c r="AI36" i="118" s="1"/>
  <c r="AF19" i="118"/>
  <c r="AF36" i="118" s="1"/>
  <c r="AE19" i="118"/>
  <c r="AE36" i="118" s="1"/>
  <c r="AG19" i="118"/>
  <c r="AG36" i="118" s="1"/>
  <c r="AL19" i="118"/>
  <c r="AL36" i="118" s="1"/>
  <c r="AK19" i="118"/>
  <c r="AK36" i="118" s="1"/>
  <c r="B9" i="86" l="1"/>
  <c r="B26" i="86" s="1"/>
  <c r="B9" i="87"/>
  <c r="T13" i="121"/>
  <c r="T30" i="121" s="1"/>
  <c r="T13" i="119"/>
  <c r="T30" i="119" s="1"/>
  <c r="T13" i="118"/>
  <c r="T30" i="118" s="1"/>
  <c r="S13" i="118"/>
  <c r="S30" i="118" s="1"/>
  <c r="S13" i="121"/>
  <c r="S30" i="121" s="1"/>
  <c r="S13" i="119"/>
  <c r="S30" i="119" s="1"/>
  <c r="B11" i="87" l="1"/>
  <c r="B11" i="86"/>
  <c r="B28" i="86" s="1"/>
  <c r="S14" i="121"/>
  <c r="S31" i="121" s="1"/>
  <c r="S14" i="119"/>
  <c r="S31" i="119" s="1"/>
  <c r="S14" i="118"/>
  <c r="S31" i="118" s="1"/>
  <c r="S16" i="121"/>
  <c r="S33" i="121" s="1"/>
  <c r="S16" i="119"/>
  <c r="S33" i="119" s="1"/>
  <c r="S16" i="118"/>
  <c r="S33" i="118" s="1"/>
  <c r="T16" i="118"/>
  <c r="T33" i="118" s="1"/>
  <c r="T16" i="121"/>
  <c r="T33" i="121" s="1"/>
  <c r="T16" i="119"/>
  <c r="T33" i="119" s="1"/>
  <c r="T14" i="121"/>
  <c r="T31" i="121" s="1"/>
  <c r="T14" i="119"/>
  <c r="T31" i="119" s="1"/>
  <c r="T14" i="118"/>
  <c r="T31" i="118" s="1"/>
  <c r="B12" i="87" l="1"/>
  <c r="B12" i="86"/>
  <c r="B29" i="86" s="1"/>
  <c r="B14" i="87"/>
  <c r="B14" i="86"/>
  <c r="B31" i="86" s="1"/>
  <c r="S17" i="118"/>
  <c r="S34" i="118" s="1"/>
  <c r="S17" i="121"/>
  <c r="S34" i="121" s="1"/>
  <c r="S17" i="119"/>
  <c r="S34" i="119" s="1"/>
  <c r="T17" i="121"/>
  <c r="T34" i="121" s="1"/>
  <c r="T17" i="118"/>
  <c r="T34" i="118" s="1"/>
  <c r="T17" i="119"/>
  <c r="T34" i="119" s="1"/>
  <c r="B15" i="87" l="1"/>
  <c r="B15" i="86"/>
  <c r="B32" i="86" s="1"/>
  <c r="T19" i="121"/>
  <c r="T36" i="121" s="1"/>
  <c r="T19" i="119"/>
  <c r="T36" i="119" s="1"/>
  <c r="T19" i="118"/>
  <c r="T36" i="118" s="1"/>
  <c r="S19" i="118"/>
  <c r="S36" i="118" s="1"/>
  <c r="S19" i="121"/>
  <c r="S36" i="121" s="1"/>
  <c r="S19" i="119"/>
  <c r="S36" i="119" s="1"/>
  <c r="B17" i="87" l="1"/>
  <c r="B17" i="86"/>
  <c r="B34" i="86" s="1"/>
  <c r="AM7" i="81" l="1"/>
  <c r="AM24" i="81" s="1"/>
  <c r="AM10" i="81" l="1"/>
  <c r="AM27" i="81" s="1"/>
  <c r="AM8" i="81"/>
  <c r="AM25" i="81" s="1"/>
  <c r="AM11" i="81" l="1"/>
  <c r="AM28" i="81" s="1"/>
  <c r="AM13" i="81" l="1"/>
  <c r="AM30" i="81" s="1"/>
  <c r="AM16" i="81" l="1"/>
  <c r="AM33" i="81" s="1"/>
  <c r="AM14" i="81"/>
  <c r="AM31" i="81" s="1"/>
  <c r="AM17" i="81" l="1"/>
  <c r="AM34" i="81" s="1"/>
  <c r="AM19" i="81" l="1"/>
  <c r="AM36" i="81" s="1"/>
  <c r="AH7" i="81" l="1"/>
  <c r="AH24" i="81" s="1"/>
  <c r="AE7" i="81"/>
  <c r="AE24" i="81" s="1"/>
  <c r="AF7" i="81"/>
  <c r="AF24" i="81" s="1"/>
  <c r="AG7" i="81"/>
  <c r="AG24" i="81" s="1"/>
  <c r="C8" i="129" l="1"/>
  <c r="C25" i="129" s="1"/>
  <c r="C10" i="129"/>
  <c r="C27" i="129" s="1"/>
  <c r="K8" i="106"/>
  <c r="M8" i="106"/>
  <c r="O8" i="106"/>
  <c r="V8" i="106"/>
  <c r="L10" i="106"/>
  <c r="V10" i="106"/>
  <c r="Q10" i="106"/>
  <c r="M10" i="106"/>
  <c r="P10" i="106"/>
  <c r="Q8" i="106"/>
  <c r="L8" i="106"/>
  <c r="O10" i="106"/>
  <c r="P8" i="106"/>
  <c r="K10" i="106"/>
  <c r="AF10" i="81"/>
  <c r="AF27" i="81" s="1"/>
  <c r="AF8" i="81"/>
  <c r="AF25" i="81" s="1"/>
  <c r="AE8" i="81"/>
  <c r="AE25" i="81" s="1"/>
  <c r="AG8" i="81"/>
  <c r="AG25" i="81" s="1"/>
  <c r="AH8" i="81"/>
  <c r="AH25" i="81" s="1"/>
  <c r="AG10" i="81"/>
  <c r="AG27" i="81" s="1"/>
  <c r="AE10" i="81"/>
  <c r="AE27" i="81" s="1"/>
  <c r="AH10" i="81"/>
  <c r="AH27" i="81" s="1"/>
  <c r="C11" i="129" l="1"/>
  <c r="C28" i="129" s="1"/>
  <c r="C19" i="129"/>
  <c r="C36" i="129" s="1"/>
  <c r="K10" i="96"/>
  <c r="K10" i="95"/>
  <c r="K27" i="95" s="1"/>
  <c r="O10" i="96"/>
  <c r="O10" i="95"/>
  <c r="O27" i="95" s="1"/>
  <c r="K11" i="106"/>
  <c r="M11" i="106"/>
  <c r="M10" i="96"/>
  <c r="M10" i="95"/>
  <c r="M27" i="95" s="1"/>
  <c r="Q10" i="96"/>
  <c r="Q10" i="95"/>
  <c r="Q27" i="95" s="1"/>
  <c r="L11" i="106"/>
  <c r="P11" i="106"/>
  <c r="Q11" i="106"/>
  <c r="V8" i="96"/>
  <c r="V8" i="95"/>
  <c r="V25" i="95" s="1"/>
  <c r="O11" i="106"/>
  <c r="L8" i="96"/>
  <c r="L8" i="95"/>
  <c r="L25" i="95" s="1"/>
  <c r="O8" i="96"/>
  <c r="O8" i="95"/>
  <c r="O25" i="95" s="1"/>
  <c r="Q8" i="96"/>
  <c r="Q8" i="95"/>
  <c r="Q25" i="95" s="1"/>
  <c r="V10" i="96"/>
  <c r="V10" i="95"/>
  <c r="V27" i="95" s="1"/>
  <c r="M8" i="96"/>
  <c r="M8" i="95"/>
  <c r="M25" i="95" s="1"/>
  <c r="V11" i="106"/>
  <c r="P10" i="96"/>
  <c r="P10" i="95"/>
  <c r="P27" i="95" s="1"/>
  <c r="P8" i="96"/>
  <c r="P8" i="95"/>
  <c r="P25" i="95" s="1"/>
  <c r="L10" i="96"/>
  <c r="L10" i="95"/>
  <c r="L27" i="95" s="1"/>
  <c r="K8" i="96"/>
  <c r="K8" i="95"/>
  <c r="K25" i="95" s="1"/>
  <c r="AE11" i="81"/>
  <c r="AE28" i="81" s="1"/>
  <c r="AF11" i="81"/>
  <c r="AF28" i="81" s="1"/>
  <c r="AH11" i="81"/>
  <c r="AH28" i="81" s="1"/>
  <c r="AG11" i="81"/>
  <c r="AG28" i="81" s="1"/>
  <c r="C13" i="129" l="1"/>
  <c r="C30" i="129" s="1"/>
  <c r="V13" i="106"/>
  <c r="P11" i="96"/>
  <c r="P11" i="95"/>
  <c r="P28" i="95" s="1"/>
  <c r="K11" i="95"/>
  <c r="K28" i="95" s="1"/>
  <c r="K11" i="96"/>
  <c r="O13" i="106"/>
  <c r="L13" i="106"/>
  <c r="Q11" i="96"/>
  <c r="Q11" i="95"/>
  <c r="Q28" i="95" s="1"/>
  <c r="K13" i="106"/>
  <c r="V11" i="96"/>
  <c r="V11" i="95"/>
  <c r="V28" i="95" s="1"/>
  <c r="P13" i="106"/>
  <c r="O11" i="96"/>
  <c r="O11" i="95"/>
  <c r="O28" i="95" s="1"/>
  <c r="M11" i="95"/>
  <c r="M28" i="95" s="1"/>
  <c r="M11" i="96"/>
  <c r="L11" i="95"/>
  <c r="L28" i="95" s="1"/>
  <c r="L11" i="96"/>
  <c r="M13" i="106"/>
  <c r="Q13" i="106"/>
  <c r="AE13" i="81"/>
  <c r="AE30" i="81" s="1"/>
  <c r="AF13" i="81"/>
  <c r="AF30" i="81" s="1"/>
  <c r="AH13" i="81"/>
  <c r="AH30" i="81" s="1"/>
  <c r="AG13" i="81"/>
  <c r="AG30" i="81" s="1"/>
  <c r="C14" i="129" l="1"/>
  <c r="C31" i="129" s="1"/>
  <c r="C16" i="129"/>
  <c r="C33" i="129" s="1"/>
  <c r="L13" i="96"/>
  <c r="L13" i="95"/>
  <c r="L30" i="95" s="1"/>
  <c r="V14" i="106"/>
  <c r="L16" i="106"/>
  <c r="P16" i="106"/>
  <c r="P13" i="95"/>
  <c r="P30" i="95" s="1"/>
  <c r="P13" i="96"/>
  <c r="Q14" i="106"/>
  <c r="L14" i="106"/>
  <c r="O16" i="106"/>
  <c r="M14" i="106"/>
  <c r="O13" i="95"/>
  <c r="O30" i="95" s="1"/>
  <c r="O13" i="96"/>
  <c r="V13" i="95"/>
  <c r="V30" i="95" s="1"/>
  <c r="V13" i="96"/>
  <c r="V16" i="106"/>
  <c r="P14" i="106"/>
  <c r="K16" i="106"/>
  <c r="O14" i="106"/>
  <c r="M16" i="106"/>
  <c r="K14" i="106"/>
  <c r="Q13" i="95"/>
  <c r="Q30" i="95" s="1"/>
  <c r="Q13" i="96"/>
  <c r="M13" i="96"/>
  <c r="M13" i="95"/>
  <c r="M30" i="95" s="1"/>
  <c r="Q16" i="106"/>
  <c r="K13" i="96"/>
  <c r="K13" i="95"/>
  <c r="K30" i="95" s="1"/>
  <c r="AE16" i="81"/>
  <c r="AE33" i="81" s="1"/>
  <c r="AG14" i="81"/>
  <c r="AG31" i="81" s="1"/>
  <c r="AH16" i="81"/>
  <c r="AH33" i="81" s="1"/>
  <c r="AF14" i="81"/>
  <c r="AF31" i="81" s="1"/>
  <c r="AE14" i="81"/>
  <c r="AE31" i="81" s="1"/>
  <c r="AF16" i="81"/>
  <c r="AF33" i="81" s="1"/>
  <c r="AG16" i="81"/>
  <c r="AG33" i="81" s="1"/>
  <c r="AH14" i="81"/>
  <c r="AH31" i="81" s="1"/>
  <c r="C17" i="129" l="1"/>
  <c r="C34" i="129" s="1"/>
  <c r="K16" i="96"/>
  <c r="K16" i="95"/>
  <c r="K33" i="95" s="1"/>
  <c r="V14" i="96"/>
  <c r="V14" i="95"/>
  <c r="V31" i="95" s="1"/>
  <c r="M17" i="106"/>
  <c r="M14" i="95"/>
  <c r="M31" i="95" s="1"/>
  <c r="M14" i="96"/>
  <c r="V16" i="95"/>
  <c r="V33" i="95" s="1"/>
  <c r="V16" i="96"/>
  <c r="K17" i="106"/>
  <c r="M16" i="96"/>
  <c r="M16" i="95"/>
  <c r="M33" i="95" s="1"/>
  <c r="L17" i="106"/>
  <c r="Q17" i="106"/>
  <c r="O16" i="95"/>
  <c r="O33" i="95" s="1"/>
  <c r="O16" i="96"/>
  <c r="L16" i="96"/>
  <c r="L16" i="95"/>
  <c r="L33" i="95" s="1"/>
  <c r="O17" i="106"/>
  <c r="Q16" i="95"/>
  <c r="Q33" i="95" s="1"/>
  <c r="Q16" i="96"/>
  <c r="P16" i="95"/>
  <c r="P33" i="95" s="1"/>
  <c r="P16" i="96"/>
  <c r="P17" i="106"/>
  <c r="L14" i="95"/>
  <c r="L31" i="95" s="1"/>
  <c r="L14" i="96"/>
  <c r="K14" i="95"/>
  <c r="K31" i="95" s="1"/>
  <c r="K14" i="96"/>
  <c r="O14" i="96"/>
  <c r="O14" i="95"/>
  <c r="O31" i="95" s="1"/>
  <c r="V17" i="106"/>
  <c r="P14" i="96"/>
  <c r="P14" i="95"/>
  <c r="P31" i="95" s="1"/>
  <c r="Q14" i="96"/>
  <c r="Q14" i="95"/>
  <c r="Q31" i="95" s="1"/>
  <c r="AF17" i="81"/>
  <c r="AF34" i="81" s="1"/>
  <c r="AH17" i="81"/>
  <c r="AH34" i="81" s="1"/>
  <c r="AG17" i="81"/>
  <c r="AG34" i="81" s="1"/>
  <c r="AE17" i="81"/>
  <c r="AE34" i="81" s="1"/>
  <c r="Q17" i="96" l="1"/>
  <c r="Q17" i="95"/>
  <c r="Q34" i="95" s="1"/>
  <c r="K19" i="106"/>
  <c r="Q19" i="106"/>
  <c r="P17" i="96"/>
  <c r="P17" i="95"/>
  <c r="P34" i="95" s="1"/>
  <c r="O17" i="96"/>
  <c r="O17" i="95"/>
  <c r="O34" i="95" s="1"/>
  <c r="K17" i="95"/>
  <c r="K34" i="95" s="1"/>
  <c r="K17" i="96"/>
  <c r="V19" i="106"/>
  <c r="L17" i="95"/>
  <c r="L34" i="95" s="1"/>
  <c r="L17" i="96"/>
  <c r="L19" i="106"/>
  <c r="O19" i="106"/>
  <c r="M17" i="95"/>
  <c r="M34" i="95" s="1"/>
  <c r="M17" i="96"/>
  <c r="V17" i="96"/>
  <c r="V17" i="95"/>
  <c r="V34" i="95" s="1"/>
  <c r="M19" i="106"/>
  <c r="P19" i="106"/>
  <c r="AG19" i="81"/>
  <c r="AG36" i="81" s="1"/>
  <c r="AE19" i="81"/>
  <c r="AE36" i="81" s="1"/>
  <c r="AH19" i="81"/>
  <c r="AH36" i="81" s="1"/>
  <c r="AF19" i="81"/>
  <c r="AF36" i="81" s="1"/>
  <c r="O19" i="95" l="1"/>
  <c r="O36" i="95" s="1"/>
  <c r="O19" i="96"/>
  <c r="L19" i="96"/>
  <c r="L19" i="95"/>
  <c r="L36" i="95" s="1"/>
  <c r="Q19" i="95"/>
  <c r="Q36" i="95" s="1"/>
  <c r="Q19" i="96"/>
  <c r="K19" i="96"/>
  <c r="K19" i="95"/>
  <c r="K36" i="95" s="1"/>
  <c r="P19" i="95"/>
  <c r="P36" i="95" s="1"/>
  <c r="P19" i="96"/>
  <c r="M19" i="96"/>
  <c r="M19" i="95"/>
  <c r="M36" i="95" s="1"/>
  <c r="V19" i="95"/>
  <c r="V36" i="95" s="1"/>
  <c r="V19" i="96"/>
  <c r="C5" i="86" l="1"/>
  <c r="C22" i="86" s="1"/>
  <c r="C5" i="87"/>
  <c r="C6" i="86" l="1"/>
  <c r="C23" i="86" s="1"/>
  <c r="C6" i="87"/>
  <c r="C8" i="87"/>
  <c r="C8" i="86"/>
  <c r="C25" i="86" s="1"/>
  <c r="C9" i="87" l="1"/>
  <c r="C9" i="86"/>
  <c r="C26" i="86" s="1"/>
  <c r="C17" i="86"/>
  <c r="C34" i="86" s="1"/>
  <c r="C17" i="87"/>
  <c r="C11" i="86" l="1"/>
  <c r="C28" i="86" s="1"/>
  <c r="C11" i="87"/>
  <c r="C14" i="86" l="1"/>
  <c r="C31" i="86" s="1"/>
  <c r="C14" i="87"/>
  <c r="C12" i="87"/>
  <c r="C12" i="86"/>
  <c r="C29" i="86" s="1"/>
  <c r="C15" i="87" l="1"/>
  <c r="C15" i="86"/>
  <c r="C32" i="86" s="1"/>
  <c r="B7" i="149" l="1"/>
  <c r="B27" i="149" s="1"/>
  <c r="B7" i="142"/>
  <c r="B27" i="142" s="1"/>
  <c r="B6" i="148" s="1"/>
  <c r="B7" i="143"/>
  <c r="B7" i="141"/>
  <c r="B27" i="141" s="1"/>
  <c r="X7" i="141"/>
  <c r="X27" i="141" s="1"/>
  <c r="X7" i="142"/>
  <c r="X27" i="142" s="1"/>
  <c r="X6" i="148" s="1"/>
  <c r="X7" i="143"/>
  <c r="X7" i="149"/>
  <c r="X27" i="149" s="1"/>
  <c r="M7" i="141" l="1"/>
  <c r="M27" i="141" s="1"/>
  <c r="M7" i="149"/>
  <c r="M27" i="149" s="1"/>
  <c r="M7" i="142"/>
  <c r="M27" i="142" s="1"/>
  <c r="M6" i="148" s="1"/>
  <c r="M7" i="143"/>
  <c r="E7" i="141"/>
  <c r="E27" i="141" s="1"/>
  <c r="E7" i="149"/>
  <c r="E27" i="149" s="1"/>
  <c r="E7" i="142"/>
  <c r="E27" i="142" s="1"/>
  <c r="E6" i="148" s="1"/>
  <c r="E7" i="143"/>
  <c r="P7" i="141"/>
  <c r="P27" i="141" s="1"/>
  <c r="P7" i="142"/>
  <c r="P27" i="142" s="1"/>
  <c r="P6" i="148" s="1"/>
  <c r="P7" i="143"/>
  <c r="P7" i="149"/>
  <c r="P27" i="149" s="1"/>
  <c r="V7" i="141"/>
  <c r="V27" i="141" s="1"/>
  <c r="V7" i="149"/>
  <c r="V27" i="149" s="1"/>
  <c r="V7" i="142"/>
  <c r="V27" i="142" s="1"/>
  <c r="V6" i="148" s="1"/>
  <c r="V7" i="143"/>
  <c r="AF7" i="141"/>
  <c r="AF27" i="141" s="1"/>
  <c r="AF7" i="142"/>
  <c r="AF27" i="142" s="1"/>
  <c r="AF6" i="148" s="1"/>
  <c r="AF7" i="143"/>
  <c r="AF7" i="149"/>
  <c r="AF27" i="149" s="1"/>
  <c r="AD7" i="141"/>
  <c r="AD27" i="141" s="1"/>
  <c r="AD7" i="149"/>
  <c r="AD27" i="149" s="1"/>
  <c r="AD7" i="142"/>
  <c r="AD27" i="142" s="1"/>
  <c r="AD6" i="148" s="1"/>
  <c r="AD7" i="143"/>
  <c r="X8" i="142"/>
  <c r="X28" i="142" s="1"/>
  <c r="X7" i="148" s="1"/>
  <c r="X8" i="141"/>
  <c r="X28" i="141" s="1"/>
  <c r="X8" i="143"/>
  <c r="X8" i="149"/>
  <c r="X28" i="149" s="1"/>
  <c r="C7" i="141"/>
  <c r="C27" i="141" s="1"/>
  <c r="C7" i="149"/>
  <c r="C27" i="149" s="1"/>
  <c r="C7" i="142"/>
  <c r="C27" i="142" s="1"/>
  <c r="C6" i="148" s="1"/>
  <c r="C7" i="143"/>
  <c r="S7" i="141"/>
  <c r="S27" i="141" s="1"/>
  <c r="S7" i="149"/>
  <c r="S27" i="149" s="1"/>
  <c r="S7" i="142"/>
  <c r="S27" i="142" s="1"/>
  <c r="S6" i="148" s="1"/>
  <c r="S7" i="143"/>
  <c r="N7" i="141"/>
  <c r="N27" i="141" s="1"/>
  <c r="N7" i="149"/>
  <c r="N27" i="149" s="1"/>
  <c r="N7" i="142"/>
  <c r="N27" i="142" s="1"/>
  <c r="N6" i="148" s="1"/>
  <c r="N7" i="143"/>
  <c r="Y7" i="141"/>
  <c r="Y27" i="141" s="1"/>
  <c r="Y7" i="149"/>
  <c r="Y27" i="149" s="1"/>
  <c r="Y7" i="142"/>
  <c r="Y27" i="142" s="1"/>
  <c r="Y6" i="148" s="1"/>
  <c r="Y7" i="143"/>
  <c r="AA7" i="141"/>
  <c r="AA27" i="141" s="1"/>
  <c r="AA7" i="149"/>
  <c r="AA27" i="149" s="1"/>
  <c r="AA7" i="142"/>
  <c r="AA27" i="142" s="1"/>
  <c r="AA6" i="148" s="1"/>
  <c r="AA7" i="143"/>
  <c r="X10" i="143"/>
  <c r="X10" i="141"/>
  <c r="X30" i="141" s="1"/>
  <c r="X10" i="149"/>
  <c r="X30" i="149" s="1"/>
  <c r="X10" i="142"/>
  <c r="X30" i="142" s="1"/>
  <c r="X9" i="148" s="1"/>
  <c r="J7" i="141"/>
  <c r="J27" i="141" s="1"/>
  <c r="J7" i="149"/>
  <c r="J27" i="149" s="1"/>
  <c r="J7" i="142"/>
  <c r="J27" i="142" s="1"/>
  <c r="J6" i="148" s="1"/>
  <c r="J7" i="143"/>
  <c r="U7" i="141"/>
  <c r="U27" i="141" s="1"/>
  <c r="U7" i="149"/>
  <c r="U27" i="149" s="1"/>
  <c r="U7" i="142"/>
  <c r="U27" i="142" s="1"/>
  <c r="U6" i="148" s="1"/>
  <c r="U7" i="143"/>
  <c r="W7" i="141"/>
  <c r="W27" i="141" s="1"/>
  <c r="W7" i="143"/>
  <c r="W7" i="149"/>
  <c r="W27" i="149" s="1"/>
  <c r="W7" i="142"/>
  <c r="W27" i="142" s="1"/>
  <c r="W6" i="148" s="1"/>
  <c r="AE7" i="141"/>
  <c r="AE27" i="141" s="1"/>
  <c r="AE7" i="143"/>
  <c r="AE7" i="149"/>
  <c r="AE27" i="149" s="1"/>
  <c r="AE7" i="142"/>
  <c r="AE27" i="142" s="1"/>
  <c r="AE6" i="148" s="1"/>
  <c r="AB7" i="141"/>
  <c r="AB27" i="141" s="1"/>
  <c r="AB7" i="149"/>
  <c r="AB27" i="149" s="1"/>
  <c r="AB7" i="142"/>
  <c r="AB27" i="142" s="1"/>
  <c r="AB6" i="148" s="1"/>
  <c r="AB7" i="143"/>
  <c r="F7" i="141"/>
  <c r="F27" i="141" s="1"/>
  <c r="F7" i="149"/>
  <c r="F27" i="149" s="1"/>
  <c r="F7" i="142"/>
  <c r="F27" i="142" s="1"/>
  <c r="F6" i="148" s="1"/>
  <c r="F7" i="143"/>
  <c r="B8" i="141"/>
  <c r="B28" i="141" s="1"/>
  <c r="B8" i="149"/>
  <c r="B28" i="149" s="1"/>
  <c r="B8" i="143"/>
  <c r="B8" i="142"/>
  <c r="B28" i="142" s="1"/>
  <c r="B7" i="148" s="1"/>
  <c r="K7" i="141"/>
  <c r="K27" i="141" s="1"/>
  <c r="K7" i="149"/>
  <c r="K27" i="149" s="1"/>
  <c r="K7" i="142"/>
  <c r="K27" i="142" s="1"/>
  <c r="K6" i="148" s="1"/>
  <c r="K7" i="143"/>
  <c r="Q7" i="141"/>
  <c r="Q27" i="141" s="1"/>
  <c r="Q7" i="149"/>
  <c r="Q27" i="149" s="1"/>
  <c r="Q7" i="142"/>
  <c r="Q27" i="142" s="1"/>
  <c r="Q6" i="148" s="1"/>
  <c r="Q7" i="143"/>
  <c r="O7" i="141"/>
  <c r="O27" i="141" s="1"/>
  <c r="O7" i="143"/>
  <c r="O7" i="149"/>
  <c r="O27" i="149" s="1"/>
  <c r="O7" i="142"/>
  <c r="O27" i="142" s="1"/>
  <c r="O6" i="148" s="1"/>
  <c r="AC7" i="141"/>
  <c r="AC27" i="141" s="1"/>
  <c r="AC7" i="149"/>
  <c r="AC27" i="149" s="1"/>
  <c r="AC7" i="142"/>
  <c r="AC27" i="142" s="1"/>
  <c r="AC6" i="148" s="1"/>
  <c r="AC7" i="143"/>
  <c r="D7" i="141"/>
  <c r="D27" i="141" s="1"/>
  <c r="D7" i="149"/>
  <c r="D27" i="149" s="1"/>
  <c r="D7" i="142"/>
  <c r="D27" i="142" s="1"/>
  <c r="D6" i="148" s="1"/>
  <c r="D7" i="143"/>
  <c r="G7" i="141"/>
  <c r="G27" i="141" s="1"/>
  <c r="G7" i="143"/>
  <c r="G7" i="149"/>
  <c r="G27" i="149" s="1"/>
  <c r="G7" i="142"/>
  <c r="G27" i="142" s="1"/>
  <c r="G6" i="148" s="1"/>
  <c r="I7" i="141"/>
  <c r="I27" i="141" s="1"/>
  <c r="I7" i="149"/>
  <c r="I27" i="149" s="1"/>
  <c r="I7" i="142"/>
  <c r="I27" i="142" s="1"/>
  <c r="I6" i="148" s="1"/>
  <c r="I7" i="143"/>
  <c r="L7" i="141"/>
  <c r="L27" i="141" s="1"/>
  <c r="L7" i="149"/>
  <c r="L27" i="149" s="1"/>
  <c r="L7" i="142"/>
  <c r="L27" i="142" s="1"/>
  <c r="L6" i="148" s="1"/>
  <c r="L7" i="143"/>
  <c r="T7" i="141"/>
  <c r="T27" i="141" s="1"/>
  <c r="T7" i="149"/>
  <c r="T27" i="149" s="1"/>
  <c r="T7" i="142"/>
  <c r="T27" i="142" s="1"/>
  <c r="T6" i="148" s="1"/>
  <c r="T7" i="143"/>
  <c r="Z7" i="141"/>
  <c r="Z27" i="141" s="1"/>
  <c r="Z7" i="149"/>
  <c r="Z27" i="149" s="1"/>
  <c r="Z7" i="142"/>
  <c r="Z27" i="142" s="1"/>
  <c r="Z6" i="148" s="1"/>
  <c r="Z7" i="143"/>
  <c r="B10" i="142"/>
  <c r="B30" i="142" s="1"/>
  <c r="B9" i="148" s="1"/>
  <c r="B10" i="149"/>
  <c r="B30" i="149" s="1"/>
  <c r="B10" i="143"/>
  <c r="B10" i="141"/>
  <c r="B30" i="141" s="1"/>
  <c r="H7" i="141"/>
  <c r="H27" i="141" s="1"/>
  <c r="H7" i="142"/>
  <c r="H27" i="142" s="1"/>
  <c r="H6" i="148" s="1"/>
  <c r="H7" i="143"/>
  <c r="H7" i="149"/>
  <c r="H27" i="149" s="1"/>
  <c r="X13" i="141"/>
  <c r="X33" i="141" s="1"/>
  <c r="X13" i="143"/>
  <c r="X13" i="149"/>
  <c r="X33" i="149" s="1"/>
  <c r="X13" i="142"/>
  <c r="X33" i="142" s="1"/>
  <c r="X12" i="148" s="1"/>
  <c r="R7" i="141"/>
  <c r="R27" i="141" s="1"/>
  <c r="R7" i="149"/>
  <c r="R27" i="149" s="1"/>
  <c r="R7" i="142"/>
  <c r="R27" i="142" s="1"/>
  <c r="R6" i="148" s="1"/>
  <c r="R7" i="143"/>
  <c r="B13" i="149"/>
  <c r="B33" i="149" s="1"/>
  <c r="B13" i="143"/>
  <c r="B13" i="141"/>
  <c r="B33" i="141" s="1"/>
  <c r="B13" i="142"/>
  <c r="B33" i="142" s="1"/>
  <c r="B12" i="148" s="1"/>
  <c r="B14" i="142" l="1"/>
  <c r="B34" i="142" s="1"/>
  <c r="B13" i="148" s="1"/>
  <c r="B14" i="149"/>
  <c r="B34" i="149" s="1"/>
  <c r="B14" i="141"/>
  <c r="B34" i="141" s="1"/>
  <c r="B14" i="143"/>
  <c r="G8" i="141"/>
  <c r="G28" i="141" s="1"/>
  <c r="G8" i="143"/>
  <c r="G8" i="149"/>
  <c r="G28" i="149" s="1"/>
  <c r="G8" i="142"/>
  <c r="G28" i="142" s="1"/>
  <c r="G7" i="148" s="1"/>
  <c r="Q10" i="149"/>
  <c r="Q30" i="149" s="1"/>
  <c r="Q10" i="141"/>
  <c r="Q30" i="141" s="1"/>
  <c r="Q10" i="143"/>
  <c r="Q10" i="142"/>
  <c r="Q30" i="142" s="1"/>
  <c r="Q9" i="148" s="1"/>
  <c r="K10" i="141"/>
  <c r="K30" i="141" s="1"/>
  <c r="K10" i="142"/>
  <c r="K30" i="142" s="1"/>
  <c r="K9" i="148" s="1"/>
  <c r="K10" i="143"/>
  <c r="K10" i="149"/>
  <c r="K30" i="149" s="1"/>
  <c r="W13" i="141"/>
  <c r="W33" i="141" s="1"/>
  <c r="W13" i="143"/>
  <c r="W13" i="149"/>
  <c r="W33" i="149" s="1"/>
  <c r="W13" i="142"/>
  <c r="W33" i="142" s="1"/>
  <c r="W12" i="148" s="1"/>
  <c r="U10" i="141"/>
  <c r="U30" i="141" s="1"/>
  <c r="U10" i="149"/>
  <c r="U30" i="149" s="1"/>
  <c r="U10" i="142"/>
  <c r="U30" i="142" s="1"/>
  <c r="U9" i="148" s="1"/>
  <c r="U10" i="143"/>
  <c r="J10" i="141"/>
  <c r="J30" i="141" s="1"/>
  <c r="J10" i="143"/>
  <c r="J10" i="149"/>
  <c r="J30" i="149" s="1"/>
  <c r="J10" i="142"/>
  <c r="J30" i="142" s="1"/>
  <c r="J9" i="148" s="1"/>
  <c r="AA13" i="141"/>
  <c r="AA33" i="141" s="1"/>
  <c r="AA13" i="143"/>
  <c r="AA13" i="149"/>
  <c r="AA33" i="149" s="1"/>
  <c r="AA13" i="142"/>
  <c r="AA33" i="142" s="1"/>
  <c r="AA12" i="148" s="1"/>
  <c r="C8" i="142"/>
  <c r="C28" i="142" s="1"/>
  <c r="C7" i="148" s="1"/>
  <c r="C8" i="141"/>
  <c r="C28" i="141" s="1"/>
  <c r="C8" i="149"/>
  <c r="C28" i="149" s="1"/>
  <c r="C8" i="143"/>
  <c r="V8" i="141"/>
  <c r="V28" i="141" s="1"/>
  <c r="V8" i="143"/>
  <c r="V8" i="149"/>
  <c r="V28" i="149" s="1"/>
  <c r="V8" i="142"/>
  <c r="V28" i="142" s="1"/>
  <c r="V7" i="148" s="1"/>
  <c r="M10" i="141"/>
  <c r="M30" i="141" s="1"/>
  <c r="M10" i="143"/>
  <c r="M10" i="149"/>
  <c r="M30" i="149" s="1"/>
  <c r="M10" i="142"/>
  <c r="M30" i="142" s="1"/>
  <c r="M9" i="148" s="1"/>
  <c r="H10" i="141"/>
  <c r="H30" i="141" s="1"/>
  <c r="H10" i="149"/>
  <c r="H30" i="149" s="1"/>
  <c r="H10" i="142"/>
  <c r="H30" i="142" s="1"/>
  <c r="H9" i="148" s="1"/>
  <c r="H10" i="143"/>
  <c r="B11" i="143"/>
  <c r="B11" i="142"/>
  <c r="B31" i="142" s="1"/>
  <c r="B10" i="148" s="1"/>
  <c r="B11" i="141"/>
  <c r="B31" i="141" s="1"/>
  <c r="B11" i="149"/>
  <c r="B31" i="149" s="1"/>
  <c r="T8" i="141"/>
  <c r="T28" i="141" s="1"/>
  <c r="T8" i="149"/>
  <c r="T28" i="149" s="1"/>
  <c r="T8" i="143"/>
  <c r="T8" i="142"/>
  <c r="T28" i="142" s="1"/>
  <c r="T7" i="148" s="1"/>
  <c r="G13" i="141"/>
  <c r="G33" i="141" s="1"/>
  <c r="G13" i="142"/>
  <c r="G33" i="142" s="1"/>
  <c r="G12" i="148" s="1"/>
  <c r="G13" i="143"/>
  <c r="G13" i="149"/>
  <c r="G33" i="149" s="1"/>
  <c r="D13" i="141"/>
  <c r="D33" i="141" s="1"/>
  <c r="D13" i="149"/>
  <c r="D33" i="149" s="1"/>
  <c r="D13" i="143"/>
  <c r="D13" i="142"/>
  <c r="D33" i="142" s="1"/>
  <c r="D12" i="148" s="1"/>
  <c r="Q13" i="143"/>
  <c r="Q13" i="149"/>
  <c r="Q33" i="149" s="1"/>
  <c r="Q13" i="141"/>
  <c r="Q33" i="141" s="1"/>
  <c r="Q13" i="142"/>
  <c r="Q33" i="142" s="1"/>
  <c r="Q12" i="148" s="1"/>
  <c r="K8" i="141"/>
  <c r="K28" i="141" s="1"/>
  <c r="K8" i="143"/>
  <c r="K8" i="149"/>
  <c r="K28" i="149" s="1"/>
  <c r="K8" i="142"/>
  <c r="K28" i="142" s="1"/>
  <c r="K7" i="148" s="1"/>
  <c r="W8" i="141"/>
  <c r="W28" i="141" s="1"/>
  <c r="W8" i="142"/>
  <c r="W28" i="142" s="1"/>
  <c r="W7" i="148" s="1"/>
  <c r="W8" i="143"/>
  <c r="W8" i="149"/>
  <c r="W28" i="149" s="1"/>
  <c r="J13" i="141"/>
  <c r="J33" i="141" s="1"/>
  <c r="J13" i="143"/>
  <c r="J13" i="149"/>
  <c r="J33" i="149" s="1"/>
  <c r="J13" i="142"/>
  <c r="J33" i="142" s="1"/>
  <c r="J12" i="148" s="1"/>
  <c r="V10" i="141"/>
  <c r="V30" i="141" s="1"/>
  <c r="V10" i="143"/>
  <c r="V10" i="149"/>
  <c r="V30" i="149" s="1"/>
  <c r="V10" i="142"/>
  <c r="V30" i="142" s="1"/>
  <c r="V9" i="148" s="1"/>
  <c r="H8" i="141"/>
  <c r="H28" i="141" s="1"/>
  <c r="H8" i="149"/>
  <c r="H28" i="149" s="1"/>
  <c r="H8" i="142"/>
  <c r="H28" i="142" s="1"/>
  <c r="H7" i="148" s="1"/>
  <c r="H8" i="143"/>
  <c r="T10" i="141"/>
  <c r="T30" i="141" s="1"/>
  <c r="T10" i="149"/>
  <c r="T30" i="149" s="1"/>
  <c r="T10" i="142"/>
  <c r="T30" i="142" s="1"/>
  <c r="T9" i="148" s="1"/>
  <c r="T10" i="143"/>
  <c r="D10" i="141"/>
  <c r="D30" i="141" s="1"/>
  <c r="D10" i="143"/>
  <c r="D10" i="149"/>
  <c r="D30" i="149" s="1"/>
  <c r="D10" i="142"/>
  <c r="D30" i="142" s="1"/>
  <c r="D9" i="148" s="1"/>
  <c r="K13" i="141"/>
  <c r="K33" i="141" s="1"/>
  <c r="K13" i="143"/>
  <c r="K13" i="149"/>
  <c r="K33" i="149" s="1"/>
  <c r="K13" i="142"/>
  <c r="K33" i="142" s="1"/>
  <c r="K12" i="148" s="1"/>
  <c r="B22" i="141"/>
  <c r="B42" i="141" s="1"/>
  <c r="B22" i="149"/>
  <c r="B42" i="149" s="1"/>
  <c r="B22" i="143"/>
  <c r="B22" i="142"/>
  <c r="B42" i="142" s="1"/>
  <c r="B21" i="148" s="1"/>
  <c r="F8" i="141"/>
  <c r="F28" i="141" s="1"/>
  <c r="F8" i="143"/>
  <c r="F8" i="149"/>
  <c r="F28" i="149" s="1"/>
  <c r="F8" i="142"/>
  <c r="F28" i="142" s="1"/>
  <c r="F7" i="148" s="1"/>
  <c r="AE10" i="141"/>
  <c r="AE30" i="141" s="1"/>
  <c r="AE10" i="143"/>
  <c r="AE10" i="149"/>
  <c r="AE30" i="149" s="1"/>
  <c r="AE10" i="142"/>
  <c r="AE30" i="142" s="1"/>
  <c r="AE9" i="148" s="1"/>
  <c r="W10" i="141"/>
  <c r="W30" i="141" s="1"/>
  <c r="W10" i="143"/>
  <c r="W10" i="149"/>
  <c r="W30" i="149" s="1"/>
  <c r="W10" i="142"/>
  <c r="W30" i="142" s="1"/>
  <c r="W9" i="148" s="1"/>
  <c r="J8" i="141"/>
  <c r="J28" i="141" s="1"/>
  <c r="J8" i="143"/>
  <c r="J8" i="149"/>
  <c r="J28" i="149" s="1"/>
  <c r="J8" i="142"/>
  <c r="J28" i="142" s="1"/>
  <c r="J7" i="148" s="1"/>
  <c r="N13" i="141"/>
  <c r="N33" i="141" s="1"/>
  <c r="N13" i="149"/>
  <c r="N33" i="149" s="1"/>
  <c r="N13" i="142"/>
  <c r="N33" i="142" s="1"/>
  <c r="N12" i="148" s="1"/>
  <c r="N13" i="143"/>
  <c r="X22" i="141"/>
  <c r="X42" i="141" s="1"/>
  <c r="X22" i="143"/>
  <c r="X22" i="149"/>
  <c r="X42" i="149" s="1"/>
  <c r="X22" i="142"/>
  <c r="X42" i="142" s="1"/>
  <c r="X21" i="148" s="1"/>
  <c r="AF13" i="141"/>
  <c r="AF33" i="141" s="1"/>
  <c r="AF13" i="142"/>
  <c r="AF33" i="142" s="1"/>
  <c r="AF12" i="148" s="1"/>
  <c r="AF13" i="143"/>
  <c r="AF13" i="149"/>
  <c r="AF33" i="149" s="1"/>
  <c r="V13" i="141"/>
  <c r="V33" i="141" s="1"/>
  <c r="V13" i="149"/>
  <c r="V33" i="149" s="1"/>
  <c r="V13" i="143"/>
  <c r="V13" i="142"/>
  <c r="V33" i="142" s="1"/>
  <c r="V12" i="148" s="1"/>
  <c r="P10" i="141"/>
  <c r="P30" i="141" s="1"/>
  <c r="P10" i="149"/>
  <c r="P30" i="149" s="1"/>
  <c r="P10" i="143"/>
  <c r="P10" i="142"/>
  <c r="P30" i="142" s="1"/>
  <c r="P9" i="148" s="1"/>
  <c r="R13" i="141"/>
  <c r="R33" i="141" s="1"/>
  <c r="R13" i="143"/>
  <c r="R13" i="149"/>
  <c r="R33" i="149" s="1"/>
  <c r="R13" i="142"/>
  <c r="R33" i="142" s="1"/>
  <c r="R12" i="148" s="1"/>
  <c r="H13" i="141"/>
  <c r="H33" i="141" s="1"/>
  <c r="H13" i="143"/>
  <c r="H13" i="149"/>
  <c r="H33" i="149" s="1"/>
  <c r="H13" i="142"/>
  <c r="H33" i="142" s="1"/>
  <c r="H12" i="148" s="1"/>
  <c r="Z8" i="141"/>
  <c r="Z28" i="141" s="1"/>
  <c r="Z8" i="143"/>
  <c r="Z8" i="149"/>
  <c r="Z28" i="149" s="1"/>
  <c r="Z8" i="142"/>
  <c r="Z28" i="142" s="1"/>
  <c r="Z7" i="148" s="1"/>
  <c r="T13" i="141"/>
  <c r="T33" i="141" s="1"/>
  <c r="T13" i="142"/>
  <c r="T33" i="142" s="1"/>
  <c r="T12" i="148" s="1"/>
  <c r="T13" i="149"/>
  <c r="T33" i="149" s="1"/>
  <c r="T13" i="143"/>
  <c r="L8" i="141"/>
  <c r="L28" i="141" s="1"/>
  <c r="L8" i="143"/>
  <c r="L8" i="149"/>
  <c r="L28" i="149" s="1"/>
  <c r="L8" i="142"/>
  <c r="L28" i="142" s="1"/>
  <c r="L7" i="148" s="1"/>
  <c r="D8" i="141"/>
  <c r="D28" i="141" s="1"/>
  <c r="D8" i="143"/>
  <c r="D8" i="149"/>
  <c r="D28" i="149" s="1"/>
  <c r="D8" i="142"/>
  <c r="D28" i="142" s="1"/>
  <c r="D7" i="148" s="1"/>
  <c r="AC13" i="141"/>
  <c r="AC33" i="141" s="1"/>
  <c r="AC13" i="143"/>
  <c r="AC13" i="149"/>
  <c r="AC33" i="149" s="1"/>
  <c r="AC13" i="142"/>
  <c r="AC33" i="142" s="1"/>
  <c r="AC12" i="148" s="1"/>
  <c r="F13" i="143"/>
  <c r="F13" i="149"/>
  <c r="F33" i="149" s="1"/>
  <c r="F13" i="142"/>
  <c r="F33" i="142" s="1"/>
  <c r="F12" i="148" s="1"/>
  <c r="F13" i="141"/>
  <c r="F33" i="141" s="1"/>
  <c r="AE13" i="141"/>
  <c r="AE33" i="141" s="1"/>
  <c r="AE13" i="143"/>
  <c r="AE13" i="149"/>
  <c r="AE33" i="149" s="1"/>
  <c r="AE13" i="142"/>
  <c r="AE33" i="142" s="1"/>
  <c r="AE12" i="148" s="1"/>
  <c r="X11" i="141"/>
  <c r="X31" i="141" s="1"/>
  <c r="X11" i="149"/>
  <c r="X31" i="149" s="1"/>
  <c r="X11" i="142"/>
  <c r="X31" i="142" s="1"/>
  <c r="X10" i="148" s="1"/>
  <c r="X11" i="143"/>
  <c r="N8" i="141"/>
  <c r="N28" i="141" s="1"/>
  <c r="N8" i="143"/>
  <c r="N8" i="149"/>
  <c r="N28" i="149" s="1"/>
  <c r="N8" i="142"/>
  <c r="N28" i="142" s="1"/>
  <c r="N7" i="148" s="1"/>
  <c r="AF10" i="141"/>
  <c r="AF30" i="141" s="1"/>
  <c r="AF10" i="149"/>
  <c r="AF30" i="149" s="1"/>
  <c r="AF10" i="143"/>
  <c r="AF10" i="142"/>
  <c r="AF30" i="142" s="1"/>
  <c r="AF9" i="148" s="1"/>
  <c r="P8" i="141"/>
  <c r="P28" i="141" s="1"/>
  <c r="P8" i="143"/>
  <c r="P8" i="149"/>
  <c r="P28" i="149" s="1"/>
  <c r="P8" i="142"/>
  <c r="P28" i="142" s="1"/>
  <c r="P7" i="148" s="1"/>
  <c r="R8" i="141"/>
  <c r="R28" i="141" s="1"/>
  <c r="R8" i="149"/>
  <c r="R28" i="149" s="1"/>
  <c r="R8" i="143"/>
  <c r="R8" i="142"/>
  <c r="R28" i="142" s="1"/>
  <c r="R7" i="148" s="1"/>
  <c r="Z10" i="141"/>
  <c r="Z30" i="141" s="1"/>
  <c r="Z10" i="142"/>
  <c r="Z30" i="142" s="1"/>
  <c r="Z9" i="148" s="1"/>
  <c r="Z10" i="143"/>
  <c r="Z10" i="149"/>
  <c r="Z30" i="149" s="1"/>
  <c r="L10" i="142"/>
  <c r="L30" i="142" s="1"/>
  <c r="L9" i="148" s="1"/>
  <c r="L10" i="143"/>
  <c r="L10" i="141"/>
  <c r="L30" i="141" s="1"/>
  <c r="L10" i="149"/>
  <c r="L30" i="149" s="1"/>
  <c r="AC10" i="141"/>
  <c r="AC30" i="141" s="1"/>
  <c r="AC10" i="143"/>
  <c r="AC10" i="149"/>
  <c r="AC30" i="149" s="1"/>
  <c r="AC10" i="142"/>
  <c r="AC30" i="142" s="1"/>
  <c r="AC9" i="148" s="1"/>
  <c r="O13" i="143"/>
  <c r="O13" i="149"/>
  <c r="O33" i="149" s="1"/>
  <c r="O13" i="141"/>
  <c r="O33" i="141" s="1"/>
  <c r="O13" i="142"/>
  <c r="O33" i="142" s="1"/>
  <c r="O12" i="148" s="1"/>
  <c r="F10" i="141"/>
  <c r="F30" i="141" s="1"/>
  <c r="F10" i="142"/>
  <c r="F30" i="142" s="1"/>
  <c r="F9" i="148" s="1"/>
  <c r="F10" i="143"/>
  <c r="F10" i="149"/>
  <c r="F30" i="149" s="1"/>
  <c r="AB8" i="141"/>
  <c r="AB28" i="141" s="1"/>
  <c r="AB8" i="143"/>
  <c r="AB8" i="149"/>
  <c r="AB28" i="149" s="1"/>
  <c r="AB8" i="142"/>
  <c r="AB28" i="142" s="1"/>
  <c r="AB7" i="148" s="1"/>
  <c r="AE8" i="141"/>
  <c r="AE28" i="141" s="1"/>
  <c r="AE8" i="143"/>
  <c r="AE8" i="149"/>
  <c r="AE28" i="149" s="1"/>
  <c r="AE8" i="142"/>
  <c r="AE28" i="142" s="1"/>
  <c r="AE7" i="148" s="1"/>
  <c r="Y8" i="141"/>
  <c r="Y28" i="141" s="1"/>
  <c r="Y8" i="143"/>
  <c r="Y8" i="149"/>
  <c r="Y28" i="149" s="1"/>
  <c r="Y8" i="142"/>
  <c r="Y28" i="142" s="1"/>
  <c r="Y7" i="148" s="1"/>
  <c r="N10" i="141"/>
  <c r="N30" i="141" s="1"/>
  <c r="N10" i="143"/>
  <c r="N10" i="149"/>
  <c r="N30" i="149" s="1"/>
  <c r="N10" i="142"/>
  <c r="N30" i="142" s="1"/>
  <c r="N9" i="148" s="1"/>
  <c r="S13" i="141"/>
  <c r="S33" i="141" s="1"/>
  <c r="S13" i="143"/>
  <c r="S13" i="149"/>
  <c r="S33" i="149" s="1"/>
  <c r="S13" i="142"/>
  <c r="S33" i="142" s="1"/>
  <c r="S12" i="148" s="1"/>
  <c r="AD13" i="141"/>
  <c r="AD33" i="141" s="1"/>
  <c r="AD13" i="143"/>
  <c r="AD13" i="149"/>
  <c r="AD33" i="149" s="1"/>
  <c r="AD13" i="142"/>
  <c r="AD33" i="142" s="1"/>
  <c r="AD12" i="148" s="1"/>
  <c r="AF8" i="141"/>
  <c r="AF28" i="141" s="1"/>
  <c r="AF8" i="149"/>
  <c r="AF28" i="149" s="1"/>
  <c r="AF8" i="142"/>
  <c r="AF28" i="142" s="1"/>
  <c r="AF7" i="148" s="1"/>
  <c r="AF8" i="143"/>
  <c r="P13" i="141"/>
  <c r="P33" i="141" s="1"/>
  <c r="P13" i="143"/>
  <c r="P13" i="149"/>
  <c r="P33" i="149" s="1"/>
  <c r="P13" i="142"/>
  <c r="P33" i="142" s="1"/>
  <c r="P12" i="148" s="1"/>
  <c r="E8" i="141"/>
  <c r="E28" i="141" s="1"/>
  <c r="E8" i="143"/>
  <c r="E8" i="149"/>
  <c r="E28" i="149" s="1"/>
  <c r="E8" i="142"/>
  <c r="E28" i="142" s="1"/>
  <c r="E7" i="148" s="1"/>
  <c r="R10" i="141"/>
  <c r="R30" i="141" s="1"/>
  <c r="R10" i="142"/>
  <c r="R30" i="142" s="1"/>
  <c r="R9" i="148" s="1"/>
  <c r="R10" i="149"/>
  <c r="R30" i="149" s="1"/>
  <c r="R10" i="143"/>
  <c r="X14" i="141"/>
  <c r="X34" i="141" s="1"/>
  <c r="X14" i="143"/>
  <c r="X14" i="149"/>
  <c r="X34" i="149" s="1"/>
  <c r="X14" i="142"/>
  <c r="X34" i="142" s="1"/>
  <c r="X13" i="148" s="1"/>
  <c r="Z13" i="141"/>
  <c r="Z33" i="141" s="1"/>
  <c r="Z13" i="143"/>
  <c r="Z13" i="149"/>
  <c r="Z33" i="149" s="1"/>
  <c r="Z13" i="142"/>
  <c r="Z33" i="142" s="1"/>
  <c r="Z12" i="148" s="1"/>
  <c r="L13" i="141"/>
  <c r="L33" i="141" s="1"/>
  <c r="L13" i="143"/>
  <c r="L13" i="149"/>
  <c r="L33" i="149" s="1"/>
  <c r="L13" i="142"/>
  <c r="L33" i="142" s="1"/>
  <c r="L12" i="148" s="1"/>
  <c r="I8" i="143"/>
  <c r="I8" i="142"/>
  <c r="I28" i="142" s="1"/>
  <c r="I7" i="148" s="1"/>
  <c r="I8" i="149"/>
  <c r="I28" i="149" s="1"/>
  <c r="I8" i="141"/>
  <c r="I28" i="141" s="1"/>
  <c r="AC8" i="141"/>
  <c r="AC28" i="141" s="1"/>
  <c r="AC8" i="143"/>
  <c r="AC8" i="149"/>
  <c r="AC28" i="149" s="1"/>
  <c r="AC8" i="142"/>
  <c r="AC28" i="142" s="1"/>
  <c r="AC7" i="148" s="1"/>
  <c r="O8" i="141"/>
  <c r="O28" i="141" s="1"/>
  <c r="O8" i="149"/>
  <c r="O28" i="149" s="1"/>
  <c r="O8" i="142"/>
  <c r="O28" i="142" s="1"/>
  <c r="O7" i="148" s="1"/>
  <c r="O8" i="143"/>
  <c r="Q8" i="143"/>
  <c r="Q8" i="149"/>
  <c r="Q28" i="149" s="1"/>
  <c r="Q8" i="142"/>
  <c r="Q28" i="142" s="1"/>
  <c r="Q7" i="148" s="1"/>
  <c r="Q8" i="141"/>
  <c r="Q28" i="141" s="1"/>
  <c r="AB13" i="141"/>
  <c r="AB33" i="141" s="1"/>
  <c r="AB13" i="143"/>
  <c r="AB13" i="149"/>
  <c r="AB33" i="149" s="1"/>
  <c r="AB13" i="142"/>
  <c r="AB33" i="142" s="1"/>
  <c r="AB12" i="148" s="1"/>
  <c r="Y10" i="141"/>
  <c r="Y30" i="141" s="1"/>
  <c r="Y10" i="149"/>
  <c r="Y30" i="149" s="1"/>
  <c r="Y10" i="142"/>
  <c r="Y30" i="142" s="1"/>
  <c r="Y9" i="148" s="1"/>
  <c r="Y10" i="143"/>
  <c r="S10" i="141"/>
  <c r="S30" i="141" s="1"/>
  <c r="S10" i="149"/>
  <c r="S30" i="149" s="1"/>
  <c r="S10" i="142"/>
  <c r="S30" i="142" s="1"/>
  <c r="S9" i="148" s="1"/>
  <c r="S10" i="143"/>
  <c r="AD8" i="141"/>
  <c r="AD28" i="141" s="1"/>
  <c r="AD8" i="142"/>
  <c r="AD28" i="142" s="1"/>
  <c r="AD7" i="148" s="1"/>
  <c r="AD8" i="143"/>
  <c r="AD8" i="149"/>
  <c r="AD28" i="149" s="1"/>
  <c r="E13" i="141"/>
  <c r="E33" i="141" s="1"/>
  <c r="E13" i="149"/>
  <c r="E33" i="149" s="1"/>
  <c r="E13" i="143"/>
  <c r="E13" i="142"/>
  <c r="E33" i="142" s="1"/>
  <c r="E12" i="148" s="1"/>
  <c r="I10" i="141"/>
  <c r="I30" i="141" s="1"/>
  <c r="I10" i="143"/>
  <c r="I10" i="142"/>
  <c r="I30" i="142" s="1"/>
  <c r="I9" i="148" s="1"/>
  <c r="I10" i="149"/>
  <c r="I30" i="149" s="1"/>
  <c r="O10" i="142"/>
  <c r="O30" i="142" s="1"/>
  <c r="O9" i="148" s="1"/>
  <c r="O10" i="141"/>
  <c r="O30" i="141" s="1"/>
  <c r="O10" i="143"/>
  <c r="O10" i="149"/>
  <c r="O30" i="149" s="1"/>
  <c r="AB10" i="141"/>
  <c r="AB30" i="141" s="1"/>
  <c r="AB10" i="143"/>
  <c r="AB10" i="149"/>
  <c r="AB30" i="149" s="1"/>
  <c r="AB10" i="142"/>
  <c r="AB30" i="142" s="1"/>
  <c r="AB9" i="148" s="1"/>
  <c r="U8" i="141"/>
  <c r="U28" i="141" s="1"/>
  <c r="U8" i="142"/>
  <c r="U28" i="142" s="1"/>
  <c r="U7" i="148" s="1"/>
  <c r="U8" i="143"/>
  <c r="U8" i="149"/>
  <c r="U28" i="149" s="1"/>
  <c r="AA8" i="141"/>
  <c r="AA28" i="141" s="1"/>
  <c r="AA8" i="142"/>
  <c r="AA28" i="142" s="1"/>
  <c r="AA7" i="148" s="1"/>
  <c r="AA8" i="143"/>
  <c r="AA8" i="149"/>
  <c r="AA28" i="149" s="1"/>
  <c r="Y13" i="141"/>
  <c r="Y33" i="141" s="1"/>
  <c r="Y13" i="143"/>
  <c r="Y13" i="149"/>
  <c r="Y33" i="149" s="1"/>
  <c r="Y13" i="142"/>
  <c r="Y33" i="142" s="1"/>
  <c r="Y12" i="148" s="1"/>
  <c r="S8" i="141"/>
  <c r="S28" i="141" s="1"/>
  <c r="S8" i="142"/>
  <c r="S28" i="142" s="1"/>
  <c r="S7" i="148" s="1"/>
  <c r="S8" i="149"/>
  <c r="S28" i="149" s="1"/>
  <c r="S8" i="143"/>
  <c r="C10" i="141"/>
  <c r="C30" i="141" s="1"/>
  <c r="C10" i="143"/>
  <c r="C10" i="149"/>
  <c r="C30" i="149" s="1"/>
  <c r="C10" i="142"/>
  <c r="C30" i="142" s="1"/>
  <c r="C9" i="148" s="1"/>
  <c r="AD10" i="141"/>
  <c r="AD30" i="141" s="1"/>
  <c r="AD10" i="143"/>
  <c r="AD10" i="149"/>
  <c r="AD30" i="149" s="1"/>
  <c r="AD10" i="142"/>
  <c r="AD30" i="142" s="1"/>
  <c r="AD9" i="148" s="1"/>
  <c r="E10" i="141"/>
  <c r="E30" i="141" s="1"/>
  <c r="E10" i="142"/>
  <c r="E30" i="142" s="1"/>
  <c r="E9" i="148" s="1"/>
  <c r="E10" i="143"/>
  <c r="E10" i="149"/>
  <c r="E30" i="149" s="1"/>
  <c r="M13" i="141"/>
  <c r="M33" i="141" s="1"/>
  <c r="M13" i="143"/>
  <c r="M13" i="149"/>
  <c r="M33" i="149" s="1"/>
  <c r="M13" i="142"/>
  <c r="M33" i="142" s="1"/>
  <c r="M12" i="148" s="1"/>
  <c r="I13" i="142"/>
  <c r="I33" i="142" s="1"/>
  <c r="I12" i="148" s="1"/>
  <c r="I13" i="141"/>
  <c r="I33" i="141" s="1"/>
  <c r="I13" i="143"/>
  <c r="I13" i="149"/>
  <c r="I33" i="149" s="1"/>
  <c r="G10" i="141"/>
  <c r="G30" i="141" s="1"/>
  <c r="G10" i="143"/>
  <c r="G10" i="149"/>
  <c r="G30" i="149" s="1"/>
  <c r="G10" i="142"/>
  <c r="G30" i="142" s="1"/>
  <c r="G9" i="148" s="1"/>
  <c r="U13" i="141"/>
  <c r="U33" i="141" s="1"/>
  <c r="U13" i="149"/>
  <c r="U33" i="149" s="1"/>
  <c r="U13" i="143"/>
  <c r="U13" i="142"/>
  <c r="U33" i="142" s="1"/>
  <c r="U12" i="148" s="1"/>
  <c r="AA10" i="141"/>
  <c r="AA30" i="141" s="1"/>
  <c r="AA10" i="143"/>
  <c r="AA10" i="149"/>
  <c r="AA30" i="149" s="1"/>
  <c r="AA10" i="142"/>
  <c r="AA30" i="142" s="1"/>
  <c r="AA9" i="148" s="1"/>
  <c r="C13" i="143"/>
  <c r="C13" i="149"/>
  <c r="C33" i="149" s="1"/>
  <c r="C13" i="142"/>
  <c r="C33" i="142" s="1"/>
  <c r="C12" i="148" s="1"/>
  <c r="C13" i="141"/>
  <c r="C33" i="141" s="1"/>
  <c r="M8" i="141"/>
  <c r="M28" i="141" s="1"/>
  <c r="M8" i="143"/>
  <c r="M8" i="149"/>
  <c r="M28" i="149" s="1"/>
  <c r="M8" i="142"/>
  <c r="M28" i="142" s="1"/>
  <c r="M7" i="148" s="1"/>
  <c r="G11" i="141" l="1"/>
  <c r="G31" i="141" s="1"/>
  <c r="G11" i="143"/>
  <c r="G11" i="142"/>
  <c r="G31" i="142" s="1"/>
  <c r="G10" i="148" s="1"/>
  <c r="G11" i="149"/>
  <c r="G31" i="149" s="1"/>
  <c r="E11" i="141"/>
  <c r="E31" i="141" s="1"/>
  <c r="E11" i="143"/>
  <c r="E11" i="149"/>
  <c r="E31" i="149" s="1"/>
  <c r="E11" i="142"/>
  <c r="E31" i="142" s="1"/>
  <c r="E10" i="148" s="1"/>
  <c r="AB11" i="141"/>
  <c r="AB31" i="141" s="1"/>
  <c r="AB11" i="143"/>
  <c r="AB11" i="149"/>
  <c r="AB31" i="149" s="1"/>
  <c r="AB11" i="142"/>
  <c r="AB31" i="142" s="1"/>
  <c r="AB10" i="148" s="1"/>
  <c r="AC22" i="141"/>
  <c r="AC42" i="141" s="1"/>
  <c r="AC22" i="143"/>
  <c r="AC22" i="149"/>
  <c r="AC42" i="149" s="1"/>
  <c r="AC22" i="142"/>
  <c r="AC42" i="142" s="1"/>
  <c r="AC21" i="148" s="1"/>
  <c r="L14" i="141"/>
  <c r="L34" i="141" s="1"/>
  <c r="L14" i="142"/>
  <c r="L34" i="142" s="1"/>
  <c r="L13" i="148" s="1"/>
  <c r="L14" i="149"/>
  <c r="L34" i="149" s="1"/>
  <c r="L14" i="143"/>
  <c r="X16" i="141"/>
  <c r="X36" i="141" s="1"/>
  <c r="X16" i="143"/>
  <c r="X16" i="142"/>
  <c r="X36" i="142" s="1"/>
  <c r="X15" i="148" s="1"/>
  <c r="X16" i="149"/>
  <c r="X36" i="149" s="1"/>
  <c r="P14" i="141"/>
  <c r="P34" i="141" s="1"/>
  <c r="P14" i="149"/>
  <c r="P34" i="149" s="1"/>
  <c r="P14" i="142"/>
  <c r="P34" i="142" s="1"/>
  <c r="P13" i="148" s="1"/>
  <c r="P14" i="143"/>
  <c r="AD14" i="141"/>
  <c r="AD34" i="141" s="1"/>
  <c r="AD14" i="143"/>
  <c r="AD14" i="149"/>
  <c r="AD34" i="149" s="1"/>
  <c r="AD14" i="142"/>
  <c r="AD34" i="142" s="1"/>
  <c r="AD13" i="148" s="1"/>
  <c r="AE22" i="141"/>
  <c r="AE42" i="141" s="1"/>
  <c r="AE22" i="142"/>
  <c r="AE42" i="142" s="1"/>
  <c r="AE21" i="148" s="1"/>
  <c r="AE22" i="143"/>
  <c r="AE22" i="149"/>
  <c r="AE42" i="149" s="1"/>
  <c r="AC11" i="141"/>
  <c r="AC31" i="141" s="1"/>
  <c r="AC11" i="142"/>
  <c r="AC31" i="142" s="1"/>
  <c r="AC10" i="148" s="1"/>
  <c r="AC11" i="143"/>
  <c r="AC11" i="149"/>
  <c r="AC31" i="149" s="1"/>
  <c r="N22" i="141"/>
  <c r="N42" i="141" s="1"/>
  <c r="N22" i="143"/>
  <c r="N22" i="149"/>
  <c r="N42" i="149" s="1"/>
  <c r="N22" i="142"/>
  <c r="N42" i="142" s="1"/>
  <c r="N21" i="148" s="1"/>
  <c r="AA14" i="141"/>
  <c r="AA34" i="141" s="1"/>
  <c r="AA14" i="143"/>
  <c r="AA14" i="149"/>
  <c r="AA34" i="149" s="1"/>
  <c r="AA14" i="142"/>
  <c r="AA34" i="142" s="1"/>
  <c r="AA13" i="148" s="1"/>
  <c r="J11" i="141"/>
  <c r="J31" i="141" s="1"/>
  <c r="J11" i="143"/>
  <c r="J11" i="149"/>
  <c r="J31" i="149" s="1"/>
  <c r="J11" i="142"/>
  <c r="J31" i="142" s="1"/>
  <c r="J10" i="148" s="1"/>
  <c r="C14" i="143"/>
  <c r="C14" i="149"/>
  <c r="C34" i="149" s="1"/>
  <c r="C14" i="142"/>
  <c r="C34" i="142" s="1"/>
  <c r="C13" i="148" s="1"/>
  <c r="C14" i="141"/>
  <c r="C34" i="141" s="1"/>
  <c r="I14" i="149"/>
  <c r="I34" i="149" s="1"/>
  <c r="I14" i="143"/>
  <c r="I14" i="141"/>
  <c r="I34" i="141" s="1"/>
  <c r="I14" i="142"/>
  <c r="I34" i="142" s="1"/>
  <c r="I13" i="148" s="1"/>
  <c r="C11" i="141"/>
  <c r="C31" i="141" s="1"/>
  <c r="C11" i="143"/>
  <c r="C11" i="149"/>
  <c r="C31" i="149" s="1"/>
  <c r="C11" i="142"/>
  <c r="C31" i="142" s="1"/>
  <c r="C10" i="148" s="1"/>
  <c r="O11" i="143"/>
  <c r="O11" i="149"/>
  <c r="O31" i="149" s="1"/>
  <c r="O11" i="142"/>
  <c r="O31" i="142" s="1"/>
  <c r="O10" i="148" s="1"/>
  <c r="O11" i="141"/>
  <c r="O31" i="141" s="1"/>
  <c r="Y11" i="141"/>
  <c r="Y31" i="141" s="1"/>
  <c r="Y11" i="142"/>
  <c r="Y31" i="142" s="1"/>
  <c r="Y10" i="148" s="1"/>
  <c r="Y11" i="143"/>
  <c r="Y11" i="149"/>
  <c r="Y31" i="149" s="1"/>
  <c r="N11" i="141"/>
  <c r="N31" i="141" s="1"/>
  <c r="N11" i="149"/>
  <c r="N31" i="149" s="1"/>
  <c r="N11" i="143"/>
  <c r="N11" i="142"/>
  <c r="N31" i="142" s="1"/>
  <c r="N10" i="148" s="1"/>
  <c r="O14" i="143"/>
  <c r="O14" i="149"/>
  <c r="O34" i="149" s="1"/>
  <c r="O14" i="142"/>
  <c r="O34" i="142" s="1"/>
  <c r="O13" i="148" s="1"/>
  <c r="O14" i="141"/>
  <c r="O34" i="141" s="1"/>
  <c r="P11" i="141"/>
  <c r="P31" i="141" s="1"/>
  <c r="P11" i="143"/>
  <c r="P11" i="149"/>
  <c r="P31" i="149" s="1"/>
  <c r="P11" i="142"/>
  <c r="P31" i="142" s="1"/>
  <c r="P10" i="148" s="1"/>
  <c r="V14" i="141"/>
  <c r="V34" i="141" s="1"/>
  <c r="V14" i="143"/>
  <c r="V14" i="142"/>
  <c r="V34" i="142" s="1"/>
  <c r="V13" i="148" s="1"/>
  <c r="V14" i="149"/>
  <c r="V34" i="149" s="1"/>
  <c r="H22" i="141"/>
  <c r="H42" i="141" s="1"/>
  <c r="H22" i="142"/>
  <c r="H42" i="142" s="1"/>
  <c r="H21" i="148" s="1"/>
  <c r="H22" i="143"/>
  <c r="H22" i="149"/>
  <c r="H42" i="149" s="1"/>
  <c r="Q14" i="141"/>
  <c r="Q34" i="141" s="1"/>
  <c r="Q14" i="149"/>
  <c r="Q34" i="149" s="1"/>
  <c r="Q14" i="143"/>
  <c r="Q14" i="142"/>
  <c r="Q34" i="142" s="1"/>
  <c r="Q13" i="148" s="1"/>
  <c r="V22" i="143"/>
  <c r="V22" i="141"/>
  <c r="V42" i="141" s="1"/>
  <c r="V22" i="149"/>
  <c r="V42" i="149" s="1"/>
  <c r="V22" i="142"/>
  <c r="V42" i="142" s="1"/>
  <c r="V21" i="148" s="1"/>
  <c r="U14" i="141"/>
  <c r="U34" i="141" s="1"/>
  <c r="U14" i="149"/>
  <c r="U34" i="149" s="1"/>
  <c r="U14" i="142"/>
  <c r="U34" i="142" s="1"/>
  <c r="U13" i="148" s="1"/>
  <c r="U14" i="143"/>
  <c r="S22" i="141"/>
  <c r="S42" i="141" s="1"/>
  <c r="S22" i="143"/>
  <c r="S22" i="149"/>
  <c r="S42" i="149" s="1"/>
  <c r="S22" i="142"/>
  <c r="S42" i="142" s="1"/>
  <c r="S21" i="148" s="1"/>
  <c r="Y14" i="141"/>
  <c r="Y34" i="141" s="1"/>
  <c r="Y14" i="142"/>
  <c r="Y34" i="142" s="1"/>
  <c r="Y13" i="148" s="1"/>
  <c r="Y14" i="143"/>
  <c r="Y14" i="149"/>
  <c r="Y34" i="149" s="1"/>
  <c r="U22" i="141"/>
  <c r="U42" i="141" s="1"/>
  <c r="U22" i="149"/>
  <c r="U42" i="149" s="1"/>
  <c r="U22" i="142"/>
  <c r="U42" i="142" s="1"/>
  <c r="U21" i="148" s="1"/>
  <c r="U22" i="143"/>
  <c r="S11" i="141"/>
  <c r="S31" i="141" s="1"/>
  <c r="S11" i="143"/>
  <c r="S11" i="149"/>
  <c r="S31" i="149" s="1"/>
  <c r="S11" i="142"/>
  <c r="S31" i="142" s="1"/>
  <c r="S10" i="148" s="1"/>
  <c r="F11" i="141"/>
  <c r="F31" i="141" s="1"/>
  <c r="F11" i="149"/>
  <c r="F31" i="149" s="1"/>
  <c r="F11" i="143"/>
  <c r="F11" i="142"/>
  <c r="F31" i="142" s="1"/>
  <c r="F10" i="148" s="1"/>
  <c r="R22" i="141"/>
  <c r="R42" i="141" s="1"/>
  <c r="R22" i="149"/>
  <c r="R42" i="149" s="1"/>
  <c r="R22" i="142"/>
  <c r="R42" i="142" s="1"/>
  <c r="R21" i="148" s="1"/>
  <c r="R22" i="143"/>
  <c r="P22" i="141"/>
  <c r="P42" i="141" s="1"/>
  <c r="P22" i="149"/>
  <c r="P42" i="149" s="1"/>
  <c r="P22" i="143"/>
  <c r="P22" i="142"/>
  <c r="P42" i="142" s="1"/>
  <c r="P21" i="148" s="1"/>
  <c r="AE14" i="141"/>
  <c r="AE34" i="141" s="1"/>
  <c r="AE14" i="143"/>
  <c r="AE14" i="149"/>
  <c r="AE34" i="149" s="1"/>
  <c r="AE14" i="142"/>
  <c r="AE34" i="142" s="1"/>
  <c r="AE13" i="148" s="1"/>
  <c r="J22" i="141"/>
  <c r="J42" i="141" s="1"/>
  <c r="J22" i="143"/>
  <c r="J22" i="149"/>
  <c r="J42" i="149" s="1"/>
  <c r="J22" i="142"/>
  <c r="J42" i="142" s="1"/>
  <c r="J21" i="148" s="1"/>
  <c r="G14" i="141"/>
  <c r="G34" i="141" s="1"/>
  <c r="G14" i="143"/>
  <c r="G14" i="149"/>
  <c r="G34" i="149" s="1"/>
  <c r="G14" i="142"/>
  <c r="G34" i="142" s="1"/>
  <c r="G13" i="148" s="1"/>
  <c r="U11" i="141"/>
  <c r="U31" i="141" s="1"/>
  <c r="U11" i="143"/>
  <c r="U11" i="149"/>
  <c r="U31" i="149" s="1"/>
  <c r="U11" i="142"/>
  <c r="U31" i="142" s="1"/>
  <c r="U10" i="148" s="1"/>
  <c r="K11" i="141"/>
  <c r="K31" i="141" s="1"/>
  <c r="K11" i="149"/>
  <c r="K31" i="149" s="1"/>
  <c r="K11" i="142"/>
  <c r="K31" i="142" s="1"/>
  <c r="K10" i="148" s="1"/>
  <c r="K11" i="143"/>
  <c r="AA11" i="141"/>
  <c r="AA31" i="141" s="1"/>
  <c r="AA11" i="143"/>
  <c r="AA11" i="149"/>
  <c r="AA31" i="149" s="1"/>
  <c r="AA11" i="142"/>
  <c r="AA31" i="142" s="1"/>
  <c r="AA10" i="148" s="1"/>
  <c r="AF11" i="149"/>
  <c r="AF31" i="149" s="1"/>
  <c r="AF11" i="143"/>
  <c r="AF11" i="142"/>
  <c r="AF31" i="142" s="1"/>
  <c r="AF10" i="148" s="1"/>
  <c r="AF11" i="141"/>
  <c r="AF31" i="141" s="1"/>
  <c r="F14" i="141"/>
  <c r="F34" i="141" s="1"/>
  <c r="F14" i="143"/>
  <c r="F14" i="142"/>
  <c r="F34" i="142" s="1"/>
  <c r="F13" i="148" s="1"/>
  <c r="F14" i="149"/>
  <c r="F34" i="149" s="1"/>
  <c r="L22" i="141"/>
  <c r="L42" i="141" s="1"/>
  <c r="L22" i="149"/>
  <c r="L42" i="149" s="1"/>
  <c r="L22" i="143"/>
  <c r="L22" i="142"/>
  <c r="L42" i="142" s="1"/>
  <c r="L21" i="148" s="1"/>
  <c r="N14" i="141"/>
  <c r="N34" i="141" s="1"/>
  <c r="N14" i="142"/>
  <c r="N34" i="142" s="1"/>
  <c r="N13" i="148" s="1"/>
  <c r="N14" i="143"/>
  <c r="N14" i="149"/>
  <c r="N34" i="149" s="1"/>
  <c r="F22" i="143"/>
  <c r="F22" i="149"/>
  <c r="F42" i="149" s="1"/>
  <c r="F22" i="142"/>
  <c r="F42" i="142" s="1"/>
  <c r="F21" i="148" s="1"/>
  <c r="F22" i="141"/>
  <c r="F42" i="141" s="1"/>
  <c r="J14" i="141"/>
  <c r="J34" i="141" s="1"/>
  <c r="J14" i="149"/>
  <c r="J34" i="149" s="1"/>
  <c r="J14" i="143"/>
  <c r="J14" i="142"/>
  <c r="J34" i="142" s="1"/>
  <c r="J13" i="148" s="1"/>
  <c r="C22" i="141"/>
  <c r="C42" i="141" s="1"/>
  <c r="C22" i="143"/>
  <c r="C22" i="149"/>
  <c r="C42" i="149" s="1"/>
  <c r="C22" i="142"/>
  <c r="C42" i="142" s="1"/>
  <c r="C21" i="148" s="1"/>
  <c r="O22" i="149"/>
  <c r="O42" i="149" s="1"/>
  <c r="O22" i="143"/>
  <c r="O22" i="141"/>
  <c r="O42" i="141" s="1"/>
  <c r="O22" i="142"/>
  <c r="O42" i="142" s="1"/>
  <c r="O21" i="148" s="1"/>
  <c r="Y22" i="141"/>
  <c r="Y42" i="141" s="1"/>
  <c r="Y22" i="143"/>
  <c r="Y22" i="149"/>
  <c r="Y42" i="149" s="1"/>
  <c r="Y22" i="142"/>
  <c r="Y42" i="142" s="1"/>
  <c r="Y21" i="148" s="1"/>
  <c r="L11" i="141"/>
  <c r="L31" i="141" s="1"/>
  <c r="L11" i="143"/>
  <c r="L11" i="149"/>
  <c r="L31" i="149" s="1"/>
  <c r="L11" i="142"/>
  <c r="L31" i="142" s="1"/>
  <c r="L10" i="148" s="1"/>
  <c r="T14" i="141"/>
  <c r="T34" i="141" s="1"/>
  <c r="T14" i="142"/>
  <c r="T34" i="142" s="1"/>
  <c r="T13" i="148" s="1"/>
  <c r="T14" i="143"/>
  <c r="T14" i="149"/>
  <c r="T34" i="149" s="1"/>
  <c r="W11" i="141"/>
  <c r="W31" i="141" s="1"/>
  <c r="W11" i="143"/>
  <c r="W11" i="149"/>
  <c r="W31" i="149" s="1"/>
  <c r="W11" i="142"/>
  <c r="W31" i="142" s="1"/>
  <c r="W10" i="148" s="1"/>
  <c r="K14" i="141"/>
  <c r="K34" i="141" s="1"/>
  <c r="K14" i="149"/>
  <c r="K34" i="149" s="1"/>
  <c r="K14" i="143"/>
  <c r="K14" i="142"/>
  <c r="K34" i="142" s="1"/>
  <c r="K13" i="148" s="1"/>
  <c r="D11" i="149"/>
  <c r="D31" i="149" s="1"/>
  <c r="D11" i="141"/>
  <c r="D31" i="141" s="1"/>
  <c r="D11" i="143"/>
  <c r="D11" i="142"/>
  <c r="D31" i="142" s="1"/>
  <c r="D10" i="148" s="1"/>
  <c r="T22" i="141"/>
  <c r="T42" i="141" s="1"/>
  <c r="T22" i="143"/>
  <c r="T22" i="149"/>
  <c r="T42" i="149" s="1"/>
  <c r="T22" i="142"/>
  <c r="T42" i="142" s="1"/>
  <c r="T21" i="148" s="1"/>
  <c r="H11" i="141"/>
  <c r="H31" i="141" s="1"/>
  <c r="H11" i="149"/>
  <c r="H31" i="149" s="1"/>
  <c r="H11" i="143"/>
  <c r="H11" i="142"/>
  <c r="H31" i="142" s="1"/>
  <c r="H10" i="148" s="1"/>
  <c r="M11" i="141"/>
  <c r="M31" i="141" s="1"/>
  <c r="M11" i="143"/>
  <c r="M11" i="149"/>
  <c r="M31" i="149" s="1"/>
  <c r="M11" i="142"/>
  <c r="M31" i="142" s="1"/>
  <c r="M10" i="148" s="1"/>
  <c r="G22" i="141"/>
  <c r="G42" i="141" s="1"/>
  <c r="G22" i="143"/>
  <c r="G22" i="149"/>
  <c r="G42" i="149" s="1"/>
  <c r="G22" i="142"/>
  <c r="G42" i="142" s="1"/>
  <c r="G21" i="148" s="1"/>
  <c r="I11" i="142"/>
  <c r="I31" i="142" s="1"/>
  <c r="I10" i="148" s="1"/>
  <c r="I11" i="143"/>
  <c r="I11" i="141"/>
  <c r="I31" i="141" s="1"/>
  <c r="I11" i="149"/>
  <c r="I31" i="149" s="1"/>
  <c r="E22" i="143"/>
  <c r="E22" i="149"/>
  <c r="E42" i="149" s="1"/>
  <c r="E22" i="142"/>
  <c r="E42" i="142" s="1"/>
  <c r="E21" i="148" s="1"/>
  <c r="E22" i="141"/>
  <c r="E42" i="141" s="1"/>
  <c r="AF22" i="141"/>
  <c r="AF42" i="141" s="1"/>
  <c r="AF22" i="149"/>
  <c r="AF42" i="149" s="1"/>
  <c r="AF22" i="143"/>
  <c r="AF22" i="142"/>
  <c r="AF42" i="142" s="1"/>
  <c r="AF21" i="148" s="1"/>
  <c r="AC14" i="141"/>
  <c r="AC34" i="141" s="1"/>
  <c r="AC14" i="149"/>
  <c r="AC34" i="149" s="1"/>
  <c r="AC14" i="143"/>
  <c r="AC14" i="142"/>
  <c r="AC34" i="142" s="1"/>
  <c r="AC13" i="148" s="1"/>
  <c r="AF14" i="141"/>
  <c r="AF34" i="141" s="1"/>
  <c r="AF14" i="143"/>
  <c r="AF14" i="149"/>
  <c r="AF34" i="149" s="1"/>
  <c r="AF14" i="142"/>
  <c r="AF34" i="142" s="1"/>
  <c r="AF13" i="148" s="1"/>
  <c r="T11" i="141"/>
  <c r="T31" i="141" s="1"/>
  <c r="T11" i="143"/>
  <c r="T11" i="149"/>
  <c r="T31" i="149" s="1"/>
  <c r="T11" i="142"/>
  <c r="T31" i="142" s="1"/>
  <c r="T10" i="148" s="1"/>
  <c r="W22" i="141"/>
  <c r="W42" i="141" s="1"/>
  <c r="W22" i="143"/>
  <c r="W22" i="149"/>
  <c r="W42" i="149" s="1"/>
  <c r="W22" i="142"/>
  <c r="W42" i="142" s="1"/>
  <c r="W21" i="148" s="1"/>
  <c r="M14" i="141"/>
  <c r="M34" i="141" s="1"/>
  <c r="M14" i="149"/>
  <c r="M34" i="149" s="1"/>
  <c r="M14" i="142"/>
  <c r="M34" i="142" s="1"/>
  <c r="M13" i="148" s="1"/>
  <c r="M14" i="143"/>
  <c r="AA22" i="141"/>
  <c r="AA42" i="141" s="1"/>
  <c r="AA22" i="143"/>
  <c r="AA22" i="142"/>
  <c r="AA42" i="142" s="1"/>
  <c r="AA21" i="148" s="1"/>
  <c r="AA22" i="149"/>
  <c r="AA42" i="149" s="1"/>
  <c r="AD22" i="141"/>
  <c r="AD42" i="141" s="1"/>
  <c r="AD22" i="143"/>
  <c r="AD22" i="149"/>
  <c r="AD42" i="149" s="1"/>
  <c r="AD22" i="142"/>
  <c r="AD42" i="142" s="1"/>
  <c r="AD21" i="148" s="1"/>
  <c r="R11" i="141"/>
  <c r="R31" i="141" s="1"/>
  <c r="R11" i="143"/>
  <c r="R11" i="149"/>
  <c r="R31" i="149" s="1"/>
  <c r="R11" i="142"/>
  <c r="R31" i="142" s="1"/>
  <c r="R10" i="148" s="1"/>
  <c r="S14" i="141"/>
  <c r="S34" i="141" s="1"/>
  <c r="S14" i="149"/>
  <c r="S34" i="149" s="1"/>
  <c r="S14" i="143"/>
  <c r="S14" i="142"/>
  <c r="S34" i="142" s="1"/>
  <c r="S13" i="148" s="1"/>
  <c r="AB22" i="141"/>
  <c r="AB42" i="141" s="1"/>
  <c r="AB22" i="142"/>
  <c r="AB42" i="142" s="1"/>
  <c r="AB21" i="148" s="1"/>
  <c r="AB22" i="149"/>
  <c r="AB42" i="149" s="1"/>
  <c r="AB22" i="143"/>
  <c r="Z11" i="141"/>
  <c r="Z31" i="141" s="1"/>
  <c r="Z11" i="149"/>
  <c r="Z31" i="149" s="1"/>
  <c r="Z11" i="142"/>
  <c r="Z31" i="142" s="1"/>
  <c r="Z10" i="148" s="1"/>
  <c r="Z11" i="143"/>
  <c r="H14" i="141"/>
  <c r="H34" i="141" s="1"/>
  <c r="H14" i="143"/>
  <c r="H14" i="149"/>
  <c r="H34" i="149" s="1"/>
  <c r="H14" i="142"/>
  <c r="H34" i="142" s="1"/>
  <c r="H13" i="148" s="1"/>
  <c r="AE11" i="141"/>
  <c r="AE31" i="141" s="1"/>
  <c r="AE11" i="143"/>
  <c r="AE11" i="142"/>
  <c r="AE31" i="142" s="1"/>
  <c r="AE10" i="148" s="1"/>
  <c r="AE11" i="149"/>
  <c r="AE31" i="149" s="1"/>
  <c r="M22" i="141"/>
  <c r="M42" i="141" s="1"/>
  <c r="M22" i="143"/>
  <c r="M22" i="149"/>
  <c r="M42" i="149" s="1"/>
  <c r="M22" i="142"/>
  <c r="M42" i="142" s="1"/>
  <c r="M21" i="148" s="1"/>
  <c r="AD11" i="141"/>
  <c r="AD31" i="141" s="1"/>
  <c r="AD11" i="149"/>
  <c r="AD31" i="149" s="1"/>
  <c r="AD11" i="143"/>
  <c r="AD11" i="142"/>
  <c r="AD31" i="142" s="1"/>
  <c r="AD10" i="148" s="1"/>
  <c r="E14" i="141"/>
  <c r="E34" i="141" s="1"/>
  <c r="E14" i="142"/>
  <c r="E34" i="142" s="1"/>
  <c r="E13" i="148" s="1"/>
  <c r="E14" i="143"/>
  <c r="E14" i="149"/>
  <c r="E34" i="149" s="1"/>
  <c r="AB14" i="141"/>
  <c r="AB34" i="141" s="1"/>
  <c r="AB14" i="143"/>
  <c r="AB14" i="149"/>
  <c r="AB34" i="149" s="1"/>
  <c r="AB14" i="142"/>
  <c r="AB34" i="142" s="1"/>
  <c r="AB13" i="148" s="1"/>
  <c r="Q22" i="141"/>
  <c r="Q42" i="141" s="1"/>
  <c r="Q22" i="142"/>
  <c r="Q42" i="142" s="1"/>
  <c r="Q21" i="148" s="1"/>
  <c r="Q22" i="149"/>
  <c r="Q42" i="149" s="1"/>
  <c r="Q22" i="143"/>
  <c r="I22" i="141"/>
  <c r="I42" i="141" s="1"/>
  <c r="I22" i="143"/>
  <c r="I22" i="149"/>
  <c r="I42" i="149" s="1"/>
  <c r="I22" i="142"/>
  <c r="I42" i="142" s="1"/>
  <c r="I21" i="148" s="1"/>
  <c r="Z14" i="141"/>
  <c r="Z34" i="141" s="1"/>
  <c r="Z14" i="143"/>
  <c r="Z14" i="149"/>
  <c r="Z34" i="149" s="1"/>
  <c r="Z14" i="142"/>
  <c r="Z34" i="142" s="1"/>
  <c r="Z13" i="148" s="1"/>
  <c r="D22" i="141"/>
  <c r="D42" i="141" s="1"/>
  <c r="D22" i="143"/>
  <c r="D22" i="149"/>
  <c r="D42" i="149" s="1"/>
  <c r="D22" i="142"/>
  <c r="D42" i="142" s="1"/>
  <c r="D21" i="148" s="1"/>
  <c r="Z22" i="141"/>
  <c r="Z42" i="141" s="1"/>
  <c r="Z22" i="143"/>
  <c r="Z22" i="149"/>
  <c r="Z42" i="149" s="1"/>
  <c r="Z22" i="142"/>
  <c r="Z42" i="142" s="1"/>
  <c r="Z21" i="148" s="1"/>
  <c r="R14" i="141"/>
  <c r="R34" i="141" s="1"/>
  <c r="R14" i="142"/>
  <c r="R34" i="142" s="1"/>
  <c r="R13" i="148" s="1"/>
  <c r="R14" i="149"/>
  <c r="R34" i="149" s="1"/>
  <c r="R14" i="143"/>
  <c r="V11" i="141"/>
  <c r="V31" i="141" s="1"/>
  <c r="V11" i="143"/>
  <c r="V11" i="149"/>
  <c r="V31" i="149" s="1"/>
  <c r="V11" i="142"/>
  <c r="V31" i="142" s="1"/>
  <c r="V10" i="148" s="1"/>
  <c r="K22" i="141"/>
  <c r="K42" i="141" s="1"/>
  <c r="K22" i="143"/>
  <c r="K22" i="149"/>
  <c r="K42" i="149" s="1"/>
  <c r="K22" i="142"/>
  <c r="K42" i="142" s="1"/>
  <c r="K21" i="148" s="1"/>
  <c r="D14" i="143"/>
  <c r="D14" i="149"/>
  <c r="D34" i="149" s="1"/>
  <c r="D14" i="141"/>
  <c r="D34" i="141" s="1"/>
  <c r="D14" i="142"/>
  <c r="D34" i="142" s="1"/>
  <c r="D13" i="148" s="1"/>
  <c r="W14" i="141"/>
  <c r="W34" i="141" s="1"/>
  <c r="W14" i="143"/>
  <c r="W14" i="142"/>
  <c r="W34" i="142" s="1"/>
  <c r="W13" i="148" s="1"/>
  <c r="W14" i="149"/>
  <c r="W34" i="149" s="1"/>
  <c r="Q11" i="141"/>
  <c r="Q31" i="141" s="1"/>
  <c r="Q11" i="143"/>
  <c r="Q11" i="149"/>
  <c r="Q31" i="149" s="1"/>
  <c r="Q11" i="142"/>
  <c r="Q31" i="142" s="1"/>
  <c r="Q10" i="148" s="1"/>
  <c r="B16" i="142"/>
  <c r="B36" i="142" s="1"/>
  <c r="B15" i="148" s="1"/>
  <c r="B16" i="141"/>
  <c r="B36" i="141" s="1"/>
  <c r="B16" i="149"/>
  <c r="B36" i="149" s="1"/>
  <c r="B16" i="143"/>
  <c r="B19" i="149" l="1"/>
  <c r="B39" i="149" s="1"/>
  <c r="B19" i="141"/>
  <c r="B39" i="141" s="1"/>
  <c r="B19" i="143"/>
  <c r="B19" i="142"/>
  <c r="B39" i="142" s="1"/>
  <c r="B18" i="148" s="1"/>
  <c r="W16" i="143"/>
  <c r="W16" i="149"/>
  <c r="W36" i="149" s="1"/>
  <c r="W16" i="141"/>
  <c r="W36" i="141" s="1"/>
  <c r="W16" i="142"/>
  <c r="W36" i="142" s="1"/>
  <c r="W15" i="148" s="1"/>
  <c r="E16" i="143"/>
  <c r="E16" i="149"/>
  <c r="E36" i="149" s="1"/>
  <c r="E16" i="142"/>
  <c r="E36" i="142" s="1"/>
  <c r="E15" i="148" s="1"/>
  <c r="E16" i="141"/>
  <c r="E36" i="141" s="1"/>
  <c r="F16" i="143"/>
  <c r="F16" i="149"/>
  <c r="F36" i="149" s="1"/>
  <c r="F16" i="142"/>
  <c r="F36" i="142" s="1"/>
  <c r="F15" i="148" s="1"/>
  <c r="F16" i="141"/>
  <c r="F36" i="141" s="1"/>
  <c r="O16" i="143"/>
  <c r="O16" i="141"/>
  <c r="O36" i="141" s="1"/>
  <c r="O16" i="149"/>
  <c r="O36" i="149" s="1"/>
  <c r="O16" i="142"/>
  <c r="O36" i="142" s="1"/>
  <c r="O15" i="148" s="1"/>
  <c r="X17" i="143"/>
  <c r="X17" i="142"/>
  <c r="X37" i="142" s="1"/>
  <c r="X16" i="148" s="1"/>
  <c r="X17" i="141"/>
  <c r="X37" i="141" s="1"/>
  <c r="X17" i="149"/>
  <c r="X37" i="149" s="1"/>
  <c r="X19" i="142"/>
  <c r="X39" i="142" s="1"/>
  <c r="X18" i="148" s="1"/>
  <c r="X19" i="149"/>
  <c r="X39" i="149" s="1"/>
  <c r="X19" i="141"/>
  <c r="X39" i="141" s="1"/>
  <c r="X19" i="143"/>
  <c r="AC16" i="141"/>
  <c r="AC36" i="141" s="1"/>
  <c r="AC16" i="143"/>
  <c r="AC16" i="149"/>
  <c r="AC36" i="149" s="1"/>
  <c r="AC16" i="142"/>
  <c r="AC36" i="142" s="1"/>
  <c r="AC15" i="148" s="1"/>
  <c r="J16" i="141"/>
  <c r="J36" i="141" s="1"/>
  <c r="J16" i="149"/>
  <c r="J36" i="149" s="1"/>
  <c r="J16" i="143"/>
  <c r="J16" i="142"/>
  <c r="J36" i="142" s="1"/>
  <c r="J15" i="148" s="1"/>
  <c r="P16" i="141"/>
  <c r="P36" i="141" s="1"/>
  <c r="P16" i="143"/>
  <c r="P16" i="149"/>
  <c r="P36" i="149" s="1"/>
  <c r="P16" i="142"/>
  <c r="P36" i="142" s="1"/>
  <c r="P15" i="148" s="1"/>
  <c r="S16" i="141"/>
  <c r="S36" i="141" s="1"/>
  <c r="S16" i="143"/>
  <c r="S16" i="149"/>
  <c r="S36" i="149" s="1"/>
  <c r="S16" i="142"/>
  <c r="S36" i="142" s="1"/>
  <c r="S15" i="148" s="1"/>
  <c r="Y16" i="149"/>
  <c r="Y36" i="149" s="1"/>
  <c r="Y16" i="143"/>
  <c r="Y16" i="142"/>
  <c r="Y36" i="142" s="1"/>
  <c r="Y15" i="148" s="1"/>
  <c r="Y16" i="141"/>
  <c r="Y36" i="141" s="1"/>
  <c r="AA16" i="143"/>
  <c r="AA16" i="149"/>
  <c r="AA36" i="149" s="1"/>
  <c r="AA16" i="142"/>
  <c r="AA36" i="142" s="1"/>
  <c r="AA15" i="148" s="1"/>
  <c r="AA16" i="141"/>
  <c r="AA36" i="141" s="1"/>
  <c r="AD16" i="143"/>
  <c r="AD16" i="149"/>
  <c r="AD36" i="149" s="1"/>
  <c r="AD16" i="142"/>
  <c r="AD36" i="142" s="1"/>
  <c r="AD15" i="148" s="1"/>
  <c r="AD16" i="141"/>
  <c r="AD36" i="141" s="1"/>
  <c r="D16" i="141"/>
  <c r="D36" i="141" s="1"/>
  <c r="D16" i="143"/>
  <c r="D16" i="149"/>
  <c r="D36" i="149" s="1"/>
  <c r="D16" i="142"/>
  <c r="D36" i="142" s="1"/>
  <c r="D15" i="148" s="1"/>
  <c r="K16" i="143"/>
  <c r="K16" i="141"/>
  <c r="K36" i="141" s="1"/>
  <c r="K16" i="149"/>
  <c r="K36" i="149" s="1"/>
  <c r="K16" i="142"/>
  <c r="K36" i="142" s="1"/>
  <c r="K15" i="148" s="1"/>
  <c r="AE16" i="141"/>
  <c r="AE36" i="141" s="1"/>
  <c r="AE16" i="143"/>
  <c r="AE16" i="149"/>
  <c r="AE36" i="149" s="1"/>
  <c r="AE16" i="142"/>
  <c r="AE36" i="142" s="1"/>
  <c r="AE15" i="148" s="1"/>
  <c r="U16" i="141"/>
  <c r="U36" i="141" s="1"/>
  <c r="U16" i="143"/>
  <c r="U16" i="149"/>
  <c r="U36" i="149" s="1"/>
  <c r="U16" i="142"/>
  <c r="U36" i="142" s="1"/>
  <c r="U15" i="148" s="1"/>
  <c r="Q16" i="149"/>
  <c r="Q36" i="149" s="1"/>
  <c r="Q16" i="142"/>
  <c r="Q36" i="142" s="1"/>
  <c r="Q15" i="148" s="1"/>
  <c r="Q16" i="143"/>
  <c r="Q16" i="141"/>
  <c r="Q36" i="141" s="1"/>
  <c r="V16" i="142"/>
  <c r="V36" i="142" s="1"/>
  <c r="V15" i="148" s="1"/>
  <c r="V16" i="141"/>
  <c r="V36" i="141" s="1"/>
  <c r="V16" i="143"/>
  <c r="V16" i="149"/>
  <c r="V36" i="149" s="1"/>
  <c r="I16" i="149"/>
  <c r="I36" i="149" s="1"/>
  <c r="I16" i="143"/>
  <c r="I16" i="141"/>
  <c r="I36" i="141" s="1"/>
  <c r="I16" i="142"/>
  <c r="I36" i="142" s="1"/>
  <c r="I15" i="148" s="1"/>
  <c r="L16" i="143"/>
  <c r="L16" i="141"/>
  <c r="L36" i="141" s="1"/>
  <c r="L16" i="149"/>
  <c r="L36" i="149" s="1"/>
  <c r="L16" i="142"/>
  <c r="L36" i="142" s="1"/>
  <c r="L15" i="148" s="1"/>
  <c r="M16" i="143"/>
  <c r="M16" i="141"/>
  <c r="M36" i="141" s="1"/>
  <c r="M16" i="149"/>
  <c r="M36" i="149" s="1"/>
  <c r="M16" i="142"/>
  <c r="M36" i="142" s="1"/>
  <c r="M15" i="148" s="1"/>
  <c r="C16" i="143"/>
  <c r="C16" i="142"/>
  <c r="C36" i="142" s="1"/>
  <c r="C15" i="148" s="1"/>
  <c r="C16" i="149"/>
  <c r="C36" i="149" s="1"/>
  <c r="C16" i="141"/>
  <c r="C36" i="141" s="1"/>
  <c r="B17" i="149"/>
  <c r="B37" i="149" s="1"/>
  <c r="B17" i="143"/>
  <c r="B17" i="142"/>
  <c r="B37" i="142" s="1"/>
  <c r="B16" i="148" s="1"/>
  <c r="B17" i="141"/>
  <c r="B37" i="141" s="1"/>
  <c r="AB16" i="143"/>
  <c r="AB16" i="149"/>
  <c r="AB36" i="149" s="1"/>
  <c r="AB16" i="141"/>
  <c r="AB36" i="141" s="1"/>
  <c r="AB16" i="142"/>
  <c r="AB36" i="142" s="1"/>
  <c r="AB15" i="148" s="1"/>
  <c r="R16" i="142"/>
  <c r="R36" i="142" s="1"/>
  <c r="R15" i="148" s="1"/>
  <c r="R16" i="141"/>
  <c r="R36" i="141" s="1"/>
  <c r="R16" i="143"/>
  <c r="R16" i="149"/>
  <c r="R36" i="149" s="1"/>
  <c r="Z16" i="141"/>
  <c r="Z36" i="141" s="1"/>
  <c r="Z16" i="149"/>
  <c r="Z36" i="149" s="1"/>
  <c r="Z16" i="143"/>
  <c r="Z16" i="142"/>
  <c r="Z36" i="142" s="1"/>
  <c r="Z15" i="148" s="1"/>
  <c r="H16" i="149"/>
  <c r="H36" i="149" s="1"/>
  <c r="H16" i="141"/>
  <c r="H36" i="141" s="1"/>
  <c r="H16" i="143"/>
  <c r="H16" i="142"/>
  <c r="H36" i="142" s="1"/>
  <c r="H15" i="148" s="1"/>
  <c r="AF16" i="141"/>
  <c r="AF36" i="141" s="1"/>
  <c r="AF16" i="149"/>
  <c r="AF36" i="149" s="1"/>
  <c r="AF16" i="143"/>
  <c r="AF16" i="142"/>
  <c r="AF36" i="142" s="1"/>
  <c r="AF15" i="148" s="1"/>
  <c r="T16" i="141"/>
  <c r="T36" i="141" s="1"/>
  <c r="T16" i="143"/>
  <c r="T16" i="142"/>
  <c r="T36" i="142" s="1"/>
  <c r="T15" i="148" s="1"/>
  <c r="T16" i="149"/>
  <c r="T36" i="149" s="1"/>
  <c r="N16" i="141"/>
  <c r="N36" i="141" s="1"/>
  <c r="N16" i="143"/>
  <c r="N16" i="149"/>
  <c r="N36" i="149" s="1"/>
  <c r="N16" i="142"/>
  <c r="N36" i="142" s="1"/>
  <c r="N15" i="148" s="1"/>
  <c r="G16" i="143"/>
  <c r="G16" i="149"/>
  <c r="G36" i="149" s="1"/>
  <c r="G16" i="142"/>
  <c r="G36" i="142" s="1"/>
  <c r="G15" i="148" s="1"/>
  <c r="G16" i="141"/>
  <c r="G36" i="141" s="1"/>
  <c r="AB19" i="143" l="1"/>
  <c r="AB19" i="149"/>
  <c r="AB39" i="149" s="1"/>
  <c r="AB19" i="141"/>
  <c r="AB39" i="141" s="1"/>
  <c r="AB19" i="142"/>
  <c r="AB39" i="142" s="1"/>
  <c r="AB18" i="148" s="1"/>
  <c r="Y19" i="141"/>
  <c r="Y39" i="141" s="1"/>
  <c r="Y19" i="143"/>
  <c r="Y19" i="149"/>
  <c r="Y39" i="149" s="1"/>
  <c r="Y19" i="142"/>
  <c r="Y39" i="142" s="1"/>
  <c r="Y18" i="148" s="1"/>
  <c r="O19" i="141"/>
  <c r="O39" i="141" s="1"/>
  <c r="O19" i="142"/>
  <c r="O39" i="142" s="1"/>
  <c r="O18" i="148" s="1"/>
  <c r="O19" i="143"/>
  <c r="O19" i="149"/>
  <c r="O39" i="149" s="1"/>
  <c r="N17" i="143"/>
  <c r="N17" i="149"/>
  <c r="N37" i="149" s="1"/>
  <c r="N17" i="142"/>
  <c r="N37" i="142" s="1"/>
  <c r="N16" i="148" s="1"/>
  <c r="N17" i="141"/>
  <c r="N37" i="141" s="1"/>
  <c r="G19" i="141"/>
  <c r="G39" i="141" s="1"/>
  <c r="G19" i="143"/>
  <c r="G19" i="149"/>
  <c r="G39" i="149" s="1"/>
  <c r="G19" i="142"/>
  <c r="G39" i="142" s="1"/>
  <c r="G18" i="148" s="1"/>
  <c r="T17" i="143"/>
  <c r="T17" i="149"/>
  <c r="T37" i="149" s="1"/>
  <c r="T17" i="142"/>
  <c r="T37" i="142" s="1"/>
  <c r="T16" i="148" s="1"/>
  <c r="T17" i="141"/>
  <c r="T37" i="141" s="1"/>
  <c r="AF19" i="141"/>
  <c r="AF39" i="141" s="1"/>
  <c r="AF19" i="143"/>
  <c r="AF19" i="149"/>
  <c r="AF39" i="149" s="1"/>
  <c r="AF19" i="142"/>
  <c r="AF39" i="142" s="1"/>
  <c r="AF18" i="148" s="1"/>
  <c r="Z17" i="141"/>
  <c r="Z37" i="141" s="1"/>
  <c r="Z17" i="142"/>
  <c r="Z37" i="142" s="1"/>
  <c r="Z16" i="148" s="1"/>
  <c r="Z17" i="143"/>
  <c r="Z17" i="149"/>
  <c r="Z37" i="149" s="1"/>
  <c r="R19" i="143"/>
  <c r="R19" i="141"/>
  <c r="R39" i="141" s="1"/>
  <c r="R19" i="149"/>
  <c r="R39" i="149" s="1"/>
  <c r="R19" i="142"/>
  <c r="R39" i="142" s="1"/>
  <c r="R18" i="148" s="1"/>
  <c r="Q19" i="141"/>
  <c r="Q39" i="141" s="1"/>
  <c r="Q19" i="143"/>
  <c r="Q19" i="149"/>
  <c r="Q39" i="149" s="1"/>
  <c r="Q19" i="142"/>
  <c r="Q39" i="142" s="1"/>
  <c r="Q18" i="148" s="1"/>
  <c r="U17" i="141"/>
  <c r="U37" i="141" s="1"/>
  <c r="U17" i="143"/>
  <c r="U17" i="149"/>
  <c r="U37" i="149" s="1"/>
  <c r="U17" i="142"/>
  <c r="U37" i="142" s="1"/>
  <c r="U16" i="148" s="1"/>
  <c r="D17" i="149"/>
  <c r="D37" i="149" s="1"/>
  <c r="D17" i="142"/>
  <c r="D37" i="142" s="1"/>
  <c r="D16" i="148" s="1"/>
  <c r="D17" i="141"/>
  <c r="D37" i="141" s="1"/>
  <c r="D17" i="143"/>
  <c r="AA19" i="143"/>
  <c r="AA19" i="141"/>
  <c r="AA39" i="141" s="1"/>
  <c r="AA19" i="149"/>
  <c r="AA39" i="149" s="1"/>
  <c r="AA19" i="142"/>
  <c r="AA39" i="142" s="1"/>
  <c r="AA18" i="148" s="1"/>
  <c r="S19" i="141"/>
  <c r="S39" i="141" s="1"/>
  <c r="S19" i="143"/>
  <c r="S19" i="149"/>
  <c r="S39" i="149" s="1"/>
  <c r="S19" i="142"/>
  <c r="S39" i="142" s="1"/>
  <c r="S18" i="148" s="1"/>
  <c r="AC17" i="142"/>
  <c r="AC37" i="142" s="1"/>
  <c r="AC16" i="148" s="1"/>
  <c r="AC17" i="141"/>
  <c r="AC37" i="141" s="1"/>
  <c r="AC17" i="143"/>
  <c r="AC17" i="149"/>
  <c r="AC37" i="149" s="1"/>
  <c r="O17" i="142"/>
  <c r="O37" i="142" s="1"/>
  <c r="O16" i="148" s="1"/>
  <c r="O17" i="143"/>
  <c r="O17" i="149"/>
  <c r="O37" i="149" s="1"/>
  <c r="O17" i="141"/>
  <c r="O37" i="141" s="1"/>
  <c r="M19" i="149"/>
  <c r="M39" i="149" s="1"/>
  <c r="M19" i="141"/>
  <c r="M39" i="141" s="1"/>
  <c r="M19" i="143"/>
  <c r="M19" i="142"/>
  <c r="M39" i="142" s="1"/>
  <c r="M18" i="148" s="1"/>
  <c r="I19" i="142"/>
  <c r="I39" i="142" s="1"/>
  <c r="I18" i="148" s="1"/>
  <c r="I19" i="143"/>
  <c r="I19" i="149"/>
  <c r="I39" i="149" s="1"/>
  <c r="I19" i="141"/>
  <c r="I39" i="141" s="1"/>
  <c r="V19" i="142"/>
  <c r="V39" i="142" s="1"/>
  <c r="V18" i="148" s="1"/>
  <c r="V19" i="141"/>
  <c r="V39" i="141" s="1"/>
  <c r="V19" i="143"/>
  <c r="V19" i="149"/>
  <c r="V39" i="149" s="1"/>
  <c r="K17" i="141"/>
  <c r="K37" i="141" s="1"/>
  <c r="K17" i="143"/>
  <c r="K17" i="149"/>
  <c r="K37" i="149" s="1"/>
  <c r="K17" i="142"/>
  <c r="K37" i="142" s="1"/>
  <c r="K16" i="148" s="1"/>
  <c r="P17" i="143"/>
  <c r="P17" i="149"/>
  <c r="P37" i="149" s="1"/>
  <c r="P17" i="142"/>
  <c r="P37" i="142" s="1"/>
  <c r="P16" i="148" s="1"/>
  <c r="P17" i="141"/>
  <c r="P37" i="141" s="1"/>
  <c r="AC19" i="141"/>
  <c r="AC39" i="141" s="1"/>
  <c r="AC19" i="143"/>
  <c r="AC19" i="149"/>
  <c r="AC39" i="149" s="1"/>
  <c r="AC19" i="142"/>
  <c r="AC39" i="142" s="1"/>
  <c r="AC18" i="148" s="1"/>
  <c r="C19" i="143"/>
  <c r="C19" i="141"/>
  <c r="C39" i="141" s="1"/>
  <c r="C19" i="142"/>
  <c r="C39" i="142" s="1"/>
  <c r="C18" i="148" s="1"/>
  <c r="C19" i="149"/>
  <c r="C39" i="149" s="1"/>
  <c r="AD19" i="149"/>
  <c r="AD39" i="149" s="1"/>
  <c r="AD19" i="142"/>
  <c r="AD39" i="142" s="1"/>
  <c r="AD18" i="148" s="1"/>
  <c r="AD19" i="141"/>
  <c r="AD39" i="141" s="1"/>
  <c r="AD19" i="143"/>
  <c r="AA17" i="149"/>
  <c r="AA37" i="149" s="1"/>
  <c r="AA17" i="142"/>
  <c r="AA37" i="142" s="1"/>
  <c r="AA16" i="148" s="1"/>
  <c r="AA17" i="141"/>
  <c r="AA37" i="141" s="1"/>
  <c r="AA17" i="143"/>
  <c r="S17" i="141"/>
  <c r="S37" i="141" s="1"/>
  <c r="S17" i="143"/>
  <c r="S17" i="149"/>
  <c r="S37" i="149" s="1"/>
  <c r="S17" i="142"/>
  <c r="S37" i="142" s="1"/>
  <c r="S16" i="148" s="1"/>
  <c r="X20" i="143"/>
  <c r="X20" i="142"/>
  <c r="X40" i="142" s="1"/>
  <c r="X19" i="148" s="1"/>
  <c r="X20" i="149"/>
  <c r="X40" i="149" s="1"/>
  <c r="X20" i="141"/>
  <c r="X40" i="141" s="1"/>
  <c r="F17" i="149"/>
  <c r="F37" i="149" s="1"/>
  <c r="F17" i="141"/>
  <c r="F37" i="141" s="1"/>
  <c r="F17" i="143"/>
  <c r="F17" i="142"/>
  <c r="F37" i="142" s="1"/>
  <c r="F16" i="148" s="1"/>
  <c r="W17" i="141"/>
  <c r="W37" i="141" s="1"/>
  <c r="W17" i="149"/>
  <c r="W37" i="149" s="1"/>
  <c r="W17" i="143"/>
  <c r="W17" i="142"/>
  <c r="W37" i="142" s="1"/>
  <c r="W16" i="148" s="1"/>
  <c r="B20" i="149"/>
  <c r="B40" i="149" s="1"/>
  <c r="B20" i="142"/>
  <c r="B40" i="142" s="1"/>
  <c r="B19" i="148" s="1"/>
  <c r="B20" i="141"/>
  <c r="B40" i="141" s="1"/>
  <c r="B20" i="143"/>
  <c r="AF17" i="141"/>
  <c r="AF37" i="141" s="1"/>
  <c r="AF17" i="143"/>
  <c r="AF17" i="142"/>
  <c r="AF37" i="142" s="1"/>
  <c r="AF16" i="148" s="1"/>
  <c r="AF17" i="149"/>
  <c r="AF37" i="149" s="1"/>
  <c r="H19" i="142"/>
  <c r="H39" i="142" s="1"/>
  <c r="H18" i="148" s="1"/>
  <c r="H19" i="143"/>
  <c r="H19" i="141"/>
  <c r="H39" i="141" s="1"/>
  <c r="H19" i="149"/>
  <c r="H39" i="149" s="1"/>
  <c r="AB17" i="141"/>
  <c r="AB37" i="141" s="1"/>
  <c r="AB17" i="143"/>
  <c r="AB17" i="149"/>
  <c r="AB37" i="149" s="1"/>
  <c r="AB17" i="142"/>
  <c r="AB37" i="142" s="1"/>
  <c r="AB16" i="148" s="1"/>
  <c r="Q17" i="141"/>
  <c r="Q37" i="141" s="1"/>
  <c r="Q17" i="143"/>
  <c r="Q17" i="149"/>
  <c r="Q37" i="149" s="1"/>
  <c r="Q17" i="142"/>
  <c r="Q37" i="142" s="1"/>
  <c r="Q16" i="148" s="1"/>
  <c r="AE17" i="149"/>
  <c r="AE37" i="149" s="1"/>
  <c r="AE17" i="142"/>
  <c r="AE37" i="142" s="1"/>
  <c r="AE16" i="148" s="1"/>
  <c r="AE17" i="141"/>
  <c r="AE37" i="141" s="1"/>
  <c r="AE17" i="143"/>
  <c r="K19" i="143"/>
  <c r="K19" i="149"/>
  <c r="K39" i="149" s="1"/>
  <c r="K19" i="142"/>
  <c r="K39" i="142" s="1"/>
  <c r="K18" i="148" s="1"/>
  <c r="K19" i="141"/>
  <c r="K39" i="141" s="1"/>
  <c r="D19" i="141"/>
  <c r="D39" i="141" s="1"/>
  <c r="D19" i="143"/>
  <c r="D19" i="149"/>
  <c r="D39" i="149" s="1"/>
  <c r="D19" i="142"/>
  <c r="D39" i="142" s="1"/>
  <c r="D18" i="148" s="1"/>
  <c r="J19" i="141"/>
  <c r="J39" i="141" s="1"/>
  <c r="J19" i="143"/>
  <c r="J19" i="149"/>
  <c r="J39" i="149" s="1"/>
  <c r="J19" i="142"/>
  <c r="J39" i="142" s="1"/>
  <c r="J18" i="148" s="1"/>
  <c r="L17" i="143"/>
  <c r="L17" i="149"/>
  <c r="L37" i="149" s="1"/>
  <c r="L17" i="142"/>
  <c r="L37" i="142" s="1"/>
  <c r="L16" i="148" s="1"/>
  <c r="L17" i="141"/>
  <c r="L37" i="141" s="1"/>
  <c r="I17" i="149"/>
  <c r="I37" i="149" s="1"/>
  <c r="I17" i="143"/>
  <c r="I17" i="142"/>
  <c r="I37" i="142" s="1"/>
  <c r="I16" i="148" s="1"/>
  <c r="I17" i="141"/>
  <c r="I37" i="141" s="1"/>
  <c r="U19" i="143"/>
  <c r="U19" i="149"/>
  <c r="U39" i="149" s="1"/>
  <c r="U19" i="142"/>
  <c r="U39" i="142" s="1"/>
  <c r="U18" i="148" s="1"/>
  <c r="U19" i="141"/>
  <c r="U39" i="141" s="1"/>
  <c r="P19" i="141"/>
  <c r="P39" i="141" s="1"/>
  <c r="P19" i="142"/>
  <c r="P39" i="142" s="1"/>
  <c r="P18" i="148" s="1"/>
  <c r="P19" i="149"/>
  <c r="P39" i="149" s="1"/>
  <c r="P19" i="143"/>
  <c r="E17" i="143"/>
  <c r="E17" i="149"/>
  <c r="E37" i="149" s="1"/>
  <c r="E17" i="141"/>
  <c r="E37" i="141" s="1"/>
  <c r="E17" i="142"/>
  <c r="E37" i="142" s="1"/>
  <c r="E16" i="148" s="1"/>
  <c r="T19" i="149"/>
  <c r="T39" i="149" s="1"/>
  <c r="T19" i="143"/>
  <c r="T19" i="142"/>
  <c r="T39" i="142" s="1"/>
  <c r="T18" i="148" s="1"/>
  <c r="T19" i="141"/>
  <c r="T39" i="141" s="1"/>
  <c r="Z19" i="143"/>
  <c r="Z19" i="141"/>
  <c r="Z39" i="141" s="1"/>
  <c r="Z19" i="149"/>
  <c r="Z39" i="149" s="1"/>
  <c r="Z19" i="142"/>
  <c r="Z39" i="142" s="1"/>
  <c r="Z18" i="148" s="1"/>
  <c r="R17" i="141"/>
  <c r="R37" i="141" s="1"/>
  <c r="R17" i="143"/>
  <c r="R17" i="142"/>
  <c r="R37" i="142" s="1"/>
  <c r="R16" i="148" s="1"/>
  <c r="R17" i="149"/>
  <c r="R37" i="149" s="1"/>
  <c r="C17" i="141"/>
  <c r="C37" i="141" s="1"/>
  <c r="C17" i="143"/>
  <c r="C17" i="142"/>
  <c r="C37" i="142" s="1"/>
  <c r="C16" i="148" s="1"/>
  <c r="C17" i="149"/>
  <c r="C37" i="149" s="1"/>
  <c r="V17" i="149"/>
  <c r="V37" i="149" s="1"/>
  <c r="V17" i="141"/>
  <c r="V37" i="141" s="1"/>
  <c r="V17" i="143"/>
  <c r="V17" i="142"/>
  <c r="V37" i="142" s="1"/>
  <c r="V16" i="148" s="1"/>
  <c r="AD17" i="141"/>
  <c r="AD37" i="141" s="1"/>
  <c r="AD17" i="142"/>
  <c r="AD37" i="142" s="1"/>
  <c r="AD16" i="148" s="1"/>
  <c r="AD17" i="143"/>
  <c r="AD17" i="149"/>
  <c r="AD37" i="149" s="1"/>
  <c r="Y17" i="141"/>
  <c r="Y37" i="141" s="1"/>
  <c r="Y17" i="143"/>
  <c r="Y17" i="149"/>
  <c r="Y37" i="149" s="1"/>
  <c r="Y17" i="142"/>
  <c r="Y37" i="142" s="1"/>
  <c r="Y16" i="148" s="1"/>
  <c r="J17" i="141"/>
  <c r="J37" i="141" s="1"/>
  <c r="J17" i="142"/>
  <c r="J37" i="142" s="1"/>
  <c r="J16" i="148" s="1"/>
  <c r="J17" i="149"/>
  <c r="J37" i="149" s="1"/>
  <c r="J17" i="143"/>
  <c r="F19" i="143"/>
  <c r="F19" i="149"/>
  <c r="F39" i="149" s="1"/>
  <c r="F19" i="142"/>
  <c r="F39" i="142" s="1"/>
  <c r="F18" i="148" s="1"/>
  <c r="F19" i="141"/>
  <c r="F39" i="141" s="1"/>
  <c r="W19" i="143"/>
  <c r="W19" i="149"/>
  <c r="W39" i="149" s="1"/>
  <c r="W19" i="141"/>
  <c r="W39" i="141" s="1"/>
  <c r="W19" i="142"/>
  <c r="W39" i="142" s="1"/>
  <c r="W18" i="148" s="1"/>
  <c r="G17" i="141"/>
  <c r="G37" i="141" s="1"/>
  <c r="G17" i="143"/>
  <c r="G17" i="149"/>
  <c r="G37" i="149" s="1"/>
  <c r="G17" i="142"/>
  <c r="G37" i="142" s="1"/>
  <c r="G16" i="148" s="1"/>
  <c r="N19" i="149"/>
  <c r="N39" i="149" s="1"/>
  <c r="N19" i="143"/>
  <c r="N19" i="142"/>
  <c r="N39" i="142" s="1"/>
  <c r="N18" i="148" s="1"/>
  <c r="N19" i="141"/>
  <c r="N39" i="141" s="1"/>
  <c r="H17" i="143"/>
  <c r="H17" i="141"/>
  <c r="H37" i="141" s="1"/>
  <c r="H17" i="149"/>
  <c r="H37" i="149" s="1"/>
  <c r="H17" i="142"/>
  <c r="H37" i="142" s="1"/>
  <c r="H16" i="148" s="1"/>
  <c r="M17" i="149"/>
  <c r="M37" i="149" s="1"/>
  <c r="M17" i="142"/>
  <c r="M37" i="142" s="1"/>
  <c r="M16" i="148" s="1"/>
  <c r="M17" i="141"/>
  <c r="M37" i="141" s="1"/>
  <c r="M17" i="143"/>
  <c r="L19" i="143"/>
  <c r="L19" i="142"/>
  <c r="L39" i="142" s="1"/>
  <c r="L18" i="148" s="1"/>
  <c r="L19" i="141"/>
  <c r="L39" i="141" s="1"/>
  <c r="L19" i="149"/>
  <c r="L39" i="149" s="1"/>
  <c r="AE19" i="143"/>
  <c r="AE19" i="149"/>
  <c r="AE39" i="149" s="1"/>
  <c r="AE19" i="142"/>
  <c r="AE39" i="142" s="1"/>
  <c r="AE18" i="148" s="1"/>
  <c r="AE19" i="141"/>
  <c r="AE39" i="141" s="1"/>
  <c r="E19" i="143"/>
  <c r="E19" i="149"/>
  <c r="E39" i="149" s="1"/>
  <c r="E19" i="142"/>
  <c r="E39" i="142" s="1"/>
  <c r="E18" i="148" s="1"/>
  <c r="E19" i="141"/>
  <c r="E39" i="141" s="1"/>
  <c r="T20" i="141" l="1"/>
  <c r="T40" i="141" s="1"/>
  <c r="T20" i="142"/>
  <c r="T40" i="142" s="1"/>
  <c r="T19" i="148" s="1"/>
  <c r="T20" i="143"/>
  <c r="T20" i="149"/>
  <c r="T40" i="149" s="1"/>
  <c r="V20" i="149"/>
  <c r="V40" i="149" s="1"/>
  <c r="V20" i="142"/>
  <c r="V40" i="142" s="1"/>
  <c r="V19" i="148" s="1"/>
  <c r="V20" i="141"/>
  <c r="V40" i="141" s="1"/>
  <c r="V20" i="143"/>
  <c r="O20" i="141"/>
  <c r="O40" i="141" s="1"/>
  <c r="O20" i="143"/>
  <c r="O20" i="149"/>
  <c r="O40" i="149" s="1"/>
  <c r="O20" i="142"/>
  <c r="O40" i="142" s="1"/>
  <c r="O19" i="148" s="1"/>
  <c r="Y20" i="142"/>
  <c r="Y40" i="142" s="1"/>
  <c r="Y19" i="148" s="1"/>
  <c r="Y20" i="141"/>
  <c r="Y40" i="141" s="1"/>
  <c r="Y20" i="143"/>
  <c r="Y20" i="149"/>
  <c r="Y40" i="149" s="1"/>
  <c r="L20" i="149"/>
  <c r="L40" i="149" s="1"/>
  <c r="L20" i="143"/>
  <c r="L20" i="141"/>
  <c r="L40" i="141" s="1"/>
  <c r="L20" i="142"/>
  <c r="L40" i="142" s="1"/>
  <c r="L19" i="148" s="1"/>
  <c r="S20" i="141"/>
  <c r="S40" i="141" s="1"/>
  <c r="S20" i="143"/>
  <c r="S20" i="149"/>
  <c r="S40" i="149" s="1"/>
  <c r="S20" i="142"/>
  <c r="S40" i="142" s="1"/>
  <c r="S19" i="148" s="1"/>
  <c r="AA20" i="141"/>
  <c r="AA40" i="141" s="1"/>
  <c r="AA20" i="149"/>
  <c r="AA40" i="149" s="1"/>
  <c r="AA20" i="143"/>
  <c r="AA20" i="142"/>
  <c r="AA40" i="142" s="1"/>
  <c r="AA19" i="148" s="1"/>
  <c r="G20" i="143"/>
  <c r="G20" i="149"/>
  <c r="G40" i="149" s="1"/>
  <c r="G20" i="142"/>
  <c r="G40" i="142" s="1"/>
  <c r="G19" i="148" s="1"/>
  <c r="G20" i="141"/>
  <c r="G40" i="141" s="1"/>
  <c r="F20" i="141"/>
  <c r="F40" i="141" s="1"/>
  <c r="F20" i="143"/>
  <c r="F20" i="149"/>
  <c r="F40" i="149" s="1"/>
  <c r="F20" i="142"/>
  <c r="F40" i="142" s="1"/>
  <c r="F19" i="148" s="1"/>
  <c r="I20" i="143"/>
  <c r="I20" i="142"/>
  <c r="I40" i="142" s="1"/>
  <c r="I19" i="148" s="1"/>
  <c r="I20" i="141"/>
  <c r="I40" i="141" s="1"/>
  <c r="I20" i="149"/>
  <c r="I40" i="149" s="1"/>
  <c r="Q20" i="141"/>
  <c r="Q40" i="141" s="1"/>
  <c r="Q20" i="143"/>
  <c r="Q20" i="149"/>
  <c r="Q40" i="149" s="1"/>
  <c r="Q20" i="142"/>
  <c r="Q40" i="142" s="1"/>
  <c r="Q19" i="148" s="1"/>
  <c r="R20" i="143"/>
  <c r="R20" i="149"/>
  <c r="R40" i="149" s="1"/>
  <c r="R20" i="141"/>
  <c r="R40" i="141" s="1"/>
  <c r="R20" i="142"/>
  <c r="R40" i="142" s="1"/>
  <c r="R19" i="148" s="1"/>
  <c r="Z20" i="149"/>
  <c r="Z40" i="149" s="1"/>
  <c r="Z20" i="143"/>
  <c r="Z20" i="142"/>
  <c r="Z40" i="142" s="1"/>
  <c r="Z19" i="148" s="1"/>
  <c r="Z20" i="141"/>
  <c r="Z40" i="141" s="1"/>
  <c r="P20" i="141"/>
  <c r="P40" i="141" s="1"/>
  <c r="P20" i="143"/>
  <c r="P20" i="149"/>
  <c r="P40" i="149" s="1"/>
  <c r="P20" i="142"/>
  <c r="P40" i="142" s="1"/>
  <c r="P19" i="148" s="1"/>
  <c r="H20" i="143"/>
  <c r="H20" i="149"/>
  <c r="H40" i="149" s="1"/>
  <c r="H20" i="142"/>
  <c r="H40" i="142" s="1"/>
  <c r="H19" i="148" s="1"/>
  <c r="H20" i="141"/>
  <c r="H40" i="141" s="1"/>
  <c r="AB20" i="149"/>
  <c r="AB40" i="149" s="1"/>
  <c r="AB20" i="141"/>
  <c r="AB40" i="141" s="1"/>
  <c r="AB20" i="143"/>
  <c r="AB20" i="142"/>
  <c r="AB40" i="142" s="1"/>
  <c r="AB19" i="148" s="1"/>
  <c r="E20" i="141"/>
  <c r="E40" i="141" s="1"/>
  <c r="E20" i="149"/>
  <c r="E40" i="149" s="1"/>
  <c r="E20" i="142"/>
  <c r="E40" i="142" s="1"/>
  <c r="E19" i="148" s="1"/>
  <c r="E20" i="143"/>
  <c r="AE20" i="141"/>
  <c r="AE40" i="141" s="1"/>
  <c r="AE20" i="142"/>
  <c r="AE40" i="142" s="1"/>
  <c r="AE19" i="148" s="1"/>
  <c r="AE20" i="143"/>
  <c r="AE20" i="149"/>
  <c r="AE40" i="149" s="1"/>
  <c r="D20" i="149"/>
  <c r="D40" i="149" s="1"/>
  <c r="D20" i="143"/>
  <c r="D20" i="142"/>
  <c r="D40" i="142" s="1"/>
  <c r="D19" i="148" s="1"/>
  <c r="D20" i="141"/>
  <c r="D40" i="141" s="1"/>
  <c r="AC20" i="141"/>
  <c r="AC40" i="141" s="1"/>
  <c r="AC20" i="143"/>
  <c r="AC20" i="149"/>
  <c r="AC40" i="149" s="1"/>
  <c r="AC20" i="142"/>
  <c r="AC40" i="142" s="1"/>
  <c r="AC19" i="148" s="1"/>
  <c r="W20" i="149"/>
  <c r="W40" i="149" s="1"/>
  <c r="W20" i="142"/>
  <c r="W40" i="142" s="1"/>
  <c r="W19" i="148" s="1"/>
  <c r="W20" i="141"/>
  <c r="W40" i="141" s="1"/>
  <c r="W20" i="143"/>
  <c r="AF20" i="141"/>
  <c r="AF40" i="141" s="1"/>
  <c r="AF20" i="143"/>
  <c r="AF20" i="149"/>
  <c r="AF40" i="149" s="1"/>
  <c r="AF20" i="142"/>
  <c r="AF40" i="142" s="1"/>
  <c r="AF19" i="148" s="1"/>
  <c r="N20" i="143"/>
  <c r="N20" i="149"/>
  <c r="N40" i="149" s="1"/>
  <c r="N20" i="142"/>
  <c r="N40" i="142" s="1"/>
  <c r="N19" i="148" s="1"/>
  <c r="N20" i="141"/>
  <c r="N40" i="141" s="1"/>
  <c r="U20" i="149"/>
  <c r="U40" i="149" s="1"/>
  <c r="U20" i="142"/>
  <c r="U40" i="142" s="1"/>
  <c r="U19" i="148" s="1"/>
  <c r="U20" i="141"/>
  <c r="U40" i="141" s="1"/>
  <c r="U20" i="143"/>
  <c r="J20" i="141"/>
  <c r="J40" i="141" s="1"/>
  <c r="J20" i="149"/>
  <c r="J40" i="149" s="1"/>
  <c r="J20" i="142"/>
  <c r="J40" i="142" s="1"/>
  <c r="J19" i="148" s="1"/>
  <c r="J20" i="143"/>
  <c r="K20" i="149"/>
  <c r="K40" i="149" s="1"/>
  <c r="K20" i="143"/>
  <c r="K20" i="141"/>
  <c r="K40" i="141" s="1"/>
  <c r="K20" i="142"/>
  <c r="K40" i="142" s="1"/>
  <c r="K19" i="148" s="1"/>
  <c r="AD20" i="143"/>
  <c r="AD20" i="141"/>
  <c r="AD40" i="141" s="1"/>
  <c r="AD20" i="149"/>
  <c r="AD40" i="149" s="1"/>
  <c r="AD20" i="142"/>
  <c r="AD40" i="142" s="1"/>
  <c r="AD19" i="148" s="1"/>
  <c r="C20" i="142"/>
  <c r="C40" i="142" s="1"/>
  <c r="C19" i="148" s="1"/>
  <c r="C20" i="141"/>
  <c r="C40" i="141" s="1"/>
  <c r="C20" i="149"/>
  <c r="C40" i="149" s="1"/>
  <c r="C20" i="143"/>
  <c r="M20" i="141"/>
  <c r="M40" i="141" s="1"/>
  <c r="M20" i="143"/>
  <c r="M20" i="149"/>
  <c r="M40" i="149" s="1"/>
  <c r="M20" i="142"/>
  <c r="M40" i="142" s="1"/>
  <c r="M19" i="148" s="1"/>
  <c r="AR7" i="141" l="1"/>
  <c r="AR27" i="141" s="1"/>
  <c r="AR7" i="142"/>
  <c r="AR27" i="142" s="1"/>
  <c r="AR6" i="148" s="1"/>
  <c r="AR7" i="143"/>
  <c r="AR7" i="149"/>
  <c r="AR27" i="149" s="1"/>
  <c r="AR13" i="149" l="1"/>
  <c r="AR33" i="149" s="1"/>
  <c r="AR13" i="143"/>
  <c r="AR13" i="141"/>
  <c r="AR33" i="141" s="1"/>
  <c r="AR13" i="142"/>
  <c r="AR33" i="142" s="1"/>
  <c r="AR12" i="148" s="1"/>
  <c r="AQ7" i="141"/>
  <c r="AQ27" i="141" s="1"/>
  <c r="AQ7" i="142"/>
  <c r="AQ27" i="142" s="1"/>
  <c r="AQ6" i="148" s="1"/>
  <c r="AQ7" i="143"/>
  <c r="AQ7" i="149"/>
  <c r="AQ27" i="149" s="1"/>
  <c r="AR10" i="143"/>
  <c r="AR10" i="149"/>
  <c r="AR30" i="149" s="1"/>
  <c r="AR10" i="141"/>
  <c r="AR30" i="141" s="1"/>
  <c r="AR10" i="142"/>
  <c r="AR30" i="142" s="1"/>
  <c r="AR9" i="148" s="1"/>
  <c r="AX7" i="141"/>
  <c r="AX27" i="141" s="1"/>
  <c r="AX7" i="142"/>
  <c r="AX27" i="142" s="1"/>
  <c r="AX6" i="148" s="1"/>
  <c r="AX7" i="143"/>
  <c r="AX7" i="149"/>
  <c r="AX27" i="149" s="1"/>
  <c r="AY7" i="141"/>
  <c r="AY27" i="141" s="1"/>
  <c r="AY7" i="142"/>
  <c r="AY27" i="142" s="1"/>
  <c r="AY6" i="148" s="1"/>
  <c r="AY7" i="143"/>
  <c r="AY7" i="149"/>
  <c r="AY27" i="149" s="1"/>
  <c r="AZ7" i="141"/>
  <c r="AZ27" i="141" s="1"/>
  <c r="AZ7" i="142"/>
  <c r="AZ27" i="142" s="1"/>
  <c r="AZ6" i="148" s="1"/>
  <c r="AZ7" i="143"/>
  <c r="AZ7" i="149"/>
  <c r="AZ27" i="149" s="1"/>
  <c r="AT7" i="141"/>
  <c r="AT27" i="141" s="1"/>
  <c r="AT7" i="143"/>
  <c r="AT7" i="149"/>
  <c r="AT27" i="149" s="1"/>
  <c r="AT7" i="142"/>
  <c r="AT27" i="142" s="1"/>
  <c r="AT6" i="148" s="1"/>
  <c r="AS7" i="141"/>
  <c r="AS27" i="141" s="1"/>
  <c r="AS7" i="143"/>
  <c r="AS7" i="149"/>
  <c r="AS27" i="149" s="1"/>
  <c r="AS7" i="142"/>
  <c r="AS27" i="142" s="1"/>
  <c r="AS6" i="148" s="1"/>
  <c r="AU7" i="141"/>
  <c r="AU27" i="141" s="1"/>
  <c r="AU7" i="143"/>
  <c r="AU7" i="149"/>
  <c r="AU27" i="149" s="1"/>
  <c r="AU7" i="142"/>
  <c r="AU27" i="142" s="1"/>
  <c r="AU6" i="148" s="1"/>
  <c r="AP7" i="141"/>
  <c r="AP27" i="141" s="1"/>
  <c r="AP7" i="142"/>
  <c r="AP27" i="142" s="1"/>
  <c r="AP6" i="148" s="1"/>
  <c r="AP7" i="143"/>
  <c r="AP7" i="149"/>
  <c r="AP27" i="149" s="1"/>
  <c r="AO7" i="141"/>
  <c r="AO27" i="141" s="1"/>
  <c r="AO7" i="142"/>
  <c r="AO27" i="142" s="1"/>
  <c r="AO6" i="148" s="1"/>
  <c r="AO7" i="143"/>
  <c r="AO7" i="149"/>
  <c r="AO27" i="149" s="1"/>
  <c r="AR8" i="141"/>
  <c r="AR28" i="141" s="1"/>
  <c r="AR8" i="149"/>
  <c r="AR28" i="149" s="1"/>
  <c r="AR8" i="143"/>
  <c r="AR8" i="142"/>
  <c r="AR28" i="142" s="1"/>
  <c r="AR7" i="148" s="1"/>
  <c r="D8" i="158" l="1"/>
  <c r="D28" i="158" s="1"/>
  <c r="D8" i="160" s="1"/>
  <c r="D8" i="159"/>
  <c r="D8" i="173"/>
  <c r="D8" i="176"/>
  <c r="D8" i="162"/>
  <c r="D28" i="162" s="1"/>
  <c r="D13" i="159"/>
  <c r="D13" i="158"/>
  <c r="D33" i="158" s="1"/>
  <c r="D13" i="160" s="1"/>
  <c r="D13" i="162"/>
  <c r="D33" i="162" s="1"/>
  <c r="C10" i="158"/>
  <c r="C30" i="158" s="1"/>
  <c r="C10" i="160" s="1"/>
  <c r="C10" i="159"/>
  <c r="C10" i="162"/>
  <c r="C30" i="162" s="1"/>
  <c r="C10" i="173"/>
  <c r="C10" i="176"/>
  <c r="C8" i="158"/>
  <c r="C28" i="158" s="1"/>
  <c r="C8" i="160" s="1"/>
  <c r="C8" i="159"/>
  <c r="C8" i="162"/>
  <c r="C28" i="162" s="1"/>
  <c r="C8" i="173"/>
  <c r="C8" i="176"/>
  <c r="D10" i="158"/>
  <c r="D30" i="158" s="1"/>
  <c r="D10" i="160" s="1"/>
  <c r="D10" i="159"/>
  <c r="D10" i="162"/>
  <c r="D30" i="162" s="1"/>
  <c r="D10" i="176"/>
  <c r="D10" i="173"/>
  <c r="C13" i="159"/>
  <c r="C13" i="158"/>
  <c r="C33" i="158" s="1"/>
  <c r="C13" i="160" s="1"/>
  <c r="C13" i="162"/>
  <c r="C33" i="162" s="1"/>
  <c r="AP13" i="142"/>
  <c r="AP33" i="142" s="1"/>
  <c r="AP12" i="148" s="1"/>
  <c r="AP13" i="143"/>
  <c r="AP13" i="149"/>
  <c r="AP33" i="149" s="1"/>
  <c r="AP13" i="141"/>
  <c r="AP33" i="141" s="1"/>
  <c r="AU13" i="143"/>
  <c r="AU13" i="149"/>
  <c r="AU33" i="149" s="1"/>
  <c r="AU13" i="141"/>
  <c r="AU33" i="141" s="1"/>
  <c r="AU13" i="142"/>
  <c r="AU33" i="142" s="1"/>
  <c r="AU12" i="148" s="1"/>
  <c r="AS8" i="141"/>
  <c r="AS28" i="141" s="1"/>
  <c r="AS8" i="143"/>
  <c r="AS8" i="149"/>
  <c r="AS28" i="149" s="1"/>
  <c r="AS8" i="142"/>
  <c r="AS28" i="142" s="1"/>
  <c r="AS7" i="148" s="1"/>
  <c r="AT8" i="141"/>
  <c r="AT28" i="141" s="1"/>
  <c r="AT8" i="143"/>
  <c r="AT8" i="149"/>
  <c r="AT28" i="149" s="1"/>
  <c r="AT8" i="142"/>
  <c r="AT28" i="142" s="1"/>
  <c r="AT7" i="148" s="1"/>
  <c r="AX10" i="143"/>
  <c r="AX10" i="141"/>
  <c r="AX30" i="141" s="1"/>
  <c r="AX10" i="149"/>
  <c r="AX30" i="149" s="1"/>
  <c r="AX10" i="142"/>
  <c r="AX30" i="142" s="1"/>
  <c r="AX9" i="148" s="1"/>
  <c r="AP8" i="141"/>
  <c r="AP28" i="141" s="1"/>
  <c r="AP8" i="143"/>
  <c r="AP8" i="149"/>
  <c r="AP28" i="149" s="1"/>
  <c r="AP8" i="142"/>
  <c r="AP28" i="142" s="1"/>
  <c r="AP7" i="148" s="1"/>
  <c r="AU8" i="149"/>
  <c r="AU28" i="149" s="1"/>
  <c r="AU8" i="142"/>
  <c r="AU28" i="142" s="1"/>
  <c r="AU7" i="148" s="1"/>
  <c r="AU8" i="141"/>
  <c r="AU28" i="141" s="1"/>
  <c r="AU8" i="143"/>
  <c r="AS13" i="141"/>
  <c r="AS33" i="141" s="1"/>
  <c r="AS13" i="149"/>
  <c r="AS33" i="149" s="1"/>
  <c r="AS13" i="143"/>
  <c r="AS13" i="142"/>
  <c r="AS33" i="142" s="1"/>
  <c r="AS12" i="148" s="1"/>
  <c r="AT13" i="149"/>
  <c r="AT33" i="149" s="1"/>
  <c r="AT13" i="143"/>
  <c r="AT13" i="142"/>
  <c r="AT33" i="142" s="1"/>
  <c r="AT12" i="148" s="1"/>
  <c r="AT13" i="141"/>
  <c r="AT33" i="141" s="1"/>
  <c r="AX13" i="143"/>
  <c r="AX13" i="149"/>
  <c r="AX33" i="149" s="1"/>
  <c r="AX13" i="142"/>
  <c r="AX33" i="142" s="1"/>
  <c r="AX12" i="148" s="1"/>
  <c r="AX13" i="141"/>
  <c r="AX33" i="141" s="1"/>
  <c r="AR14" i="143"/>
  <c r="AR14" i="149"/>
  <c r="AR34" i="149" s="1"/>
  <c r="AR14" i="142"/>
  <c r="AR34" i="142" s="1"/>
  <c r="AR13" i="148" s="1"/>
  <c r="AR14" i="141"/>
  <c r="AR34" i="141" s="1"/>
  <c r="AU10" i="143"/>
  <c r="AU10" i="149"/>
  <c r="AU30" i="149" s="1"/>
  <c r="AU10" i="141"/>
  <c r="AU30" i="141" s="1"/>
  <c r="AU10" i="142"/>
  <c r="AU30" i="142" s="1"/>
  <c r="AU9" i="148" s="1"/>
  <c r="AT10" i="141"/>
  <c r="AT30" i="141" s="1"/>
  <c r="AT10" i="143"/>
  <c r="AT10" i="149"/>
  <c r="AT30" i="149" s="1"/>
  <c r="AT10" i="142"/>
  <c r="AT30" i="142" s="1"/>
  <c r="AT9" i="148" s="1"/>
  <c r="AY10" i="143"/>
  <c r="AY10" i="141"/>
  <c r="AY30" i="141" s="1"/>
  <c r="AY10" i="149"/>
  <c r="AY30" i="149" s="1"/>
  <c r="AY10" i="142"/>
  <c r="AY30" i="142" s="1"/>
  <c r="AY9" i="148" s="1"/>
  <c r="AY13" i="149"/>
  <c r="AY33" i="149" s="1"/>
  <c r="AY13" i="142"/>
  <c r="AY33" i="142" s="1"/>
  <c r="AY12" i="148" s="1"/>
  <c r="AY13" i="141"/>
  <c r="AY33" i="141" s="1"/>
  <c r="AY13" i="143"/>
  <c r="AQ10" i="141"/>
  <c r="AQ30" i="141" s="1"/>
  <c r="AQ10" i="142"/>
  <c r="AQ30" i="142" s="1"/>
  <c r="AQ9" i="148" s="1"/>
  <c r="AQ10" i="143"/>
  <c r="AQ10" i="149"/>
  <c r="AQ30" i="149" s="1"/>
  <c r="AO10" i="143"/>
  <c r="AO10" i="149"/>
  <c r="AO30" i="149" s="1"/>
  <c r="AO10" i="141"/>
  <c r="AO30" i="141" s="1"/>
  <c r="AO10" i="142"/>
  <c r="AO30" i="142" s="1"/>
  <c r="AO9" i="148" s="1"/>
  <c r="AY8" i="141"/>
  <c r="AY28" i="141" s="1"/>
  <c r="AY8" i="142"/>
  <c r="AY28" i="142" s="1"/>
  <c r="AY7" i="148" s="1"/>
  <c r="AY8" i="143"/>
  <c r="AY8" i="149"/>
  <c r="AY28" i="149" s="1"/>
  <c r="AQ13" i="142"/>
  <c r="AQ33" i="142" s="1"/>
  <c r="AQ12" i="148" s="1"/>
  <c r="AQ13" i="141"/>
  <c r="AQ33" i="141" s="1"/>
  <c r="AQ13" i="143"/>
  <c r="AQ13" i="149"/>
  <c r="AQ33" i="149" s="1"/>
  <c r="AO13" i="142"/>
  <c r="AO33" i="142" s="1"/>
  <c r="AO12" i="148" s="1"/>
  <c r="AO13" i="149"/>
  <c r="AO33" i="149" s="1"/>
  <c r="AO13" i="143"/>
  <c r="AO13" i="141"/>
  <c r="AO33" i="141" s="1"/>
  <c r="AZ10" i="149"/>
  <c r="AZ30" i="149" s="1"/>
  <c r="AZ10" i="142"/>
  <c r="AZ30" i="142" s="1"/>
  <c r="AZ9" i="148" s="1"/>
  <c r="AZ10" i="141"/>
  <c r="AZ30" i="141" s="1"/>
  <c r="AZ10" i="143"/>
  <c r="AQ8" i="143"/>
  <c r="AQ8" i="149"/>
  <c r="AQ28" i="149" s="1"/>
  <c r="AQ8" i="142"/>
  <c r="AQ28" i="142" s="1"/>
  <c r="AQ7" i="148" s="1"/>
  <c r="AQ8" i="141"/>
  <c r="AQ28" i="141" s="1"/>
  <c r="AO8" i="143"/>
  <c r="AO8" i="149"/>
  <c r="AO28" i="149" s="1"/>
  <c r="AO8" i="142"/>
  <c r="AO28" i="142" s="1"/>
  <c r="AO7" i="148" s="1"/>
  <c r="AO8" i="141"/>
  <c r="AO28" i="141" s="1"/>
  <c r="AZ8" i="143"/>
  <c r="AZ8" i="149"/>
  <c r="AZ28" i="149" s="1"/>
  <c r="AZ8" i="142"/>
  <c r="AZ28" i="142" s="1"/>
  <c r="AZ7" i="148" s="1"/>
  <c r="AZ8" i="141"/>
  <c r="AZ28" i="141" s="1"/>
  <c r="AR11" i="143"/>
  <c r="AR11" i="142"/>
  <c r="AR31" i="142" s="1"/>
  <c r="AR10" i="148" s="1"/>
  <c r="AR11" i="149"/>
  <c r="AR31" i="149" s="1"/>
  <c r="AR11" i="141"/>
  <c r="AR31" i="141" s="1"/>
  <c r="AR22" i="141"/>
  <c r="AR42" i="141" s="1"/>
  <c r="AR22" i="149"/>
  <c r="AR42" i="149" s="1"/>
  <c r="AR22" i="143"/>
  <c r="AR22" i="142"/>
  <c r="AR42" i="142" s="1"/>
  <c r="AR21" i="148" s="1"/>
  <c r="AP10" i="143"/>
  <c r="AP10" i="149"/>
  <c r="AP30" i="149" s="1"/>
  <c r="AP10" i="142"/>
  <c r="AP30" i="142" s="1"/>
  <c r="AP9" i="148" s="1"/>
  <c r="AP10" i="141"/>
  <c r="AP30" i="141" s="1"/>
  <c r="AS10" i="143"/>
  <c r="AS10" i="149"/>
  <c r="AS30" i="149" s="1"/>
  <c r="AS10" i="141"/>
  <c r="AS30" i="141" s="1"/>
  <c r="AS10" i="142"/>
  <c r="AS30" i="142" s="1"/>
  <c r="AS9" i="148" s="1"/>
  <c r="AZ13" i="141"/>
  <c r="AZ33" i="141" s="1"/>
  <c r="AZ13" i="142"/>
  <c r="AZ33" i="142" s="1"/>
  <c r="AZ12" i="148" s="1"/>
  <c r="AZ13" i="143"/>
  <c r="AZ13" i="149"/>
  <c r="AZ33" i="149" s="1"/>
  <c r="AX8" i="141"/>
  <c r="AX28" i="141" s="1"/>
  <c r="AX8" i="143"/>
  <c r="AX8" i="149"/>
  <c r="AX28" i="149" s="1"/>
  <c r="AX8" i="142"/>
  <c r="AX28" i="142" s="1"/>
  <c r="AX7" i="148" s="1"/>
  <c r="D9" i="175" l="1"/>
  <c r="D24" i="173"/>
  <c r="D9" i="174" s="1"/>
  <c r="D22" i="158"/>
  <c r="D42" i="158" s="1"/>
  <c r="D22" i="160" s="1"/>
  <c r="D22" i="159"/>
  <c r="D22" i="162"/>
  <c r="D42" i="162" s="1"/>
  <c r="D16" i="176"/>
  <c r="D16" i="173"/>
  <c r="D7" i="175"/>
  <c r="D22" i="173"/>
  <c r="D7" i="174" s="1"/>
  <c r="C14" i="158"/>
  <c r="C34" i="158" s="1"/>
  <c r="C14" i="160" s="1"/>
  <c r="C14" i="162"/>
  <c r="C34" i="162" s="1"/>
  <c r="C14" i="159"/>
  <c r="D14" i="159"/>
  <c r="D14" i="158"/>
  <c r="D34" i="158" s="1"/>
  <c r="D14" i="160" s="1"/>
  <c r="D14" i="162"/>
  <c r="D34" i="162" s="1"/>
  <c r="C22" i="158"/>
  <c r="C42" i="158" s="1"/>
  <c r="C22" i="160" s="1"/>
  <c r="C22" i="159"/>
  <c r="C22" i="162"/>
  <c r="C42" i="162" s="1"/>
  <c r="C16" i="176"/>
  <c r="C16" i="173"/>
  <c r="C11" i="159"/>
  <c r="C11" i="158"/>
  <c r="C31" i="158" s="1"/>
  <c r="C11" i="160" s="1"/>
  <c r="C11" i="162"/>
  <c r="C31" i="162" s="1"/>
  <c r="C11" i="176"/>
  <c r="C11" i="173"/>
  <c r="D11" i="159"/>
  <c r="D11" i="158"/>
  <c r="D31" i="158" s="1"/>
  <c r="D11" i="160" s="1"/>
  <c r="D11" i="162"/>
  <c r="D31" i="162" s="1"/>
  <c r="D11" i="176"/>
  <c r="D11" i="173"/>
  <c r="C7" i="175"/>
  <c r="C22" i="173"/>
  <c r="C7" i="174" s="1"/>
  <c r="C9" i="175"/>
  <c r="C24" i="173"/>
  <c r="C9" i="174" s="1"/>
  <c r="AX22" i="143"/>
  <c r="AX22" i="149"/>
  <c r="AX42" i="149" s="1"/>
  <c r="AX22" i="142"/>
  <c r="AX42" i="142" s="1"/>
  <c r="AX21" i="148" s="1"/>
  <c r="AX22" i="141"/>
  <c r="AX42" i="141" s="1"/>
  <c r="AO14" i="141"/>
  <c r="AO34" i="141" s="1"/>
  <c r="AO14" i="142"/>
  <c r="AO34" i="142" s="1"/>
  <c r="AO13" i="148" s="1"/>
  <c r="AO14" i="149"/>
  <c r="AO34" i="149" s="1"/>
  <c r="AO14" i="143"/>
  <c r="AP22" i="141"/>
  <c r="AP42" i="141" s="1"/>
  <c r="AP22" i="143"/>
  <c r="AP22" i="149"/>
  <c r="AP42" i="149" s="1"/>
  <c r="AP22" i="142"/>
  <c r="AP42" i="142" s="1"/>
  <c r="AP21" i="148" s="1"/>
  <c r="AU14" i="149"/>
  <c r="AU34" i="149" s="1"/>
  <c r="AU14" i="142"/>
  <c r="AU34" i="142" s="1"/>
  <c r="AU13" i="148" s="1"/>
  <c r="AU14" i="141"/>
  <c r="AU34" i="141" s="1"/>
  <c r="AU14" i="143"/>
  <c r="AQ22" i="149"/>
  <c r="AQ42" i="149" s="1"/>
  <c r="AQ22" i="142"/>
  <c r="AQ42" i="142" s="1"/>
  <c r="AQ21" i="148" s="1"/>
  <c r="AQ22" i="141"/>
  <c r="AQ42" i="141" s="1"/>
  <c r="AQ22" i="143"/>
  <c r="AZ14" i="141"/>
  <c r="AZ34" i="141" s="1"/>
  <c r="AZ14" i="143"/>
  <c r="AZ14" i="149"/>
  <c r="AZ34" i="149" s="1"/>
  <c r="AZ14" i="142"/>
  <c r="AZ34" i="142" s="1"/>
  <c r="AZ13" i="148" s="1"/>
  <c r="AY22" i="142"/>
  <c r="AY42" i="142" s="1"/>
  <c r="AY21" i="148" s="1"/>
  <c r="AY22" i="141"/>
  <c r="AY42" i="141" s="1"/>
  <c r="AY22" i="143"/>
  <c r="AY22" i="149"/>
  <c r="AY42" i="149" s="1"/>
  <c r="AU22" i="141"/>
  <c r="AU42" i="141" s="1"/>
  <c r="AU22" i="143"/>
  <c r="AU22" i="149"/>
  <c r="AU42" i="149" s="1"/>
  <c r="AU22" i="142"/>
  <c r="AU42" i="142" s="1"/>
  <c r="AU21" i="148" s="1"/>
  <c r="AQ14" i="143"/>
  <c r="AQ14" i="141"/>
  <c r="AQ34" i="141" s="1"/>
  <c r="AQ14" i="149"/>
  <c r="AQ34" i="149" s="1"/>
  <c r="AQ14" i="142"/>
  <c r="AQ34" i="142" s="1"/>
  <c r="AQ13" i="148" s="1"/>
  <c r="AO11" i="143"/>
  <c r="AO11" i="142"/>
  <c r="AO31" i="142" s="1"/>
  <c r="AO10" i="148" s="1"/>
  <c r="AO11" i="141"/>
  <c r="AO31" i="141" s="1"/>
  <c r="AO11" i="149"/>
  <c r="AO31" i="149" s="1"/>
  <c r="AT11" i="141"/>
  <c r="AT31" i="141" s="1"/>
  <c r="AT11" i="149"/>
  <c r="AT31" i="149" s="1"/>
  <c r="AT11" i="143"/>
  <c r="AT11" i="142"/>
  <c r="AT31" i="142" s="1"/>
  <c r="AT10" i="148" s="1"/>
  <c r="AS22" i="141"/>
  <c r="AS42" i="141" s="1"/>
  <c r="AS22" i="143"/>
  <c r="AS22" i="149"/>
  <c r="AS42" i="149" s="1"/>
  <c r="AS22" i="142"/>
  <c r="AS42" i="142" s="1"/>
  <c r="AS21" i="148" s="1"/>
  <c r="AP14" i="141"/>
  <c r="AP34" i="141" s="1"/>
  <c r="AP14" i="143"/>
  <c r="AP14" i="142"/>
  <c r="AP34" i="142" s="1"/>
  <c r="AP13" i="148" s="1"/>
  <c r="AP14" i="149"/>
  <c r="AP34" i="149" s="1"/>
  <c r="AO22" i="142"/>
  <c r="AO42" i="142" s="1"/>
  <c r="AO21" i="148" s="1"/>
  <c r="AO22" i="149"/>
  <c r="AO42" i="149" s="1"/>
  <c r="AO22" i="141"/>
  <c r="AO42" i="141" s="1"/>
  <c r="AO22" i="143"/>
  <c r="AZ11" i="141"/>
  <c r="AZ31" i="141" s="1"/>
  <c r="AZ11" i="143"/>
  <c r="AZ11" i="149"/>
  <c r="AZ31" i="149" s="1"/>
  <c r="AZ11" i="142"/>
  <c r="AZ31" i="142" s="1"/>
  <c r="AZ10" i="148" s="1"/>
  <c r="AY11" i="141"/>
  <c r="AY31" i="141" s="1"/>
  <c r="AY11" i="143"/>
  <c r="AY11" i="149"/>
  <c r="AY31" i="149" s="1"/>
  <c r="AY11" i="142"/>
  <c r="AY31" i="142" s="1"/>
  <c r="AY10" i="148" s="1"/>
  <c r="AX14" i="141"/>
  <c r="AX34" i="141" s="1"/>
  <c r="AX14" i="143"/>
  <c r="AX14" i="149"/>
  <c r="AX34" i="149" s="1"/>
  <c r="AX14" i="142"/>
  <c r="AX34" i="142" s="1"/>
  <c r="AX13" i="148" s="1"/>
  <c r="AS11" i="143"/>
  <c r="AS11" i="149"/>
  <c r="AS31" i="149" s="1"/>
  <c r="AS11" i="141"/>
  <c r="AS31" i="141" s="1"/>
  <c r="AS11" i="142"/>
  <c r="AS31" i="142" s="1"/>
  <c r="AS10" i="148" s="1"/>
  <c r="AY14" i="141"/>
  <c r="AY34" i="141" s="1"/>
  <c r="AY14" i="143"/>
  <c r="AY14" i="149"/>
  <c r="AY34" i="149" s="1"/>
  <c r="AY14" i="142"/>
  <c r="AY34" i="142" s="1"/>
  <c r="AY13" i="148" s="1"/>
  <c r="AR16" i="141"/>
  <c r="AR36" i="141" s="1"/>
  <c r="AR16" i="143"/>
  <c r="AR16" i="149"/>
  <c r="AR36" i="149" s="1"/>
  <c r="AR16" i="142"/>
  <c r="AR36" i="142" s="1"/>
  <c r="AR15" i="148" s="1"/>
  <c r="AT14" i="143"/>
  <c r="AT14" i="149"/>
  <c r="AT34" i="149" s="1"/>
  <c r="AT14" i="142"/>
  <c r="AT34" i="142" s="1"/>
  <c r="AT13" i="148" s="1"/>
  <c r="AT14" i="141"/>
  <c r="AT34" i="141" s="1"/>
  <c r="AX11" i="141"/>
  <c r="AX31" i="141" s="1"/>
  <c r="AX11" i="143"/>
  <c r="AX11" i="149"/>
  <c r="AX31" i="149" s="1"/>
  <c r="AX11" i="142"/>
  <c r="AX31" i="142" s="1"/>
  <c r="AX10" i="148" s="1"/>
  <c r="AP11" i="149"/>
  <c r="AP31" i="149" s="1"/>
  <c r="AP11" i="141"/>
  <c r="AP31" i="141" s="1"/>
  <c r="AP11" i="143"/>
  <c r="AP11" i="142"/>
  <c r="AP31" i="142" s="1"/>
  <c r="AP10" i="148" s="1"/>
  <c r="AZ22" i="143"/>
  <c r="AZ22" i="141"/>
  <c r="AZ42" i="141" s="1"/>
  <c r="AZ22" i="149"/>
  <c r="AZ42" i="149" s="1"/>
  <c r="AZ22" i="142"/>
  <c r="AZ42" i="142" s="1"/>
  <c r="AZ21" i="148" s="1"/>
  <c r="AQ11" i="142"/>
  <c r="AQ31" i="142" s="1"/>
  <c r="AQ10" i="148" s="1"/>
  <c r="AQ11" i="143"/>
  <c r="AQ11" i="149"/>
  <c r="AQ31" i="149" s="1"/>
  <c r="AQ11" i="141"/>
  <c r="AQ31" i="141" s="1"/>
  <c r="AU11" i="141"/>
  <c r="AU31" i="141" s="1"/>
  <c r="AU11" i="149"/>
  <c r="AU31" i="149" s="1"/>
  <c r="AU11" i="143"/>
  <c r="AU11" i="142"/>
  <c r="AU31" i="142" s="1"/>
  <c r="AU10" i="148" s="1"/>
  <c r="AS14" i="143"/>
  <c r="AS14" i="149"/>
  <c r="AS34" i="149" s="1"/>
  <c r="AS14" i="142"/>
  <c r="AS34" i="142" s="1"/>
  <c r="AS13" i="148" s="1"/>
  <c r="AS14" i="141"/>
  <c r="AS34" i="141" s="1"/>
  <c r="AT22" i="143"/>
  <c r="AT22" i="149"/>
  <c r="AT42" i="149" s="1"/>
  <c r="AT22" i="141"/>
  <c r="AT42" i="141" s="1"/>
  <c r="AT22" i="142"/>
  <c r="AT42" i="142" s="1"/>
  <c r="AT21" i="148" s="1"/>
  <c r="C15" i="175" l="1"/>
  <c r="C30" i="173"/>
  <c r="C15" i="174" s="1"/>
  <c r="D30" i="173"/>
  <c r="D15" i="174" s="1"/>
  <c r="D15" i="175"/>
  <c r="D10" i="175"/>
  <c r="D25" i="173"/>
  <c r="D10" i="174" s="1"/>
  <c r="C10" i="175"/>
  <c r="C25" i="173"/>
  <c r="C10" i="174" s="1"/>
  <c r="D16" i="158"/>
  <c r="D36" i="158" s="1"/>
  <c r="D16" i="160" s="1"/>
  <c r="D16" i="159"/>
  <c r="D16" i="162"/>
  <c r="D36" i="162" s="1"/>
  <c r="C16" i="158"/>
  <c r="C36" i="158" s="1"/>
  <c r="C16" i="160" s="1"/>
  <c r="C16" i="162"/>
  <c r="C36" i="162" s="1"/>
  <c r="C16" i="159"/>
  <c r="AR19" i="143"/>
  <c r="AR19" i="141"/>
  <c r="AR39" i="141" s="1"/>
  <c r="AR19" i="149"/>
  <c r="AR39" i="149" s="1"/>
  <c r="AR19" i="142"/>
  <c r="AR39" i="142" s="1"/>
  <c r="AR18" i="148" s="1"/>
  <c r="AT16" i="141"/>
  <c r="AT36" i="141" s="1"/>
  <c r="AT16" i="143"/>
  <c r="AT16" i="149"/>
  <c r="AT36" i="149" s="1"/>
  <c r="AT16" i="142"/>
  <c r="AT36" i="142" s="1"/>
  <c r="AT15" i="148" s="1"/>
  <c r="AY16" i="143"/>
  <c r="AY16" i="149"/>
  <c r="AY36" i="149" s="1"/>
  <c r="AY16" i="142"/>
  <c r="AY36" i="142" s="1"/>
  <c r="AY15" i="148" s="1"/>
  <c r="AY16" i="141"/>
  <c r="AY36" i="141" s="1"/>
  <c r="AS16" i="143"/>
  <c r="AS16" i="142"/>
  <c r="AS36" i="142" s="1"/>
  <c r="AS15" i="148" s="1"/>
  <c r="AS16" i="141"/>
  <c r="AS36" i="141" s="1"/>
  <c r="AS16" i="149"/>
  <c r="AS36" i="149" s="1"/>
  <c r="AQ16" i="149"/>
  <c r="AQ36" i="149" s="1"/>
  <c r="AQ16" i="142"/>
  <c r="AQ36" i="142" s="1"/>
  <c r="AQ15" i="148" s="1"/>
  <c r="AQ16" i="143"/>
  <c r="AQ16" i="141"/>
  <c r="AQ36" i="141" s="1"/>
  <c r="AO16" i="143"/>
  <c r="AO16" i="149"/>
  <c r="AO36" i="149" s="1"/>
  <c r="AO16" i="141"/>
  <c r="AO36" i="141" s="1"/>
  <c r="AO16" i="142"/>
  <c r="AO36" i="142" s="1"/>
  <c r="AO15" i="148" s="1"/>
  <c r="AU16" i="143"/>
  <c r="AU16" i="149"/>
  <c r="AU36" i="149" s="1"/>
  <c r="AU16" i="141"/>
  <c r="AU36" i="141" s="1"/>
  <c r="AU16" i="142"/>
  <c r="AU36" i="142" s="1"/>
  <c r="AU15" i="148" s="1"/>
  <c r="AX16" i="143"/>
  <c r="AX16" i="141"/>
  <c r="AX36" i="141" s="1"/>
  <c r="AX16" i="142"/>
  <c r="AX36" i="142" s="1"/>
  <c r="AX15" i="148" s="1"/>
  <c r="AX16" i="149"/>
  <c r="AX36" i="149" s="1"/>
  <c r="AP16" i="143"/>
  <c r="AP16" i="142"/>
  <c r="AP36" i="142" s="1"/>
  <c r="AP15" i="148" s="1"/>
  <c r="AP16" i="141"/>
  <c r="AP36" i="141" s="1"/>
  <c r="AP16" i="149"/>
  <c r="AP36" i="149" s="1"/>
  <c r="AR17" i="143"/>
  <c r="AR17" i="149"/>
  <c r="AR37" i="149" s="1"/>
  <c r="AR17" i="141"/>
  <c r="AR37" i="141" s="1"/>
  <c r="AR17" i="142"/>
  <c r="AR37" i="142" s="1"/>
  <c r="AR16" i="148" s="1"/>
  <c r="AZ16" i="143"/>
  <c r="AZ16" i="149"/>
  <c r="AZ36" i="149" s="1"/>
  <c r="AZ16" i="141"/>
  <c r="AZ36" i="141" s="1"/>
  <c r="AZ16" i="142"/>
  <c r="AZ36" i="142" s="1"/>
  <c r="AZ15" i="148" s="1"/>
  <c r="D17" i="158" l="1"/>
  <c r="D37" i="158" s="1"/>
  <c r="D17" i="160" s="1"/>
  <c r="D17" i="162"/>
  <c r="D37" i="162" s="1"/>
  <c r="D17" i="159"/>
  <c r="D19" i="158"/>
  <c r="D39" i="158" s="1"/>
  <c r="D19" i="160" s="1"/>
  <c r="D19" i="159"/>
  <c r="D19" i="162"/>
  <c r="D39" i="162" s="1"/>
  <c r="D13" i="176"/>
  <c r="D13" i="173"/>
  <c r="C19" i="158"/>
  <c r="C39" i="158" s="1"/>
  <c r="C19" i="160" s="1"/>
  <c r="C19" i="162"/>
  <c r="C39" i="162" s="1"/>
  <c r="C19" i="159"/>
  <c r="C13" i="173"/>
  <c r="C13" i="176"/>
  <c r="C17" i="158"/>
  <c r="C37" i="158" s="1"/>
  <c r="C17" i="160" s="1"/>
  <c r="C17" i="162"/>
  <c r="C37" i="162" s="1"/>
  <c r="C17" i="159"/>
  <c r="AZ17" i="149"/>
  <c r="AZ37" i="149" s="1"/>
  <c r="AZ17" i="141"/>
  <c r="AZ37" i="141" s="1"/>
  <c r="AZ17" i="143"/>
  <c r="AZ17" i="142"/>
  <c r="AZ37" i="142" s="1"/>
  <c r="AZ16" i="148" s="1"/>
  <c r="AU19" i="143"/>
  <c r="AU19" i="149"/>
  <c r="AU39" i="149" s="1"/>
  <c r="AU19" i="142"/>
  <c r="AU39" i="142" s="1"/>
  <c r="AU18" i="148" s="1"/>
  <c r="AU19" i="141"/>
  <c r="AU39" i="141" s="1"/>
  <c r="AO17" i="149"/>
  <c r="AO37" i="149" s="1"/>
  <c r="AO17" i="143"/>
  <c r="AO17" i="141"/>
  <c r="AO37" i="141" s="1"/>
  <c r="AO17" i="142"/>
  <c r="AO37" i="142" s="1"/>
  <c r="AO16" i="148" s="1"/>
  <c r="AQ19" i="143"/>
  <c r="AQ19" i="141"/>
  <c r="AQ39" i="141" s="1"/>
  <c r="AQ19" i="149"/>
  <c r="AQ39" i="149" s="1"/>
  <c r="AQ19" i="142"/>
  <c r="AQ39" i="142" s="1"/>
  <c r="AQ18" i="148" s="1"/>
  <c r="AY19" i="141"/>
  <c r="AY39" i="141" s="1"/>
  <c r="AY19" i="143"/>
  <c r="AY19" i="149"/>
  <c r="AY39" i="149" s="1"/>
  <c r="AY19" i="142"/>
  <c r="AY39" i="142" s="1"/>
  <c r="AY18" i="148" s="1"/>
  <c r="AZ19" i="149"/>
  <c r="AZ39" i="149" s="1"/>
  <c r="AZ19" i="143"/>
  <c r="AZ19" i="142"/>
  <c r="AZ39" i="142" s="1"/>
  <c r="AZ18" i="148" s="1"/>
  <c r="AZ19" i="141"/>
  <c r="AZ39" i="141" s="1"/>
  <c r="AS19" i="143"/>
  <c r="AS19" i="149"/>
  <c r="AS39" i="149" s="1"/>
  <c r="AS19" i="142"/>
  <c r="AS39" i="142" s="1"/>
  <c r="AS18" i="148" s="1"/>
  <c r="AS19" i="141"/>
  <c r="AS39" i="141" s="1"/>
  <c r="AQ17" i="141"/>
  <c r="AQ37" i="141" s="1"/>
  <c r="AQ17" i="149"/>
  <c r="AQ37" i="149" s="1"/>
  <c r="AQ17" i="142"/>
  <c r="AQ37" i="142" s="1"/>
  <c r="AQ16" i="148" s="1"/>
  <c r="AQ17" i="143"/>
  <c r="AY17" i="141"/>
  <c r="AY37" i="141" s="1"/>
  <c r="AY17" i="143"/>
  <c r="AY17" i="149"/>
  <c r="AY37" i="149" s="1"/>
  <c r="AY17" i="142"/>
  <c r="AY37" i="142" s="1"/>
  <c r="AY16" i="148" s="1"/>
  <c r="AP17" i="141"/>
  <c r="AP37" i="141" s="1"/>
  <c r="AP17" i="143"/>
  <c r="AP17" i="149"/>
  <c r="AP37" i="149" s="1"/>
  <c r="AP17" i="142"/>
  <c r="AP37" i="142" s="1"/>
  <c r="AP16" i="148" s="1"/>
  <c r="AP19" i="142"/>
  <c r="AP39" i="142" s="1"/>
  <c r="AP18" i="148" s="1"/>
  <c r="AP19" i="143"/>
  <c r="AP19" i="149"/>
  <c r="AP39" i="149" s="1"/>
  <c r="AP19" i="141"/>
  <c r="AP39" i="141" s="1"/>
  <c r="AO19" i="142"/>
  <c r="AO39" i="142" s="1"/>
  <c r="AO18" i="148" s="1"/>
  <c r="AO19" i="141"/>
  <c r="AO39" i="141" s="1"/>
  <c r="AO19" i="149"/>
  <c r="AO39" i="149" s="1"/>
  <c r="AO19" i="143"/>
  <c r="AS17" i="149"/>
  <c r="AS37" i="149" s="1"/>
  <c r="AS17" i="142"/>
  <c r="AS37" i="142" s="1"/>
  <c r="AS16" i="148" s="1"/>
  <c r="AS17" i="141"/>
  <c r="AS37" i="141" s="1"/>
  <c r="AS17" i="143"/>
  <c r="AT17" i="149"/>
  <c r="AT37" i="149" s="1"/>
  <c r="AT17" i="143"/>
  <c r="AT17" i="142"/>
  <c r="AT37" i="142" s="1"/>
  <c r="AT16" i="148" s="1"/>
  <c r="AT17" i="141"/>
  <c r="AT37" i="141" s="1"/>
  <c r="AX19" i="141"/>
  <c r="AX39" i="141" s="1"/>
  <c r="AX19" i="143"/>
  <c r="AX19" i="149"/>
  <c r="AX39" i="149" s="1"/>
  <c r="AX19" i="142"/>
  <c r="AX39" i="142" s="1"/>
  <c r="AX18" i="148" s="1"/>
  <c r="AR20" i="141"/>
  <c r="AR40" i="141" s="1"/>
  <c r="AR20" i="143"/>
  <c r="AR20" i="149"/>
  <c r="AR40" i="149" s="1"/>
  <c r="AR20" i="142"/>
  <c r="AR40" i="142" s="1"/>
  <c r="AR19" i="148" s="1"/>
  <c r="AX17" i="143"/>
  <c r="AX17" i="141"/>
  <c r="AX37" i="141" s="1"/>
  <c r="AX17" i="142"/>
  <c r="AX37" i="142" s="1"/>
  <c r="AX16" i="148" s="1"/>
  <c r="AX17" i="149"/>
  <c r="AX37" i="149" s="1"/>
  <c r="AU17" i="141"/>
  <c r="AU37" i="141" s="1"/>
  <c r="AU17" i="149"/>
  <c r="AU37" i="149" s="1"/>
  <c r="AU17" i="143"/>
  <c r="AU17" i="142"/>
  <c r="AU37" i="142" s="1"/>
  <c r="AU16" i="148" s="1"/>
  <c r="AT19" i="141"/>
  <c r="AT39" i="141" s="1"/>
  <c r="AT19" i="143"/>
  <c r="AT19" i="149"/>
  <c r="AT39" i="149" s="1"/>
  <c r="AT19" i="142"/>
  <c r="AT39" i="142" s="1"/>
  <c r="AT18" i="148" s="1"/>
  <c r="D20" i="158" l="1"/>
  <c r="D40" i="158" s="1"/>
  <c r="D20" i="160" s="1"/>
  <c r="D20" i="159"/>
  <c r="D20" i="162"/>
  <c r="D40" i="162" s="1"/>
  <c r="D14" i="176"/>
  <c r="D14" i="173"/>
  <c r="C20" i="158"/>
  <c r="C40" i="158" s="1"/>
  <c r="C20" i="160" s="1"/>
  <c r="C20" i="159"/>
  <c r="C20" i="162"/>
  <c r="C40" i="162" s="1"/>
  <c r="C14" i="176"/>
  <c r="C14" i="173"/>
  <c r="C12" i="175"/>
  <c r="C27" i="173"/>
  <c r="C12" i="174" s="1"/>
  <c r="D27" i="173"/>
  <c r="D12" i="174" s="1"/>
  <c r="D12" i="175"/>
  <c r="AQ20" i="141"/>
  <c r="AQ40" i="141" s="1"/>
  <c r="AQ20" i="149"/>
  <c r="AQ40" i="149" s="1"/>
  <c r="AQ20" i="142"/>
  <c r="AQ40" i="142" s="1"/>
  <c r="AQ19" i="148" s="1"/>
  <c r="AQ20" i="143"/>
  <c r="AZ20" i="141"/>
  <c r="AZ40" i="141" s="1"/>
  <c r="AZ20" i="143"/>
  <c r="AZ20" i="149"/>
  <c r="AZ40" i="149" s="1"/>
  <c r="AZ20" i="142"/>
  <c r="AZ40" i="142" s="1"/>
  <c r="AZ19" i="148" s="1"/>
  <c r="AY20" i="141"/>
  <c r="AY40" i="141" s="1"/>
  <c r="AY20" i="149"/>
  <c r="AY40" i="149" s="1"/>
  <c r="AY20" i="142"/>
  <c r="AY40" i="142" s="1"/>
  <c r="AY19" i="148" s="1"/>
  <c r="AY20" i="143"/>
  <c r="AT20" i="141"/>
  <c r="AT40" i="141" s="1"/>
  <c r="AT20" i="149"/>
  <c r="AT40" i="149" s="1"/>
  <c r="AT20" i="143"/>
  <c r="AT20" i="142"/>
  <c r="AT40" i="142" s="1"/>
  <c r="AT19" i="148" s="1"/>
  <c r="AX20" i="142"/>
  <c r="AX40" i="142" s="1"/>
  <c r="AX19" i="148" s="1"/>
  <c r="AX20" i="143"/>
  <c r="AX20" i="141"/>
  <c r="AX40" i="141" s="1"/>
  <c r="AX20" i="149"/>
  <c r="AX40" i="149" s="1"/>
  <c r="AU20" i="143"/>
  <c r="AU20" i="149"/>
  <c r="AU40" i="149" s="1"/>
  <c r="AU20" i="141"/>
  <c r="AU40" i="141" s="1"/>
  <c r="AU20" i="142"/>
  <c r="AU40" i="142" s="1"/>
  <c r="AU19" i="148" s="1"/>
  <c r="AO20" i="141"/>
  <c r="AO40" i="141" s="1"/>
  <c r="AO20" i="143"/>
  <c r="AO20" i="149"/>
  <c r="AO40" i="149" s="1"/>
  <c r="AO20" i="142"/>
  <c r="AO40" i="142" s="1"/>
  <c r="AO19" i="148" s="1"/>
  <c r="AP20" i="143"/>
  <c r="AP20" i="149"/>
  <c r="AP40" i="149" s="1"/>
  <c r="AP20" i="142"/>
  <c r="AP40" i="142" s="1"/>
  <c r="AP19" i="148" s="1"/>
  <c r="AP20" i="141"/>
  <c r="AP40" i="141" s="1"/>
  <c r="AS20" i="142"/>
  <c r="AS40" i="142" s="1"/>
  <c r="AS19" i="148" s="1"/>
  <c r="AS20" i="143"/>
  <c r="AS20" i="149"/>
  <c r="AS40" i="149" s="1"/>
  <c r="AS20" i="141"/>
  <c r="AS40" i="141" s="1"/>
  <c r="D13" i="175" l="1"/>
  <c r="D28" i="173"/>
  <c r="D13" i="174" s="1"/>
  <c r="C13" i="175"/>
  <c r="C28" i="173"/>
  <c r="C13" i="174" s="1"/>
  <c r="DM7" i="145" l="1"/>
  <c r="DM27" i="145" s="1"/>
  <c r="DM16" i="54"/>
  <c r="DM7" i="166"/>
  <c r="DM27" i="166" s="1"/>
  <c r="DM7" i="126"/>
  <c r="DM27" i="126" s="1"/>
  <c r="DM6" i="144" s="1"/>
  <c r="DM13" i="54"/>
  <c r="DM7" i="163"/>
  <c r="DM27" i="163" s="1"/>
  <c r="DM6" i="165" s="1"/>
  <c r="DM7" i="80"/>
  <c r="DM27" i="80" s="1"/>
  <c r="DM10" i="54"/>
  <c r="DM7" i="164"/>
  <c r="DM27" i="164" s="1"/>
  <c r="DM19" i="54"/>
  <c r="DM8" i="54"/>
  <c r="DO8" i="54"/>
  <c r="DO7" i="164"/>
  <c r="DO27" i="164" s="1"/>
  <c r="DO7" i="145"/>
  <c r="DO27" i="145" s="1"/>
  <c r="DO7" i="166"/>
  <c r="DO27" i="166" s="1"/>
  <c r="DO7" i="126"/>
  <c r="DO27" i="126" s="1"/>
  <c r="DO6" i="144" s="1"/>
  <c r="DO7" i="163"/>
  <c r="DO27" i="163" s="1"/>
  <c r="DO6" i="165" s="1"/>
  <c r="DO7" i="80"/>
  <c r="DO27" i="80" s="1"/>
  <c r="DO16" i="54"/>
  <c r="DO10" i="54"/>
  <c r="DO13" i="54"/>
  <c r="DO19" i="54"/>
  <c r="DC8" i="54"/>
  <c r="DC7" i="163"/>
  <c r="DC27" i="163" s="1"/>
  <c r="DJ7" i="195"/>
  <c r="DJ7" i="194"/>
  <c r="DJ27" i="194" s="1"/>
  <c r="DC7" i="164"/>
  <c r="DC27" i="164" s="1"/>
  <c r="DC7" i="145"/>
  <c r="DC27" i="145" s="1"/>
  <c r="DJ7" i="192"/>
  <c r="DJ27" i="192" s="1"/>
  <c r="DC7" i="126"/>
  <c r="DC27" i="126" s="1"/>
  <c r="DC6" i="144" s="1"/>
  <c r="DC7" i="166"/>
  <c r="DC27" i="166" s="1"/>
  <c r="DJ7" i="191"/>
  <c r="DJ27" i="191" s="1"/>
  <c r="DC7" i="80"/>
  <c r="DC27" i="80" s="1"/>
  <c r="DC16" i="54"/>
  <c r="DC13" i="54"/>
  <c r="DC19" i="54"/>
  <c r="DC10" i="54"/>
  <c r="DU7" i="163"/>
  <c r="DU27" i="163" s="1"/>
  <c r="DU6" i="165" s="1"/>
  <c r="DU7" i="80"/>
  <c r="DU27" i="80" s="1"/>
  <c r="DU16" i="54"/>
  <c r="DU7" i="164"/>
  <c r="DU27" i="164" s="1"/>
  <c r="DU13" i="54"/>
  <c r="DU7" i="145"/>
  <c r="DU27" i="145" s="1"/>
  <c r="DU10" i="54"/>
  <c r="DU7" i="166"/>
  <c r="DU27" i="166" s="1"/>
  <c r="DU7" i="126"/>
  <c r="DU27" i="126" s="1"/>
  <c r="DU6" i="144" s="1"/>
  <c r="DU19" i="54"/>
  <c r="DU8" i="54"/>
  <c r="DP8" i="54"/>
  <c r="DP7" i="163"/>
  <c r="DP27" i="163" s="1"/>
  <c r="DP6" i="165" s="1"/>
  <c r="DP13" i="54"/>
  <c r="DP7" i="145"/>
  <c r="DP27" i="145" s="1"/>
  <c r="DP10" i="54"/>
  <c r="DP7" i="166"/>
  <c r="DP27" i="166" s="1"/>
  <c r="DP7" i="126"/>
  <c r="DP27" i="126" s="1"/>
  <c r="DP6" i="144" s="1"/>
  <c r="DP19" i="54"/>
  <c r="DP7" i="164"/>
  <c r="DP27" i="164" s="1"/>
  <c r="DP7" i="80"/>
  <c r="DP27" i="80" s="1"/>
  <c r="DP16" i="54"/>
  <c r="DA8" i="54"/>
  <c r="DA7" i="164"/>
  <c r="DA27" i="164" s="1"/>
  <c r="DH7" i="195"/>
  <c r="DH7" i="194"/>
  <c r="DH27" i="194" s="1"/>
  <c r="DH7" i="192"/>
  <c r="DH27" i="192" s="1"/>
  <c r="DA7" i="145"/>
  <c r="DA27" i="145" s="1"/>
  <c r="DA7" i="163"/>
  <c r="DA27" i="163" s="1"/>
  <c r="DA7" i="126"/>
  <c r="DA27" i="126" s="1"/>
  <c r="DA6" i="144" s="1"/>
  <c r="DA7" i="166"/>
  <c r="DA27" i="166" s="1"/>
  <c r="DH7" i="191"/>
  <c r="DH27" i="191" s="1"/>
  <c r="DA7" i="80"/>
  <c r="DA27" i="80" s="1"/>
  <c r="DA19" i="54"/>
  <c r="DA10" i="54"/>
  <c r="DA16" i="54"/>
  <c r="DA13" i="54"/>
  <c r="DB7" i="164"/>
  <c r="DB27" i="164" s="1"/>
  <c r="DB7" i="145"/>
  <c r="DB27" i="145" s="1"/>
  <c r="DB16" i="54"/>
  <c r="DI7" i="194"/>
  <c r="DI27" i="194" s="1"/>
  <c r="DI7" i="192"/>
  <c r="DI27" i="192" s="1"/>
  <c r="DB7" i="126"/>
  <c r="DB27" i="126" s="1"/>
  <c r="DB6" i="144" s="1"/>
  <c r="DB13" i="54"/>
  <c r="DB7" i="166"/>
  <c r="DB27" i="166" s="1"/>
  <c r="DI7" i="191"/>
  <c r="DI27" i="191" s="1"/>
  <c r="DB7" i="80"/>
  <c r="DB27" i="80" s="1"/>
  <c r="DB10" i="54"/>
  <c r="DB7" i="163"/>
  <c r="DB27" i="163" s="1"/>
  <c r="DI7" i="195"/>
  <c r="DB19" i="54"/>
  <c r="DB8" i="54"/>
  <c r="DJ7" i="166"/>
  <c r="DJ27" i="166" s="1"/>
  <c r="DQ7" i="195"/>
  <c r="DJ7" i="80"/>
  <c r="DJ27" i="80" s="1"/>
  <c r="DJ8" i="54"/>
  <c r="DJ7" i="163"/>
  <c r="DJ27" i="163" s="1"/>
  <c r="DQ7" i="191"/>
  <c r="DQ27" i="191" s="1"/>
  <c r="DQ7" i="194"/>
  <c r="DQ27" i="194" s="1"/>
  <c r="DQ7" i="192"/>
  <c r="DQ27" i="192" s="1"/>
  <c r="DJ7" i="145"/>
  <c r="DJ27" i="145" s="1"/>
  <c r="DJ7" i="164"/>
  <c r="DJ27" i="164" s="1"/>
  <c r="DJ7" i="126"/>
  <c r="DJ27" i="126" s="1"/>
  <c r="DJ6" i="144" s="1"/>
  <c r="DJ10" i="54"/>
  <c r="DJ13" i="54"/>
  <c r="DJ19" i="54"/>
  <c r="DJ16" i="54"/>
  <c r="DG8" i="54"/>
  <c r="DG7" i="163"/>
  <c r="DG27" i="163" s="1"/>
  <c r="DN7" i="195"/>
  <c r="DN7" i="194"/>
  <c r="DN27" i="194" s="1"/>
  <c r="DG7" i="164"/>
  <c r="DG27" i="164" s="1"/>
  <c r="DG7" i="145"/>
  <c r="DG27" i="145" s="1"/>
  <c r="DN7" i="192"/>
  <c r="DN27" i="192" s="1"/>
  <c r="DG7" i="126"/>
  <c r="DG27" i="126" s="1"/>
  <c r="DG6" i="144" s="1"/>
  <c r="DG7" i="166"/>
  <c r="DG27" i="166" s="1"/>
  <c r="DN7" i="191"/>
  <c r="DN27" i="191" s="1"/>
  <c r="DG7" i="80"/>
  <c r="DG27" i="80" s="1"/>
  <c r="DG16" i="54"/>
  <c r="DG13" i="54"/>
  <c r="DG10" i="54"/>
  <c r="DG19" i="54"/>
  <c r="DV7" i="145"/>
  <c r="DV27" i="145" s="1"/>
  <c r="DV7" i="166"/>
  <c r="DV27" i="166" s="1"/>
  <c r="DV7" i="126"/>
  <c r="DV27" i="126" s="1"/>
  <c r="DV6" i="144" s="1"/>
  <c r="DV7" i="163"/>
  <c r="DV27" i="163" s="1"/>
  <c r="DV6" i="165" s="1"/>
  <c r="DV7" i="80"/>
  <c r="DV27" i="80" s="1"/>
  <c r="DV8" i="54"/>
  <c r="DV7" i="164"/>
  <c r="DV27" i="164" s="1"/>
  <c r="DV13" i="54"/>
  <c r="DV19" i="54"/>
  <c r="DV10" i="54"/>
  <c r="DV16" i="54"/>
  <c r="DW8" i="54"/>
  <c r="DW7" i="164"/>
  <c r="DW27" i="164" s="1"/>
  <c r="DW7" i="145"/>
  <c r="DW27" i="145" s="1"/>
  <c r="DW7" i="166"/>
  <c r="DW27" i="166" s="1"/>
  <c r="DW7" i="126"/>
  <c r="DW27" i="126" s="1"/>
  <c r="DW6" i="144" s="1"/>
  <c r="DW7" i="163"/>
  <c r="DW27" i="163" s="1"/>
  <c r="DW6" i="165" s="1"/>
  <c r="DW7" i="80"/>
  <c r="DW27" i="80" s="1"/>
  <c r="DW16" i="54"/>
  <c r="DW10" i="54"/>
  <c r="DW13" i="54"/>
  <c r="DW19" i="54"/>
  <c r="DF7" i="163"/>
  <c r="DF27" i="163" s="1"/>
  <c r="DM7" i="195"/>
  <c r="DF10" i="54"/>
  <c r="DF7" i="164"/>
  <c r="DF27" i="164" s="1"/>
  <c r="DF7" i="145"/>
  <c r="DF27" i="145" s="1"/>
  <c r="DF16" i="54"/>
  <c r="DM7" i="194"/>
  <c r="DM27" i="194" s="1"/>
  <c r="DM7" i="192"/>
  <c r="DM27" i="192" s="1"/>
  <c r="DF7" i="126"/>
  <c r="DF27" i="126" s="1"/>
  <c r="DF6" i="144" s="1"/>
  <c r="DF13" i="54"/>
  <c r="DF7" i="166"/>
  <c r="DF27" i="166" s="1"/>
  <c r="DM7" i="191"/>
  <c r="DM27" i="191" s="1"/>
  <c r="DF7" i="80"/>
  <c r="DF27" i="80" s="1"/>
  <c r="DF19" i="54"/>
  <c r="DF8" i="54"/>
  <c r="DD8" i="54" l="1"/>
  <c r="DD7" i="164"/>
  <c r="DD27" i="164" s="1"/>
  <c r="DK7" i="195"/>
  <c r="DK7" i="194"/>
  <c r="DK27" i="194" s="1"/>
  <c r="DK7" i="192"/>
  <c r="DK27" i="192" s="1"/>
  <c r="DD7" i="145"/>
  <c r="DD27" i="145" s="1"/>
  <c r="DD7" i="163"/>
  <c r="DD27" i="163" s="1"/>
  <c r="DD7" i="126"/>
  <c r="DD27" i="126" s="1"/>
  <c r="DD6" i="144" s="1"/>
  <c r="DD7" i="166"/>
  <c r="DD27" i="166" s="1"/>
  <c r="DK7" i="191"/>
  <c r="DK27" i="191" s="1"/>
  <c r="DD7" i="80"/>
  <c r="DD27" i="80" s="1"/>
  <c r="DD13" i="54"/>
  <c r="DD10" i="54"/>
  <c r="DD19" i="54"/>
  <c r="DD16" i="54"/>
  <c r="DQ7" i="164"/>
  <c r="DQ27" i="164" s="1"/>
  <c r="DQ16" i="54"/>
  <c r="DQ7" i="145"/>
  <c r="DQ27" i="145" s="1"/>
  <c r="DQ10" i="54"/>
  <c r="DQ7" i="166"/>
  <c r="DQ27" i="166" s="1"/>
  <c r="DQ7" i="126"/>
  <c r="DQ27" i="126" s="1"/>
  <c r="DQ6" i="144" s="1"/>
  <c r="DQ13" i="54"/>
  <c r="DQ7" i="163"/>
  <c r="DQ27" i="163" s="1"/>
  <c r="DQ6" i="165" s="1"/>
  <c r="DQ7" i="80"/>
  <c r="DQ27" i="80" s="1"/>
  <c r="DQ19" i="54"/>
  <c r="DQ8" i="54"/>
  <c r="DW20" i="54"/>
  <c r="DW19" i="164"/>
  <c r="DW39" i="164" s="1"/>
  <c r="DW19" i="145"/>
  <c r="DW39" i="145" s="1"/>
  <c r="DW19" i="166"/>
  <c r="DW39" i="166" s="1"/>
  <c r="DW19" i="126"/>
  <c r="DW39" i="126" s="1"/>
  <c r="DW18" i="144" s="1"/>
  <c r="DW19" i="163"/>
  <c r="DW39" i="163" s="1"/>
  <c r="DW18" i="165" s="1"/>
  <c r="DW19" i="80"/>
  <c r="DW39" i="80" s="1"/>
  <c r="DB8" i="166"/>
  <c r="DB28" i="166" s="1"/>
  <c r="DI8" i="191"/>
  <c r="DI28" i="191" s="1"/>
  <c r="DB8" i="80"/>
  <c r="DB28" i="80" s="1"/>
  <c r="DB22" i="54"/>
  <c r="DI8" i="192"/>
  <c r="DI28" i="192" s="1"/>
  <c r="DB8" i="145"/>
  <c r="DB28" i="145" s="1"/>
  <c r="DI8" i="194"/>
  <c r="DI28" i="194" s="1"/>
  <c r="DB8" i="163"/>
  <c r="DB28" i="163" s="1"/>
  <c r="DI8" i="195"/>
  <c r="DB8" i="164"/>
  <c r="DB28" i="164" s="1"/>
  <c r="DB8" i="126"/>
  <c r="DB28" i="126" s="1"/>
  <c r="DB7" i="144" s="1"/>
  <c r="DB16" i="166"/>
  <c r="DB36" i="166" s="1"/>
  <c r="DI16" i="192"/>
  <c r="DI36" i="192" s="1"/>
  <c r="DB16" i="80"/>
  <c r="DB36" i="80" s="1"/>
  <c r="DB17" i="54"/>
  <c r="DB16" i="163"/>
  <c r="DB36" i="163" s="1"/>
  <c r="DI16" i="191"/>
  <c r="DI36" i="191" s="1"/>
  <c r="DI16" i="194"/>
  <c r="DI36" i="194" s="1"/>
  <c r="DB16" i="164"/>
  <c r="DB36" i="164" s="1"/>
  <c r="DB16" i="145"/>
  <c r="DB36" i="145" s="1"/>
  <c r="DI16" i="195"/>
  <c r="DB16" i="126"/>
  <c r="DB36" i="126" s="1"/>
  <c r="DB15" i="144" s="1"/>
  <c r="DC10" i="166"/>
  <c r="DC30" i="166" s="1"/>
  <c r="DJ10" i="195"/>
  <c r="DC10" i="80"/>
  <c r="DC30" i="80" s="1"/>
  <c r="DC11" i="54"/>
  <c r="DC10" i="163"/>
  <c r="DC30" i="163" s="1"/>
  <c r="DJ10" i="191"/>
  <c r="DJ30" i="191" s="1"/>
  <c r="DJ10" i="194"/>
  <c r="DJ30" i="194" s="1"/>
  <c r="DC10" i="164"/>
  <c r="DC30" i="164" s="1"/>
  <c r="DC10" i="126"/>
  <c r="DC30" i="126" s="1"/>
  <c r="DC9" i="144" s="1"/>
  <c r="DJ10" i="192"/>
  <c r="DJ30" i="192" s="1"/>
  <c r="DC10" i="145"/>
  <c r="DC30" i="145" s="1"/>
  <c r="DE7" i="166"/>
  <c r="DE27" i="166" s="1"/>
  <c r="DL7" i="191"/>
  <c r="DL27" i="191" s="1"/>
  <c r="DE7" i="80"/>
  <c r="DE27" i="80" s="1"/>
  <c r="DE16" i="54"/>
  <c r="DE7" i="164"/>
  <c r="DE27" i="164" s="1"/>
  <c r="DL7" i="195"/>
  <c r="DE13" i="54"/>
  <c r="DL7" i="194"/>
  <c r="DL27" i="194" s="1"/>
  <c r="DL7" i="192"/>
  <c r="DL27" i="192" s="1"/>
  <c r="DE7" i="145"/>
  <c r="DE27" i="145" s="1"/>
  <c r="DE10" i="54"/>
  <c r="DE7" i="163"/>
  <c r="DE27" i="163" s="1"/>
  <c r="DE7" i="126"/>
  <c r="DE27" i="126" s="1"/>
  <c r="DE6" i="144" s="1"/>
  <c r="DE19" i="54"/>
  <c r="DE8" i="54"/>
  <c r="DV8" i="163"/>
  <c r="DV28" i="163" s="1"/>
  <c r="DV7" i="165" s="1"/>
  <c r="DV8" i="80"/>
  <c r="DV28" i="80" s="1"/>
  <c r="DV22" i="54"/>
  <c r="DV8" i="164"/>
  <c r="DV28" i="164" s="1"/>
  <c r="DV8" i="145"/>
  <c r="DV28" i="145" s="1"/>
  <c r="DV8" i="166"/>
  <c r="DV28" i="166" s="1"/>
  <c r="DV8" i="126"/>
  <c r="DV28" i="126" s="1"/>
  <c r="DV7" i="144" s="1"/>
  <c r="DJ20" i="54"/>
  <c r="DJ19" i="163"/>
  <c r="DJ39" i="163" s="1"/>
  <c r="DQ19" i="192"/>
  <c r="DQ39" i="192" s="1"/>
  <c r="DQ19" i="194"/>
  <c r="DQ39" i="194" s="1"/>
  <c r="DJ19" i="164"/>
  <c r="DJ39" i="164" s="1"/>
  <c r="DJ19" i="145"/>
  <c r="DJ39" i="145" s="1"/>
  <c r="DQ19" i="195"/>
  <c r="DJ19" i="126"/>
  <c r="DJ39" i="126" s="1"/>
  <c r="DJ18" i="144" s="1"/>
  <c r="DJ19" i="166"/>
  <c r="DJ39" i="166" s="1"/>
  <c r="DQ19" i="191"/>
  <c r="DQ39" i="191" s="1"/>
  <c r="DJ19" i="80"/>
  <c r="DJ39" i="80" s="1"/>
  <c r="DI19" i="194"/>
  <c r="DI39" i="194" s="1"/>
  <c r="DB19" i="164"/>
  <c r="DB39" i="164" s="1"/>
  <c r="DB19" i="145"/>
  <c r="DB39" i="145" s="1"/>
  <c r="DI19" i="191"/>
  <c r="DI39" i="191" s="1"/>
  <c r="DB19" i="126"/>
  <c r="DB39" i="126" s="1"/>
  <c r="DB18" i="144" s="1"/>
  <c r="DB19" i="166"/>
  <c r="DB39" i="166" s="1"/>
  <c r="DI19" i="195"/>
  <c r="DB19" i="80"/>
  <c r="DB39" i="80" s="1"/>
  <c r="DB20" i="54"/>
  <c r="DB19" i="163"/>
  <c r="DB39" i="163" s="1"/>
  <c r="DI19" i="192"/>
  <c r="DI39" i="192" s="1"/>
  <c r="DA16" i="166"/>
  <c r="DA36" i="166" s="1"/>
  <c r="DH16" i="191"/>
  <c r="DH36" i="191" s="1"/>
  <c r="DA16" i="80"/>
  <c r="DA36" i="80" s="1"/>
  <c r="DA17" i="54"/>
  <c r="DA16" i="163"/>
  <c r="DA36" i="163" s="1"/>
  <c r="DH16" i="195"/>
  <c r="DH16" i="194"/>
  <c r="DH36" i="194" s="1"/>
  <c r="DA16" i="164"/>
  <c r="DA36" i="164" s="1"/>
  <c r="DA16" i="126"/>
  <c r="DA36" i="126" s="1"/>
  <c r="DA15" i="144" s="1"/>
  <c r="DH16" i="192"/>
  <c r="DH36" i="192" s="1"/>
  <c r="DA16" i="145"/>
  <c r="DA36" i="145" s="1"/>
  <c r="DP14" i="54"/>
  <c r="DP13" i="163"/>
  <c r="DP33" i="163" s="1"/>
  <c r="DP12" i="165" s="1"/>
  <c r="DP13" i="145"/>
  <c r="DP33" i="145" s="1"/>
  <c r="DP13" i="166"/>
  <c r="DP33" i="166" s="1"/>
  <c r="DP13" i="126"/>
  <c r="DP33" i="126" s="1"/>
  <c r="DP12" i="144" s="1"/>
  <c r="DP13" i="164"/>
  <c r="DP33" i="164" s="1"/>
  <c r="DP13" i="80"/>
  <c r="DP33" i="80" s="1"/>
  <c r="DU19" i="145"/>
  <c r="DU39" i="145" s="1"/>
  <c r="DU19" i="166"/>
  <c r="DU39" i="166" s="1"/>
  <c r="DU19" i="126"/>
  <c r="DU39" i="126" s="1"/>
  <c r="DU18" i="144" s="1"/>
  <c r="DU19" i="163"/>
  <c r="DU39" i="163" s="1"/>
  <c r="DU18" i="165" s="1"/>
  <c r="DU19" i="80"/>
  <c r="DU39" i="80" s="1"/>
  <c r="DU20" i="54"/>
  <c r="DU19" i="164"/>
  <c r="DU39" i="164" s="1"/>
  <c r="DU17" i="54"/>
  <c r="DU16" i="164"/>
  <c r="DU36" i="164" s="1"/>
  <c r="DU16" i="145"/>
  <c r="DU36" i="145" s="1"/>
  <c r="DU16" i="166"/>
  <c r="DU36" i="166" s="1"/>
  <c r="DU16" i="126"/>
  <c r="DU36" i="126" s="1"/>
  <c r="DU15" i="144" s="1"/>
  <c r="DU16" i="163"/>
  <c r="DU36" i="163" s="1"/>
  <c r="DU15" i="165" s="1"/>
  <c r="DU16" i="80"/>
  <c r="DU36" i="80" s="1"/>
  <c r="DC20" i="54"/>
  <c r="DC19" i="163"/>
  <c r="DC39" i="163" s="1"/>
  <c r="DJ19" i="195"/>
  <c r="DJ19" i="194"/>
  <c r="DJ39" i="194" s="1"/>
  <c r="DC19" i="164"/>
  <c r="DC39" i="164" s="1"/>
  <c r="DC19" i="126"/>
  <c r="DC39" i="126" s="1"/>
  <c r="DC18" i="144" s="1"/>
  <c r="DJ19" i="192"/>
  <c r="DJ39" i="192" s="1"/>
  <c r="DC19" i="145"/>
  <c r="DC39" i="145" s="1"/>
  <c r="DC19" i="166"/>
  <c r="DC39" i="166" s="1"/>
  <c r="DJ19" i="191"/>
  <c r="DJ39" i="191" s="1"/>
  <c r="DC19" i="80"/>
  <c r="DC39" i="80" s="1"/>
  <c r="DO14" i="54"/>
  <c r="DO13" i="164"/>
  <c r="DO33" i="164" s="1"/>
  <c r="DO13" i="126"/>
  <c r="DO33" i="126" s="1"/>
  <c r="DO12" i="144" s="1"/>
  <c r="DO13" i="166"/>
  <c r="DO33" i="166" s="1"/>
  <c r="DO13" i="145"/>
  <c r="DO33" i="145" s="1"/>
  <c r="DO13" i="163"/>
  <c r="DO33" i="163" s="1"/>
  <c r="DO12" i="165" s="1"/>
  <c r="DO13" i="80"/>
  <c r="DO33" i="80" s="1"/>
  <c r="DM19" i="145"/>
  <c r="DM39" i="145" s="1"/>
  <c r="DM19" i="166"/>
  <c r="DM39" i="166" s="1"/>
  <c r="DM19" i="126"/>
  <c r="DM39" i="126" s="1"/>
  <c r="DM18" i="144" s="1"/>
  <c r="DM19" i="163"/>
  <c r="DM39" i="163" s="1"/>
  <c r="DM18" i="165" s="1"/>
  <c r="DM19" i="80"/>
  <c r="DM39" i="80" s="1"/>
  <c r="DM20" i="54"/>
  <c r="DM19" i="164"/>
  <c r="DM39" i="164" s="1"/>
  <c r="DM16" i="166"/>
  <c r="DM36" i="166" s="1"/>
  <c r="DM16" i="145"/>
  <c r="DM36" i="145" s="1"/>
  <c r="DM16" i="163"/>
  <c r="DM36" i="163" s="1"/>
  <c r="DM15" i="165" s="1"/>
  <c r="DM16" i="80"/>
  <c r="DM36" i="80" s="1"/>
  <c r="DM17" i="54"/>
  <c r="DM16" i="164"/>
  <c r="DM36" i="164" s="1"/>
  <c r="DM16" i="126"/>
  <c r="DM36" i="126" s="1"/>
  <c r="DM15" i="144" s="1"/>
  <c r="EA8" i="54"/>
  <c r="EA7" i="164"/>
  <c r="EA27" i="164" s="1"/>
  <c r="EA7" i="145"/>
  <c r="EA27" i="145" s="1"/>
  <c r="EA7" i="166"/>
  <c r="EA27" i="166" s="1"/>
  <c r="EA7" i="126"/>
  <c r="EA27" i="126" s="1"/>
  <c r="EA6" i="144" s="1"/>
  <c r="EA7" i="163"/>
  <c r="EA27" i="163" s="1"/>
  <c r="EA6" i="165" s="1"/>
  <c r="EA7" i="80"/>
  <c r="EA27" i="80" s="1"/>
  <c r="EA16" i="54"/>
  <c r="EA13" i="54"/>
  <c r="EA10" i="54"/>
  <c r="EA19" i="54"/>
  <c r="DF22" i="54"/>
  <c r="DM8" i="192"/>
  <c r="DM28" i="192" s="1"/>
  <c r="DF8" i="145"/>
  <c r="DF28" i="145" s="1"/>
  <c r="DM8" i="194"/>
  <c r="DM28" i="194" s="1"/>
  <c r="DF8" i="163"/>
  <c r="DF28" i="163" s="1"/>
  <c r="DM8" i="195"/>
  <c r="DF8" i="164"/>
  <c r="DF28" i="164" s="1"/>
  <c r="DF8" i="126"/>
  <c r="DF28" i="126" s="1"/>
  <c r="DF7" i="144" s="1"/>
  <c r="DF8" i="166"/>
  <c r="DF28" i="166" s="1"/>
  <c r="DM8" i="191"/>
  <c r="DM28" i="191" s="1"/>
  <c r="DF8" i="80"/>
  <c r="DF28" i="80" s="1"/>
  <c r="DV17" i="54"/>
  <c r="DV16" i="163"/>
  <c r="DV36" i="163" s="1"/>
  <c r="DV15" i="165" s="1"/>
  <c r="DV16" i="145"/>
  <c r="DV36" i="145" s="1"/>
  <c r="DV16" i="166"/>
  <c r="DV36" i="166" s="1"/>
  <c r="DV16" i="126"/>
  <c r="DV36" i="126" s="1"/>
  <c r="DV15" i="144" s="1"/>
  <c r="DV16" i="164"/>
  <c r="DV36" i="164" s="1"/>
  <c r="DV16" i="80"/>
  <c r="DV36" i="80" s="1"/>
  <c r="DB10" i="166"/>
  <c r="DB30" i="166" s="1"/>
  <c r="DI10" i="195"/>
  <c r="DB10" i="80"/>
  <c r="DB30" i="80" s="1"/>
  <c r="DB11" i="54"/>
  <c r="DB10" i="163"/>
  <c r="DB30" i="163" s="1"/>
  <c r="DI10" i="191"/>
  <c r="DI30" i="191" s="1"/>
  <c r="DI10" i="194"/>
  <c r="DI30" i="194" s="1"/>
  <c r="DB10" i="164"/>
  <c r="DB30" i="164" s="1"/>
  <c r="DB10" i="145"/>
  <c r="DB30" i="145" s="1"/>
  <c r="DI10" i="192"/>
  <c r="DI30" i="192" s="1"/>
  <c r="DB10" i="126"/>
  <c r="DB30" i="126" s="1"/>
  <c r="DB9" i="144" s="1"/>
  <c r="DA14" i="54"/>
  <c r="DA13" i="164"/>
  <c r="DA33" i="164" s="1"/>
  <c r="DH13" i="195"/>
  <c r="DH13" i="194"/>
  <c r="DH33" i="194" s="1"/>
  <c r="DH13" i="192"/>
  <c r="DH33" i="192" s="1"/>
  <c r="DA13" i="145"/>
  <c r="DA33" i="145" s="1"/>
  <c r="DA13" i="163"/>
  <c r="DA33" i="163" s="1"/>
  <c r="DA13" i="126"/>
  <c r="DA33" i="126" s="1"/>
  <c r="DA12" i="144" s="1"/>
  <c r="DA13" i="166"/>
  <c r="DA33" i="166" s="1"/>
  <c r="DH13" i="191"/>
  <c r="DH33" i="191" s="1"/>
  <c r="DA13" i="80"/>
  <c r="DA33" i="80" s="1"/>
  <c r="DH6" i="193"/>
  <c r="DA6" i="165"/>
  <c r="DP16" i="145"/>
  <c r="DP36" i="145" s="1"/>
  <c r="DP16" i="166"/>
  <c r="DP36" i="166" s="1"/>
  <c r="DP16" i="80"/>
  <c r="DP36" i="80" s="1"/>
  <c r="DP16" i="163"/>
  <c r="DP36" i="163" s="1"/>
  <c r="DP15" i="165" s="1"/>
  <c r="DP16" i="126"/>
  <c r="DP36" i="126" s="1"/>
  <c r="DP15" i="144" s="1"/>
  <c r="DP17" i="54"/>
  <c r="DP16" i="164"/>
  <c r="DP36" i="164" s="1"/>
  <c r="DU8" i="164"/>
  <c r="DU28" i="164" s="1"/>
  <c r="DU8" i="80"/>
  <c r="DU28" i="80" s="1"/>
  <c r="DU22" i="54"/>
  <c r="DU8" i="163"/>
  <c r="DU28" i="163" s="1"/>
  <c r="DU7" i="165" s="1"/>
  <c r="DU8" i="145"/>
  <c r="DU28" i="145" s="1"/>
  <c r="DU8" i="166"/>
  <c r="DU28" i="166" s="1"/>
  <c r="DU8" i="126"/>
  <c r="DU28" i="126" s="1"/>
  <c r="DU7" i="144" s="1"/>
  <c r="DO20" i="54"/>
  <c r="DO19" i="164"/>
  <c r="DO39" i="164" s="1"/>
  <c r="DO19" i="126"/>
  <c r="DO39" i="126" s="1"/>
  <c r="DO18" i="144" s="1"/>
  <c r="DO19" i="166"/>
  <c r="DO39" i="166" s="1"/>
  <c r="DO19" i="145"/>
  <c r="DO39" i="145" s="1"/>
  <c r="DO19" i="163"/>
  <c r="DO39" i="163" s="1"/>
  <c r="DO18" i="165" s="1"/>
  <c r="DO19" i="80"/>
  <c r="DO39" i="80" s="1"/>
  <c r="EB8" i="54"/>
  <c r="EB7" i="163"/>
  <c r="EB27" i="163" s="1"/>
  <c r="EB6" i="165" s="1"/>
  <c r="EB13" i="54"/>
  <c r="EB7" i="166"/>
  <c r="EB27" i="166" s="1"/>
  <c r="EB7" i="145"/>
  <c r="EB27" i="145" s="1"/>
  <c r="EB10" i="54"/>
  <c r="EB7" i="80"/>
  <c r="EB27" i="80" s="1"/>
  <c r="EB19" i="54"/>
  <c r="EB7" i="164"/>
  <c r="EB27" i="164" s="1"/>
  <c r="EB7" i="126"/>
  <c r="EB27" i="126" s="1"/>
  <c r="EB6" i="144" s="1"/>
  <c r="EB16" i="54"/>
  <c r="DM16" i="194"/>
  <c r="DM36" i="194" s="1"/>
  <c r="DF16" i="164"/>
  <c r="DF36" i="164" s="1"/>
  <c r="DF16" i="145"/>
  <c r="DF36" i="145" s="1"/>
  <c r="DM16" i="195"/>
  <c r="DF16" i="126"/>
  <c r="DF36" i="126" s="1"/>
  <c r="DF15" i="144" s="1"/>
  <c r="DF16" i="166"/>
  <c r="DF36" i="166" s="1"/>
  <c r="DM16" i="192"/>
  <c r="DM36" i="192" s="1"/>
  <c r="DF16" i="80"/>
  <c r="DF36" i="80" s="1"/>
  <c r="DF17" i="54"/>
  <c r="DF16" i="163"/>
  <c r="DF36" i="163" s="1"/>
  <c r="DM16" i="191"/>
  <c r="DM36" i="191" s="1"/>
  <c r="DV10" i="164"/>
  <c r="DV30" i="164" s="1"/>
  <c r="DV10" i="80"/>
  <c r="DV30" i="80" s="1"/>
  <c r="DV11" i="54"/>
  <c r="DV10" i="163"/>
  <c r="DV30" i="163" s="1"/>
  <c r="DV9" i="165" s="1"/>
  <c r="DV10" i="145"/>
  <c r="DV30" i="145" s="1"/>
  <c r="DV10" i="166"/>
  <c r="DV30" i="166" s="1"/>
  <c r="DV10" i="126"/>
  <c r="DV30" i="126" s="1"/>
  <c r="DV9" i="144" s="1"/>
  <c r="DT8" i="54"/>
  <c r="DT7" i="163"/>
  <c r="DT27" i="163" s="1"/>
  <c r="DT6" i="165" s="1"/>
  <c r="DT13" i="54"/>
  <c r="DT7" i="166"/>
  <c r="DT27" i="166" s="1"/>
  <c r="DT7" i="145"/>
  <c r="DT27" i="145" s="1"/>
  <c r="DT10" i="54"/>
  <c r="DT7" i="126"/>
  <c r="DT27" i="126" s="1"/>
  <c r="DT6" i="144" s="1"/>
  <c r="DT19" i="54"/>
  <c r="DT7" i="164"/>
  <c r="DT27" i="164" s="1"/>
  <c r="DT7" i="80"/>
  <c r="DT27" i="80" s="1"/>
  <c r="DT16" i="54"/>
  <c r="DI7" i="163"/>
  <c r="DI27" i="163" s="1"/>
  <c r="DI7" i="126"/>
  <c r="DI27" i="126" s="1"/>
  <c r="DI6" i="144" s="1"/>
  <c r="DI16" i="54"/>
  <c r="DI7" i="166"/>
  <c r="DI27" i="166" s="1"/>
  <c r="DP7" i="191"/>
  <c r="DP27" i="191" s="1"/>
  <c r="DI7" i="80"/>
  <c r="DI27" i="80" s="1"/>
  <c r="DI10" i="54"/>
  <c r="DI7" i="164"/>
  <c r="DI27" i="164" s="1"/>
  <c r="DP7" i="195"/>
  <c r="DI13" i="54"/>
  <c r="DP7" i="194"/>
  <c r="DP27" i="194" s="1"/>
  <c r="DP7" i="192"/>
  <c r="DP27" i="192" s="1"/>
  <c r="DI7" i="145"/>
  <c r="DI27" i="145" s="1"/>
  <c r="DI19" i="54"/>
  <c r="DI8" i="54"/>
  <c r="DR7" i="166"/>
  <c r="DR27" i="166" s="1"/>
  <c r="DR7" i="126"/>
  <c r="DR27" i="126" s="1"/>
  <c r="DR6" i="144" s="1"/>
  <c r="DR16" i="54"/>
  <c r="DR7" i="163"/>
  <c r="DR27" i="163" s="1"/>
  <c r="DR6" i="165" s="1"/>
  <c r="DR7" i="80"/>
  <c r="DR27" i="80" s="1"/>
  <c r="DR13" i="54"/>
  <c r="DR7" i="164"/>
  <c r="DR27" i="164" s="1"/>
  <c r="DR10" i="54"/>
  <c r="DR7" i="145"/>
  <c r="DR27" i="145" s="1"/>
  <c r="DR19" i="54"/>
  <c r="DR8" i="54"/>
  <c r="DG14" i="54"/>
  <c r="DG13" i="163"/>
  <c r="DG33" i="163" s="1"/>
  <c r="DN13" i="195"/>
  <c r="DN13" i="194"/>
  <c r="DN33" i="194" s="1"/>
  <c r="DG13" i="164"/>
  <c r="DG33" i="164" s="1"/>
  <c r="DG13" i="126"/>
  <c r="DG33" i="126" s="1"/>
  <c r="DG12" i="144" s="1"/>
  <c r="DN13" i="192"/>
  <c r="DN33" i="192" s="1"/>
  <c r="DG13" i="145"/>
  <c r="DG33" i="145" s="1"/>
  <c r="DG13" i="166"/>
  <c r="DG33" i="166" s="1"/>
  <c r="DN13" i="191"/>
  <c r="DN33" i="191" s="1"/>
  <c r="DG13" i="80"/>
  <c r="DG33" i="80" s="1"/>
  <c r="DP10" i="145"/>
  <c r="DP30" i="145" s="1"/>
  <c r="DP10" i="166"/>
  <c r="DP30" i="166" s="1"/>
  <c r="DP10" i="80"/>
  <c r="DP30" i="80" s="1"/>
  <c r="DP10" i="163"/>
  <c r="DP30" i="163" s="1"/>
  <c r="DP9" i="165" s="1"/>
  <c r="DP10" i="126"/>
  <c r="DP30" i="126" s="1"/>
  <c r="DP9" i="144" s="1"/>
  <c r="DP11" i="54"/>
  <c r="DP10" i="164"/>
  <c r="DP30" i="164" s="1"/>
  <c r="DJ13" i="194"/>
  <c r="DJ33" i="194" s="1"/>
  <c r="DC13" i="164"/>
  <c r="DC33" i="164" s="1"/>
  <c r="DC13" i="126"/>
  <c r="DC33" i="126" s="1"/>
  <c r="DC12" i="144" s="1"/>
  <c r="DJ13" i="192"/>
  <c r="DJ33" i="192" s="1"/>
  <c r="DC13" i="145"/>
  <c r="DC33" i="145" s="1"/>
  <c r="DC13" i="166"/>
  <c r="DC33" i="166" s="1"/>
  <c r="DJ13" i="191"/>
  <c r="DJ33" i="191" s="1"/>
  <c r="DC13" i="80"/>
  <c r="DC33" i="80" s="1"/>
  <c r="DC14" i="54"/>
  <c r="DC13" i="163"/>
  <c r="DC33" i="163" s="1"/>
  <c r="DJ13" i="195"/>
  <c r="DJ6" i="193"/>
  <c r="DC6" i="165"/>
  <c r="DO10" i="163"/>
  <c r="DO30" i="163" s="1"/>
  <c r="DO9" i="165" s="1"/>
  <c r="DO10" i="80"/>
  <c r="DO30" i="80" s="1"/>
  <c r="DO11" i="54"/>
  <c r="DO10" i="164"/>
  <c r="DO30" i="164" s="1"/>
  <c r="DO10" i="126"/>
  <c r="DO30" i="126" s="1"/>
  <c r="DO9" i="144" s="1"/>
  <c r="DO10" i="166"/>
  <c r="DO30" i="166" s="1"/>
  <c r="DO10" i="145"/>
  <c r="DO30" i="145" s="1"/>
  <c r="DM13" i="145"/>
  <c r="DM33" i="145" s="1"/>
  <c r="DM13" i="166"/>
  <c r="DM33" i="166" s="1"/>
  <c r="DM13" i="126"/>
  <c r="DM33" i="126" s="1"/>
  <c r="DM12" i="144" s="1"/>
  <c r="DM13" i="163"/>
  <c r="DM33" i="163" s="1"/>
  <c r="DM12" i="165" s="1"/>
  <c r="DM13" i="80"/>
  <c r="DM33" i="80" s="1"/>
  <c r="DM14" i="54"/>
  <c r="DM13" i="164"/>
  <c r="DM33" i="164" s="1"/>
  <c r="DX8" i="54"/>
  <c r="DX7" i="163"/>
  <c r="DX27" i="163" s="1"/>
  <c r="DX6" i="165" s="1"/>
  <c r="DX13" i="54"/>
  <c r="DX7" i="145"/>
  <c r="DX27" i="145" s="1"/>
  <c r="DX10" i="54"/>
  <c r="DX7" i="166"/>
  <c r="DX27" i="166" s="1"/>
  <c r="DX7" i="126"/>
  <c r="DX27" i="126" s="1"/>
  <c r="DX6" i="144" s="1"/>
  <c r="DX19" i="54"/>
  <c r="DX7" i="164"/>
  <c r="DX27" i="164" s="1"/>
  <c r="DX7" i="80"/>
  <c r="DX27" i="80" s="1"/>
  <c r="DX16" i="54"/>
  <c r="DN7" i="163"/>
  <c r="DN27" i="163" s="1"/>
  <c r="DN6" i="165" s="1"/>
  <c r="DN7" i="80"/>
  <c r="DN27" i="80" s="1"/>
  <c r="DN10" i="54"/>
  <c r="DN7" i="164"/>
  <c r="DN27" i="164" s="1"/>
  <c r="DN13" i="54"/>
  <c r="DN7" i="145"/>
  <c r="DN27" i="145" s="1"/>
  <c r="DN16" i="54"/>
  <c r="DN7" i="166"/>
  <c r="DN27" i="166" s="1"/>
  <c r="DN7" i="126"/>
  <c r="DN27" i="126" s="1"/>
  <c r="DN6" i="144" s="1"/>
  <c r="DN19" i="54"/>
  <c r="DN8" i="54"/>
  <c r="DG20" i="54"/>
  <c r="DG19" i="163"/>
  <c r="DG39" i="163" s="1"/>
  <c r="DN19" i="195"/>
  <c r="DN19" i="194"/>
  <c r="DN39" i="194" s="1"/>
  <c r="DG19" i="164"/>
  <c r="DG39" i="164" s="1"/>
  <c r="DG19" i="126"/>
  <c r="DG39" i="126" s="1"/>
  <c r="DG18" i="144" s="1"/>
  <c r="DN19" i="192"/>
  <c r="DN39" i="192" s="1"/>
  <c r="DG19" i="145"/>
  <c r="DG39" i="145" s="1"/>
  <c r="DG19" i="166"/>
  <c r="DG39" i="166" s="1"/>
  <c r="DN19" i="191"/>
  <c r="DN39" i="191" s="1"/>
  <c r="DG19" i="80"/>
  <c r="DG39" i="80" s="1"/>
  <c r="DJ17" i="54"/>
  <c r="DJ16" i="163"/>
  <c r="DJ36" i="163" s="1"/>
  <c r="DQ16" i="191"/>
  <c r="DQ36" i="191" s="1"/>
  <c r="DQ16" i="194"/>
  <c r="DQ36" i="194" s="1"/>
  <c r="DJ16" i="164"/>
  <c r="DJ36" i="164" s="1"/>
  <c r="DJ16" i="145"/>
  <c r="DJ36" i="145" s="1"/>
  <c r="DQ16" i="192"/>
  <c r="DQ36" i="192" s="1"/>
  <c r="DJ16" i="126"/>
  <c r="DJ36" i="126" s="1"/>
  <c r="DJ15" i="144" s="1"/>
  <c r="DJ16" i="166"/>
  <c r="DJ36" i="166" s="1"/>
  <c r="DQ16" i="195"/>
  <c r="DJ16" i="80"/>
  <c r="DJ36" i="80" s="1"/>
  <c r="DJ22" i="54"/>
  <c r="DJ8" i="164"/>
  <c r="DJ28" i="164" s="1"/>
  <c r="DQ8" i="195"/>
  <c r="DQ8" i="194"/>
  <c r="DQ28" i="194" s="1"/>
  <c r="DQ8" i="192"/>
  <c r="DQ28" i="192" s="1"/>
  <c r="DJ8" i="145"/>
  <c r="DJ28" i="145" s="1"/>
  <c r="DJ8" i="163"/>
  <c r="DJ28" i="163" s="1"/>
  <c r="DJ8" i="126"/>
  <c r="DJ28" i="126" s="1"/>
  <c r="DJ7" i="144" s="1"/>
  <c r="DJ8" i="166"/>
  <c r="DJ28" i="166" s="1"/>
  <c r="DQ8" i="191"/>
  <c r="DQ28" i="191" s="1"/>
  <c r="DJ8" i="80"/>
  <c r="DJ28" i="80" s="1"/>
  <c r="DI13" i="192"/>
  <c r="DI33" i="192" s="1"/>
  <c r="DB13" i="126"/>
  <c r="DB33" i="126" s="1"/>
  <c r="DB12" i="144" s="1"/>
  <c r="DB13" i="166"/>
  <c r="DB33" i="166" s="1"/>
  <c r="DI13" i="191"/>
  <c r="DI33" i="191" s="1"/>
  <c r="DB13" i="80"/>
  <c r="DB33" i="80" s="1"/>
  <c r="DB14" i="54"/>
  <c r="DB13" i="163"/>
  <c r="DB33" i="163" s="1"/>
  <c r="DI13" i="195"/>
  <c r="DI13" i="194"/>
  <c r="DI33" i="194" s="1"/>
  <c r="DB13" i="164"/>
  <c r="DB33" i="164" s="1"/>
  <c r="DB13" i="145"/>
  <c r="DB33" i="145" s="1"/>
  <c r="DU10" i="166"/>
  <c r="DU30" i="166" s="1"/>
  <c r="DU10" i="126"/>
  <c r="DU30" i="126" s="1"/>
  <c r="DU9" i="144" s="1"/>
  <c r="DU10" i="163"/>
  <c r="DU30" i="163" s="1"/>
  <c r="DU9" i="165" s="1"/>
  <c r="DU10" i="80"/>
  <c r="DU30" i="80" s="1"/>
  <c r="DU11" i="54"/>
  <c r="DU10" i="164"/>
  <c r="DU30" i="164" s="1"/>
  <c r="DU10" i="145"/>
  <c r="DU30" i="145" s="1"/>
  <c r="DM8" i="166"/>
  <c r="DM28" i="166" s="1"/>
  <c r="DM8" i="126"/>
  <c r="DM28" i="126" s="1"/>
  <c r="DM7" i="144" s="1"/>
  <c r="DM8" i="164"/>
  <c r="DM28" i="164" s="1"/>
  <c r="DM8" i="80"/>
  <c r="DM28" i="80" s="1"/>
  <c r="DM22" i="54"/>
  <c r="DM8" i="163"/>
  <c r="DM28" i="163" s="1"/>
  <c r="DM7" i="165" s="1"/>
  <c r="DM8" i="145"/>
  <c r="DM28" i="145" s="1"/>
  <c r="ED7" i="164"/>
  <c r="ED27" i="164" s="1"/>
  <c r="ED16" i="54"/>
  <c r="ED7" i="145"/>
  <c r="ED27" i="145" s="1"/>
  <c r="ED10" i="54"/>
  <c r="ED7" i="166"/>
  <c r="ED27" i="166" s="1"/>
  <c r="ED7" i="80"/>
  <c r="ED27" i="80" s="1"/>
  <c r="ED13" i="54"/>
  <c r="ED7" i="163"/>
  <c r="ED27" i="163" s="1"/>
  <c r="ED6" i="165" s="1"/>
  <c r="ED7" i="126"/>
  <c r="ED27" i="126" s="1"/>
  <c r="ED6" i="144" s="1"/>
  <c r="ED19" i="54"/>
  <c r="ED8" i="54"/>
  <c r="DM19" i="194"/>
  <c r="DM39" i="194" s="1"/>
  <c r="DF19" i="164"/>
  <c r="DF39" i="164" s="1"/>
  <c r="DF19" i="145"/>
  <c r="DF39" i="145" s="1"/>
  <c r="DM19" i="191"/>
  <c r="DM39" i="191" s="1"/>
  <c r="DF19" i="126"/>
  <c r="DF39" i="126" s="1"/>
  <c r="DF18" i="144" s="1"/>
  <c r="DF19" i="166"/>
  <c r="DF39" i="166" s="1"/>
  <c r="DM19" i="195"/>
  <c r="DF19" i="80"/>
  <c r="DF39" i="80" s="1"/>
  <c r="DF20" i="54"/>
  <c r="DF19" i="163"/>
  <c r="DF39" i="163" s="1"/>
  <c r="DM19" i="192"/>
  <c r="DM39" i="192" s="1"/>
  <c r="DM13" i="192"/>
  <c r="DM33" i="192" s="1"/>
  <c r="DF13" i="126"/>
  <c r="DF33" i="126" s="1"/>
  <c r="DF12" i="144" s="1"/>
  <c r="DF13" i="166"/>
  <c r="DF33" i="166" s="1"/>
  <c r="DM13" i="191"/>
  <c r="DM33" i="191" s="1"/>
  <c r="DF13" i="80"/>
  <c r="DF33" i="80" s="1"/>
  <c r="DF14" i="54"/>
  <c r="DF13" i="163"/>
  <c r="DF33" i="163" s="1"/>
  <c r="DM13" i="195"/>
  <c r="DM13" i="194"/>
  <c r="DM33" i="194" s="1"/>
  <c r="DF13" i="164"/>
  <c r="DF33" i="164" s="1"/>
  <c r="DF13" i="145"/>
  <c r="DF33" i="145" s="1"/>
  <c r="DF10" i="166"/>
  <c r="DF30" i="166" s="1"/>
  <c r="DM10" i="195"/>
  <c r="DF10" i="80"/>
  <c r="DF30" i="80" s="1"/>
  <c r="DF11" i="54"/>
  <c r="DF10" i="163"/>
  <c r="DF30" i="163" s="1"/>
  <c r="DM10" i="191"/>
  <c r="DM30" i="191" s="1"/>
  <c r="DM10" i="194"/>
  <c r="DM30" i="194" s="1"/>
  <c r="DF10" i="164"/>
  <c r="DF30" i="164" s="1"/>
  <c r="DF10" i="145"/>
  <c r="DF30" i="145" s="1"/>
  <c r="DM10" i="192"/>
  <c r="DM30" i="192" s="1"/>
  <c r="DF10" i="126"/>
  <c r="DF30" i="126" s="1"/>
  <c r="DF9" i="144" s="1"/>
  <c r="DW14" i="54"/>
  <c r="DW13" i="164"/>
  <c r="DW33" i="164" s="1"/>
  <c r="DW13" i="145"/>
  <c r="DW33" i="145" s="1"/>
  <c r="DW13" i="166"/>
  <c r="DW33" i="166" s="1"/>
  <c r="DW13" i="126"/>
  <c r="DW33" i="126" s="1"/>
  <c r="DW12" i="144" s="1"/>
  <c r="DW13" i="163"/>
  <c r="DW33" i="163" s="1"/>
  <c r="DW12" i="165" s="1"/>
  <c r="DW13" i="80"/>
  <c r="DW33" i="80" s="1"/>
  <c r="DG10" i="166"/>
  <c r="DG30" i="166" s="1"/>
  <c r="DN10" i="195"/>
  <c r="DG10" i="80"/>
  <c r="DG30" i="80" s="1"/>
  <c r="DG11" i="54"/>
  <c r="DG10" i="163"/>
  <c r="DG30" i="163" s="1"/>
  <c r="DN10" i="191"/>
  <c r="DN30" i="191" s="1"/>
  <c r="DN10" i="194"/>
  <c r="DN30" i="194" s="1"/>
  <c r="DG10" i="164"/>
  <c r="DG30" i="164" s="1"/>
  <c r="DG10" i="126"/>
  <c r="DG30" i="126" s="1"/>
  <c r="DG9" i="144" s="1"/>
  <c r="DN10" i="192"/>
  <c r="DN30" i="192" s="1"/>
  <c r="DG10" i="145"/>
  <c r="DG30" i="145" s="1"/>
  <c r="DS8" i="54"/>
  <c r="DS7" i="164"/>
  <c r="DS27" i="164" s="1"/>
  <c r="DS7" i="145"/>
  <c r="DS27" i="145" s="1"/>
  <c r="DS7" i="166"/>
  <c r="DS27" i="166" s="1"/>
  <c r="DS7" i="126"/>
  <c r="DS27" i="126" s="1"/>
  <c r="DS6" i="144" s="1"/>
  <c r="DS7" i="163"/>
  <c r="DS27" i="163" s="1"/>
  <c r="DS6" i="165" s="1"/>
  <c r="DS7" i="80"/>
  <c r="DS27" i="80" s="1"/>
  <c r="DS16" i="54"/>
  <c r="DS13" i="54"/>
  <c r="DS10" i="54"/>
  <c r="DS19" i="54"/>
  <c r="EC7" i="145"/>
  <c r="EC27" i="145" s="1"/>
  <c r="EC13" i="54"/>
  <c r="EC7" i="166"/>
  <c r="EC27" i="166" s="1"/>
  <c r="EC7" i="126"/>
  <c r="EC27" i="126" s="1"/>
  <c r="EC6" i="144" s="1"/>
  <c r="EC16" i="54"/>
  <c r="EC7" i="163"/>
  <c r="EC27" i="163" s="1"/>
  <c r="EC6" i="165" s="1"/>
  <c r="EC7" i="80"/>
  <c r="EC27" i="80" s="1"/>
  <c r="EC10" i="54"/>
  <c r="EC7" i="164"/>
  <c r="EC27" i="164" s="1"/>
  <c r="EC19" i="54"/>
  <c r="EC8" i="54"/>
  <c r="DL8" i="54"/>
  <c r="DL7" i="163"/>
  <c r="DL27" i="163" s="1"/>
  <c r="DL6" i="165" s="1"/>
  <c r="DL7" i="145"/>
  <c r="DL27" i="145" s="1"/>
  <c r="DL7" i="166"/>
  <c r="DL27" i="166" s="1"/>
  <c r="DL7" i="80"/>
  <c r="DL27" i="80" s="1"/>
  <c r="DL7" i="164"/>
  <c r="DL27" i="164" s="1"/>
  <c r="DL7" i="126"/>
  <c r="DL27" i="126" s="1"/>
  <c r="DL6" i="144" s="1"/>
  <c r="DL16" i="54"/>
  <c r="DL13" i="54"/>
  <c r="DL10" i="54"/>
  <c r="DL19" i="54"/>
  <c r="DW10" i="163"/>
  <c r="DW30" i="163" s="1"/>
  <c r="DW9" i="165" s="1"/>
  <c r="DW10" i="80"/>
  <c r="DW30" i="80" s="1"/>
  <c r="DW11" i="54"/>
  <c r="DW10" i="164"/>
  <c r="DW30" i="164" s="1"/>
  <c r="DW10" i="145"/>
  <c r="DW30" i="145" s="1"/>
  <c r="DW10" i="166"/>
  <c r="DW30" i="166" s="1"/>
  <c r="DW10" i="126"/>
  <c r="DW30" i="126" s="1"/>
  <c r="DW9" i="144" s="1"/>
  <c r="DV19" i="145"/>
  <c r="DV39" i="145" s="1"/>
  <c r="DV19" i="166"/>
  <c r="DV39" i="166" s="1"/>
  <c r="DV19" i="126"/>
  <c r="DV39" i="126" s="1"/>
  <c r="DV18" i="144" s="1"/>
  <c r="DV19" i="163"/>
  <c r="DV39" i="163" s="1"/>
  <c r="DV18" i="165" s="1"/>
  <c r="DV19" i="80"/>
  <c r="DV39" i="80" s="1"/>
  <c r="DV20" i="54"/>
  <c r="DV19" i="164"/>
  <c r="DV39" i="164" s="1"/>
  <c r="DN6" i="193"/>
  <c r="DG6" i="165"/>
  <c r="DJ13" i="166"/>
  <c r="DJ33" i="166" s="1"/>
  <c r="DQ13" i="195"/>
  <c r="DJ13" i="80"/>
  <c r="DJ33" i="80" s="1"/>
  <c r="DJ14" i="54"/>
  <c r="DJ13" i="163"/>
  <c r="DJ33" i="163" s="1"/>
  <c r="DQ13" i="191"/>
  <c r="DQ33" i="191" s="1"/>
  <c r="DQ13" i="192"/>
  <c r="DQ33" i="192" s="1"/>
  <c r="DJ13" i="145"/>
  <c r="DJ33" i="145" s="1"/>
  <c r="DQ13" i="194"/>
  <c r="DQ33" i="194" s="1"/>
  <c r="DJ13" i="164"/>
  <c r="DJ33" i="164" s="1"/>
  <c r="DJ13" i="126"/>
  <c r="DJ33" i="126" s="1"/>
  <c r="DJ12" i="144" s="1"/>
  <c r="DA11" i="54"/>
  <c r="DA10" i="163"/>
  <c r="DA30" i="163" s="1"/>
  <c r="DH10" i="195"/>
  <c r="DH10" i="194"/>
  <c r="DH30" i="194" s="1"/>
  <c r="DA10" i="164"/>
  <c r="DA30" i="164" s="1"/>
  <c r="DA10" i="126"/>
  <c r="DA30" i="126" s="1"/>
  <c r="DA9" i="144" s="1"/>
  <c r="DH10" i="192"/>
  <c r="DH30" i="192" s="1"/>
  <c r="DA10" i="145"/>
  <c r="DA30" i="145" s="1"/>
  <c r="DA10" i="166"/>
  <c r="DA30" i="166" s="1"/>
  <c r="DH10" i="191"/>
  <c r="DH30" i="191" s="1"/>
  <c r="DA10" i="80"/>
  <c r="DA30" i="80" s="1"/>
  <c r="DK8" i="54"/>
  <c r="DK7" i="164"/>
  <c r="DK27" i="164" s="1"/>
  <c r="DR7" i="191"/>
  <c r="DR27" i="191" s="1"/>
  <c r="DR7" i="194"/>
  <c r="DR27" i="194" s="1"/>
  <c r="DK7" i="163"/>
  <c r="DK27" i="163" s="1"/>
  <c r="DK6" i="165" s="1"/>
  <c r="DK7" i="145"/>
  <c r="DK27" i="145" s="1"/>
  <c r="DR7" i="192"/>
  <c r="DR27" i="192" s="1"/>
  <c r="DK7" i="126"/>
  <c r="DK27" i="126" s="1"/>
  <c r="DK6" i="144" s="1"/>
  <c r="DK7" i="166"/>
  <c r="DK27" i="166" s="1"/>
  <c r="DR7" i="195"/>
  <c r="DK7" i="80"/>
  <c r="DK27" i="80" s="1"/>
  <c r="DK16" i="54"/>
  <c r="DK13" i="54"/>
  <c r="DK10" i="54"/>
  <c r="DK19" i="54"/>
  <c r="DY7" i="166"/>
  <c r="DY27" i="166" s="1"/>
  <c r="DY7" i="126"/>
  <c r="DY27" i="126" s="1"/>
  <c r="DY6" i="144" s="1"/>
  <c r="DY16" i="54"/>
  <c r="DY7" i="163"/>
  <c r="DY27" i="163" s="1"/>
  <c r="DY6" i="165" s="1"/>
  <c r="DY7" i="80"/>
  <c r="DY27" i="80" s="1"/>
  <c r="DY10" i="54"/>
  <c r="DY7" i="164"/>
  <c r="DY27" i="164" s="1"/>
  <c r="DY13" i="54"/>
  <c r="DY7" i="145"/>
  <c r="DY27" i="145" s="1"/>
  <c r="DY19" i="54"/>
  <c r="DY8" i="54"/>
  <c r="DZ7" i="145"/>
  <c r="DZ27" i="145" s="1"/>
  <c r="DZ13" i="54"/>
  <c r="DZ7" i="166"/>
  <c r="DZ27" i="166" s="1"/>
  <c r="DZ7" i="126"/>
  <c r="DZ27" i="126" s="1"/>
  <c r="DZ6" i="144" s="1"/>
  <c r="DZ16" i="54"/>
  <c r="DZ7" i="163"/>
  <c r="DZ27" i="163" s="1"/>
  <c r="DZ6" i="165" s="1"/>
  <c r="DZ7" i="80"/>
  <c r="DZ27" i="80" s="1"/>
  <c r="DZ10" i="54"/>
  <c r="DZ7" i="164"/>
  <c r="DZ27" i="164" s="1"/>
  <c r="DZ19" i="54"/>
  <c r="DZ8" i="54"/>
  <c r="DH8" i="54"/>
  <c r="DH7" i="164"/>
  <c r="DH27" i="164" s="1"/>
  <c r="DO7" i="195"/>
  <c r="DO7" i="194"/>
  <c r="DO27" i="194" s="1"/>
  <c r="DO7" i="192"/>
  <c r="DO27" i="192" s="1"/>
  <c r="DH7" i="145"/>
  <c r="DH27" i="145" s="1"/>
  <c r="DH7" i="163"/>
  <c r="DH27" i="163" s="1"/>
  <c r="DH7" i="80"/>
  <c r="DH27" i="80" s="1"/>
  <c r="DH7" i="166"/>
  <c r="DH27" i="166" s="1"/>
  <c r="DO7" i="191"/>
  <c r="DO27" i="191" s="1"/>
  <c r="DH7" i="126"/>
  <c r="DH27" i="126" s="1"/>
  <c r="DH6" i="144" s="1"/>
  <c r="DH13" i="54"/>
  <c r="DH10" i="54"/>
  <c r="DH19" i="54"/>
  <c r="DH16" i="54"/>
  <c r="DM6" i="193"/>
  <c r="DF6" i="165"/>
  <c r="DW16" i="145"/>
  <c r="DW36" i="145" s="1"/>
  <c r="DW16" i="166"/>
  <c r="DW36" i="166" s="1"/>
  <c r="DW16" i="126"/>
  <c r="DW36" i="126" s="1"/>
  <c r="DW15" i="144" s="1"/>
  <c r="DW16" i="163"/>
  <c r="DW36" i="163" s="1"/>
  <c r="DW15" i="165" s="1"/>
  <c r="DW17" i="54"/>
  <c r="DW16" i="164"/>
  <c r="DW36" i="164" s="1"/>
  <c r="DW16" i="80"/>
  <c r="DW36" i="80" s="1"/>
  <c r="DW22" i="54"/>
  <c r="DW8" i="164"/>
  <c r="DW28" i="164" s="1"/>
  <c r="DW8" i="145"/>
  <c r="DW28" i="145" s="1"/>
  <c r="DW8" i="166"/>
  <c r="DW28" i="166" s="1"/>
  <c r="DW8" i="126"/>
  <c r="DW28" i="126" s="1"/>
  <c r="DW7" i="144" s="1"/>
  <c r="DW8" i="163"/>
  <c r="DW28" i="163" s="1"/>
  <c r="DW7" i="165" s="1"/>
  <c r="DW8" i="80"/>
  <c r="DW28" i="80" s="1"/>
  <c r="DV14" i="54"/>
  <c r="DV13" i="164"/>
  <c r="DV33" i="164" s="1"/>
  <c r="DV13" i="145"/>
  <c r="DV33" i="145" s="1"/>
  <c r="DV13" i="166"/>
  <c r="DV33" i="166" s="1"/>
  <c r="DV13" i="126"/>
  <c r="DV33" i="126" s="1"/>
  <c r="DV12" i="144" s="1"/>
  <c r="DV13" i="163"/>
  <c r="DV33" i="163" s="1"/>
  <c r="DV12" i="165" s="1"/>
  <c r="DV13" i="80"/>
  <c r="DV33" i="80" s="1"/>
  <c r="DG17" i="54"/>
  <c r="DG16" i="163"/>
  <c r="DG36" i="163" s="1"/>
  <c r="DN16" i="191"/>
  <c r="DN36" i="191" s="1"/>
  <c r="DN16" i="194"/>
  <c r="DN36" i="194" s="1"/>
  <c r="DG16" i="164"/>
  <c r="DG36" i="164" s="1"/>
  <c r="DG16" i="126"/>
  <c r="DG36" i="126" s="1"/>
  <c r="DG15" i="144" s="1"/>
  <c r="DN16" i="195"/>
  <c r="DG16" i="145"/>
  <c r="DG36" i="145" s="1"/>
  <c r="DG16" i="166"/>
  <c r="DG36" i="166" s="1"/>
  <c r="DN16" i="192"/>
  <c r="DN36" i="192" s="1"/>
  <c r="DG16" i="80"/>
  <c r="DG36" i="80" s="1"/>
  <c r="DG22" i="54"/>
  <c r="DG8" i="164"/>
  <c r="DG28" i="164" s="1"/>
  <c r="DN8" i="191"/>
  <c r="DN28" i="191" s="1"/>
  <c r="DN8" i="194"/>
  <c r="DN28" i="194" s="1"/>
  <c r="DN8" i="192"/>
  <c r="DN28" i="192" s="1"/>
  <c r="DG8" i="145"/>
  <c r="DG28" i="145" s="1"/>
  <c r="DG8" i="163"/>
  <c r="DG28" i="163" s="1"/>
  <c r="DG8" i="126"/>
  <c r="DG28" i="126" s="1"/>
  <c r="DG7" i="144" s="1"/>
  <c r="DG8" i="166"/>
  <c r="DG28" i="166" s="1"/>
  <c r="DN8" i="195"/>
  <c r="DG8" i="80"/>
  <c r="DG28" i="80" s="1"/>
  <c r="DJ10" i="166"/>
  <c r="DJ30" i="166" s="1"/>
  <c r="DQ10" i="195"/>
  <c r="DJ10" i="80"/>
  <c r="DJ30" i="80" s="1"/>
  <c r="DJ11" i="54"/>
  <c r="DJ10" i="163"/>
  <c r="DJ30" i="163" s="1"/>
  <c r="DQ10" i="191"/>
  <c r="DQ30" i="191" s="1"/>
  <c r="DQ10" i="194"/>
  <c r="DQ30" i="194" s="1"/>
  <c r="DQ10" i="192"/>
  <c r="DQ30" i="192" s="1"/>
  <c r="DJ10" i="145"/>
  <c r="DJ30" i="145" s="1"/>
  <c r="DJ10" i="164"/>
  <c r="DJ30" i="164" s="1"/>
  <c r="DJ10" i="126"/>
  <c r="DJ30" i="126" s="1"/>
  <c r="DJ9" i="144" s="1"/>
  <c r="DQ6" i="193"/>
  <c r="DJ6" i="165"/>
  <c r="DB6" i="165"/>
  <c r="DI6" i="193"/>
  <c r="DH19" i="194"/>
  <c r="DH39" i="194" s="1"/>
  <c r="DA19" i="163"/>
  <c r="DA39" i="163" s="1"/>
  <c r="DA19" i="145"/>
  <c r="DA39" i="145" s="1"/>
  <c r="DH19" i="191"/>
  <c r="DH39" i="191" s="1"/>
  <c r="DA19" i="126"/>
  <c r="DA39" i="126" s="1"/>
  <c r="DA18" i="144" s="1"/>
  <c r="DA19" i="166"/>
  <c r="DA39" i="166" s="1"/>
  <c r="DH19" i="195"/>
  <c r="DA19" i="80"/>
  <c r="DA39" i="80" s="1"/>
  <c r="DA20" i="54"/>
  <c r="DA19" i="164"/>
  <c r="DA39" i="164" s="1"/>
  <c r="DH19" i="192"/>
  <c r="DH39" i="192" s="1"/>
  <c r="DA8" i="164"/>
  <c r="DA28" i="164" s="1"/>
  <c r="DA8" i="126"/>
  <c r="DA28" i="126" s="1"/>
  <c r="DA7" i="144" s="1"/>
  <c r="DA8" i="166"/>
  <c r="DA28" i="166" s="1"/>
  <c r="DA8" i="145"/>
  <c r="DA28" i="145" s="1"/>
  <c r="DA8" i="80"/>
  <c r="DA28" i="80" s="1"/>
  <c r="DA22" i="54"/>
  <c r="DH8" i="192"/>
  <c r="DH28" i="192" s="1"/>
  <c r="DH8" i="195"/>
  <c r="DH8" i="194"/>
  <c r="DH28" i="194" s="1"/>
  <c r="DA8" i="163"/>
  <c r="DA28" i="163" s="1"/>
  <c r="DH8" i="191"/>
  <c r="DH28" i="191" s="1"/>
  <c r="DP19" i="163"/>
  <c r="DP39" i="163" s="1"/>
  <c r="DP18" i="165" s="1"/>
  <c r="DP19" i="80"/>
  <c r="DP39" i="80" s="1"/>
  <c r="DP20" i="54"/>
  <c r="DP19" i="164"/>
  <c r="DP39" i="164" s="1"/>
  <c r="DP19" i="145"/>
  <c r="DP39" i="145" s="1"/>
  <c r="DP19" i="166"/>
  <c r="DP39" i="166" s="1"/>
  <c r="DP19" i="126"/>
  <c r="DP39" i="126" s="1"/>
  <c r="DP18" i="144" s="1"/>
  <c r="DP22" i="54"/>
  <c r="DP8" i="164"/>
  <c r="DP28" i="164" s="1"/>
  <c r="DP8" i="166"/>
  <c r="DP28" i="166" s="1"/>
  <c r="DP8" i="145"/>
  <c r="DP28" i="145" s="1"/>
  <c r="DP8" i="80"/>
  <c r="DP28" i="80" s="1"/>
  <c r="DP8" i="163"/>
  <c r="DP28" i="163" s="1"/>
  <c r="DP7" i="165" s="1"/>
  <c r="DP8" i="126"/>
  <c r="DP28" i="126" s="1"/>
  <c r="DP7" i="144" s="1"/>
  <c r="DU13" i="145"/>
  <c r="DU33" i="145" s="1"/>
  <c r="DU13" i="166"/>
  <c r="DU33" i="166" s="1"/>
  <c r="DU13" i="126"/>
  <c r="DU33" i="126" s="1"/>
  <c r="DU12" i="144" s="1"/>
  <c r="DU13" i="163"/>
  <c r="DU33" i="163" s="1"/>
  <c r="DU12" i="165" s="1"/>
  <c r="DU13" i="80"/>
  <c r="DU33" i="80" s="1"/>
  <c r="DU14" i="54"/>
  <c r="DU13" i="164"/>
  <c r="DU33" i="164" s="1"/>
  <c r="DJ16" i="194"/>
  <c r="DJ36" i="194" s="1"/>
  <c r="DC16" i="164"/>
  <c r="DC36" i="164" s="1"/>
  <c r="DC16" i="126"/>
  <c r="DC36" i="126" s="1"/>
  <c r="DC15" i="144" s="1"/>
  <c r="DJ16" i="195"/>
  <c r="DC16" i="145"/>
  <c r="DC36" i="145" s="1"/>
  <c r="DC16" i="166"/>
  <c r="DC36" i="166" s="1"/>
  <c r="DJ16" i="192"/>
  <c r="DJ36" i="192" s="1"/>
  <c r="DC16" i="80"/>
  <c r="DC36" i="80" s="1"/>
  <c r="DC17" i="54"/>
  <c r="DC16" i="163"/>
  <c r="DC36" i="163" s="1"/>
  <c r="DJ16" i="191"/>
  <c r="DJ36" i="191" s="1"/>
  <c r="DC8" i="163"/>
  <c r="DC28" i="163" s="1"/>
  <c r="DC8" i="126"/>
  <c r="DC28" i="126" s="1"/>
  <c r="DC7" i="144" s="1"/>
  <c r="DC8" i="166"/>
  <c r="DC28" i="166" s="1"/>
  <c r="DJ8" i="195"/>
  <c r="DC8" i="80"/>
  <c r="DC28" i="80" s="1"/>
  <c r="DC22" i="54"/>
  <c r="DC8" i="164"/>
  <c r="DC28" i="164" s="1"/>
  <c r="DJ8" i="191"/>
  <c r="DJ28" i="191" s="1"/>
  <c r="DJ8" i="194"/>
  <c r="DJ28" i="194" s="1"/>
  <c r="DJ8" i="192"/>
  <c r="DJ28" i="192" s="1"/>
  <c r="DC8" i="145"/>
  <c r="DC28" i="145" s="1"/>
  <c r="DO16" i="126"/>
  <c r="DO36" i="126" s="1"/>
  <c r="DO15" i="144" s="1"/>
  <c r="DO16" i="166"/>
  <c r="DO36" i="166" s="1"/>
  <c r="DO16" i="145"/>
  <c r="DO36" i="145" s="1"/>
  <c r="DO16" i="163"/>
  <c r="DO36" i="163" s="1"/>
  <c r="DO15" i="165" s="1"/>
  <c r="DO16" i="80"/>
  <c r="DO36" i="80" s="1"/>
  <c r="DO17" i="54"/>
  <c r="DO16" i="164"/>
  <c r="DO36" i="164" s="1"/>
  <c r="DO22" i="54"/>
  <c r="DO8" i="164"/>
  <c r="DO28" i="164" s="1"/>
  <c r="DO8" i="126"/>
  <c r="DO28" i="126" s="1"/>
  <c r="DO7" i="144" s="1"/>
  <c r="DO8" i="166"/>
  <c r="DO28" i="166" s="1"/>
  <c r="DO8" i="145"/>
  <c r="DO28" i="145" s="1"/>
  <c r="DO8" i="163"/>
  <c r="DO28" i="163" s="1"/>
  <c r="DO7" i="165" s="1"/>
  <c r="DO8" i="80"/>
  <c r="DO28" i="80" s="1"/>
  <c r="DM10" i="166"/>
  <c r="DM30" i="166" s="1"/>
  <c r="DM10" i="145"/>
  <c r="DM30" i="145" s="1"/>
  <c r="DM10" i="163"/>
  <c r="DM30" i="163" s="1"/>
  <c r="DM9" i="165" s="1"/>
  <c r="DM10" i="80"/>
  <c r="DM30" i="80" s="1"/>
  <c r="DM11" i="54"/>
  <c r="DM10" i="164"/>
  <c r="DM30" i="164" s="1"/>
  <c r="DM10" i="126"/>
  <c r="DM30" i="126" s="1"/>
  <c r="DM9" i="144" s="1"/>
  <c r="DJ11" i="166" l="1"/>
  <c r="DJ31" i="166" s="1"/>
  <c r="DQ11" i="191"/>
  <c r="DQ31" i="191" s="1"/>
  <c r="DJ11" i="80"/>
  <c r="DJ31" i="80" s="1"/>
  <c r="DJ11" i="164"/>
  <c r="DJ31" i="164" s="1"/>
  <c r="DQ11" i="195"/>
  <c r="DQ11" i="194"/>
  <c r="DQ31" i="194" s="1"/>
  <c r="DJ11" i="163"/>
  <c r="DJ31" i="163" s="1"/>
  <c r="DJ11" i="145"/>
  <c r="DJ31" i="145" s="1"/>
  <c r="DQ11" i="192"/>
  <c r="DQ31" i="192" s="1"/>
  <c r="DJ11" i="126"/>
  <c r="DJ31" i="126" s="1"/>
  <c r="DJ10" i="144" s="1"/>
  <c r="DN7" i="193"/>
  <c r="DG7" i="165"/>
  <c r="DH11" i="54"/>
  <c r="DH10" i="163"/>
  <c r="DH30" i="163" s="1"/>
  <c r="DO10" i="195"/>
  <c r="DO10" i="194"/>
  <c r="DO30" i="194" s="1"/>
  <c r="DH10" i="164"/>
  <c r="DH30" i="164" s="1"/>
  <c r="DH10" i="145"/>
  <c r="DH30" i="145" s="1"/>
  <c r="DO10" i="192"/>
  <c r="DO30" i="192" s="1"/>
  <c r="DH10" i="126"/>
  <c r="DH30" i="126" s="1"/>
  <c r="DH9" i="144" s="1"/>
  <c r="DH10" i="166"/>
  <c r="DH30" i="166" s="1"/>
  <c r="DO10" i="191"/>
  <c r="DO30" i="191" s="1"/>
  <c r="DH10" i="80"/>
  <c r="DH30" i="80" s="1"/>
  <c r="DZ17" i="54"/>
  <c r="DZ16" i="164"/>
  <c r="DZ36" i="164" s="1"/>
  <c r="DZ16" i="145"/>
  <c r="DZ36" i="145" s="1"/>
  <c r="DZ16" i="166"/>
  <c r="DZ36" i="166" s="1"/>
  <c r="DZ16" i="126"/>
  <c r="DZ36" i="126" s="1"/>
  <c r="DZ15" i="144" s="1"/>
  <c r="DZ16" i="163"/>
  <c r="DZ36" i="163" s="1"/>
  <c r="DZ15" i="165" s="1"/>
  <c r="DZ16" i="80"/>
  <c r="DZ36" i="80" s="1"/>
  <c r="DY11" i="54"/>
  <c r="DY10" i="164"/>
  <c r="DY30" i="164" s="1"/>
  <c r="DY10" i="145"/>
  <c r="DY30" i="145" s="1"/>
  <c r="DY10" i="166"/>
  <c r="DY30" i="166" s="1"/>
  <c r="DY10" i="126"/>
  <c r="DY30" i="126" s="1"/>
  <c r="DY9" i="144" s="1"/>
  <c r="DY10" i="163"/>
  <c r="DY30" i="163" s="1"/>
  <c r="DY9" i="165" s="1"/>
  <c r="DY10" i="80"/>
  <c r="DY30" i="80" s="1"/>
  <c r="DR13" i="192"/>
  <c r="DR33" i="192" s="1"/>
  <c r="DK13" i="145"/>
  <c r="DK33" i="145" s="1"/>
  <c r="DK13" i="166"/>
  <c r="DK33" i="166" s="1"/>
  <c r="DR13" i="195"/>
  <c r="DK13" i="80"/>
  <c r="DK33" i="80" s="1"/>
  <c r="DK14" i="54"/>
  <c r="DK13" i="164"/>
  <c r="DK33" i="164" s="1"/>
  <c r="DR13" i="191"/>
  <c r="DR33" i="191" s="1"/>
  <c r="DR13" i="194"/>
  <c r="DR33" i="194" s="1"/>
  <c r="DK13" i="163"/>
  <c r="DK33" i="163" s="1"/>
  <c r="DK12" i="165" s="1"/>
  <c r="DK13" i="126"/>
  <c r="DK33" i="126" s="1"/>
  <c r="DK12" i="144" s="1"/>
  <c r="DH9" i="193"/>
  <c r="DA9" i="165"/>
  <c r="DL19" i="163"/>
  <c r="DL39" i="163" s="1"/>
  <c r="DL18" i="165" s="1"/>
  <c r="DL19" i="126"/>
  <c r="DL39" i="126" s="1"/>
  <c r="DL18" i="144" s="1"/>
  <c r="DL20" i="54"/>
  <c r="DL19" i="164"/>
  <c r="DL39" i="164" s="1"/>
  <c r="DL19" i="145"/>
  <c r="DL39" i="145" s="1"/>
  <c r="DL19" i="166"/>
  <c r="DL39" i="166" s="1"/>
  <c r="DL19" i="80"/>
  <c r="DL39" i="80" s="1"/>
  <c r="EC22" i="54"/>
  <c r="EC8" i="163"/>
  <c r="EC28" i="163" s="1"/>
  <c r="EC7" i="165" s="1"/>
  <c r="EC8" i="145"/>
  <c r="EC28" i="145" s="1"/>
  <c r="EC8" i="166"/>
  <c r="EC28" i="166" s="1"/>
  <c r="EC8" i="126"/>
  <c r="EC28" i="126" s="1"/>
  <c r="EC7" i="144" s="1"/>
  <c r="EC8" i="164"/>
  <c r="EC28" i="164" s="1"/>
  <c r="EC8" i="80"/>
  <c r="EC28" i="80" s="1"/>
  <c r="DS20" i="54"/>
  <c r="DS19" i="164"/>
  <c r="DS39" i="164" s="1"/>
  <c r="DS19" i="166"/>
  <c r="DS39" i="166" s="1"/>
  <c r="DS19" i="126"/>
  <c r="DS39" i="126" s="1"/>
  <c r="DS18" i="144" s="1"/>
  <c r="DS19" i="145"/>
  <c r="DS39" i="145" s="1"/>
  <c r="DS19" i="163"/>
  <c r="DS39" i="163" s="1"/>
  <c r="DS18" i="165" s="1"/>
  <c r="DS19" i="80"/>
  <c r="DS39" i="80" s="1"/>
  <c r="DN11" i="192"/>
  <c r="DN31" i="192" s="1"/>
  <c r="DN11" i="195"/>
  <c r="DN11" i="194"/>
  <c r="DN31" i="194" s="1"/>
  <c r="DG11" i="164"/>
  <c r="DG31" i="164" s="1"/>
  <c r="DG11" i="145"/>
  <c r="DG31" i="145" s="1"/>
  <c r="DG11" i="163"/>
  <c r="DG31" i="163" s="1"/>
  <c r="DG11" i="126"/>
  <c r="DG31" i="126" s="1"/>
  <c r="DG10" i="144" s="1"/>
  <c r="DG11" i="166"/>
  <c r="DG31" i="166" s="1"/>
  <c r="DN11" i="191"/>
  <c r="DN31" i="191" s="1"/>
  <c r="DG11" i="80"/>
  <c r="DG31" i="80" s="1"/>
  <c r="DF11" i="164"/>
  <c r="DF31" i="164" s="1"/>
  <c r="DM11" i="195"/>
  <c r="DM11" i="194"/>
  <c r="DM31" i="194" s="1"/>
  <c r="DF11" i="163"/>
  <c r="DF31" i="163" s="1"/>
  <c r="DF11" i="145"/>
  <c r="DF31" i="145" s="1"/>
  <c r="DM11" i="192"/>
  <c r="DM31" i="192" s="1"/>
  <c r="DF11" i="126"/>
  <c r="DF31" i="126" s="1"/>
  <c r="DF10" i="144" s="1"/>
  <c r="DF11" i="166"/>
  <c r="DF31" i="166" s="1"/>
  <c r="DM11" i="191"/>
  <c r="DM31" i="191" s="1"/>
  <c r="DF11" i="80"/>
  <c r="DF31" i="80" s="1"/>
  <c r="DM12" i="193"/>
  <c r="DF12" i="165"/>
  <c r="ED22" i="54"/>
  <c r="ED8" i="145"/>
  <c r="ED28" i="145" s="1"/>
  <c r="ED8" i="166"/>
  <c r="ED28" i="166" s="1"/>
  <c r="ED8" i="126"/>
  <c r="ED28" i="126" s="1"/>
  <c r="ED7" i="144" s="1"/>
  <c r="ED8" i="163"/>
  <c r="ED28" i="163" s="1"/>
  <c r="ED7" i="165" s="1"/>
  <c r="ED8" i="80"/>
  <c r="ED28" i="80" s="1"/>
  <c r="ED8" i="164"/>
  <c r="ED28" i="164" s="1"/>
  <c r="ED13" i="166"/>
  <c r="ED33" i="166" s="1"/>
  <c r="ED13" i="80"/>
  <c r="ED33" i="80" s="1"/>
  <c r="ED13" i="163"/>
  <c r="ED33" i="163" s="1"/>
  <c r="ED12" i="165" s="1"/>
  <c r="ED13" i="126"/>
  <c r="ED33" i="126" s="1"/>
  <c r="ED12" i="144" s="1"/>
  <c r="ED14" i="54"/>
  <c r="ED13" i="164"/>
  <c r="ED33" i="164" s="1"/>
  <c r="ED13" i="145"/>
  <c r="ED33" i="145" s="1"/>
  <c r="DI12" i="193"/>
  <c r="DB12" i="165"/>
  <c r="DQ7" i="193"/>
  <c r="DJ7" i="165"/>
  <c r="DN8" i="163"/>
  <c r="DN28" i="163" s="1"/>
  <c r="DN7" i="165" s="1"/>
  <c r="DN8" i="80"/>
  <c r="DN28" i="80" s="1"/>
  <c r="DN22" i="54"/>
  <c r="DN8" i="164"/>
  <c r="DN28" i="164" s="1"/>
  <c r="DN8" i="145"/>
  <c r="DN28" i="145" s="1"/>
  <c r="DN8" i="166"/>
  <c r="DN28" i="166" s="1"/>
  <c r="DN8" i="126"/>
  <c r="DN28" i="126" s="1"/>
  <c r="DN7" i="144" s="1"/>
  <c r="DN16" i="164"/>
  <c r="DN36" i="164" s="1"/>
  <c r="DN16" i="80"/>
  <c r="DN36" i="80" s="1"/>
  <c r="DN17" i="54"/>
  <c r="DN16" i="163"/>
  <c r="DN36" i="163" s="1"/>
  <c r="DN15" i="165" s="1"/>
  <c r="DN16" i="145"/>
  <c r="DN36" i="145" s="1"/>
  <c r="DN16" i="166"/>
  <c r="DN36" i="166" s="1"/>
  <c r="DN16" i="126"/>
  <c r="DN36" i="126" s="1"/>
  <c r="DN15" i="144" s="1"/>
  <c r="DX16" i="145"/>
  <c r="DX36" i="145" s="1"/>
  <c r="DX16" i="166"/>
  <c r="DX36" i="166" s="1"/>
  <c r="DX16" i="126"/>
  <c r="DX36" i="126" s="1"/>
  <c r="DX15" i="144" s="1"/>
  <c r="DX16" i="163"/>
  <c r="DX36" i="163" s="1"/>
  <c r="DX15" i="165" s="1"/>
  <c r="DX16" i="80"/>
  <c r="DX36" i="80" s="1"/>
  <c r="DX17" i="54"/>
  <c r="DX16" i="164"/>
  <c r="DX36" i="164" s="1"/>
  <c r="DC14" i="164"/>
  <c r="DC34" i="164" s="1"/>
  <c r="DJ14" i="191"/>
  <c r="DJ34" i="191" s="1"/>
  <c r="DJ14" i="194"/>
  <c r="DJ34" i="194" s="1"/>
  <c r="DJ14" i="192"/>
  <c r="DJ34" i="192" s="1"/>
  <c r="DC14" i="126"/>
  <c r="DC34" i="126" s="1"/>
  <c r="DC13" i="144" s="1"/>
  <c r="DC14" i="163"/>
  <c r="DC34" i="163" s="1"/>
  <c r="DC14" i="145"/>
  <c r="DC34" i="145" s="1"/>
  <c r="DC14" i="166"/>
  <c r="DC34" i="166" s="1"/>
  <c r="DJ14" i="195"/>
  <c r="DC14" i="80"/>
  <c r="DC34" i="80" s="1"/>
  <c r="DG12" i="165"/>
  <c r="DN12" i="193"/>
  <c r="DR13" i="145"/>
  <c r="DR33" i="145" s="1"/>
  <c r="DR13" i="166"/>
  <c r="DR33" i="166" s="1"/>
  <c r="DR13" i="126"/>
  <c r="DR33" i="126" s="1"/>
  <c r="DR12" i="144" s="1"/>
  <c r="DR13" i="163"/>
  <c r="DR33" i="163" s="1"/>
  <c r="DR12" i="165" s="1"/>
  <c r="DR13" i="80"/>
  <c r="DR33" i="80" s="1"/>
  <c r="DR14" i="54"/>
  <c r="DR13" i="164"/>
  <c r="DR33" i="164" s="1"/>
  <c r="DP6" i="193"/>
  <c r="DI6" i="165"/>
  <c r="DT10" i="166"/>
  <c r="DT30" i="166" s="1"/>
  <c r="DT10" i="126"/>
  <c r="DT30" i="126" s="1"/>
  <c r="DT9" i="144" s="1"/>
  <c r="DT10" i="163"/>
  <c r="DT30" i="163" s="1"/>
  <c r="DT9" i="165" s="1"/>
  <c r="DT10" i="80"/>
  <c r="DT30" i="80" s="1"/>
  <c r="DT11" i="54"/>
  <c r="DT10" i="164"/>
  <c r="DT30" i="164" s="1"/>
  <c r="DT10" i="145"/>
  <c r="DT30" i="145" s="1"/>
  <c r="DF17" i="164"/>
  <c r="DF37" i="164" s="1"/>
  <c r="DM17" i="195"/>
  <c r="DM17" i="194"/>
  <c r="DM37" i="194" s="1"/>
  <c r="DF17" i="163"/>
  <c r="DF37" i="163" s="1"/>
  <c r="DF17" i="145"/>
  <c r="DF37" i="145" s="1"/>
  <c r="DM17" i="192"/>
  <c r="DM37" i="192" s="1"/>
  <c r="DF17" i="126"/>
  <c r="DF37" i="126" s="1"/>
  <c r="DF16" i="144" s="1"/>
  <c r="DF17" i="166"/>
  <c r="DF37" i="166" s="1"/>
  <c r="DM17" i="191"/>
  <c r="DM37" i="191" s="1"/>
  <c r="DF17" i="80"/>
  <c r="DF37" i="80" s="1"/>
  <c r="EB10" i="145"/>
  <c r="EB30" i="145" s="1"/>
  <c r="EB10" i="166"/>
  <c r="EB30" i="166" s="1"/>
  <c r="EB10" i="80"/>
  <c r="EB30" i="80" s="1"/>
  <c r="EB10" i="163"/>
  <c r="EB30" i="163" s="1"/>
  <c r="EB9" i="165" s="1"/>
  <c r="EB10" i="126"/>
  <c r="EB30" i="126" s="1"/>
  <c r="EB9" i="144" s="1"/>
  <c r="EB11" i="54"/>
  <c r="EB10" i="164"/>
  <c r="EB30" i="164" s="1"/>
  <c r="DA12" i="165"/>
  <c r="DH12" i="193"/>
  <c r="DI11" i="194"/>
  <c r="DI31" i="194" s="1"/>
  <c r="DB11" i="163"/>
  <c r="DB31" i="163" s="1"/>
  <c r="DB11" i="145"/>
  <c r="DB31" i="145" s="1"/>
  <c r="DI11" i="192"/>
  <c r="DI31" i="192" s="1"/>
  <c r="DB11" i="126"/>
  <c r="DB31" i="126" s="1"/>
  <c r="DB10" i="144" s="1"/>
  <c r="DB11" i="166"/>
  <c r="DB31" i="166" s="1"/>
  <c r="DI11" i="191"/>
  <c r="DI31" i="191" s="1"/>
  <c r="DB11" i="80"/>
  <c r="DB31" i="80" s="1"/>
  <c r="DB11" i="164"/>
  <c r="DB31" i="164" s="1"/>
  <c r="DI11" i="195"/>
  <c r="EA20" i="54"/>
  <c r="EA19" i="164"/>
  <c r="EA39" i="164" s="1"/>
  <c r="EA19" i="145"/>
  <c r="EA39" i="145" s="1"/>
  <c r="EA19" i="166"/>
  <c r="EA39" i="166" s="1"/>
  <c r="EA19" i="126"/>
  <c r="EA39" i="126" s="1"/>
  <c r="EA18" i="144" s="1"/>
  <c r="EA19" i="163"/>
  <c r="EA39" i="163" s="1"/>
  <c r="EA18" i="165" s="1"/>
  <c r="EA19" i="80"/>
  <c r="EA39" i="80" s="1"/>
  <c r="DA17" i="164"/>
  <c r="DA37" i="164" s="1"/>
  <c r="DH17" i="191"/>
  <c r="DH37" i="191" s="1"/>
  <c r="DH17" i="194"/>
  <c r="DH37" i="194" s="1"/>
  <c r="DA17" i="163"/>
  <c r="DA37" i="163" s="1"/>
  <c r="DA17" i="145"/>
  <c r="DA37" i="145" s="1"/>
  <c r="DH17" i="195"/>
  <c r="DA17" i="126"/>
  <c r="DA37" i="126" s="1"/>
  <c r="DA16" i="144" s="1"/>
  <c r="DA17" i="166"/>
  <c r="DA37" i="166" s="1"/>
  <c r="DH17" i="192"/>
  <c r="DH37" i="192" s="1"/>
  <c r="DA17" i="80"/>
  <c r="DA37" i="80" s="1"/>
  <c r="DE8" i="166"/>
  <c r="DE28" i="166" s="1"/>
  <c r="DE8" i="145"/>
  <c r="DE28" i="145" s="1"/>
  <c r="DE8" i="80"/>
  <c r="DE28" i="80" s="1"/>
  <c r="DE22" i="54"/>
  <c r="DL8" i="192"/>
  <c r="DL28" i="192" s="1"/>
  <c r="DL8" i="195"/>
  <c r="DL8" i="194"/>
  <c r="DL28" i="194" s="1"/>
  <c r="DE8" i="163"/>
  <c r="DE28" i="163" s="1"/>
  <c r="DL8" i="191"/>
  <c r="DL28" i="191" s="1"/>
  <c r="DE8" i="164"/>
  <c r="DE28" i="164" s="1"/>
  <c r="DE8" i="126"/>
  <c r="DE28" i="126" s="1"/>
  <c r="DE7" i="144" s="1"/>
  <c r="DE16" i="166"/>
  <c r="DE36" i="166" s="1"/>
  <c r="DL16" i="191"/>
  <c r="DL36" i="191" s="1"/>
  <c r="DE16" i="80"/>
  <c r="DE36" i="80" s="1"/>
  <c r="DE17" i="54"/>
  <c r="DE16" i="163"/>
  <c r="DE36" i="163" s="1"/>
  <c r="DL16" i="195"/>
  <c r="DL16" i="194"/>
  <c r="DL36" i="194" s="1"/>
  <c r="DE16" i="164"/>
  <c r="DE36" i="164" s="1"/>
  <c r="DE16" i="126"/>
  <c r="DE36" i="126" s="1"/>
  <c r="DE15" i="144" s="1"/>
  <c r="DL16" i="192"/>
  <c r="DL36" i="192" s="1"/>
  <c r="DE16" i="145"/>
  <c r="DE36" i="145" s="1"/>
  <c r="DC11" i="166"/>
  <c r="DC31" i="166" s="1"/>
  <c r="DJ11" i="191"/>
  <c r="DJ31" i="191" s="1"/>
  <c r="DC11" i="80"/>
  <c r="DC31" i="80" s="1"/>
  <c r="DJ11" i="192"/>
  <c r="DJ31" i="192" s="1"/>
  <c r="DJ11" i="195"/>
  <c r="DJ11" i="194"/>
  <c r="DJ31" i="194" s="1"/>
  <c r="DC11" i="164"/>
  <c r="DC31" i="164" s="1"/>
  <c r="DC11" i="145"/>
  <c r="DC31" i="145" s="1"/>
  <c r="DC11" i="163"/>
  <c r="DC31" i="163" s="1"/>
  <c r="DC11" i="126"/>
  <c r="DC31" i="126" s="1"/>
  <c r="DC10" i="144" s="1"/>
  <c r="DB17" i="164"/>
  <c r="DB37" i="164" s="1"/>
  <c r="DI17" i="195"/>
  <c r="DI17" i="194"/>
  <c r="DI37" i="194" s="1"/>
  <c r="DB17" i="163"/>
  <c r="DB37" i="163" s="1"/>
  <c r="DB17" i="145"/>
  <c r="DB37" i="145" s="1"/>
  <c r="DI17" i="192"/>
  <c r="DI37" i="192" s="1"/>
  <c r="DB17" i="126"/>
  <c r="DB37" i="126" s="1"/>
  <c r="DB16" i="144" s="1"/>
  <c r="DB17" i="166"/>
  <c r="DB37" i="166" s="1"/>
  <c r="DI17" i="191"/>
  <c r="DI37" i="191" s="1"/>
  <c r="DB17" i="80"/>
  <c r="DB37" i="80" s="1"/>
  <c r="DI7" i="193"/>
  <c r="DB7" i="165"/>
  <c r="DB22" i="163"/>
  <c r="DB42" i="163" s="1"/>
  <c r="DI22" i="191"/>
  <c r="DI42" i="191" s="1"/>
  <c r="DI22" i="194"/>
  <c r="DI42" i="194" s="1"/>
  <c r="DB22" i="164"/>
  <c r="DB42" i="164" s="1"/>
  <c r="DB22" i="145"/>
  <c r="DB42" i="145" s="1"/>
  <c r="DI22" i="195"/>
  <c r="DB22" i="126"/>
  <c r="DB42" i="126" s="1"/>
  <c r="DB21" i="144" s="1"/>
  <c r="DB22" i="166"/>
  <c r="DB42" i="166" s="1"/>
  <c r="DI22" i="192"/>
  <c r="DI42" i="192" s="1"/>
  <c r="DB22" i="80"/>
  <c r="DB42" i="80" s="1"/>
  <c r="DQ22" i="54"/>
  <c r="DQ8" i="163"/>
  <c r="DQ28" i="163" s="1"/>
  <c r="DQ7" i="165" s="1"/>
  <c r="DQ8" i="145"/>
  <c r="DQ28" i="145" s="1"/>
  <c r="DQ8" i="166"/>
  <c r="DQ28" i="166" s="1"/>
  <c r="DQ8" i="126"/>
  <c r="DQ28" i="126" s="1"/>
  <c r="DQ7" i="144" s="1"/>
  <c r="DQ8" i="164"/>
  <c r="DQ28" i="164" s="1"/>
  <c r="DQ8" i="80"/>
  <c r="DQ28" i="80" s="1"/>
  <c r="DQ13" i="166"/>
  <c r="DQ33" i="166" s="1"/>
  <c r="DQ13" i="126"/>
  <c r="DQ33" i="126" s="1"/>
  <c r="DQ12" i="144" s="1"/>
  <c r="DQ13" i="163"/>
  <c r="DQ33" i="163" s="1"/>
  <c r="DQ12" i="165" s="1"/>
  <c r="DQ13" i="80"/>
  <c r="DQ33" i="80" s="1"/>
  <c r="DQ14" i="54"/>
  <c r="DQ13" i="164"/>
  <c r="DQ33" i="164" s="1"/>
  <c r="DQ13" i="145"/>
  <c r="DQ33" i="145" s="1"/>
  <c r="DD16" i="164"/>
  <c r="DD36" i="164" s="1"/>
  <c r="DD16" i="145"/>
  <c r="DD36" i="145" s="1"/>
  <c r="DK16" i="194"/>
  <c r="DK36" i="194" s="1"/>
  <c r="DK16" i="191"/>
  <c r="DK36" i="191" s="1"/>
  <c r="DD16" i="126"/>
  <c r="DD36" i="126" s="1"/>
  <c r="DD15" i="144" s="1"/>
  <c r="DD16" i="166"/>
  <c r="DD36" i="166" s="1"/>
  <c r="DK16" i="195"/>
  <c r="DD16" i="80"/>
  <c r="DD36" i="80" s="1"/>
  <c r="DD17" i="54"/>
  <c r="DD16" i="163"/>
  <c r="DD36" i="163" s="1"/>
  <c r="DK16" i="192"/>
  <c r="DK36" i="192" s="1"/>
  <c r="DK6" i="193"/>
  <c r="DD6" i="165"/>
  <c r="DO17" i="145"/>
  <c r="DO37" i="145" s="1"/>
  <c r="DO17" i="166"/>
  <c r="DO37" i="166" s="1"/>
  <c r="DO17" i="126"/>
  <c r="DO37" i="126" s="1"/>
  <c r="DO16" i="144" s="1"/>
  <c r="DO17" i="163"/>
  <c r="DO37" i="163" s="1"/>
  <c r="DO16" i="165" s="1"/>
  <c r="DO17" i="80"/>
  <c r="DO37" i="80" s="1"/>
  <c r="DO17" i="164"/>
  <c r="DO37" i="164" s="1"/>
  <c r="DC22" i="166"/>
  <c r="DC42" i="166" s="1"/>
  <c r="DJ22" i="192"/>
  <c r="DJ42" i="192" s="1"/>
  <c r="DC22" i="80"/>
  <c r="DC42" i="80" s="1"/>
  <c r="DC22" i="163"/>
  <c r="DC42" i="163" s="1"/>
  <c r="DJ22" i="191"/>
  <c r="DJ42" i="191" s="1"/>
  <c r="DJ22" i="194"/>
  <c r="DJ42" i="194" s="1"/>
  <c r="DC22" i="164"/>
  <c r="DC42" i="164" s="1"/>
  <c r="DC22" i="126"/>
  <c r="DC42" i="126" s="1"/>
  <c r="DC21" i="144" s="1"/>
  <c r="DJ22" i="195"/>
  <c r="DC22" i="145"/>
  <c r="DC42" i="145" s="1"/>
  <c r="DC15" i="165"/>
  <c r="DJ15" i="193"/>
  <c r="DU14" i="145"/>
  <c r="DU34" i="145" s="1"/>
  <c r="DU14" i="166"/>
  <c r="DU34" i="166" s="1"/>
  <c r="DU14" i="126"/>
  <c r="DU34" i="126" s="1"/>
  <c r="DU13" i="144" s="1"/>
  <c r="DU14" i="164"/>
  <c r="DU34" i="164" s="1"/>
  <c r="DU14" i="80"/>
  <c r="DU34" i="80" s="1"/>
  <c r="DU14" i="163"/>
  <c r="DU34" i="163" s="1"/>
  <c r="DU13" i="165" s="1"/>
  <c r="DP20" i="166"/>
  <c r="DP40" i="166" s="1"/>
  <c r="DP20" i="145"/>
  <c r="DP40" i="145" s="1"/>
  <c r="DP20" i="80"/>
  <c r="DP40" i="80" s="1"/>
  <c r="DP20" i="163"/>
  <c r="DP40" i="163" s="1"/>
  <c r="DP19" i="165" s="1"/>
  <c r="DP20" i="126"/>
  <c r="DP40" i="126" s="1"/>
  <c r="DP19" i="144" s="1"/>
  <c r="DP20" i="164"/>
  <c r="DP40" i="164" s="1"/>
  <c r="DA7" i="165"/>
  <c r="DH7" i="193"/>
  <c r="DA22" i="163"/>
  <c r="DA42" i="163" s="1"/>
  <c r="DH22" i="195"/>
  <c r="DH22" i="194"/>
  <c r="DH42" i="194" s="1"/>
  <c r="DA22" i="164"/>
  <c r="DA42" i="164" s="1"/>
  <c r="DA22" i="126"/>
  <c r="DA42" i="126" s="1"/>
  <c r="DA21" i="144" s="1"/>
  <c r="DH22" i="192"/>
  <c r="DH42" i="192" s="1"/>
  <c r="DA22" i="145"/>
  <c r="DA42" i="145" s="1"/>
  <c r="DA22" i="166"/>
  <c r="DA42" i="166" s="1"/>
  <c r="DH22" i="191"/>
  <c r="DH42" i="191" s="1"/>
  <c r="DA22" i="80"/>
  <c r="DA42" i="80" s="1"/>
  <c r="DH13" i="166"/>
  <c r="DH33" i="166" s="1"/>
  <c r="DO13" i="191"/>
  <c r="DO33" i="191" s="1"/>
  <c r="DH13" i="126"/>
  <c r="DH33" i="126" s="1"/>
  <c r="DH12" i="144" s="1"/>
  <c r="DH14" i="54"/>
  <c r="DH13" i="164"/>
  <c r="DH33" i="164" s="1"/>
  <c r="DO13" i="195"/>
  <c r="DO13" i="194"/>
  <c r="DO33" i="194" s="1"/>
  <c r="DO13" i="192"/>
  <c r="DO33" i="192" s="1"/>
  <c r="DH13" i="145"/>
  <c r="DH33" i="145" s="1"/>
  <c r="DH13" i="163"/>
  <c r="DH33" i="163" s="1"/>
  <c r="DH13" i="80"/>
  <c r="DH33" i="80" s="1"/>
  <c r="DH22" i="54"/>
  <c r="DH8" i="163"/>
  <c r="DH28" i="163" s="1"/>
  <c r="DO8" i="191"/>
  <c r="DO28" i="191" s="1"/>
  <c r="DO8" i="194"/>
  <c r="DO28" i="194" s="1"/>
  <c r="DH8" i="164"/>
  <c r="DH28" i="164" s="1"/>
  <c r="DH8" i="145"/>
  <c r="DH28" i="145" s="1"/>
  <c r="DH8" i="166"/>
  <c r="DH28" i="166" s="1"/>
  <c r="DO8" i="192"/>
  <c r="DO28" i="192" s="1"/>
  <c r="DH8" i="80"/>
  <c r="DH28" i="80" s="1"/>
  <c r="DO8" i="195"/>
  <c r="DH8" i="126"/>
  <c r="DH28" i="126" s="1"/>
  <c r="DH7" i="144" s="1"/>
  <c r="DZ10" i="164"/>
  <c r="DZ30" i="164" s="1"/>
  <c r="DZ10" i="80"/>
  <c r="DZ30" i="80" s="1"/>
  <c r="DZ11" i="54"/>
  <c r="DZ10" i="163"/>
  <c r="DZ30" i="163" s="1"/>
  <c r="DZ9" i="165" s="1"/>
  <c r="DZ10" i="145"/>
  <c r="DZ30" i="145" s="1"/>
  <c r="DZ10" i="166"/>
  <c r="DZ30" i="166" s="1"/>
  <c r="DZ10" i="126"/>
  <c r="DZ30" i="126" s="1"/>
  <c r="DZ9" i="144" s="1"/>
  <c r="DR16" i="191"/>
  <c r="DR36" i="191" s="1"/>
  <c r="DK16" i="145"/>
  <c r="DK36" i="145" s="1"/>
  <c r="DK16" i="166"/>
  <c r="DK36" i="166" s="1"/>
  <c r="DR16" i="192"/>
  <c r="DR36" i="192" s="1"/>
  <c r="DK16" i="80"/>
  <c r="DK36" i="80" s="1"/>
  <c r="DK17" i="54"/>
  <c r="DK16" i="163"/>
  <c r="DK36" i="163" s="1"/>
  <c r="DK15" i="165" s="1"/>
  <c r="DR16" i="195"/>
  <c r="DR16" i="194"/>
  <c r="DR36" i="194" s="1"/>
  <c r="DK16" i="164"/>
  <c r="DK36" i="164" s="1"/>
  <c r="DK16" i="126"/>
  <c r="DK36" i="126" s="1"/>
  <c r="DK15" i="144" s="1"/>
  <c r="DK22" i="54"/>
  <c r="DK8" i="164"/>
  <c r="DK28" i="164" s="1"/>
  <c r="DR8" i="195"/>
  <c r="DR8" i="192"/>
  <c r="DR28" i="192" s="1"/>
  <c r="DK8" i="145"/>
  <c r="DK28" i="145" s="1"/>
  <c r="DK8" i="166"/>
  <c r="DK28" i="166" s="1"/>
  <c r="DK8" i="163"/>
  <c r="DK28" i="163" s="1"/>
  <c r="DK7" i="165" s="1"/>
  <c r="DK8" i="126"/>
  <c r="DK28" i="126" s="1"/>
  <c r="DK7" i="144" s="1"/>
  <c r="DR8" i="194"/>
  <c r="DR28" i="194" s="1"/>
  <c r="DR8" i="191"/>
  <c r="DR28" i="191" s="1"/>
  <c r="DK8" i="80"/>
  <c r="DK28" i="80" s="1"/>
  <c r="DH11" i="192"/>
  <c r="DH31" i="192" s="1"/>
  <c r="DA11" i="126"/>
  <c r="DA31" i="126" s="1"/>
  <c r="DA10" i="144" s="1"/>
  <c r="DA11" i="166"/>
  <c r="DA31" i="166" s="1"/>
  <c r="DH11" i="195"/>
  <c r="DA11" i="80"/>
  <c r="DA31" i="80" s="1"/>
  <c r="DA11" i="164"/>
  <c r="DA31" i="164" s="1"/>
  <c r="DH11" i="191"/>
  <c r="DH31" i="191" s="1"/>
  <c r="DH11" i="194"/>
  <c r="DH31" i="194" s="1"/>
  <c r="DA11" i="163"/>
  <c r="DA31" i="163" s="1"/>
  <c r="DA11" i="145"/>
  <c r="DA31" i="145" s="1"/>
  <c r="DQ12" i="193"/>
  <c r="DJ12" i="165"/>
  <c r="DV20" i="163"/>
  <c r="DV40" i="163" s="1"/>
  <c r="DV19" i="165" s="1"/>
  <c r="DV20" i="80"/>
  <c r="DV40" i="80" s="1"/>
  <c r="DV20" i="164"/>
  <c r="DV40" i="164" s="1"/>
  <c r="DV20" i="145"/>
  <c r="DV40" i="145" s="1"/>
  <c r="DV20" i="166"/>
  <c r="DV40" i="166" s="1"/>
  <c r="DV20" i="126"/>
  <c r="DV40" i="126" s="1"/>
  <c r="DV19" i="144" s="1"/>
  <c r="DW11" i="166"/>
  <c r="DW31" i="166" s="1"/>
  <c r="DW11" i="126"/>
  <c r="DW31" i="126" s="1"/>
  <c r="DW10" i="144" s="1"/>
  <c r="DW11" i="164"/>
  <c r="DW31" i="164" s="1"/>
  <c r="DW11" i="80"/>
  <c r="DW31" i="80" s="1"/>
  <c r="DW11" i="163"/>
  <c r="DW31" i="163" s="1"/>
  <c r="DW10" i="165" s="1"/>
  <c r="DW11" i="145"/>
  <c r="DW31" i="145" s="1"/>
  <c r="DL10" i="145"/>
  <c r="DL30" i="145" s="1"/>
  <c r="DL10" i="166"/>
  <c r="DL30" i="166" s="1"/>
  <c r="DL10" i="126"/>
  <c r="DL30" i="126" s="1"/>
  <c r="DL9" i="144" s="1"/>
  <c r="DL10" i="163"/>
  <c r="DL30" i="163" s="1"/>
  <c r="DL9" i="165" s="1"/>
  <c r="DL10" i="80"/>
  <c r="DL30" i="80" s="1"/>
  <c r="DL11" i="54"/>
  <c r="DL10" i="164"/>
  <c r="DL30" i="164" s="1"/>
  <c r="EC19" i="145"/>
  <c r="EC39" i="145" s="1"/>
  <c r="EC19" i="166"/>
  <c r="EC39" i="166" s="1"/>
  <c r="EC19" i="126"/>
  <c r="EC39" i="126" s="1"/>
  <c r="EC18" i="144" s="1"/>
  <c r="EC19" i="163"/>
  <c r="EC39" i="163" s="1"/>
  <c r="EC18" i="165" s="1"/>
  <c r="EC19" i="80"/>
  <c r="EC39" i="80" s="1"/>
  <c r="EC20" i="54"/>
  <c r="EC19" i="164"/>
  <c r="EC39" i="164" s="1"/>
  <c r="EC13" i="166"/>
  <c r="EC33" i="166" s="1"/>
  <c r="EC13" i="126"/>
  <c r="EC33" i="126" s="1"/>
  <c r="EC12" i="144" s="1"/>
  <c r="EC13" i="163"/>
  <c r="EC33" i="163" s="1"/>
  <c r="EC12" i="165" s="1"/>
  <c r="EC13" i="80"/>
  <c r="EC33" i="80" s="1"/>
  <c r="EC14" i="54"/>
  <c r="EC13" i="164"/>
  <c r="EC33" i="164" s="1"/>
  <c r="EC13" i="145"/>
  <c r="EC33" i="145" s="1"/>
  <c r="DS10" i="163"/>
  <c r="DS30" i="163" s="1"/>
  <c r="DS9" i="165" s="1"/>
  <c r="DS10" i="80"/>
  <c r="DS30" i="80" s="1"/>
  <c r="DS11" i="54"/>
  <c r="DS10" i="164"/>
  <c r="DS30" i="164" s="1"/>
  <c r="DS10" i="126"/>
  <c r="DS30" i="126" s="1"/>
  <c r="DS9" i="144" s="1"/>
  <c r="DS10" i="166"/>
  <c r="DS30" i="166" s="1"/>
  <c r="DS10" i="145"/>
  <c r="DS30" i="145" s="1"/>
  <c r="DF14" i="166"/>
  <c r="DF34" i="166" s="1"/>
  <c r="DM14" i="191"/>
  <c r="DM34" i="191" s="1"/>
  <c r="DF14" i="80"/>
  <c r="DF34" i="80" s="1"/>
  <c r="DM14" i="192"/>
  <c r="DM34" i="192" s="1"/>
  <c r="DM14" i="195"/>
  <c r="DM14" i="194"/>
  <c r="DM34" i="194" s="1"/>
  <c r="DF14" i="163"/>
  <c r="DF34" i="163" s="1"/>
  <c r="DF14" i="145"/>
  <c r="DF34" i="145" s="1"/>
  <c r="DF14" i="164"/>
  <c r="DF34" i="164" s="1"/>
  <c r="DF14" i="126"/>
  <c r="DF34" i="126" s="1"/>
  <c r="DF13" i="144" s="1"/>
  <c r="DM18" i="193"/>
  <c r="DF18" i="165"/>
  <c r="ED19" i="145"/>
  <c r="ED39" i="145" s="1"/>
  <c r="ED19" i="166"/>
  <c r="ED39" i="166" s="1"/>
  <c r="ED19" i="80"/>
  <c r="ED39" i="80" s="1"/>
  <c r="ED19" i="163"/>
  <c r="ED39" i="163" s="1"/>
  <c r="ED18" i="165" s="1"/>
  <c r="ED19" i="126"/>
  <c r="ED39" i="126" s="1"/>
  <c r="ED18" i="144" s="1"/>
  <c r="ED20" i="54"/>
  <c r="ED19" i="164"/>
  <c r="ED39" i="164" s="1"/>
  <c r="DI14" i="194"/>
  <c r="DI34" i="194" s="1"/>
  <c r="DB14" i="163"/>
  <c r="DB34" i="163" s="1"/>
  <c r="DB14" i="145"/>
  <c r="DB34" i="145" s="1"/>
  <c r="DB14" i="164"/>
  <c r="DB34" i="164" s="1"/>
  <c r="DB14" i="126"/>
  <c r="DB34" i="126" s="1"/>
  <c r="DB13" i="144" s="1"/>
  <c r="DB14" i="166"/>
  <c r="DB34" i="166" s="1"/>
  <c r="DI14" i="191"/>
  <c r="DI34" i="191" s="1"/>
  <c r="DB14" i="80"/>
  <c r="DB34" i="80" s="1"/>
  <c r="DI14" i="192"/>
  <c r="DI34" i="192" s="1"/>
  <c r="DI14" i="195"/>
  <c r="DN19" i="145"/>
  <c r="DN39" i="145" s="1"/>
  <c r="DN19" i="166"/>
  <c r="DN39" i="166" s="1"/>
  <c r="DN19" i="126"/>
  <c r="DN39" i="126" s="1"/>
  <c r="DN18" i="144" s="1"/>
  <c r="DN19" i="163"/>
  <c r="DN39" i="163" s="1"/>
  <c r="DN18" i="165" s="1"/>
  <c r="DN19" i="80"/>
  <c r="DN39" i="80" s="1"/>
  <c r="DN20" i="54"/>
  <c r="DN19" i="164"/>
  <c r="DN39" i="164" s="1"/>
  <c r="DN10" i="164"/>
  <c r="DN30" i="164" s="1"/>
  <c r="DN10" i="80"/>
  <c r="DN30" i="80" s="1"/>
  <c r="DN11" i="54"/>
  <c r="DN10" i="163"/>
  <c r="DN30" i="163" s="1"/>
  <c r="DN9" i="165" s="1"/>
  <c r="DN10" i="145"/>
  <c r="DN30" i="145" s="1"/>
  <c r="DN10" i="166"/>
  <c r="DN30" i="166" s="1"/>
  <c r="DN10" i="126"/>
  <c r="DN30" i="126" s="1"/>
  <c r="DN9" i="144" s="1"/>
  <c r="DX13" i="166"/>
  <c r="DX33" i="166" s="1"/>
  <c r="DX13" i="126"/>
  <c r="DX33" i="126" s="1"/>
  <c r="DX12" i="144" s="1"/>
  <c r="DX13" i="164"/>
  <c r="DX33" i="164" s="1"/>
  <c r="DX13" i="80"/>
  <c r="DX33" i="80" s="1"/>
  <c r="DX14" i="54"/>
  <c r="DX13" i="163"/>
  <c r="DX33" i="163" s="1"/>
  <c r="DX12" i="165" s="1"/>
  <c r="DX13" i="145"/>
  <c r="DX33" i="145" s="1"/>
  <c r="DM14" i="166"/>
  <c r="DM34" i="166" s="1"/>
  <c r="DM14" i="126"/>
  <c r="DM34" i="126" s="1"/>
  <c r="DM13" i="144" s="1"/>
  <c r="DM14" i="164"/>
  <c r="DM34" i="164" s="1"/>
  <c r="DM14" i="80"/>
  <c r="DM34" i="80" s="1"/>
  <c r="DM14" i="163"/>
  <c r="DM34" i="163" s="1"/>
  <c r="DM13" i="165" s="1"/>
  <c r="DM14" i="145"/>
  <c r="DM34" i="145" s="1"/>
  <c r="DO11" i="163"/>
  <c r="DO31" i="163" s="1"/>
  <c r="DO10" i="165" s="1"/>
  <c r="DO11" i="145"/>
  <c r="DO31" i="145" s="1"/>
  <c r="DO11" i="166"/>
  <c r="DO31" i="166" s="1"/>
  <c r="DO11" i="126"/>
  <c r="DO31" i="126" s="1"/>
  <c r="DO10" i="144" s="1"/>
  <c r="DO11" i="164"/>
  <c r="DO31" i="164" s="1"/>
  <c r="DO11" i="80"/>
  <c r="DO31" i="80" s="1"/>
  <c r="DN14" i="194"/>
  <c r="DN34" i="194" s="1"/>
  <c r="DG14" i="164"/>
  <c r="DG34" i="164" s="1"/>
  <c r="DN14" i="191"/>
  <c r="DN34" i="191" s="1"/>
  <c r="DG14" i="163"/>
  <c r="DG34" i="163" s="1"/>
  <c r="DG14" i="80"/>
  <c r="DG34" i="80" s="1"/>
  <c r="DN14" i="195"/>
  <c r="DG14" i="166"/>
  <c r="DG34" i="166" s="1"/>
  <c r="DG14" i="126"/>
  <c r="DG34" i="126" s="1"/>
  <c r="DG13" i="144" s="1"/>
  <c r="DN14" i="192"/>
  <c r="DN34" i="192" s="1"/>
  <c r="DG14" i="145"/>
  <c r="DG34" i="145" s="1"/>
  <c r="DT19" i="163"/>
  <c r="DT39" i="163" s="1"/>
  <c r="DT18" i="165" s="1"/>
  <c r="DT19" i="80"/>
  <c r="DT39" i="80" s="1"/>
  <c r="DT20" i="54"/>
  <c r="DT19" i="164"/>
  <c r="DT39" i="164" s="1"/>
  <c r="DT19" i="145"/>
  <c r="DT39" i="145" s="1"/>
  <c r="DT19" i="166"/>
  <c r="DT39" i="166" s="1"/>
  <c r="DT19" i="126"/>
  <c r="DT39" i="126" s="1"/>
  <c r="DT18" i="144" s="1"/>
  <c r="DT22" i="54"/>
  <c r="DT8" i="164"/>
  <c r="DT28" i="164" s="1"/>
  <c r="DT8" i="145"/>
  <c r="DT28" i="145" s="1"/>
  <c r="DT8" i="166"/>
  <c r="DT28" i="166" s="1"/>
  <c r="DT8" i="80"/>
  <c r="DT28" i="80" s="1"/>
  <c r="DT8" i="163"/>
  <c r="DT28" i="163" s="1"/>
  <c r="DT7" i="165" s="1"/>
  <c r="DT8" i="126"/>
  <c r="DT28" i="126" s="1"/>
  <c r="DT7" i="144" s="1"/>
  <c r="EB19" i="163"/>
  <c r="EB39" i="163" s="1"/>
  <c r="EB18" i="165" s="1"/>
  <c r="EB19" i="126"/>
  <c r="EB39" i="126" s="1"/>
  <c r="EB18" i="144" s="1"/>
  <c r="EB20" i="54"/>
  <c r="EB19" i="164"/>
  <c r="EB39" i="164" s="1"/>
  <c r="EB19" i="145"/>
  <c r="EB39" i="145" s="1"/>
  <c r="EB19" i="166"/>
  <c r="EB39" i="166" s="1"/>
  <c r="EB19" i="80"/>
  <c r="EB39" i="80" s="1"/>
  <c r="EB22" i="54"/>
  <c r="EB8" i="164"/>
  <c r="EB28" i="164" s="1"/>
  <c r="EB8" i="145"/>
  <c r="EB28" i="145" s="1"/>
  <c r="EB8" i="166"/>
  <c r="EB28" i="166" s="1"/>
  <c r="EB8" i="80"/>
  <c r="EB28" i="80" s="1"/>
  <c r="EB8" i="163"/>
  <c r="EB28" i="163" s="1"/>
  <c r="EB7" i="165" s="1"/>
  <c r="EB8" i="126"/>
  <c r="EB28" i="126" s="1"/>
  <c r="EB7" i="144" s="1"/>
  <c r="DO20" i="163"/>
  <c r="DO40" i="163" s="1"/>
  <c r="DO19" i="165" s="1"/>
  <c r="DO20" i="80"/>
  <c r="DO40" i="80" s="1"/>
  <c r="DO20" i="164"/>
  <c r="DO40" i="164" s="1"/>
  <c r="DO20" i="126"/>
  <c r="DO40" i="126" s="1"/>
  <c r="DO19" i="144" s="1"/>
  <c r="DO20" i="166"/>
  <c r="DO40" i="166" s="1"/>
  <c r="DO20" i="145"/>
  <c r="DO40" i="145" s="1"/>
  <c r="EA10" i="163"/>
  <c r="EA30" i="163" s="1"/>
  <c r="EA9" i="165" s="1"/>
  <c r="EA10" i="80"/>
  <c r="EA30" i="80" s="1"/>
  <c r="EA11" i="54"/>
  <c r="EA10" i="164"/>
  <c r="EA30" i="164" s="1"/>
  <c r="EA10" i="145"/>
  <c r="EA30" i="145" s="1"/>
  <c r="EA10" i="166"/>
  <c r="EA30" i="166" s="1"/>
  <c r="EA10" i="126"/>
  <c r="EA30" i="126" s="1"/>
  <c r="EA9" i="144" s="1"/>
  <c r="DM20" i="166"/>
  <c r="DM40" i="166" s="1"/>
  <c r="DM20" i="126"/>
  <c r="DM40" i="126" s="1"/>
  <c r="DM19" i="144" s="1"/>
  <c r="DM20" i="163"/>
  <c r="DM40" i="163" s="1"/>
  <c r="DM19" i="165" s="1"/>
  <c r="DM20" i="80"/>
  <c r="DM40" i="80" s="1"/>
  <c r="DM20" i="164"/>
  <c r="DM40" i="164" s="1"/>
  <c r="DM20" i="145"/>
  <c r="DM40" i="145" s="1"/>
  <c r="DU20" i="164"/>
  <c r="DU40" i="164" s="1"/>
  <c r="DU20" i="145"/>
  <c r="DU40" i="145" s="1"/>
  <c r="DU20" i="166"/>
  <c r="DU40" i="166" s="1"/>
  <c r="DU20" i="126"/>
  <c r="DU40" i="126" s="1"/>
  <c r="DU19" i="144" s="1"/>
  <c r="DU20" i="163"/>
  <c r="DU40" i="163" s="1"/>
  <c r="DU19" i="165" s="1"/>
  <c r="DU20" i="80"/>
  <c r="DU40" i="80" s="1"/>
  <c r="DI18" i="193"/>
  <c r="DB18" i="165"/>
  <c r="DV22" i="145"/>
  <c r="DV42" i="145" s="1"/>
  <c r="DV22" i="166"/>
  <c r="DV42" i="166" s="1"/>
  <c r="DV22" i="126"/>
  <c r="DV42" i="126" s="1"/>
  <c r="DV21" i="144" s="1"/>
  <c r="DV22" i="163"/>
  <c r="DV42" i="163" s="1"/>
  <c r="DV21" i="165" s="1"/>
  <c r="DV22" i="80"/>
  <c r="DV42" i="80" s="1"/>
  <c r="DV22" i="164"/>
  <c r="DV42" i="164" s="1"/>
  <c r="DL19" i="194"/>
  <c r="DL39" i="194" s="1"/>
  <c r="DE19" i="163"/>
  <c r="DE39" i="163" s="1"/>
  <c r="DE19" i="145"/>
  <c r="DE39" i="145" s="1"/>
  <c r="DL19" i="191"/>
  <c r="DL39" i="191" s="1"/>
  <c r="DE19" i="126"/>
  <c r="DE39" i="126" s="1"/>
  <c r="DE18" i="144" s="1"/>
  <c r="DE19" i="166"/>
  <c r="DE39" i="166" s="1"/>
  <c r="DL19" i="195"/>
  <c r="DE19" i="80"/>
  <c r="DE39" i="80" s="1"/>
  <c r="DE20" i="54"/>
  <c r="DE19" i="164"/>
  <c r="DE39" i="164" s="1"/>
  <c r="DL19" i="192"/>
  <c r="DL39" i="192" s="1"/>
  <c r="DE10" i="166"/>
  <c r="DE30" i="166" s="1"/>
  <c r="DL10" i="191"/>
  <c r="DL30" i="191" s="1"/>
  <c r="DE10" i="80"/>
  <c r="DE30" i="80" s="1"/>
  <c r="DE11" i="54"/>
  <c r="DE10" i="163"/>
  <c r="DE30" i="163" s="1"/>
  <c r="DL10" i="195"/>
  <c r="DL10" i="194"/>
  <c r="DL30" i="194" s="1"/>
  <c r="DE10" i="164"/>
  <c r="DE30" i="164" s="1"/>
  <c r="DE10" i="126"/>
  <c r="DE30" i="126" s="1"/>
  <c r="DE9" i="144" s="1"/>
  <c r="DL10" i="192"/>
  <c r="DL30" i="192" s="1"/>
  <c r="DE10" i="145"/>
  <c r="DE30" i="145" s="1"/>
  <c r="DL13" i="194"/>
  <c r="DL33" i="194" s="1"/>
  <c r="DL13" i="192"/>
  <c r="DL33" i="192" s="1"/>
  <c r="DE13" i="145"/>
  <c r="DE33" i="145" s="1"/>
  <c r="DE13" i="163"/>
  <c r="DE33" i="163" s="1"/>
  <c r="DE13" i="126"/>
  <c r="DE33" i="126" s="1"/>
  <c r="DE12" i="144" s="1"/>
  <c r="DE13" i="166"/>
  <c r="DE33" i="166" s="1"/>
  <c r="DL13" i="191"/>
  <c r="DL33" i="191" s="1"/>
  <c r="DE13" i="80"/>
  <c r="DE33" i="80" s="1"/>
  <c r="DE14" i="54"/>
  <c r="DE13" i="164"/>
  <c r="DE33" i="164" s="1"/>
  <c r="DL13" i="195"/>
  <c r="DQ19" i="145"/>
  <c r="DQ39" i="145" s="1"/>
  <c r="DQ19" i="166"/>
  <c r="DQ39" i="166" s="1"/>
  <c r="DQ19" i="126"/>
  <c r="DQ39" i="126" s="1"/>
  <c r="DQ18" i="144" s="1"/>
  <c r="DQ19" i="163"/>
  <c r="DQ39" i="163" s="1"/>
  <c r="DQ18" i="165" s="1"/>
  <c r="DQ19" i="80"/>
  <c r="DQ39" i="80" s="1"/>
  <c r="DQ20" i="54"/>
  <c r="DQ19" i="164"/>
  <c r="DQ39" i="164" s="1"/>
  <c r="DD19" i="166"/>
  <c r="DD39" i="166" s="1"/>
  <c r="DK19" i="195"/>
  <c r="DD19" i="80"/>
  <c r="DD39" i="80" s="1"/>
  <c r="DD20" i="54"/>
  <c r="DD19" i="164"/>
  <c r="DD39" i="164" s="1"/>
  <c r="DK19" i="192"/>
  <c r="DK39" i="192" s="1"/>
  <c r="DK19" i="194"/>
  <c r="DK39" i="194" s="1"/>
  <c r="DD19" i="163"/>
  <c r="DD39" i="163" s="1"/>
  <c r="DD19" i="145"/>
  <c r="DD39" i="145" s="1"/>
  <c r="DK19" i="191"/>
  <c r="DK39" i="191" s="1"/>
  <c r="DD19" i="126"/>
  <c r="DD39" i="126" s="1"/>
  <c r="DD18" i="144" s="1"/>
  <c r="DA20" i="163"/>
  <c r="DA40" i="163" s="1"/>
  <c r="DH20" i="191"/>
  <c r="DH40" i="191" s="1"/>
  <c r="DH20" i="194"/>
  <c r="DH40" i="194" s="1"/>
  <c r="DA20" i="164"/>
  <c r="DA40" i="164" s="1"/>
  <c r="DA20" i="145"/>
  <c r="DA40" i="145" s="1"/>
  <c r="DH20" i="192"/>
  <c r="DH40" i="192" s="1"/>
  <c r="DA20" i="126"/>
  <c r="DA40" i="126" s="1"/>
  <c r="DA19" i="144" s="1"/>
  <c r="DA20" i="166"/>
  <c r="DA40" i="166" s="1"/>
  <c r="DH20" i="195"/>
  <c r="DA20" i="80"/>
  <c r="DA40" i="80" s="1"/>
  <c r="DA18" i="165"/>
  <c r="DH18" i="193"/>
  <c r="DN15" i="193"/>
  <c r="DG15" i="165"/>
  <c r="DW17" i="164"/>
  <c r="DW37" i="164" s="1"/>
  <c r="DW17" i="145"/>
  <c r="DW37" i="145" s="1"/>
  <c r="DW17" i="166"/>
  <c r="DW37" i="166" s="1"/>
  <c r="DW17" i="126"/>
  <c r="DW37" i="126" s="1"/>
  <c r="DW16" i="144" s="1"/>
  <c r="DW17" i="163"/>
  <c r="DW37" i="163" s="1"/>
  <c r="DW16" i="165" s="1"/>
  <c r="DW17" i="80"/>
  <c r="DW37" i="80" s="1"/>
  <c r="DO16" i="194"/>
  <c r="DO36" i="194" s="1"/>
  <c r="DH16" i="164"/>
  <c r="DH36" i="164" s="1"/>
  <c r="DH16" i="145"/>
  <c r="DH36" i="145" s="1"/>
  <c r="DO16" i="191"/>
  <c r="DO36" i="191" s="1"/>
  <c r="DH16" i="126"/>
  <c r="DH36" i="126" s="1"/>
  <c r="DH15" i="144" s="1"/>
  <c r="DH16" i="166"/>
  <c r="DH36" i="166" s="1"/>
  <c r="DO16" i="195"/>
  <c r="DH16" i="80"/>
  <c r="DH36" i="80" s="1"/>
  <c r="DH17" i="54"/>
  <c r="DH16" i="163"/>
  <c r="DH36" i="163" s="1"/>
  <c r="DO16" i="192"/>
  <c r="DO36" i="192" s="1"/>
  <c r="DO6" i="193"/>
  <c r="DH6" i="165"/>
  <c r="DZ22" i="54"/>
  <c r="DZ8" i="164"/>
  <c r="DZ28" i="164" s="1"/>
  <c r="DZ8" i="145"/>
  <c r="DZ28" i="145" s="1"/>
  <c r="DZ8" i="166"/>
  <c r="DZ28" i="166" s="1"/>
  <c r="DZ8" i="126"/>
  <c r="DZ28" i="126" s="1"/>
  <c r="DZ7" i="144" s="1"/>
  <c r="DZ8" i="163"/>
  <c r="DZ28" i="163" s="1"/>
  <c r="DZ7" i="165" s="1"/>
  <c r="DZ8" i="80"/>
  <c r="DZ28" i="80" s="1"/>
  <c r="DY8" i="126"/>
  <c r="DY28" i="126" s="1"/>
  <c r="DY7" i="144" s="1"/>
  <c r="DY8" i="164"/>
  <c r="DY28" i="164" s="1"/>
  <c r="DY8" i="80"/>
  <c r="DY28" i="80" s="1"/>
  <c r="DY22" i="54"/>
  <c r="DY8" i="163"/>
  <c r="DY28" i="163" s="1"/>
  <c r="DY7" i="165" s="1"/>
  <c r="DY8" i="166"/>
  <c r="DY28" i="166" s="1"/>
  <c r="DY8" i="145"/>
  <c r="DY28" i="145" s="1"/>
  <c r="DY13" i="166"/>
  <c r="DY33" i="166" s="1"/>
  <c r="DY13" i="126"/>
  <c r="DY33" i="126" s="1"/>
  <c r="DY12" i="144" s="1"/>
  <c r="DY13" i="163"/>
  <c r="DY33" i="163" s="1"/>
  <c r="DY12" i="165" s="1"/>
  <c r="DY13" i="80"/>
  <c r="DY33" i="80" s="1"/>
  <c r="DY14" i="54"/>
  <c r="DY13" i="164"/>
  <c r="DY33" i="164" s="1"/>
  <c r="DY13" i="145"/>
  <c r="DY33" i="145" s="1"/>
  <c r="DK20" i="54"/>
  <c r="DK19" i="164"/>
  <c r="DK39" i="164" s="1"/>
  <c r="DR19" i="191"/>
  <c r="DR39" i="191" s="1"/>
  <c r="DR19" i="194"/>
  <c r="DR39" i="194" s="1"/>
  <c r="DK19" i="163"/>
  <c r="DK39" i="163" s="1"/>
  <c r="DK18" i="165" s="1"/>
  <c r="DK19" i="126"/>
  <c r="DK39" i="126" s="1"/>
  <c r="DK18" i="144" s="1"/>
  <c r="DR19" i="192"/>
  <c r="DR39" i="192" s="1"/>
  <c r="DK19" i="145"/>
  <c r="DK39" i="145" s="1"/>
  <c r="DK19" i="166"/>
  <c r="DK39" i="166" s="1"/>
  <c r="DR19" i="195"/>
  <c r="DK19" i="80"/>
  <c r="DK39" i="80" s="1"/>
  <c r="DQ14" i="194"/>
  <c r="DQ34" i="194" s="1"/>
  <c r="DQ14" i="192"/>
  <c r="DQ34" i="192" s="1"/>
  <c r="DJ14" i="145"/>
  <c r="DJ34" i="145" s="1"/>
  <c r="DJ14" i="163"/>
  <c r="DJ34" i="163" s="1"/>
  <c r="DJ14" i="126"/>
  <c r="DJ34" i="126" s="1"/>
  <c r="DJ13" i="144" s="1"/>
  <c r="DJ14" i="166"/>
  <c r="DJ34" i="166" s="1"/>
  <c r="DQ14" i="191"/>
  <c r="DQ34" i="191" s="1"/>
  <c r="DJ14" i="80"/>
  <c r="DJ34" i="80" s="1"/>
  <c r="DJ14" i="164"/>
  <c r="DJ34" i="164" s="1"/>
  <c r="DQ14" i="195"/>
  <c r="DL13" i="164"/>
  <c r="DL33" i="164" s="1"/>
  <c r="DL13" i="126"/>
  <c r="DL33" i="126" s="1"/>
  <c r="DL12" i="144" s="1"/>
  <c r="DL14" i="54"/>
  <c r="DL13" i="163"/>
  <c r="DL33" i="163" s="1"/>
  <c r="DL12" i="165" s="1"/>
  <c r="DL13" i="145"/>
  <c r="DL33" i="145" s="1"/>
  <c r="DL13" i="166"/>
  <c r="DL33" i="166" s="1"/>
  <c r="DL13" i="80"/>
  <c r="DL33" i="80" s="1"/>
  <c r="EC16" i="166"/>
  <c r="EC36" i="166" s="1"/>
  <c r="EC16" i="126"/>
  <c r="EC36" i="126" s="1"/>
  <c r="EC15" i="144" s="1"/>
  <c r="EC16" i="163"/>
  <c r="EC36" i="163" s="1"/>
  <c r="EC15" i="165" s="1"/>
  <c r="EC16" i="80"/>
  <c r="EC36" i="80" s="1"/>
  <c r="EC17" i="54"/>
  <c r="EC16" i="164"/>
  <c r="EC36" i="164" s="1"/>
  <c r="EC16" i="145"/>
  <c r="EC36" i="145" s="1"/>
  <c r="DS13" i="126"/>
  <c r="DS33" i="126" s="1"/>
  <c r="DS12" i="144" s="1"/>
  <c r="DS13" i="166"/>
  <c r="DS33" i="166" s="1"/>
  <c r="DS13" i="145"/>
  <c r="DS33" i="145" s="1"/>
  <c r="DS13" i="163"/>
  <c r="DS33" i="163" s="1"/>
  <c r="DS12" i="165" s="1"/>
  <c r="DS13" i="80"/>
  <c r="DS33" i="80" s="1"/>
  <c r="DS14" i="54"/>
  <c r="DS13" i="164"/>
  <c r="DS33" i="164" s="1"/>
  <c r="DM20" i="194"/>
  <c r="DM40" i="194" s="1"/>
  <c r="DF20" i="164"/>
  <c r="DF40" i="164" s="1"/>
  <c r="DF20" i="145"/>
  <c r="DF40" i="145" s="1"/>
  <c r="DM20" i="191"/>
  <c r="DM40" i="191" s="1"/>
  <c r="DF20" i="126"/>
  <c r="DF40" i="126" s="1"/>
  <c r="DF19" i="144" s="1"/>
  <c r="DF20" i="166"/>
  <c r="DF40" i="166" s="1"/>
  <c r="DM20" i="192"/>
  <c r="DM40" i="192" s="1"/>
  <c r="DF20" i="80"/>
  <c r="DF40" i="80" s="1"/>
  <c r="DF20" i="163"/>
  <c r="DF40" i="163" s="1"/>
  <c r="DM20" i="195"/>
  <c r="ED17" i="54"/>
  <c r="ED16" i="164"/>
  <c r="ED36" i="164" s="1"/>
  <c r="ED16" i="145"/>
  <c r="ED36" i="145" s="1"/>
  <c r="ED16" i="166"/>
  <c r="ED36" i="166" s="1"/>
  <c r="ED16" i="80"/>
  <c r="ED36" i="80" s="1"/>
  <c r="ED16" i="163"/>
  <c r="ED36" i="163" s="1"/>
  <c r="ED15" i="165" s="1"/>
  <c r="ED16" i="126"/>
  <c r="ED36" i="126" s="1"/>
  <c r="ED15" i="144" s="1"/>
  <c r="DQ15" i="193"/>
  <c r="DJ15" i="165"/>
  <c r="DN18" i="193"/>
  <c r="DG18" i="165"/>
  <c r="DX11" i="54"/>
  <c r="DX10" i="164"/>
  <c r="DX30" i="164" s="1"/>
  <c r="DX10" i="145"/>
  <c r="DX30" i="145" s="1"/>
  <c r="DX10" i="166"/>
  <c r="DX30" i="166" s="1"/>
  <c r="DX10" i="126"/>
  <c r="DX30" i="126" s="1"/>
  <c r="DX9" i="144" s="1"/>
  <c r="DX10" i="163"/>
  <c r="DX30" i="163" s="1"/>
  <c r="DX9" i="165" s="1"/>
  <c r="DX10" i="80"/>
  <c r="DX30" i="80" s="1"/>
  <c r="DR8" i="166"/>
  <c r="DR28" i="166" s="1"/>
  <c r="DR8" i="126"/>
  <c r="DR28" i="126" s="1"/>
  <c r="DR7" i="144" s="1"/>
  <c r="DR8" i="163"/>
  <c r="DR28" i="163" s="1"/>
  <c r="DR7" i="165" s="1"/>
  <c r="DR8" i="80"/>
  <c r="DR28" i="80" s="1"/>
  <c r="DR22" i="54"/>
  <c r="DR8" i="164"/>
  <c r="DR28" i="164" s="1"/>
  <c r="DR8" i="145"/>
  <c r="DR28" i="145" s="1"/>
  <c r="DR10" i="166"/>
  <c r="DR30" i="166" s="1"/>
  <c r="DR10" i="126"/>
  <c r="DR30" i="126" s="1"/>
  <c r="DR9" i="144" s="1"/>
  <c r="DR10" i="164"/>
  <c r="DR30" i="164" s="1"/>
  <c r="DR10" i="80"/>
  <c r="DR30" i="80" s="1"/>
  <c r="DR11" i="54"/>
  <c r="DR10" i="163"/>
  <c r="DR30" i="163" s="1"/>
  <c r="DR9" i="165" s="1"/>
  <c r="DR10" i="145"/>
  <c r="DR30" i="145" s="1"/>
  <c r="DI22" i="54"/>
  <c r="DP8" i="192"/>
  <c r="DP28" i="192" s="1"/>
  <c r="DP8" i="195"/>
  <c r="DP8" i="194"/>
  <c r="DP28" i="194" s="1"/>
  <c r="DI8" i="163"/>
  <c r="DI28" i="163" s="1"/>
  <c r="DP8" i="191"/>
  <c r="DP28" i="191" s="1"/>
  <c r="DI8" i="164"/>
  <c r="DI28" i="164" s="1"/>
  <c r="DI8" i="126"/>
  <c r="DI28" i="126" s="1"/>
  <c r="DI7" i="144" s="1"/>
  <c r="DI8" i="166"/>
  <c r="DI28" i="166" s="1"/>
  <c r="DI8" i="145"/>
  <c r="DI28" i="145" s="1"/>
  <c r="DI8" i="80"/>
  <c r="DI28" i="80" s="1"/>
  <c r="DP10" i="192"/>
  <c r="DP30" i="192" s="1"/>
  <c r="DI10" i="145"/>
  <c r="DI30" i="145" s="1"/>
  <c r="DI10" i="166"/>
  <c r="DI30" i="166" s="1"/>
  <c r="DP10" i="191"/>
  <c r="DP30" i="191" s="1"/>
  <c r="DI10" i="80"/>
  <c r="DI30" i="80" s="1"/>
  <c r="DI11" i="54"/>
  <c r="DI10" i="163"/>
  <c r="DI30" i="163" s="1"/>
  <c r="DP10" i="195"/>
  <c r="DP10" i="194"/>
  <c r="DP30" i="194" s="1"/>
  <c r="DI10" i="164"/>
  <c r="DI30" i="164" s="1"/>
  <c r="DI10" i="126"/>
  <c r="DI30" i="126" s="1"/>
  <c r="DI9" i="144" s="1"/>
  <c r="DI17" i="54"/>
  <c r="DI16" i="163"/>
  <c r="DI36" i="163" s="1"/>
  <c r="DP16" i="195"/>
  <c r="DP16" i="194"/>
  <c r="DP36" i="194" s="1"/>
  <c r="DI16" i="164"/>
  <c r="DI36" i="164" s="1"/>
  <c r="DI16" i="126"/>
  <c r="DI36" i="126" s="1"/>
  <c r="DI15" i="144" s="1"/>
  <c r="DP16" i="192"/>
  <c r="DP36" i="192" s="1"/>
  <c r="DI16" i="145"/>
  <c r="DI36" i="145" s="1"/>
  <c r="DI16" i="166"/>
  <c r="DI36" i="166" s="1"/>
  <c r="DP16" i="191"/>
  <c r="DP36" i="191" s="1"/>
  <c r="DI16" i="80"/>
  <c r="DI36" i="80" s="1"/>
  <c r="DT16" i="145"/>
  <c r="DT36" i="145" s="1"/>
  <c r="DT16" i="166"/>
  <c r="DT36" i="166" s="1"/>
  <c r="DT16" i="126"/>
  <c r="DT36" i="126" s="1"/>
  <c r="DT15" i="144" s="1"/>
  <c r="DT16" i="163"/>
  <c r="DT36" i="163" s="1"/>
  <c r="DT15" i="165" s="1"/>
  <c r="DT16" i="80"/>
  <c r="DT36" i="80" s="1"/>
  <c r="DT17" i="54"/>
  <c r="DT16" i="164"/>
  <c r="DT36" i="164" s="1"/>
  <c r="EB16" i="145"/>
  <c r="EB36" i="145" s="1"/>
  <c r="EB16" i="166"/>
  <c r="EB36" i="166" s="1"/>
  <c r="EB16" i="80"/>
  <c r="EB36" i="80" s="1"/>
  <c r="EB16" i="163"/>
  <c r="EB36" i="163" s="1"/>
  <c r="EB15" i="165" s="1"/>
  <c r="EB16" i="126"/>
  <c r="EB36" i="126" s="1"/>
  <c r="EB15" i="144" s="1"/>
  <c r="EB17" i="54"/>
  <c r="EB16" i="164"/>
  <c r="EB36" i="164" s="1"/>
  <c r="EA13" i="166"/>
  <c r="EA33" i="166" s="1"/>
  <c r="EA13" i="126"/>
  <c r="EA33" i="126" s="1"/>
  <c r="EA12" i="144" s="1"/>
  <c r="EA13" i="163"/>
  <c r="EA33" i="163" s="1"/>
  <c r="EA12" i="165" s="1"/>
  <c r="EA13" i="80"/>
  <c r="EA33" i="80" s="1"/>
  <c r="EA14" i="54"/>
  <c r="EA13" i="164"/>
  <c r="EA33" i="164" s="1"/>
  <c r="EA13" i="145"/>
  <c r="EA33" i="145" s="1"/>
  <c r="DJ18" i="193"/>
  <c r="DC18" i="165"/>
  <c r="DI20" i="194"/>
  <c r="DI40" i="194" s="1"/>
  <c r="DB20" i="164"/>
  <c r="DB40" i="164" s="1"/>
  <c r="DB20" i="145"/>
  <c r="DB40" i="145" s="1"/>
  <c r="DI20" i="191"/>
  <c r="DI40" i="191" s="1"/>
  <c r="DB20" i="126"/>
  <c r="DB40" i="126" s="1"/>
  <c r="DB19" i="144" s="1"/>
  <c r="DB20" i="166"/>
  <c r="DB40" i="166" s="1"/>
  <c r="DI20" i="192"/>
  <c r="DI40" i="192" s="1"/>
  <c r="DB20" i="80"/>
  <c r="DB40" i="80" s="1"/>
  <c r="DB20" i="163"/>
  <c r="DB40" i="163" s="1"/>
  <c r="DI20" i="195"/>
  <c r="DQ18" i="193"/>
  <c r="DJ18" i="165"/>
  <c r="DQ16" i="163"/>
  <c r="DQ36" i="163" s="1"/>
  <c r="DQ15" i="165" s="1"/>
  <c r="DQ16" i="80"/>
  <c r="DQ36" i="80" s="1"/>
  <c r="DQ17" i="54"/>
  <c r="DQ16" i="164"/>
  <c r="DQ36" i="164" s="1"/>
  <c r="DQ16" i="126"/>
  <c r="DQ36" i="126" s="1"/>
  <c r="DQ15" i="144" s="1"/>
  <c r="DQ16" i="166"/>
  <c r="DQ36" i="166" s="1"/>
  <c r="DQ16" i="145"/>
  <c r="DQ36" i="145" s="1"/>
  <c r="DD11" i="54"/>
  <c r="DD10" i="163"/>
  <c r="DD30" i="163" s="1"/>
  <c r="DK10" i="195"/>
  <c r="DK10" i="194"/>
  <c r="DK30" i="194" s="1"/>
  <c r="DD10" i="164"/>
  <c r="DD30" i="164" s="1"/>
  <c r="DD10" i="145"/>
  <c r="DD30" i="145" s="1"/>
  <c r="DK10" i="192"/>
  <c r="DK30" i="192" s="1"/>
  <c r="DD10" i="80"/>
  <c r="DD30" i="80" s="1"/>
  <c r="DD10" i="166"/>
  <c r="DD30" i="166" s="1"/>
  <c r="DK10" i="191"/>
  <c r="DK30" i="191" s="1"/>
  <c r="DD10" i="126"/>
  <c r="DD30" i="126" s="1"/>
  <c r="DD9" i="144" s="1"/>
  <c r="DJ7" i="193"/>
  <c r="DC7" i="165"/>
  <c r="DC17" i="164"/>
  <c r="DC37" i="164" s="1"/>
  <c r="DJ17" i="195"/>
  <c r="DJ17" i="194"/>
  <c r="DJ37" i="194" s="1"/>
  <c r="DC17" i="163"/>
  <c r="DC37" i="163" s="1"/>
  <c r="DC17" i="145"/>
  <c r="DC37" i="145" s="1"/>
  <c r="DJ17" i="192"/>
  <c r="DJ37" i="192" s="1"/>
  <c r="DC17" i="126"/>
  <c r="DC37" i="126" s="1"/>
  <c r="DC16" i="144" s="1"/>
  <c r="DC17" i="166"/>
  <c r="DC37" i="166" s="1"/>
  <c r="DJ17" i="191"/>
  <c r="DJ37" i="191" s="1"/>
  <c r="DC17" i="80"/>
  <c r="DC37" i="80" s="1"/>
  <c r="DM11" i="164"/>
  <c r="DM31" i="164" s="1"/>
  <c r="DM11" i="145"/>
  <c r="DM31" i="145" s="1"/>
  <c r="DM11" i="166"/>
  <c r="DM31" i="166" s="1"/>
  <c r="DM11" i="126"/>
  <c r="DM31" i="126" s="1"/>
  <c r="DM10" i="144" s="1"/>
  <c r="DM11" i="163"/>
  <c r="DM31" i="163" s="1"/>
  <c r="DM10" i="165" s="1"/>
  <c r="DM11" i="80"/>
  <c r="DM31" i="80" s="1"/>
  <c r="DO22" i="126"/>
  <c r="DO42" i="126" s="1"/>
  <c r="DO21" i="144" s="1"/>
  <c r="DO22" i="166"/>
  <c r="DO42" i="166" s="1"/>
  <c r="DO22" i="145"/>
  <c r="DO42" i="145" s="1"/>
  <c r="DO22" i="163"/>
  <c r="DO42" i="163" s="1"/>
  <c r="DO21" i="165" s="1"/>
  <c r="DO22" i="80"/>
  <c r="DO42" i="80" s="1"/>
  <c r="DO22" i="164"/>
  <c r="DO42" i="164" s="1"/>
  <c r="DP22" i="166"/>
  <c r="DP42" i="166" s="1"/>
  <c r="DP22" i="80"/>
  <c r="DP42" i="80" s="1"/>
  <c r="DP22" i="163"/>
  <c r="DP42" i="163" s="1"/>
  <c r="DP21" i="165" s="1"/>
  <c r="DP22" i="126"/>
  <c r="DP42" i="126" s="1"/>
  <c r="DP21" i="144" s="1"/>
  <c r="DP22" i="164"/>
  <c r="DP42" i="164" s="1"/>
  <c r="DP22" i="145"/>
  <c r="DP42" i="145" s="1"/>
  <c r="DQ9" i="193"/>
  <c r="DJ9" i="165"/>
  <c r="DG22" i="166"/>
  <c r="DG42" i="166" s="1"/>
  <c r="DN22" i="192"/>
  <c r="DN42" i="192" s="1"/>
  <c r="DG22" i="80"/>
  <c r="DG42" i="80" s="1"/>
  <c r="DG22" i="163"/>
  <c r="DG42" i="163" s="1"/>
  <c r="DN22" i="191"/>
  <c r="DN42" i="191" s="1"/>
  <c r="DN22" i="194"/>
  <c r="DN42" i="194" s="1"/>
  <c r="DG22" i="164"/>
  <c r="DG42" i="164" s="1"/>
  <c r="DG22" i="126"/>
  <c r="DG42" i="126" s="1"/>
  <c r="DG21" i="144" s="1"/>
  <c r="DN22" i="195"/>
  <c r="DG22" i="145"/>
  <c r="DG42" i="145" s="1"/>
  <c r="DN17" i="192"/>
  <c r="DN37" i="192" s="1"/>
  <c r="DG17" i="126"/>
  <c r="DG37" i="126" s="1"/>
  <c r="DG16" i="144" s="1"/>
  <c r="DG17" i="166"/>
  <c r="DG37" i="166" s="1"/>
  <c r="DN17" i="191"/>
  <c r="DN37" i="191" s="1"/>
  <c r="DG17" i="80"/>
  <c r="DG37" i="80" s="1"/>
  <c r="DG17" i="164"/>
  <c r="DG37" i="164" s="1"/>
  <c r="DN17" i="195"/>
  <c r="DN17" i="194"/>
  <c r="DN37" i="194" s="1"/>
  <c r="DG17" i="163"/>
  <c r="DG37" i="163" s="1"/>
  <c r="DG17" i="145"/>
  <c r="DG37" i="145" s="1"/>
  <c r="DV14" i="166"/>
  <c r="DV34" i="166" s="1"/>
  <c r="DV14" i="126"/>
  <c r="DV34" i="126" s="1"/>
  <c r="DV13" i="144" s="1"/>
  <c r="DV14" i="163"/>
  <c r="DV34" i="163" s="1"/>
  <c r="DV13" i="165" s="1"/>
  <c r="DV14" i="80"/>
  <c r="DV34" i="80" s="1"/>
  <c r="DV14" i="164"/>
  <c r="DV34" i="164" s="1"/>
  <c r="DV14" i="145"/>
  <c r="DV34" i="145" s="1"/>
  <c r="DW22" i="163"/>
  <c r="DW42" i="163" s="1"/>
  <c r="DW21" i="165" s="1"/>
  <c r="DW22" i="80"/>
  <c r="DW42" i="80" s="1"/>
  <c r="DW22" i="164"/>
  <c r="DW42" i="164" s="1"/>
  <c r="DW22" i="145"/>
  <c r="DW42" i="145" s="1"/>
  <c r="DW22" i="166"/>
  <c r="DW42" i="166" s="1"/>
  <c r="DW22" i="126"/>
  <c r="DW42" i="126" s="1"/>
  <c r="DW21" i="144" s="1"/>
  <c r="DH19" i="166"/>
  <c r="DH39" i="166" s="1"/>
  <c r="DO19" i="195"/>
  <c r="DH19" i="126"/>
  <c r="DH39" i="126" s="1"/>
  <c r="DH18" i="144" s="1"/>
  <c r="DH20" i="54"/>
  <c r="DH19" i="164"/>
  <c r="DH39" i="164" s="1"/>
  <c r="DO19" i="192"/>
  <c r="DO39" i="192" s="1"/>
  <c r="DO19" i="194"/>
  <c r="DO39" i="194" s="1"/>
  <c r="DH19" i="163"/>
  <c r="DH39" i="163" s="1"/>
  <c r="DH19" i="145"/>
  <c r="DH39" i="145" s="1"/>
  <c r="DO19" i="191"/>
  <c r="DO39" i="191" s="1"/>
  <c r="DH19" i="80"/>
  <c r="DH39" i="80" s="1"/>
  <c r="DZ19" i="145"/>
  <c r="DZ39" i="145" s="1"/>
  <c r="DZ19" i="166"/>
  <c r="DZ39" i="166" s="1"/>
  <c r="DZ19" i="126"/>
  <c r="DZ39" i="126" s="1"/>
  <c r="DZ18" i="144" s="1"/>
  <c r="DZ19" i="163"/>
  <c r="DZ39" i="163" s="1"/>
  <c r="DZ18" i="165" s="1"/>
  <c r="DZ19" i="80"/>
  <c r="DZ39" i="80" s="1"/>
  <c r="DZ20" i="54"/>
  <c r="DZ19" i="164"/>
  <c r="DZ39" i="164" s="1"/>
  <c r="DZ14" i="54"/>
  <c r="DZ13" i="164"/>
  <c r="DZ33" i="164" s="1"/>
  <c r="DZ13" i="145"/>
  <c r="DZ33" i="145" s="1"/>
  <c r="DZ13" i="166"/>
  <c r="DZ33" i="166" s="1"/>
  <c r="DZ13" i="126"/>
  <c r="DZ33" i="126" s="1"/>
  <c r="DZ12" i="144" s="1"/>
  <c r="DZ13" i="163"/>
  <c r="DZ33" i="163" s="1"/>
  <c r="DZ12" i="165" s="1"/>
  <c r="DZ13" i="80"/>
  <c r="DZ33" i="80" s="1"/>
  <c r="DY19" i="145"/>
  <c r="DY39" i="145" s="1"/>
  <c r="DY19" i="166"/>
  <c r="DY39" i="166" s="1"/>
  <c r="DY19" i="126"/>
  <c r="DY39" i="126" s="1"/>
  <c r="DY18" i="144" s="1"/>
  <c r="DY19" i="163"/>
  <c r="DY39" i="163" s="1"/>
  <c r="DY18" i="165" s="1"/>
  <c r="DY19" i="80"/>
  <c r="DY39" i="80" s="1"/>
  <c r="DY20" i="54"/>
  <c r="DY19" i="164"/>
  <c r="DY39" i="164" s="1"/>
  <c r="DY17" i="54"/>
  <c r="DY16" i="164"/>
  <c r="DY36" i="164" s="1"/>
  <c r="DY16" i="145"/>
  <c r="DY36" i="145" s="1"/>
  <c r="DY16" i="166"/>
  <c r="DY36" i="166" s="1"/>
  <c r="DY16" i="126"/>
  <c r="DY36" i="126" s="1"/>
  <c r="DY15" i="144" s="1"/>
  <c r="DY16" i="163"/>
  <c r="DY36" i="163" s="1"/>
  <c r="DY15" i="165" s="1"/>
  <c r="DY16" i="80"/>
  <c r="DY36" i="80" s="1"/>
  <c r="DK10" i="166"/>
  <c r="DK30" i="166" s="1"/>
  <c r="DR10" i="191"/>
  <c r="DR30" i="191" s="1"/>
  <c r="DK10" i="80"/>
  <c r="DK30" i="80" s="1"/>
  <c r="DK11" i="54"/>
  <c r="DK10" i="163"/>
  <c r="DK30" i="163" s="1"/>
  <c r="DK9" i="165" s="1"/>
  <c r="DR10" i="195"/>
  <c r="DR10" i="194"/>
  <c r="DR30" i="194" s="1"/>
  <c r="DK10" i="164"/>
  <c r="DK30" i="164" s="1"/>
  <c r="DK10" i="126"/>
  <c r="DK30" i="126" s="1"/>
  <c r="DK9" i="144" s="1"/>
  <c r="DR10" i="192"/>
  <c r="DR30" i="192" s="1"/>
  <c r="DK10" i="145"/>
  <c r="DK30" i="145" s="1"/>
  <c r="DL16" i="145"/>
  <c r="DL36" i="145" s="1"/>
  <c r="DL16" i="166"/>
  <c r="DL36" i="166" s="1"/>
  <c r="DL16" i="126"/>
  <c r="DL36" i="126" s="1"/>
  <c r="DL15" i="144" s="1"/>
  <c r="DL16" i="163"/>
  <c r="DL36" i="163" s="1"/>
  <c r="DL15" i="165" s="1"/>
  <c r="DL16" i="80"/>
  <c r="DL36" i="80" s="1"/>
  <c r="DL17" i="54"/>
  <c r="DL16" i="164"/>
  <c r="DL36" i="164" s="1"/>
  <c r="DL22" i="54"/>
  <c r="DL8" i="164"/>
  <c r="DL28" i="164" s="1"/>
  <c r="DL8" i="145"/>
  <c r="DL28" i="145" s="1"/>
  <c r="DL8" i="166"/>
  <c r="DL28" i="166" s="1"/>
  <c r="DL8" i="126"/>
  <c r="DL28" i="126" s="1"/>
  <c r="DL7" i="144" s="1"/>
  <c r="DL8" i="163"/>
  <c r="DL28" i="163" s="1"/>
  <c r="DL7" i="165" s="1"/>
  <c r="DL8" i="80"/>
  <c r="DL28" i="80" s="1"/>
  <c r="EC10" i="166"/>
  <c r="EC30" i="166" s="1"/>
  <c r="EC10" i="126"/>
  <c r="EC30" i="126" s="1"/>
  <c r="EC9" i="144" s="1"/>
  <c r="EC10" i="163"/>
  <c r="EC30" i="163" s="1"/>
  <c r="EC9" i="165" s="1"/>
  <c r="EC10" i="80"/>
  <c r="EC30" i="80" s="1"/>
  <c r="EC11" i="54"/>
  <c r="EC10" i="164"/>
  <c r="EC30" i="164" s="1"/>
  <c r="EC10" i="145"/>
  <c r="EC30" i="145" s="1"/>
  <c r="DS17" i="54"/>
  <c r="DS16" i="164"/>
  <c r="DS36" i="164" s="1"/>
  <c r="DS16" i="126"/>
  <c r="DS36" i="126" s="1"/>
  <c r="DS15" i="144" s="1"/>
  <c r="DS16" i="166"/>
  <c r="DS36" i="166" s="1"/>
  <c r="DS16" i="145"/>
  <c r="DS36" i="145" s="1"/>
  <c r="DS16" i="163"/>
  <c r="DS36" i="163" s="1"/>
  <c r="DS15" i="165" s="1"/>
  <c r="DS16" i="80"/>
  <c r="DS36" i="80" s="1"/>
  <c r="DS22" i="54"/>
  <c r="DS8" i="164"/>
  <c r="DS28" i="164" s="1"/>
  <c r="DS8" i="166"/>
  <c r="DS28" i="166" s="1"/>
  <c r="DS8" i="126"/>
  <c r="DS28" i="126" s="1"/>
  <c r="DS7" i="144" s="1"/>
  <c r="DS8" i="145"/>
  <c r="DS28" i="145" s="1"/>
  <c r="DS8" i="163"/>
  <c r="DS28" i="163" s="1"/>
  <c r="DS7" i="165" s="1"/>
  <c r="DS8" i="80"/>
  <c r="DS28" i="80" s="1"/>
  <c r="DG9" i="165"/>
  <c r="DN9" i="193"/>
  <c r="DW14" i="166"/>
  <c r="DW34" i="166" s="1"/>
  <c r="DW14" i="126"/>
  <c r="DW34" i="126" s="1"/>
  <c r="DW13" i="144" s="1"/>
  <c r="DW14" i="163"/>
  <c r="DW34" i="163" s="1"/>
  <c r="DW13" i="165" s="1"/>
  <c r="DW14" i="80"/>
  <c r="DW34" i="80" s="1"/>
  <c r="DW14" i="145"/>
  <c r="DW34" i="145" s="1"/>
  <c r="DW14" i="164"/>
  <c r="DW34" i="164" s="1"/>
  <c r="DM9" i="193"/>
  <c r="DF9" i="165"/>
  <c r="ED11" i="54"/>
  <c r="ED10" i="163"/>
  <c r="ED30" i="163" s="1"/>
  <c r="ED9" i="165" s="1"/>
  <c r="ED10" i="145"/>
  <c r="ED30" i="145" s="1"/>
  <c r="ED10" i="166"/>
  <c r="ED30" i="166" s="1"/>
  <c r="ED10" i="80"/>
  <c r="ED30" i="80" s="1"/>
  <c r="ED10" i="164"/>
  <c r="ED30" i="164" s="1"/>
  <c r="ED10" i="126"/>
  <c r="ED30" i="126" s="1"/>
  <c r="ED9" i="144" s="1"/>
  <c r="DM22" i="166"/>
  <c r="DM42" i="166" s="1"/>
  <c r="DM22" i="145"/>
  <c r="DM42" i="145" s="1"/>
  <c r="DM22" i="163"/>
  <c r="DM42" i="163" s="1"/>
  <c r="DM21" i="165" s="1"/>
  <c r="DM22" i="80"/>
  <c r="DM42" i="80" s="1"/>
  <c r="DM22" i="164"/>
  <c r="DM42" i="164" s="1"/>
  <c r="DM22" i="126"/>
  <c r="DM42" i="126" s="1"/>
  <c r="DM21" i="144" s="1"/>
  <c r="DU11" i="166"/>
  <c r="DU31" i="166" s="1"/>
  <c r="DU11" i="126"/>
  <c r="DU31" i="126" s="1"/>
  <c r="DU10" i="144" s="1"/>
  <c r="DU11" i="163"/>
  <c r="DU31" i="163" s="1"/>
  <c r="DU10" i="165" s="1"/>
  <c r="DU11" i="80"/>
  <c r="DU31" i="80" s="1"/>
  <c r="DU11" i="164"/>
  <c r="DU31" i="164" s="1"/>
  <c r="DU11" i="145"/>
  <c r="DU31" i="145" s="1"/>
  <c r="DJ22" i="163"/>
  <c r="DJ42" i="163" s="1"/>
  <c r="DQ22" i="191"/>
  <c r="DQ42" i="191" s="1"/>
  <c r="DQ22" i="194"/>
  <c r="DQ42" i="194" s="1"/>
  <c r="DJ22" i="164"/>
  <c r="DJ42" i="164" s="1"/>
  <c r="DJ22" i="145"/>
  <c r="DJ42" i="145" s="1"/>
  <c r="DQ22" i="192"/>
  <c r="DQ42" i="192" s="1"/>
  <c r="DJ22" i="126"/>
  <c r="DJ42" i="126" s="1"/>
  <c r="DJ21" i="144" s="1"/>
  <c r="DJ22" i="166"/>
  <c r="DJ42" i="166" s="1"/>
  <c r="DQ22" i="195"/>
  <c r="DJ22" i="80"/>
  <c r="DJ42" i="80" s="1"/>
  <c r="DQ17" i="192"/>
  <c r="DQ37" i="192" s="1"/>
  <c r="DJ17" i="126"/>
  <c r="DJ37" i="126" s="1"/>
  <c r="DJ16" i="144" s="1"/>
  <c r="DJ17" i="166"/>
  <c r="DJ37" i="166" s="1"/>
  <c r="DQ17" i="191"/>
  <c r="DQ37" i="191" s="1"/>
  <c r="DJ17" i="80"/>
  <c r="DJ37" i="80" s="1"/>
  <c r="DJ17" i="164"/>
  <c r="DJ37" i="164" s="1"/>
  <c r="DQ17" i="195"/>
  <c r="DQ17" i="194"/>
  <c r="DQ37" i="194" s="1"/>
  <c r="DJ17" i="163"/>
  <c r="DJ37" i="163" s="1"/>
  <c r="DJ17" i="145"/>
  <c r="DJ37" i="145" s="1"/>
  <c r="DG20" i="166"/>
  <c r="DG40" i="166" s="1"/>
  <c r="DN20" i="191"/>
  <c r="DN40" i="191" s="1"/>
  <c r="DG20" i="80"/>
  <c r="DG40" i="80" s="1"/>
  <c r="DG20" i="164"/>
  <c r="DG40" i="164" s="1"/>
  <c r="DN20" i="192"/>
  <c r="DN40" i="192" s="1"/>
  <c r="DN20" i="194"/>
  <c r="DN40" i="194" s="1"/>
  <c r="DG20" i="163"/>
  <c r="DG40" i="163" s="1"/>
  <c r="DG20" i="126"/>
  <c r="DG40" i="126" s="1"/>
  <c r="DG19" i="144" s="1"/>
  <c r="DN20" i="195"/>
  <c r="DG20" i="145"/>
  <c r="DG40" i="145" s="1"/>
  <c r="DN14" i="54"/>
  <c r="DN13" i="164"/>
  <c r="DN33" i="164" s="1"/>
  <c r="DN13" i="145"/>
  <c r="DN33" i="145" s="1"/>
  <c r="DN13" i="166"/>
  <c r="DN33" i="166" s="1"/>
  <c r="DN13" i="126"/>
  <c r="DN33" i="126" s="1"/>
  <c r="DN12" i="144" s="1"/>
  <c r="DN13" i="163"/>
  <c r="DN33" i="163" s="1"/>
  <c r="DN12" i="165" s="1"/>
  <c r="DN13" i="80"/>
  <c r="DN33" i="80" s="1"/>
  <c r="DX19" i="163"/>
  <c r="DX39" i="163" s="1"/>
  <c r="DX18" i="165" s="1"/>
  <c r="DX19" i="80"/>
  <c r="DX39" i="80" s="1"/>
  <c r="DX20" i="54"/>
  <c r="DX19" i="164"/>
  <c r="DX39" i="164" s="1"/>
  <c r="DX19" i="145"/>
  <c r="DX39" i="145" s="1"/>
  <c r="DX19" i="166"/>
  <c r="DX39" i="166" s="1"/>
  <c r="DX19" i="126"/>
  <c r="DX39" i="126" s="1"/>
  <c r="DX18" i="144" s="1"/>
  <c r="DX22" i="54"/>
  <c r="DX8" i="164"/>
  <c r="DX28" i="164" s="1"/>
  <c r="DX8" i="145"/>
  <c r="DX28" i="145" s="1"/>
  <c r="DX8" i="166"/>
  <c r="DX28" i="166" s="1"/>
  <c r="DX8" i="80"/>
  <c r="DX28" i="80" s="1"/>
  <c r="DX8" i="163"/>
  <c r="DX28" i="163" s="1"/>
  <c r="DX7" i="165" s="1"/>
  <c r="DX8" i="126"/>
  <c r="DX28" i="126" s="1"/>
  <c r="DX7" i="144" s="1"/>
  <c r="DC12" i="165"/>
  <c r="DJ12" i="193"/>
  <c r="DP11" i="145"/>
  <c r="DP31" i="145" s="1"/>
  <c r="DP11" i="166"/>
  <c r="DP31" i="166" s="1"/>
  <c r="DP11" i="126"/>
  <c r="DP31" i="126" s="1"/>
  <c r="DP10" i="144" s="1"/>
  <c r="DP11" i="163"/>
  <c r="DP31" i="163" s="1"/>
  <c r="DP10" i="165" s="1"/>
  <c r="DP11" i="80"/>
  <c r="DP31" i="80" s="1"/>
  <c r="DP11" i="164"/>
  <c r="DP31" i="164" s="1"/>
  <c r="DR19" i="145"/>
  <c r="DR39" i="145" s="1"/>
  <c r="DR19" i="166"/>
  <c r="DR39" i="166" s="1"/>
  <c r="DR19" i="126"/>
  <c r="DR39" i="126" s="1"/>
  <c r="DR18" i="144" s="1"/>
  <c r="DR19" i="163"/>
  <c r="DR39" i="163" s="1"/>
  <c r="DR18" i="165" s="1"/>
  <c r="DR19" i="80"/>
  <c r="DR39" i="80" s="1"/>
  <c r="DR20" i="54"/>
  <c r="DR19" i="164"/>
  <c r="DR39" i="164" s="1"/>
  <c r="DR17" i="54"/>
  <c r="DR16" i="163"/>
  <c r="DR36" i="163" s="1"/>
  <c r="DR15" i="165" s="1"/>
  <c r="DR16" i="145"/>
  <c r="DR36" i="145" s="1"/>
  <c r="DR16" i="166"/>
  <c r="DR36" i="166" s="1"/>
  <c r="DR16" i="126"/>
  <c r="DR36" i="126" s="1"/>
  <c r="DR15" i="144" s="1"/>
  <c r="DR16" i="164"/>
  <c r="DR36" i="164" s="1"/>
  <c r="DR16" i="80"/>
  <c r="DR36" i="80" s="1"/>
  <c r="DP19" i="194"/>
  <c r="DP39" i="194" s="1"/>
  <c r="DI19" i="163"/>
  <c r="DI39" i="163" s="1"/>
  <c r="DI19" i="145"/>
  <c r="DI39" i="145" s="1"/>
  <c r="DP19" i="191"/>
  <c r="DP39" i="191" s="1"/>
  <c r="DI19" i="126"/>
  <c r="DI39" i="126" s="1"/>
  <c r="DI18" i="144" s="1"/>
  <c r="DI19" i="166"/>
  <c r="DI39" i="166" s="1"/>
  <c r="DP19" i="195"/>
  <c r="DI19" i="80"/>
  <c r="DI39" i="80" s="1"/>
  <c r="DI20" i="54"/>
  <c r="DI19" i="164"/>
  <c r="DI39" i="164" s="1"/>
  <c r="DP19" i="192"/>
  <c r="DP39" i="192" s="1"/>
  <c r="DI14" i="54"/>
  <c r="DI13" i="164"/>
  <c r="DI33" i="164" s="1"/>
  <c r="DP13" i="195"/>
  <c r="DP13" i="194"/>
  <c r="DP33" i="194" s="1"/>
  <c r="DP13" i="192"/>
  <c r="DP33" i="192" s="1"/>
  <c r="DI13" i="166"/>
  <c r="DI33" i="166" s="1"/>
  <c r="DI13" i="126"/>
  <c r="DI33" i="126" s="1"/>
  <c r="DI12" i="144" s="1"/>
  <c r="DI13" i="163"/>
  <c r="DI33" i="163" s="1"/>
  <c r="DI13" i="80"/>
  <c r="DI33" i="80" s="1"/>
  <c r="DP13" i="191"/>
  <c r="DP33" i="191" s="1"/>
  <c r="DI13" i="145"/>
  <c r="DI33" i="145" s="1"/>
  <c r="DT13" i="164"/>
  <c r="DT33" i="164" s="1"/>
  <c r="DT13" i="80"/>
  <c r="DT33" i="80" s="1"/>
  <c r="DT14" i="54"/>
  <c r="DT13" i="163"/>
  <c r="DT33" i="163" s="1"/>
  <c r="DT12" i="165" s="1"/>
  <c r="DT13" i="145"/>
  <c r="DT33" i="145" s="1"/>
  <c r="DT13" i="166"/>
  <c r="DT33" i="166" s="1"/>
  <c r="DT13" i="126"/>
  <c r="DT33" i="126" s="1"/>
  <c r="DT12" i="144" s="1"/>
  <c r="DV11" i="166"/>
  <c r="DV31" i="166" s="1"/>
  <c r="DV11" i="126"/>
  <c r="DV31" i="126" s="1"/>
  <c r="DV10" i="144" s="1"/>
  <c r="DV11" i="163"/>
  <c r="DV31" i="163" s="1"/>
  <c r="DV10" i="165" s="1"/>
  <c r="DV11" i="80"/>
  <c r="DV31" i="80" s="1"/>
  <c r="DV11" i="164"/>
  <c r="DV31" i="164" s="1"/>
  <c r="DV11" i="145"/>
  <c r="DV31" i="145" s="1"/>
  <c r="DM15" i="193"/>
  <c r="DF15" i="165"/>
  <c r="EB14" i="54"/>
  <c r="EB13" i="163"/>
  <c r="EB33" i="163" s="1"/>
  <c r="EB12" i="165" s="1"/>
  <c r="EB13" i="145"/>
  <c r="EB33" i="145" s="1"/>
  <c r="EB13" i="166"/>
  <c r="EB33" i="166" s="1"/>
  <c r="EB13" i="80"/>
  <c r="EB33" i="80" s="1"/>
  <c r="EB13" i="164"/>
  <c r="EB33" i="164" s="1"/>
  <c r="EB13" i="126"/>
  <c r="EB33" i="126" s="1"/>
  <c r="EB12" i="144" s="1"/>
  <c r="DU22" i="164"/>
  <c r="DU42" i="164" s="1"/>
  <c r="DU22" i="145"/>
  <c r="DU42" i="145" s="1"/>
  <c r="DU22" i="166"/>
  <c r="DU42" i="166" s="1"/>
  <c r="DU22" i="126"/>
  <c r="DU42" i="126" s="1"/>
  <c r="DU21" i="144" s="1"/>
  <c r="DU22" i="163"/>
  <c r="DU42" i="163" s="1"/>
  <c r="DU21" i="165" s="1"/>
  <c r="DU22" i="80"/>
  <c r="DU42" i="80" s="1"/>
  <c r="DP17" i="145"/>
  <c r="DP37" i="145" s="1"/>
  <c r="DP17" i="166"/>
  <c r="DP37" i="166" s="1"/>
  <c r="DP17" i="126"/>
  <c r="DP37" i="126" s="1"/>
  <c r="DP16" i="144" s="1"/>
  <c r="DP17" i="163"/>
  <c r="DP37" i="163" s="1"/>
  <c r="DP16" i="165" s="1"/>
  <c r="DP17" i="80"/>
  <c r="DP37" i="80" s="1"/>
  <c r="DP17" i="164"/>
  <c r="DP37" i="164" s="1"/>
  <c r="DA14" i="166"/>
  <c r="DA34" i="166" s="1"/>
  <c r="DH14" i="195"/>
  <c r="DA14" i="80"/>
  <c r="DA34" i="80" s="1"/>
  <c r="DH14" i="192"/>
  <c r="DH34" i="192" s="1"/>
  <c r="DH14" i="191"/>
  <c r="DH34" i="191" s="1"/>
  <c r="DH14" i="194"/>
  <c r="DH34" i="194" s="1"/>
  <c r="DA14" i="163"/>
  <c r="DA34" i="163" s="1"/>
  <c r="DA14" i="145"/>
  <c r="DA34" i="145" s="1"/>
  <c r="DA14" i="164"/>
  <c r="DA34" i="164" s="1"/>
  <c r="DA14" i="126"/>
  <c r="DA34" i="126" s="1"/>
  <c r="DA13" i="144" s="1"/>
  <c r="DI9" i="193"/>
  <c r="DB9" i="165"/>
  <c r="DV17" i="163"/>
  <c r="DV37" i="163" s="1"/>
  <c r="DV16" i="165" s="1"/>
  <c r="DV17" i="80"/>
  <c r="DV37" i="80" s="1"/>
  <c r="DV17" i="164"/>
  <c r="DV37" i="164" s="1"/>
  <c r="DV17" i="145"/>
  <c r="DV37" i="145" s="1"/>
  <c r="DV17" i="166"/>
  <c r="DV37" i="166" s="1"/>
  <c r="DV17" i="126"/>
  <c r="DV37" i="126" s="1"/>
  <c r="DV16" i="144" s="1"/>
  <c r="DM7" i="193"/>
  <c r="DF7" i="165"/>
  <c r="DM22" i="195"/>
  <c r="DF22" i="126"/>
  <c r="DF42" i="126" s="1"/>
  <c r="DF21" i="144" s="1"/>
  <c r="DF22" i="166"/>
  <c r="DF42" i="166" s="1"/>
  <c r="DM22" i="192"/>
  <c r="DM42" i="192" s="1"/>
  <c r="DF22" i="80"/>
  <c r="DF42" i="80" s="1"/>
  <c r="DF22" i="163"/>
  <c r="DF42" i="163" s="1"/>
  <c r="DM22" i="191"/>
  <c r="DM42" i="191" s="1"/>
  <c r="DM22" i="194"/>
  <c r="DM42" i="194" s="1"/>
  <c r="DF22" i="164"/>
  <c r="DF42" i="164" s="1"/>
  <c r="DF22" i="145"/>
  <c r="DF42" i="145" s="1"/>
  <c r="EA16" i="166"/>
  <c r="EA36" i="166" s="1"/>
  <c r="EA16" i="126"/>
  <c r="EA36" i="126" s="1"/>
  <c r="EA15" i="144" s="1"/>
  <c r="EA16" i="163"/>
  <c r="EA36" i="163" s="1"/>
  <c r="EA15" i="165" s="1"/>
  <c r="EA16" i="80"/>
  <c r="EA36" i="80" s="1"/>
  <c r="EA17" i="54"/>
  <c r="EA16" i="164"/>
  <c r="EA36" i="164" s="1"/>
  <c r="EA16" i="145"/>
  <c r="EA36" i="145" s="1"/>
  <c r="EA22" i="54"/>
  <c r="EA8" i="164"/>
  <c r="EA28" i="164" s="1"/>
  <c r="EA8" i="145"/>
  <c r="EA28" i="145" s="1"/>
  <c r="EA8" i="166"/>
  <c r="EA28" i="166" s="1"/>
  <c r="EA8" i="126"/>
  <c r="EA28" i="126" s="1"/>
  <c r="EA7" i="144" s="1"/>
  <c r="EA8" i="163"/>
  <c r="EA28" i="163" s="1"/>
  <c r="EA7" i="165" s="1"/>
  <c r="EA8" i="80"/>
  <c r="EA28" i="80" s="1"/>
  <c r="DM17" i="145"/>
  <c r="DM37" i="145" s="1"/>
  <c r="DM17" i="166"/>
  <c r="DM37" i="166" s="1"/>
  <c r="DM17" i="126"/>
  <c r="DM37" i="126" s="1"/>
  <c r="DM16" i="144" s="1"/>
  <c r="DM17" i="163"/>
  <c r="DM37" i="163" s="1"/>
  <c r="DM16" i="165" s="1"/>
  <c r="DM17" i="80"/>
  <c r="DM37" i="80" s="1"/>
  <c r="DM17" i="164"/>
  <c r="DM37" i="164" s="1"/>
  <c r="DO14" i="166"/>
  <c r="DO34" i="166" s="1"/>
  <c r="DO14" i="145"/>
  <c r="DO34" i="145" s="1"/>
  <c r="DO14" i="163"/>
  <c r="DO34" i="163" s="1"/>
  <c r="DO13" i="165" s="1"/>
  <c r="DO14" i="80"/>
  <c r="DO34" i="80" s="1"/>
  <c r="DO14" i="164"/>
  <c r="DO34" i="164" s="1"/>
  <c r="DO14" i="126"/>
  <c r="DO34" i="126" s="1"/>
  <c r="DO13" i="144" s="1"/>
  <c r="DJ20" i="194"/>
  <c r="DJ40" i="194" s="1"/>
  <c r="DJ20" i="195"/>
  <c r="DC20" i="145"/>
  <c r="DC40" i="145" s="1"/>
  <c r="DC20" i="166"/>
  <c r="DC40" i="166" s="1"/>
  <c r="DJ20" i="191"/>
  <c r="DJ40" i="191" s="1"/>
  <c r="DC20" i="80"/>
  <c r="DC40" i="80" s="1"/>
  <c r="DC20" i="164"/>
  <c r="DC40" i="164" s="1"/>
  <c r="DJ20" i="192"/>
  <c r="DJ40" i="192" s="1"/>
  <c r="DC20" i="163"/>
  <c r="DC40" i="163" s="1"/>
  <c r="DC20" i="126"/>
  <c r="DC40" i="126" s="1"/>
  <c r="DC19" i="144" s="1"/>
  <c r="DU17" i="166"/>
  <c r="DU37" i="166" s="1"/>
  <c r="DU17" i="126"/>
  <c r="DU37" i="126" s="1"/>
  <c r="DU16" i="144" s="1"/>
  <c r="DU17" i="163"/>
  <c r="DU37" i="163" s="1"/>
  <c r="DU16" i="165" s="1"/>
  <c r="DU17" i="80"/>
  <c r="DU37" i="80" s="1"/>
  <c r="DU17" i="164"/>
  <c r="DU37" i="164" s="1"/>
  <c r="DU17" i="145"/>
  <c r="DU37" i="145" s="1"/>
  <c r="DP14" i="164"/>
  <c r="DP34" i="164" s="1"/>
  <c r="DP14" i="145"/>
  <c r="DP34" i="145" s="1"/>
  <c r="DP14" i="166"/>
  <c r="DP34" i="166" s="1"/>
  <c r="DP14" i="80"/>
  <c r="DP34" i="80" s="1"/>
  <c r="DP14" i="163"/>
  <c r="DP34" i="163" s="1"/>
  <c r="DP13" i="165" s="1"/>
  <c r="DP14" i="126"/>
  <c r="DP34" i="126" s="1"/>
  <c r="DP13" i="144" s="1"/>
  <c r="DA15" i="165"/>
  <c r="DH15" i="193"/>
  <c r="DQ20" i="194"/>
  <c r="DQ40" i="194" s="1"/>
  <c r="DJ20" i="163"/>
  <c r="DJ40" i="163" s="1"/>
  <c r="DJ20" i="145"/>
  <c r="DJ40" i="145" s="1"/>
  <c r="DQ20" i="191"/>
  <c r="DQ40" i="191" s="1"/>
  <c r="DJ20" i="126"/>
  <c r="DJ40" i="126" s="1"/>
  <c r="DJ19" i="144" s="1"/>
  <c r="DJ20" i="166"/>
  <c r="DJ40" i="166" s="1"/>
  <c r="DQ20" i="192"/>
  <c r="DQ40" i="192" s="1"/>
  <c r="DJ20" i="80"/>
  <c r="DJ40" i="80" s="1"/>
  <c r="DJ20" i="164"/>
  <c r="DJ40" i="164" s="1"/>
  <c r="DQ20" i="195"/>
  <c r="DL6" i="193"/>
  <c r="DE6" i="165"/>
  <c r="DJ9" i="193"/>
  <c r="DC9" i="165"/>
  <c r="DI15" i="193"/>
  <c r="DB15" i="165"/>
  <c r="DW20" i="145"/>
  <c r="DW40" i="145" s="1"/>
  <c r="DW20" i="166"/>
  <c r="DW40" i="166" s="1"/>
  <c r="DW20" i="126"/>
  <c r="DW40" i="126" s="1"/>
  <c r="DW19" i="144" s="1"/>
  <c r="DW20" i="163"/>
  <c r="DW40" i="163" s="1"/>
  <c r="DW19" i="165" s="1"/>
  <c r="DW20" i="80"/>
  <c r="DW40" i="80" s="1"/>
  <c r="DW20" i="164"/>
  <c r="DW40" i="164" s="1"/>
  <c r="DQ11" i="54"/>
  <c r="DQ10" i="164"/>
  <c r="DQ30" i="164" s="1"/>
  <c r="DQ10" i="166"/>
  <c r="DQ30" i="166" s="1"/>
  <c r="DQ10" i="126"/>
  <c r="DQ30" i="126" s="1"/>
  <c r="DQ9" i="144" s="1"/>
  <c r="DQ10" i="145"/>
  <c r="DQ30" i="145" s="1"/>
  <c r="DQ10" i="163"/>
  <c r="DQ30" i="163" s="1"/>
  <c r="DQ9" i="165" s="1"/>
  <c r="DQ10" i="80"/>
  <c r="DQ30" i="80" s="1"/>
  <c r="DD13" i="163"/>
  <c r="DD33" i="163" s="1"/>
  <c r="DD13" i="126"/>
  <c r="DD33" i="126" s="1"/>
  <c r="DD12" i="144" s="1"/>
  <c r="DD13" i="166"/>
  <c r="DD33" i="166" s="1"/>
  <c r="DK13" i="191"/>
  <c r="DK33" i="191" s="1"/>
  <c r="DD13" i="80"/>
  <c r="DD33" i="80" s="1"/>
  <c r="DD14" i="54"/>
  <c r="DD13" i="164"/>
  <c r="DD33" i="164" s="1"/>
  <c r="DK13" i="195"/>
  <c r="DK13" i="194"/>
  <c r="DK33" i="194" s="1"/>
  <c r="DK13" i="192"/>
  <c r="DK33" i="192" s="1"/>
  <c r="DD13" i="145"/>
  <c r="DD33" i="145" s="1"/>
  <c r="DD22" i="54"/>
  <c r="DD8" i="163"/>
  <c r="DD28" i="163" s="1"/>
  <c r="DK8" i="191"/>
  <c r="DK28" i="191" s="1"/>
  <c r="DK8" i="194"/>
  <c r="DK28" i="194" s="1"/>
  <c r="DD8" i="164"/>
  <c r="DD28" i="164" s="1"/>
  <c r="DD8" i="145"/>
  <c r="DD28" i="145" s="1"/>
  <c r="DK8" i="192"/>
  <c r="DK28" i="192" s="1"/>
  <c r="DD8" i="80"/>
  <c r="DD28" i="80" s="1"/>
  <c r="DD8" i="166"/>
  <c r="DD28" i="166" s="1"/>
  <c r="DK8" i="195"/>
  <c r="DD8" i="126"/>
  <c r="DD28" i="126" s="1"/>
  <c r="DD7" i="144" s="1"/>
  <c r="DK22" i="194" l="1"/>
  <c r="DK42" i="194" s="1"/>
  <c r="DD22" i="164"/>
  <c r="DD42" i="164" s="1"/>
  <c r="DD22" i="145"/>
  <c r="DD42" i="145" s="1"/>
  <c r="DK22" i="191"/>
  <c r="DK42" i="191" s="1"/>
  <c r="DD22" i="80"/>
  <c r="DD42" i="80" s="1"/>
  <c r="DD22" i="166"/>
  <c r="DD42" i="166" s="1"/>
  <c r="DK22" i="195"/>
  <c r="DD22" i="126"/>
  <c r="DD42" i="126" s="1"/>
  <c r="DD21" i="144" s="1"/>
  <c r="DD22" i="163"/>
  <c r="DD42" i="163" s="1"/>
  <c r="DK22" i="192"/>
  <c r="DK42" i="192" s="1"/>
  <c r="EA22" i="166"/>
  <c r="EA42" i="166" s="1"/>
  <c r="EA22" i="126"/>
  <c r="EA42" i="126" s="1"/>
  <c r="EA21" i="144" s="1"/>
  <c r="EA22" i="163"/>
  <c r="EA42" i="163" s="1"/>
  <c r="EA21" i="165" s="1"/>
  <c r="EA22" i="80"/>
  <c r="EA42" i="80" s="1"/>
  <c r="EA22" i="164"/>
  <c r="EA42" i="164" s="1"/>
  <c r="EA22" i="145"/>
  <c r="EA42" i="145" s="1"/>
  <c r="EA17" i="164"/>
  <c r="EA37" i="164" s="1"/>
  <c r="EA17" i="145"/>
  <c r="EA37" i="145" s="1"/>
  <c r="EA17" i="166"/>
  <c r="EA37" i="166" s="1"/>
  <c r="EA17" i="126"/>
  <c r="EA37" i="126" s="1"/>
  <c r="EA16" i="144" s="1"/>
  <c r="EA17" i="163"/>
  <c r="EA37" i="163" s="1"/>
  <c r="EA16" i="165" s="1"/>
  <c r="EA17" i="80"/>
  <c r="EA37" i="80" s="1"/>
  <c r="DP12" i="193"/>
  <c r="DI12" i="165"/>
  <c r="DP14" i="194"/>
  <c r="DP34" i="194" s="1"/>
  <c r="DI14" i="163"/>
  <c r="DI34" i="163" s="1"/>
  <c r="DI14" i="145"/>
  <c r="DI34" i="145" s="1"/>
  <c r="DI14" i="164"/>
  <c r="DI34" i="164" s="1"/>
  <c r="DI14" i="126"/>
  <c r="DI34" i="126" s="1"/>
  <c r="DI13" i="144" s="1"/>
  <c r="DI14" i="166"/>
  <c r="DI34" i="166" s="1"/>
  <c r="DP14" i="195"/>
  <c r="DI14" i="80"/>
  <c r="DI34" i="80" s="1"/>
  <c r="DP14" i="192"/>
  <c r="DP34" i="192" s="1"/>
  <c r="DP14" i="191"/>
  <c r="DP34" i="191" s="1"/>
  <c r="DR17" i="164"/>
  <c r="DR37" i="164" s="1"/>
  <c r="DR17" i="145"/>
  <c r="DR37" i="145" s="1"/>
  <c r="DR17" i="166"/>
  <c r="DR37" i="166" s="1"/>
  <c r="DR17" i="126"/>
  <c r="DR37" i="126" s="1"/>
  <c r="DR16" i="144" s="1"/>
  <c r="DR17" i="163"/>
  <c r="DR37" i="163" s="1"/>
  <c r="DR16" i="165" s="1"/>
  <c r="DR17" i="80"/>
  <c r="DR37" i="80" s="1"/>
  <c r="ED11" i="164"/>
  <c r="ED31" i="164" s="1"/>
  <c r="ED11" i="145"/>
  <c r="ED31" i="145" s="1"/>
  <c r="ED11" i="166"/>
  <c r="ED31" i="166" s="1"/>
  <c r="ED11" i="80"/>
  <c r="ED31" i="80" s="1"/>
  <c r="ED11" i="163"/>
  <c r="ED31" i="163" s="1"/>
  <c r="ED10" i="165" s="1"/>
  <c r="ED11" i="126"/>
  <c r="ED31" i="126" s="1"/>
  <c r="ED10" i="144" s="1"/>
  <c r="DR11" i="194"/>
  <c r="DR31" i="194" s="1"/>
  <c r="DK11" i="163"/>
  <c r="DK31" i="163" s="1"/>
  <c r="DK10" i="165" s="1"/>
  <c r="DK11" i="145"/>
  <c r="DK31" i="145" s="1"/>
  <c r="DK11" i="164"/>
  <c r="DK31" i="164" s="1"/>
  <c r="DK11" i="126"/>
  <c r="DK31" i="126" s="1"/>
  <c r="DK10" i="144" s="1"/>
  <c r="DK11" i="166"/>
  <c r="DK31" i="166" s="1"/>
  <c r="DR11" i="195"/>
  <c r="DK11" i="80"/>
  <c r="DK31" i="80" s="1"/>
  <c r="DR11" i="192"/>
  <c r="DR31" i="192" s="1"/>
  <c r="DR11" i="191"/>
  <c r="DR31" i="191" s="1"/>
  <c r="DH18" i="165"/>
  <c r="DO18" i="193"/>
  <c r="DH20" i="166"/>
  <c r="DH40" i="166" s="1"/>
  <c r="DO20" i="195"/>
  <c r="DH20" i="126"/>
  <c r="DH40" i="126" s="1"/>
  <c r="DH19" i="144" s="1"/>
  <c r="DH20" i="163"/>
  <c r="DH40" i="163" s="1"/>
  <c r="DO20" i="191"/>
  <c r="DO40" i="191" s="1"/>
  <c r="DO20" i="194"/>
  <c r="DO40" i="194" s="1"/>
  <c r="DH20" i="164"/>
  <c r="DH40" i="164" s="1"/>
  <c r="DH20" i="145"/>
  <c r="DH40" i="145" s="1"/>
  <c r="DO20" i="192"/>
  <c r="DO40" i="192" s="1"/>
  <c r="DH20" i="80"/>
  <c r="DH40" i="80" s="1"/>
  <c r="DG21" i="165"/>
  <c r="DN21" i="193"/>
  <c r="EB17" i="166"/>
  <c r="EB37" i="166" s="1"/>
  <c r="EB17" i="126"/>
  <c r="EB37" i="126" s="1"/>
  <c r="EB16" i="144" s="1"/>
  <c r="EB17" i="163"/>
  <c r="EB37" i="163" s="1"/>
  <c r="EB16" i="165" s="1"/>
  <c r="EB17" i="80"/>
  <c r="EB37" i="80" s="1"/>
  <c r="EB17" i="164"/>
  <c r="EB37" i="164" s="1"/>
  <c r="EB17" i="145"/>
  <c r="EB37" i="145" s="1"/>
  <c r="DT17" i="164"/>
  <c r="DT37" i="164" s="1"/>
  <c r="DT17" i="145"/>
  <c r="DT37" i="145" s="1"/>
  <c r="DT17" i="166"/>
  <c r="DT37" i="166" s="1"/>
  <c r="DT17" i="126"/>
  <c r="DT37" i="126" s="1"/>
  <c r="DT16" i="144" s="1"/>
  <c r="DT17" i="163"/>
  <c r="DT37" i="163" s="1"/>
  <c r="DT16" i="165" s="1"/>
  <c r="DT17" i="80"/>
  <c r="DT37" i="80" s="1"/>
  <c r="DP11" i="192"/>
  <c r="DP31" i="192" s="1"/>
  <c r="DI11" i="126"/>
  <c r="DI31" i="126" s="1"/>
  <c r="DI10" i="144" s="1"/>
  <c r="DI11" i="166"/>
  <c r="DI31" i="166" s="1"/>
  <c r="DP11" i="195"/>
  <c r="DI11" i="80"/>
  <c r="DI31" i="80" s="1"/>
  <c r="DI11" i="164"/>
  <c r="DI31" i="164" s="1"/>
  <c r="DP11" i="191"/>
  <c r="DP31" i="191" s="1"/>
  <c r="DP11" i="194"/>
  <c r="DP31" i="194" s="1"/>
  <c r="DI11" i="163"/>
  <c r="DI31" i="163" s="1"/>
  <c r="DI11" i="145"/>
  <c r="DI31" i="145" s="1"/>
  <c r="DM19" i="193"/>
  <c r="DF19" i="165"/>
  <c r="DQ13" i="193"/>
  <c r="DJ13" i="165"/>
  <c r="DK20" i="164"/>
  <c r="DK40" i="164" s="1"/>
  <c r="DR20" i="192"/>
  <c r="DR40" i="192" s="1"/>
  <c r="DR20" i="194"/>
  <c r="DR40" i="194" s="1"/>
  <c r="DK20" i="163"/>
  <c r="DK40" i="163" s="1"/>
  <c r="DK19" i="165" s="1"/>
  <c r="DK20" i="126"/>
  <c r="DK40" i="126" s="1"/>
  <c r="DK19" i="144" s="1"/>
  <c r="DR20" i="191"/>
  <c r="DR40" i="191" s="1"/>
  <c r="DK20" i="145"/>
  <c r="DK40" i="145" s="1"/>
  <c r="DK20" i="166"/>
  <c r="DK40" i="166" s="1"/>
  <c r="DR20" i="195"/>
  <c r="DK20" i="80"/>
  <c r="DK40" i="80" s="1"/>
  <c r="DY14" i="145"/>
  <c r="DY34" i="145" s="1"/>
  <c r="DY14" i="166"/>
  <c r="DY34" i="166" s="1"/>
  <c r="DY14" i="126"/>
  <c r="DY34" i="126" s="1"/>
  <c r="DY13" i="144" s="1"/>
  <c r="DY14" i="164"/>
  <c r="DY34" i="164" s="1"/>
  <c r="DY14" i="80"/>
  <c r="DY34" i="80" s="1"/>
  <c r="DY14" i="163"/>
  <c r="DY34" i="163" s="1"/>
  <c r="DY13" i="165" s="1"/>
  <c r="DY22" i="166"/>
  <c r="DY42" i="166" s="1"/>
  <c r="DY22" i="126"/>
  <c r="DY42" i="126" s="1"/>
  <c r="DY21" i="144" s="1"/>
  <c r="DY22" i="163"/>
  <c r="DY42" i="163" s="1"/>
  <c r="DY21" i="165" s="1"/>
  <c r="DY22" i="80"/>
  <c r="DY42" i="80" s="1"/>
  <c r="DY22" i="164"/>
  <c r="DY42" i="164" s="1"/>
  <c r="DY22" i="145"/>
  <c r="DY42" i="145" s="1"/>
  <c r="DZ22" i="145"/>
  <c r="DZ42" i="145" s="1"/>
  <c r="DZ22" i="166"/>
  <c r="DZ42" i="166" s="1"/>
  <c r="DZ22" i="126"/>
  <c r="DZ42" i="126" s="1"/>
  <c r="DZ21" i="144" s="1"/>
  <c r="DZ22" i="163"/>
  <c r="DZ42" i="163" s="1"/>
  <c r="DZ21" i="165" s="1"/>
  <c r="DZ22" i="80"/>
  <c r="DZ42" i="80" s="1"/>
  <c r="DZ22" i="164"/>
  <c r="DZ42" i="164" s="1"/>
  <c r="DO15" i="193"/>
  <c r="DH15" i="165"/>
  <c r="DH19" i="193"/>
  <c r="DA19" i="165"/>
  <c r="DL12" i="193"/>
  <c r="DE12" i="165"/>
  <c r="DE9" i="165"/>
  <c r="DL9" i="193"/>
  <c r="EB20" i="166"/>
  <c r="EB40" i="166" s="1"/>
  <c r="EB20" i="80"/>
  <c r="EB40" i="80" s="1"/>
  <c r="EB20" i="163"/>
  <c r="EB40" i="163" s="1"/>
  <c r="EB19" i="165" s="1"/>
  <c r="EB20" i="126"/>
  <c r="EB40" i="126" s="1"/>
  <c r="EB19" i="144" s="1"/>
  <c r="EB20" i="164"/>
  <c r="EB40" i="164" s="1"/>
  <c r="EB20" i="145"/>
  <c r="EB40" i="145" s="1"/>
  <c r="DT20" i="164"/>
  <c r="DT40" i="164" s="1"/>
  <c r="DT20" i="145"/>
  <c r="DT40" i="145" s="1"/>
  <c r="DT20" i="166"/>
  <c r="DT40" i="166" s="1"/>
  <c r="DT20" i="80"/>
  <c r="DT40" i="80" s="1"/>
  <c r="DT20" i="163"/>
  <c r="DT40" i="163" s="1"/>
  <c r="DT19" i="165" s="1"/>
  <c r="DT20" i="126"/>
  <c r="DT40" i="126" s="1"/>
  <c r="DT19" i="144" s="1"/>
  <c r="ED20" i="145"/>
  <c r="ED40" i="145" s="1"/>
  <c r="ED20" i="166"/>
  <c r="ED40" i="166" s="1"/>
  <c r="ED20" i="80"/>
  <c r="ED40" i="80" s="1"/>
  <c r="ED20" i="163"/>
  <c r="ED40" i="163" s="1"/>
  <c r="ED19" i="165" s="1"/>
  <c r="ED20" i="126"/>
  <c r="ED40" i="126" s="1"/>
  <c r="ED19" i="144" s="1"/>
  <c r="ED20" i="164"/>
  <c r="ED40" i="164" s="1"/>
  <c r="DR17" i="194"/>
  <c r="DR37" i="194" s="1"/>
  <c r="DK17" i="164"/>
  <c r="DK37" i="164" s="1"/>
  <c r="DK17" i="145"/>
  <c r="DK37" i="145" s="1"/>
  <c r="DR17" i="195"/>
  <c r="DK17" i="126"/>
  <c r="DK37" i="126" s="1"/>
  <c r="DK16" i="144" s="1"/>
  <c r="DK17" i="166"/>
  <c r="DK37" i="166" s="1"/>
  <c r="DR17" i="192"/>
  <c r="DR37" i="192" s="1"/>
  <c r="DK17" i="80"/>
  <c r="DK37" i="80" s="1"/>
  <c r="DK17" i="163"/>
  <c r="DK37" i="163" s="1"/>
  <c r="DK16" i="165" s="1"/>
  <c r="DR17" i="191"/>
  <c r="DR37" i="191" s="1"/>
  <c r="DZ11" i="145"/>
  <c r="DZ31" i="145" s="1"/>
  <c r="DZ11" i="166"/>
  <c r="DZ31" i="166" s="1"/>
  <c r="DZ11" i="126"/>
  <c r="DZ31" i="126" s="1"/>
  <c r="DZ10" i="144" s="1"/>
  <c r="DZ11" i="163"/>
  <c r="DZ31" i="163" s="1"/>
  <c r="DZ10" i="165" s="1"/>
  <c r="DZ11" i="80"/>
  <c r="DZ31" i="80" s="1"/>
  <c r="DZ11" i="164"/>
  <c r="DZ31" i="164" s="1"/>
  <c r="DO12" i="193"/>
  <c r="DH12" i="165"/>
  <c r="DI16" i="193"/>
  <c r="DB16" i="165"/>
  <c r="EB11" i="164"/>
  <c r="EB31" i="164" s="1"/>
  <c r="EB11" i="145"/>
  <c r="EB31" i="145" s="1"/>
  <c r="EB11" i="166"/>
  <c r="EB31" i="166" s="1"/>
  <c r="EB11" i="126"/>
  <c r="EB31" i="126" s="1"/>
  <c r="EB10" i="144" s="1"/>
  <c r="EB11" i="163"/>
  <c r="EB31" i="163" s="1"/>
  <c r="EB10" i="165" s="1"/>
  <c r="EB11" i="80"/>
  <c r="EB31" i="80" s="1"/>
  <c r="ED14" i="163"/>
  <c r="ED34" i="163" s="1"/>
  <c r="ED13" i="165" s="1"/>
  <c r="ED14" i="80"/>
  <c r="ED34" i="80" s="1"/>
  <c r="ED14" i="164"/>
  <c r="ED34" i="164" s="1"/>
  <c r="ED14" i="145"/>
  <c r="ED34" i="145" s="1"/>
  <c r="ED14" i="166"/>
  <c r="ED34" i="166" s="1"/>
  <c r="ED14" i="126"/>
  <c r="ED34" i="126" s="1"/>
  <c r="ED13" i="144" s="1"/>
  <c r="ED22" i="145"/>
  <c r="ED42" i="145" s="1"/>
  <c r="ED22" i="166"/>
  <c r="ED42" i="166" s="1"/>
  <c r="ED22" i="80"/>
  <c r="ED42" i="80" s="1"/>
  <c r="ED22" i="163"/>
  <c r="ED42" i="163" s="1"/>
  <c r="ED21" i="165" s="1"/>
  <c r="ED22" i="126"/>
  <c r="ED42" i="126" s="1"/>
  <c r="ED21" i="144" s="1"/>
  <c r="ED22" i="164"/>
  <c r="ED42" i="164" s="1"/>
  <c r="DS20" i="166"/>
  <c r="DS40" i="166" s="1"/>
  <c r="DS20" i="145"/>
  <c r="DS40" i="145" s="1"/>
  <c r="DS20" i="163"/>
  <c r="DS40" i="163" s="1"/>
  <c r="DS19" i="165" s="1"/>
  <c r="DS20" i="80"/>
  <c r="DS40" i="80" s="1"/>
  <c r="DS20" i="164"/>
  <c r="DS40" i="164" s="1"/>
  <c r="DS20" i="126"/>
  <c r="DS40" i="126" s="1"/>
  <c r="DS19" i="144" s="1"/>
  <c r="EC22" i="163"/>
  <c r="EC42" i="163" s="1"/>
  <c r="EC21" i="165" s="1"/>
  <c r="EC22" i="80"/>
  <c r="EC42" i="80" s="1"/>
  <c r="EC22" i="164"/>
  <c r="EC42" i="164" s="1"/>
  <c r="EC22" i="145"/>
  <c r="EC42" i="145" s="1"/>
  <c r="EC22" i="166"/>
  <c r="EC42" i="166" s="1"/>
  <c r="EC22" i="126"/>
  <c r="EC42" i="126" s="1"/>
  <c r="EC21" i="144" s="1"/>
  <c r="DR14" i="194"/>
  <c r="DR34" i="194" s="1"/>
  <c r="DR14" i="192"/>
  <c r="DR34" i="192" s="1"/>
  <c r="DK14" i="126"/>
  <c r="DK34" i="126" s="1"/>
  <c r="DK13" i="144" s="1"/>
  <c r="DK14" i="163"/>
  <c r="DK34" i="163" s="1"/>
  <c r="DK13" i="165" s="1"/>
  <c r="DK14" i="145"/>
  <c r="DK34" i="145" s="1"/>
  <c r="DK14" i="166"/>
  <c r="DK34" i="166" s="1"/>
  <c r="DR14" i="191"/>
  <c r="DR34" i="191" s="1"/>
  <c r="DK14" i="80"/>
  <c r="DK34" i="80" s="1"/>
  <c r="DK14" i="164"/>
  <c r="DK34" i="164" s="1"/>
  <c r="DR14" i="195"/>
  <c r="DD14" i="166"/>
  <c r="DD34" i="166" s="1"/>
  <c r="DK14" i="195"/>
  <c r="DD14" i="126"/>
  <c r="DD34" i="126" s="1"/>
  <c r="DD13" i="144" s="1"/>
  <c r="DD14" i="163"/>
  <c r="DD34" i="163" s="1"/>
  <c r="DK14" i="191"/>
  <c r="DK34" i="191" s="1"/>
  <c r="DK14" i="194"/>
  <c r="DK34" i="194" s="1"/>
  <c r="DD14" i="164"/>
  <c r="DD34" i="164" s="1"/>
  <c r="DD14" i="145"/>
  <c r="DD34" i="145" s="1"/>
  <c r="DK14" i="192"/>
  <c r="DK34" i="192" s="1"/>
  <c r="DD14" i="80"/>
  <c r="DD34" i="80" s="1"/>
  <c r="DJ19" i="193"/>
  <c r="DC19" i="165"/>
  <c r="DM21" i="193"/>
  <c r="DF21" i="165"/>
  <c r="DX22" i="145"/>
  <c r="DX42" i="145" s="1"/>
  <c r="DX22" i="166"/>
  <c r="DX42" i="166" s="1"/>
  <c r="DX22" i="126"/>
  <c r="DX42" i="126" s="1"/>
  <c r="DX21" i="144" s="1"/>
  <c r="DX22" i="163"/>
  <c r="DX42" i="163" s="1"/>
  <c r="DX21" i="165" s="1"/>
  <c r="DX22" i="80"/>
  <c r="DX42" i="80" s="1"/>
  <c r="DX22" i="164"/>
  <c r="DX42" i="164" s="1"/>
  <c r="DN14" i="166"/>
  <c r="DN34" i="166" s="1"/>
  <c r="DN14" i="126"/>
  <c r="DN34" i="126" s="1"/>
  <c r="DN13" i="144" s="1"/>
  <c r="DN14" i="163"/>
  <c r="DN34" i="163" s="1"/>
  <c r="DN13" i="165" s="1"/>
  <c r="DN14" i="80"/>
  <c r="DN34" i="80" s="1"/>
  <c r="DN14" i="164"/>
  <c r="DN34" i="164" s="1"/>
  <c r="DN14" i="145"/>
  <c r="DN34" i="145" s="1"/>
  <c r="DL17" i="166"/>
  <c r="DL37" i="166" s="1"/>
  <c r="DL17" i="126"/>
  <c r="DL37" i="126" s="1"/>
  <c r="DL16" i="144" s="1"/>
  <c r="DL17" i="163"/>
  <c r="DL37" i="163" s="1"/>
  <c r="DL16" i="165" s="1"/>
  <c r="DL17" i="80"/>
  <c r="DL37" i="80" s="1"/>
  <c r="DL17" i="164"/>
  <c r="DL37" i="164" s="1"/>
  <c r="DL17" i="145"/>
  <c r="DL37" i="145" s="1"/>
  <c r="DY20" i="163"/>
  <c r="DY40" i="163" s="1"/>
  <c r="DY19" i="165" s="1"/>
  <c r="DY20" i="80"/>
  <c r="DY40" i="80" s="1"/>
  <c r="DY20" i="164"/>
  <c r="DY40" i="164" s="1"/>
  <c r="DY20" i="145"/>
  <c r="DY40" i="145" s="1"/>
  <c r="DY20" i="166"/>
  <c r="DY40" i="166" s="1"/>
  <c r="DY20" i="126"/>
  <c r="DY40" i="126" s="1"/>
  <c r="DY19" i="144" s="1"/>
  <c r="DZ20" i="145"/>
  <c r="DZ40" i="145" s="1"/>
  <c r="DZ20" i="166"/>
  <c r="DZ40" i="166" s="1"/>
  <c r="DZ20" i="126"/>
  <c r="DZ40" i="126" s="1"/>
  <c r="DZ19" i="144" s="1"/>
  <c r="DZ20" i="163"/>
  <c r="DZ40" i="163" s="1"/>
  <c r="DZ19" i="165" s="1"/>
  <c r="DZ20" i="80"/>
  <c r="DZ40" i="80" s="1"/>
  <c r="DZ20" i="164"/>
  <c r="DZ40" i="164" s="1"/>
  <c r="DQ17" i="145"/>
  <c r="DQ37" i="145" s="1"/>
  <c r="DQ17" i="166"/>
  <c r="DQ37" i="166" s="1"/>
  <c r="DQ17" i="126"/>
  <c r="DQ37" i="126" s="1"/>
  <c r="DQ16" i="144" s="1"/>
  <c r="DQ17" i="163"/>
  <c r="DQ37" i="163" s="1"/>
  <c r="DQ16" i="165" s="1"/>
  <c r="DQ17" i="80"/>
  <c r="DQ37" i="80" s="1"/>
  <c r="DQ17" i="164"/>
  <c r="DQ37" i="164" s="1"/>
  <c r="DP15" i="193"/>
  <c r="DI15" i="165"/>
  <c r="EC17" i="163"/>
  <c r="EC37" i="163" s="1"/>
  <c r="EC16" i="165" s="1"/>
  <c r="EC17" i="80"/>
  <c r="EC37" i="80" s="1"/>
  <c r="EC17" i="164"/>
  <c r="EC37" i="164" s="1"/>
  <c r="EC17" i="145"/>
  <c r="EC37" i="145" s="1"/>
  <c r="EC17" i="166"/>
  <c r="EC37" i="166" s="1"/>
  <c r="EC17" i="126"/>
  <c r="EC37" i="126" s="1"/>
  <c r="EC16" i="144" s="1"/>
  <c r="DO17" i="194"/>
  <c r="DO37" i="194" s="1"/>
  <c r="DH17" i="164"/>
  <c r="DH37" i="164" s="1"/>
  <c r="DH17" i="145"/>
  <c r="DH37" i="145" s="1"/>
  <c r="DO17" i="192"/>
  <c r="DO37" i="192" s="1"/>
  <c r="DH17" i="126"/>
  <c r="DH37" i="126" s="1"/>
  <c r="DH16" i="144" s="1"/>
  <c r="DH17" i="166"/>
  <c r="DH37" i="166" s="1"/>
  <c r="DO17" i="191"/>
  <c r="DO37" i="191" s="1"/>
  <c r="DH17" i="80"/>
  <c r="DH37" i="80" s="1"/>
  <c r="DH17" i="163"/>
  <c r="DH37" i="163" s="1"/>
  <c r="DO17" i="195"/>
  <c r="DK18" i="193"/>
  <c r="DD18" i="165"/>
  <c r="DD20" i="163"/>
  <c r="DD40" i="163" s="1"/>
  <c r="DK20" i="191"/>
  <c r="DK40" i="191" s="1"/>
  <c r="DK20" i="194"/>
  <c r="DK40" i="194" s="1"/>
  <c r="DD20" i="164"/>
  <c r="DD40" i="164" s="1"/>
  <c r="DD20" i="145"/>
  <c r="DD40" i="145" s="1"/>
  <c r="DK20" i="192"/>
  <c r="DK40" i="192" s="1"/>
  <c r="DD20" i="80"/>
  <c r="DD40" i="80" s="1"/>
  <c r="DD20" i="166"/>
  <c r="DD40" i="166" s="1"/>
  <c r="DK20" i="195"/>
  <c r="DD20" i="126"/>
  <c r="DD40" i="126" s="1"/>
  <c r="DD19" i="144" s="1"/>
  <c r="DE11" i="164"/>
  <c r="DE31" i="164" s="1"/>
  <c r="DL11" i="191"/>
  <c r="DL31" i="191" s="1"/>
  <c r="DE11" i="163"/>
  <c r="DE31" i="163" s="1"/>
  <c r="DE11" i="145"/>
  <c r="DE31" i="145" s="1"/>
  <c r="DL11" i="194"/>
  <c r="DL31" i="194" s="1"/>
  <c r="DL11" i="192"/>
  <c r="DL31" i="192" s="1"/>
  <c r="DE11" i="126"/>
  <c r="DE31" i="126" s="1"/>
  <c r="DE10" i="144" s="1"/>
  <c r="DE11" i="166"/>
  <c r="DE31" i="166" s="1"/>
  <c r="DL11" i="195"/>
  <c r="DE11" i="80"/>
  <c r="DE31" i="80" s="1"/>
  <c r="EA11" i="145"/>
  <c r="EA31" i="145" s="1"/>
  <c r="EA11" i="166"/>
  <c r="EA31" i="166" s="1"/>
  <c r="EA11" i="126"/>
  <c r="EA31" i="126" s="1"/>
  <c r="EA10" i="144" s="1"/>
  <c r="EA11" i="164"/>
  <c r="EA31" i="164" s="1"/>
  <c r="EA11" i="80"/>
  <c r="EA31" i="80" s="1"/>
  <c r="EA11" i="163"/>
  <c r="EA31" i="163" s="1"/>
  <c r="EA10" i="165" s="1"/>
  <c r="DN13" i="193"/>
  <c r="DG13" i="165"/>
  <c r="DN11" i="145"/>
  <c r="DN31" i="145" s="1"/>
  <c r="DN11" i="166"/>
  <c r="DN31" i="166" s="1"/>
  <c r="DN11" i="126"/>
  <c r="DN31" i="126" s="1"/>
  <c r="DN10" i="144" s="1"/>
  <c r="DN11" i="163"/>
  <c r="DN31" i="163" s="1"/>
  <c r="DN10" i="165" s="1"/>
  <c r="DN11" i="80"/>
  <c r="DN31" i="80" s="1"/>
  <c r="DN11" i="164"/>
  <c r="DN31" i="164" s="1"/>
  <c r="DN20" i="166"/>
  <c r="DN40" i="166" s="1"/>
  <c r="DN20" i="126"/>
  <c r="DN40" i="126" s="1"/>
  <c r="DN19" i="144" s="1"/>
  <c r="DN20" i="163"/>
  <c r="DN40" i="163" s="1"/>
  <c r="DN19" i="165" s="1"/>
  <c r="DN20" i="80"/>
  <c r="DN40" i="80" s="1"/>
  <c r="DN20" i="164"/>
  <c r="DN40" i="164" s="1"/>
  <c r="DN20" i="145"/>
  <c r="DN40" i="145" s="1"/>
  <c r="DI13" i="193"/>
  <c r="DB13" i="165"/>
  <c r="DM13" i="193"/>
  <c r="DF13" i="165"/>
  <c r="DS11" i="164"/>
  <c r="DS31" i="164" s="1"/>
  <c r="DS11" i="80"/>
  <c r="DS31" i="80" s="1"/>
  <c r="DS11" i="163"/>
  <c r="DS31" i="163" s="1"/>
  <c r="DS10" i="165" s="1"/>
  <c r="DS11" i="145"/>
  <c r="DS31" i="145" s="1"/>
  <c r="DS11" i="166"/>
  <c r="DS31" i="166" s="1"/>
  <c r="DS11" i="126"/>
  <c r="DS31" i="126" s="1"/>
  <c r="DS10" i="144" s="1"/>
  <c r="EC20" i="126"/>
  <c r="EC40" i="126" s="1"/>
  <c r="EC19" i="144" s="1"/>
  <c r="EC20" i="163"/>
  <c r="EC40" i="163" s="1"/>
  <c r="EC19" i="165" s="1"/>
  <c r="EC20" i="80"/>
  <c r="EC40" i="80" s="1"/>
  <c r="EC20" i="164"/>
  <c r="EC40" i="164" s="1"/>
  <c r="EC20" i="166"/>
  <c r="EC40" i="166" s="1"/>
  <c r="EC20" i="145"/>
  <c r="EC40" i="145" s="1"/>
  <c r="DL11" i="166"/>
  <c r="DL31" i="166" s="1"/>
  <c r="DL11" i="126"/>
  <c r="DL31" i="126" s="1"/>
  <c r="DL10" i="144" s="1"/>
  <c r="DL11" i="163"/>
  <c r="DL31" i="163" s="1"/>
  <c r="DL10" i="165" s="1"/>
  <c r="DL11" i="80"/>
  <c r="DL31" i="80" s="1"/>
  <c r="DL11" i="164"/>
  <c r="DL31" i="164" s="1"/>
  <c r="DL11" i="145"/>
  <c r="DL31" i="145" s="1"/>
  <c r="DH10" i="193"/>
  <c r="DA10" i="165"/>
  <c r="DO7" i="193"/>
  <c r="DH7" i="165"/>
  <c r="DH21" i="193"/>
  <c r="DA21" i="165"/>
  <c r="DD15" i="165"/>
  <c r="DK15" i="193"/>
  <c r="DJ10" i="193"/>
  <c r="DC10" i="165"/>
  <c r="EA20" i="164"/>
  <c r="EA40" i="164" s="1"/>
  <c r="EA20" i="145"/>
  <c r="EA40" i="145" s="1"/>
  <c r="EA20" i="166"/>
  <c r="EA40" i="166" s="1"/>
  <c r="EA20" i="126"/>
  <c r="EA40" i="126" s="1"/>
  <c r="EA19" i="144" s="1"/>
  <c r="EA20" i="163"/>
  <c r="EA40" i="163" s="1"/>
  <c r="EA19" i="165" s="1"/>
  <c r="EA20" i="80"/>
  <c r="EA40" i="80" s="1"/>
  <c r="DT11" i="166"/>
  <c r="DT31" i="166" s="1"/>
  <c r="DT11" i="126"/>
  <c r="DT31" i="126" s="1"/>
  <c r="DT10" i="144" s="1"/>
  <c r="DT11" i="163"/>
  <c r="DT31" i="163" s="1"/>
  <c r="DT10" i="165" s="1"/>
  <c r="DT11" i="80"/>
  <c r="DT31" i="80" s="1"/>
  <c r="DT11" i="164"/>
  <c r="DT31" i="164" s="1"/>
  <c r="DT11" i="145"/>
  <c r="DT31" i="145" s="1"/>
  <c r="DR14" i="145"/>
  <c r="DR34" i="145" s="1"/>
  <c r="DR14" i="166"/>
  <c r="DR34" i="166" s="1"/>
  <c r="DR14" i="126"/>
  <c r="DR34" i="126" s="1"/>
  <c r="DR13" i="144" s="1"/>
  <c r="DR14" i="163"/>
  <c r="DR34" i="163" s="1"/>
  <c r="DR13" i="165" s="1"/>
  <c r="DR14" i="80"/>
  <c r="DR34" i="80" s="1"/>
  <c r="DR14" i="164"/>
  <c r="DR34" i="164" s="1"/>
  <c r="DO9" i="193"/>
  <c r="DH9" i="165"/>
  <c r="DQ10" i="193"/>
  <c r="DJ10" i="165"/>
  <c r="DK7" i="193"/>
  <c r="DD7" i="165"/>
  <c r="DD12" i="165"/>
  <c r="DK12" i="193"/>
  <c r="DQ19" i="193"/>
  <c r="DJ19" i="165"/>
  <c r="DT14" i="145"/>
  <c r="DT34" i="145" s="1"/>
  <c r="DT14" i="166"/>
  <c r="DT34" i="166" s="1"/>
  <c r="DT14" i="80"/>
  <c r="DT34" i="80" s="1"/>
  <c r="DT14" i="163"/>
  <c r="DT34" i="163" s="1"/>
  <c r="DT13" i="165" s="1"/>
  <c r="DT14" i="126"/>
  <c r="DT34" i="126" s="1"/>
  <c r="DT13" i="144" s="1"/>
  <c r="DT14" i="164"/>
  <c r="DT34" i="164" s="1"/>
  <c r="DR20" i="166"/>
  <c r="DR40" i="166" s="1"/>
  <c r="DR20" i="126"/>
  <c r="DR40" i="126" s="1"/>
  <c r="DR19" i="144" s="1"/>
  <c r="DR20" i="163"/>
  <c r="DR40" i="163" s="1"/>
  <c r="DR19" i="165" s="1"/>
  <c r="DR20" i="80"/>
  <c r="DR40" i="80" s="1"/>
  <c r="DR20" i="164"/>
  <c r="DR40" i="164" s="1"/>
  <c r="DR20" i="145"/>
  <c r="DR40" i="145" s="1"/>
  <c r="DN19" i="193"/>
  <c r="DG19" i="165"/>
  <c r="DQ16" i="193"/>
  <c r="DJ16" i="165"/>
  <c r="DQ21" i="193"/>
  <c r="DJ21" i="165"/>
  <c r="DJ16" i="193"/>
  <c r="DC16" i="165"/>
  <c r="DK9" i="193"/>
  <c r="DD9" i="165"/>
  <c r="EA14" i="164"/>
  <c r="EA34" i="164" s="1"/>
  <c r="EA14" i="145"/>
  <c r="EA34" i="145" s="1"/>
  <c r="EA14" i="166"/>
  <c r="EA34" i="166" s="1"/>
  <c r="EA14" i="126"/>
  <c r="EA34" i="126" s="1"/>
  <c r="EA13" i="144" s="1"/>
  <c r="EA14" i="163"/>
  <c r="EA34" i="163" s="1"/>
  <c r="EA13" i="165" s="1"/>
  <c r="EA14" i="80"/>
  <c r="EA34" i="80" s="1"/>
  <c r="DI17" i="163"/>
  <c r="DI37" i="163" s="1"/>
  <c r="DI17" i="145"/>
  <c r="DI37" i="145" s="1"/>
  <c r="DI17" i="166"/>
  <c r="DI37" i="166" s="1"/>
  <c r="DP17" i="195"/>
  <c r="DI17" i="126"/>
  <c r="DI37" i="126" s="1"/>
  <c r="DI16" i="144" s="1"/>
  <c r="DP17" i="194"/>
  <c r="DP37" i="194" s="1"/>
  <c r="DP17" i="192"/>
  <c r="DP37" i="192" s="1"/>
  <c r="DI17" i="80"/>
  <c r="DI37" i="80" s="1"/>
  <c r="DI17" i="164"/>
  <c r="DI37" i="164" s="1"/>
  <c r="DP17" i="191"/>
  <c r="DP37" i="191" s="1"/>
  <c r="DI7" i="165"/>
  <c r="DP7" i="193"/>
  <c r="DP22" i="194"/>
  <c r="DP42" i="194" s="1"/>
  <c r="DI22" i="164"/>
  <c r="DI42" i="164" s="1"/>
  <c r="DI22" i="126"/>
  <c r="DI42" i="126" s="1"/>
  <c r="DI21" i="144" s="1"/>
  <c r="DP22" i="192"/>
  <c r="DP42" i="192" s="1"/>
  <c r="DI22" i="145"/>
  <c r="DI42" i="145" s="1"/>
  <c r="DI22" i="166"/>
  <c r="DI42" i="166" s="1"/>
  <c r="DP22" i="191"/>
  <c r="DP42" i="191" s="1"/>
  <c r="DI22" i="80"/>
  <c r="DI42" i="80" s="1"/>
  <c r="DI22" i="163"/>
  <c r="DI42" i="163" s="1"/>
  <c r="DP22" i="195"/>
  <c r="DR11" i="164"/>
  <c r="DR31" i="164" s="1"/>
  <c r="DR11" i="145"/>
  <c r="DR31" i="145" s="1"/>
  <c r="DR11" i="166"/>
  <c r="DR31" i="166" s="1"/>
  <c r="DR11" i="126"/>
  <c r="DR31" i="126" s="1"/>
  <c r="DR10" i="144" s="1"/>
  <c r="DR11" i="163"/>
  <c r="DR31" i="163" s="1"/>
  <c r="DR10" i="165" s="1"/>
  <c r="DR11" i="80"/>
  <c r="DR31" i="80" s="1"/>
  <c r="DR22" i="163"/>
  <c r="DR42" i="163" s="1"/>
  <c r="DR21" i="165" s="1"/>
  <c r="DR22" i="80"/>
  <c r="DR42" i="80" s="1"/>
  <c r="DR22" i="164"/>
  <c r="DR42" i="164" s="1"/>
  <c r="DR22" i="145"/>
  <c r="DR42" i="145" s="1"/>
  <c r="DR22" i="166"/>
  <c r="DR42" i="166" s="1"/>
  <c r="DR22" i="126"/>
  <c r="DR42" i="126" s="1"/>
  <c r="DR21" i="144" s="1"/>
  <c r="DX11" i="163"/>
  <c r="DX31" i="163" s="1"/>
  <c r="DX10" i="165" s="1"/>
  <c r="DX11" i="80"/>
  <c r="DX31" i="80" s="1"/>
  <c r="DX11" i="164"/>
  <c r="DX31" i="164" s="1"/>
  <c r="DX11" i="145"/>
  <c r="DX31" i="145" s="1"/>
  <c r="DX11" i="166"/>
  <c r="DX31" i="166" s="1"/>
  <c r="DX11" i="126"/>
  <c r="DX31" i="126" s="1"/>
  <c r="DX10" i="144" s="1"/>
  <c r="ED17" i="163"/>
  <c r="ED37" i="163" s="1"/>
  <c r="ED16" i="165" s="1"/>
  <c r="ED17" i="126"/>
  <c r="ED37" i="126" s="1"/>
  <c r="ED16" i="144" s="1"/>
  <c r="ED17" i="164"/>
  <c r="ED37" i="164" s="1"/>
  <c r="ED17" i="145"/>
  <c r="ED37" i="145" s="1"/>
  <c r="ED17" i="166"/>
  <c r="ED37" i="166" s="1"/>
  <c r="ED17" i="80"/>
  <c r="ED37" i="80" s="1"/>
  <c r="DQ20" i="145"/>
  <c r="DQ40" i="145" s="1"/>
  <c r="DQ20" i="166"/>
  <c r="DQ40" i="166" s="1"/>
  <c r="DQ20" i="126"/>
  <c r="DQ40" i="126" s="1"/>
  <c r="DQ19" i="144" s="1"/>
  <c r="DQ20" i="163"/>
  <c r="DQ40" i="163" s="1"/>
  <c r="DQ19" i="165" s="1"/>
  <c r="DQ20" i="80"/>
  <c r="DQ40" i="80" s="1"/>
  <c r="DQ20" i="164"/>
  <c r="DQ40" i="164" s="1"/>
  <c r="EB22" i="164"/>
  <c r="EB42" i="164" s="1"/>
  <c r="EB22" i="145"/>
  <c r="EB42" i="145" s="1"/>
  <c r="EB22" i="166"/>
  <c r="EB42" i="166" s="1"/>
  <c r="EB22" i="80"/>
  <c r="EB42" i="80" s="1"/>
  <c r="EB22" i="163"/>
  <c r="EB42" i="163" s="1"/>
  <c r="EB21" i="165" s="1"/>
  <c r="EB22" i="126"/>
  <c r="EB42" i="126" s="1"/>
  <c r="EB21" i="144" s="1"/>
  <c r="DT22" i="145"/>
  <c r="DT42" i="145" s="1"/>
  <c r="DT22" i="166"/>
  <c r="DT42" i="166" s="1"/>
  <c r="DT22" i="126"/>
  <c r="DT42" i="126" s="1"/>
  <c r="DT21" i="144" s="1"/>
  <c r="DT22" i="163"/>
  <c r="DT42" i="163" s="1"/>
  <c r="DT21" i="165" s="1"/>
  <c r="DT22" i="80"/>
  <c r="DT42" i="80" s="1"/>
  <c r="DT22" i="164"/>
  <c r="DT42" i="164" s="1"/>
  <c r="DR22" i="191"/>
  <c r="DR42" i="191" s="1"/>
  <c r="DK22" i="145"/>
  <c r="DK42" i="145" s="1"/>
  <c r="DK22" i="166"/>
  <c r="DK42" i="166" s="1"/>
  <c r="DR22" i="192"/>
  <c r="DR42" i="192" s="1"/>
  <c r="DK22" i="80"/>
  <c r="DK42" i="80" s="1"/>
  <c r="DK22" i="163"/>
  <c r="DK42" i="163" s="1"/>
  <c r="DK21" i="165" s="1"/>
  <c r="DR22" i="195"/>
  <c r="DR22" i="194"/>
  <c r="DR42" i="194" s="1"/>
  <c r="DK22" i="164"/>
  <c r="DK42" i="164" s="1"/>
  <c r="DK22" i="126"/>
  <c r="DK42" i="126" s="1"/>
  <c r="DK21" i="144" s="1"/>
  <c r="DO22" i="194"/>
  <c r="DO42" i="194" s="1"/>
  <c r="DO22" i="191"/>
  <c r="DO42" i="191" s="1"/>
  <c r="DH22" i="126"/>
  <c r="DH42" i="126" s="1"/>
  <c r="DH21" i="144" s="1"/>
  <c r="DH22" i="166"/>
  <c r="DH42" i="166" s="1"/>
  <c r="DO22" i="195"/>
  <c r="DH22" i="80"/>
  <c r="DH42" i="80" s="1"/>
  <c r="DH22" i="163"/>
  <c r="DH42" i="163" s="1"/>
  <c r="DO22" i="192"/>
  <c r="DO42" i="192" s="1"/>
  <c r="DH22" i="164"/>
  <c r="DH42" i="164" s="1"/>
  <c r="DH22" i="145"/>
  <c r="DH42" i="145" s="1"/>
  <c r="DD17" i="163"/>
  <c r="DD37" i="163" s="1"/>
  <c r="DK17" i="195"/>
  <c r="DK17" i="194"/>
  <c r="DK37" i="194" s="1"/>
  <c r="DD17" i="164"/>
  <c r="DD37" i="164" s="1"/>
  <c r="DD17" i="145"/>
  <c r="DD37" i="145" s="1"/>
  <c r="DK17" i="192"/>
  <c r="DK37" i="192" s="1"/>
  <c r="DD17" i="126"/>
  <c r="DD37" i="126" s="1"/>
  <c r="DD16" i="144" s="1"/>
  <c r="DD17" i="166"/>
  <c r="DD37" i="166" s="1"/>
  <c r="DK17" i="191"/>
  <c r="DK37" i="191" s="1"/>
  <c r="DD17" i="80"/>
  <c r="DD37" i="80" s="1"/>
  <c r="DI21" i="193"/>
  <c r="DB21" i="165"/>
  <c r="DE15" i="165"/>
  <c r="DL15" i="193"/>
  <c r="DA16" i="165"/>
  <c r="DH16" i="193"/>
  <c r="DF16" i="165"/>
  <c r="DM16" i="193"/>
  <c r="DJ13" i="193"/>
  <c r="DC13" i="165"/>
  <c r="DX17" i="163"/>
  <c r="DX37" i="163" s="1"/>
  <c r="DX16" i="165" s="1"/>
  <c r="DX17" i="126"/>
  <c r="DX37" i="126" s="1"/>
  <c r="DX16" i="144" s="1"/>
  <c r="DX17" i="164"/>
  <c r="DX37" i="164" s="1"/>
  <c r="DX17" i="145"/>
  <c r="DX37" i="145" s="1"/>
  <c r="DX17" i="166"/>
  <c r="DX37" i="166" s="1"/>
  <c r="DX17" i="80"/>
  <c r="DX37" i="80" s="1"/>
  <c r="DN17" i="166"/>
  <c r="DN37" i="166" s="1"/>
  <c r="DN17" i="126"/>
  <c r="DN37" i="126" s="1"/>
  <c r="DN16" i="144" s="1"/>
  <c r="DN17" i="163"/>
  <c r="DN37" i="163" s="1"/>
  <c r="DN16" i="165" s="1"/>
  <c r="DN17" i="80"/>
  <c r="DN37" i="80" s="1"/>
  <c r="DN17" i="164"/>
  <c r="DN37" i="164" s="1"/>
  <c r="DN17" i="145"/>
  <c r="DN37" i="145" s="1"/>
  <c r="DN22" i="145"/>
  <c r="DN42" i="145" s="1"/>
  <c r="DN22" i="166"/>
  <c r="DN42" i="166" s="1"/>
  <c r="DN22" i="126"/>
  <c r="DN42" i="126" s="1"/>
  <c r="DN21" i="144" s="1"/>
  <c r="DN22" i="163"/>
  <c r="DN42" i="163" s="1"/>
  <c r="DN21" i="165" s="1"/>
  <c r="DN22" i="80"/>
  <c r="DN42" i="80" s="1"/>
  <c r="DN22" i="164"/>
  <c r="DN42" i="164" s="1"/>
  <c r="DM10" i="193"/>
  <c r="DF10" i="165"/>
  <c r="DN10" i="193"/>
  <c r="DG10" i="165"/>
  <c r="DL20" i="166"/>
  <c r="DL40" i="166" s="1"/>
  <c r="DL20" i="126"/>
  <c r="DL40" i="126" s="1"/>
  <c r="DL19" i="144" s="1"/>
  <c r="DL20" i="163"/>
  <c r="DL40" i="163" s="1"/>
  <c r="DL19" i="165" s="1"/>
  <c r="DL20" i="80"/>
  <c r="DL40" i="80" s="1"/>
  <c r="DL20" i="164"/>
  <c r="DL40" i="164" s="1"/>
  <c r="DL20" i="145"/>
  <c r="DL40" i="145" s="1"/>
  <c r="DY11" i="145"/>
  <c r="DY31" i="145" s="1"/>
  <c r="DY11" i="166"/>
  <c r="DY31" i="166" s="1"/>
  <c r="DY11" i="126"/>
  <c r="DY31" i="126" s="1"/>
  <c r="DY10" i="144" s="1"/>
  <c r="DY11" i="163"/>
  <c r="DY31" i="163" s="1"/>
  <c r="DY10" i="165" s="1"/>
  <c r="DY11" i="80"/>
  <c r="DY31" i="80" s="1"/>
  <c r="DY11" i="164"/>
  <c r="DY31" i="164" s="1"/>
  <c r="DZ17" i="166"/>
  <c r="DZ37" i="166" s="1"/>
  <c r="DZ17" i="126"/>
  <c r="DZ37" i="126" s="1"/>
  <c r="DZ16" i="144" s="1"/>
  <c r="DZ17" i="163"/>
  <c r="DZ37" i="163" s="1"/>
  <c r="DZ16" i="165" s="1"/>
  <c r="DZ17" i="80"/>
  <c r="DZ37" i="80" s="1"/>
  <c r="DZ17" i="164"/>
  <c r="DZ37" i="164" s="1"/>
  <c r="DZ17" i="145"/>
  <c r="DZ37" i="145" s="1"/>
  <c r="DH11" i="164"/>
  <c r="DH31" i="164" s="1"/>
  <c r="DH11" i="126"/>
  <c r="DH31" i="126" s="1"/>
  <c r="DH10" i="144" s="1"/>
  <c r="DH11" i="166"/>
  <c r="DH31" i="166" s="1"/>
  <c r="DO11" i="191"/>
  <c r="DO31" i="191" s="1"/>
  <c r="DH11" i="80"/>
  <c r="DH31" i="80" s="1"/>
  <c r="DH11" i="163"/>
  <c r="DH31" i="163" s="1"/>
  <c r="DO11" i="195"/>
  <c r="DO11" i="194"/>
  <c r="DO31" i="194" s="1"/>
  <c r="DO11" i="192"/>
  <c r="DO31" i="192" s="1"/>
  <c r="DH11" i="145"/>
  <c r="DH31" i="145" s="1"/>
  <c r="DQ11" i="145"/>
  <c r="DQ31" i="145" s="1"/>
  <c r="DQ11" i="166"/>
  <c r="DQ31" i="166" s="1"/>
  <c r="DQ11" i="126"/>
  <c r="DQ31" i="126" s="1"/>
  <c r="DQ10" i="144" s="1"/>
  <c r="DQ11" i="163"/>
  <c r="DQ31" i="163" s="1"/>
  <c r="DQ10" i="165" s="1"/>
  <c r="DQ11" i="80"/>
  <c r="DQ31" i="80" s="1"/>
  <c r="DQ11" i="164"/>
  <c r="DQ31" i="164" s="1"/>
  <c r="DH13" i="193"/>
  <c r="DA13" i="165"/>
  <c r="EB14" i="163"/>
  <c r="EB34" i="163" s="1"/>
  <c r="EB13" i="165" s="1"/>
  <c r="EB14" i="126"/>
  <c r="EB34" i="126" s="1"/>
  <c r="EB13" i="144" s="1"/>
  <c r="EB14" i="164"/>
  <c r="EB34" i="164" s="1"/>
  <c r="EB14" i="145"/>
  <c r="EB34" i="145" s="1"/>
  <c r="EB14" i="166"/>
  <c r="EB34" i="166" s="1"/>
  <c r="EB14" i="80"/>
  <c r="EB34" i="80" s="1"/>
  <c r="DI20" i="166"/>
  <c r="DI40" i="166" s="1"/>
  <c r="DP20" i="195"/>
  <c r="DI20" i="80"/>
  <c r="DI40" i="80" s="1"/>
  <c r="DI20" i="163"/>
  <c r="DI40" i="163" s="1"/>
  <c r="DP20" i="191"/>
  <c r="DP40" i="191" s="1"/>
  <c r="DP20" i="194"/>
  <c r="DP40" i="194" s="1"/>
  <c r="DI20" i="164"/>
  <c r="DI40" i="164" s="1"/>
  <c r="DI20" i="145"/>
  <c r="DI40" i="145" s="1"/>
  <c r="DP20" i="192"/>
  <c r="DP40" i="192" s="1"/>
  <c r="DI20" i="126"/>
  <c r="DI40" i="126" s="1"/>
  <c r="DI19" i="144" s="1"/>
  <c r="DP18" i="193"/>
  <c r="DI18" i="165"/>
  <c r="DX20" i="163"/>
  <c r="DX40" i="163" s="1"/>
  <c r="DX19" i="165" s="1"/>
  <c r="DX20" i="126"/>
  <c r="DX40" i="126" s="1"/>
  <c r="DX19" i="144" s="1"/>
  <c r="DX20" i="164"/>
  <c r="DX40" i="164" s="1"/>
  <c r="DX20" i="145"/>
  <c r="DX40" i="145" s="1"/>
  <c r="DX20" i="166"/>
  <c r="DX40" i="166" s="1"/>
  <c r="DX20" i="80"/>
  <c r="DX40" i="80" s="1"/>
  <c r="DS22" i="164"/>
  <c r="DS42" i="164" s="1"/>
  <c r="DS22" i="126"/>
  <c r="DS42" i="126" s="1"/>
  <c r="DS21" i="144" s="1"/>
  <c r="DS22" i="166"/>
  <c r="DS42" i="166" s="1"/>
  <c r="DS22" i="145"/>
  <c r="DS42" i="145" s="1"/>
  <c r="DS22" i="163"/>
  <c r="DS42" i="163" s="1"/>
  <c r="DS21" i="165" s="1"/>
  <c r="DS22" i="80"/>
  <c r="DS42" i="80" s="1"/>
  <c r="DS17" i="163"/>
  <c r="DS37" i="163" s="1"/>
  <c r="DS16" i="165" s="1"/>
  <c r="DS17" i="80"/>
  <c r="DS37" i="80" s="1"/>
  <c r="DS17" i="164"/>
  <c r="DS37" i="164" s="1"/>
  <c r="DS17" i="145"/>
  <c r="DS37" i="145" s="1"/>
  <c r="DS17" i="166"/>
  <c r="DS37" i="166" s="1"/>
  <c r="DS17" i="126"/>
  <c r="DS37" i="126" s="1"/>
  <c r="DS16" i="144" s="1"/>
  <c r="EC11" i="164"/>
  <c r="EC31" i="164" s="1"/>
  <c r="EC11" i="145"/>
  <c r="EC31" i="145" s="1"/>
  <c r="EC11" i="166"/>
  <c r="EC31" i="166" s="1"/>
  <c r="EC11" i="126"/>
  <c r="EC31" i="126" s="1"/>
  <c r="EC10" i="144" s="1"/>
  <c r="EC11" i="163"/>
  <c r="EC31" i="163" s="1"/>
  <c r="EC10" i="165" s="1"/>
  <c r="EC11" i="80"/>
  <c r="EC31" i="80" s="1"/>
  <c r="DL22" i="163"/>
  <c r="DL42" i="163" s="1"/>
  <c r="DL21" i="165" s="1"/>
  <c r="DL22" i="80"/>
  <c r="DL42" i="80" s="1"/>
  <c r="DL22" i="164"/>
  <c r="DL42" i="164" s="1"/>
  <c r="DL22" i="145"/>
  <c r="DL42" i="145" s="1"/>
  <c r="DL22" i="166"/>
  <c r="DL42" i="166" s="1"/>
  <c r="DL22" i="126"/>
  <c r="DL42" i="126" s="1"/>
  <c r="DL21" i="144" s="1"/>
  <c r="DY17" i="145"/>
  <c r="DY37" i="145" s="1"/>
  <c r="DY17" i="166"/>
  <c r="DY37" i="166" s="1"/>
  <c r="DY17" i="126"/>
  <c r="DY37" i="126" s="1"/>
  <c r="DY16" i="144" s="1"/>
  <c r="DY17" i="163"/>
  <c r="DY37" i="163" s="1"/>
  <c r="DY16" i="165" s="1"/>
  <c r="DY17" i="80"/>
  <c r="DY37" i="80" s="1"/>
  <c r="DY17" i="164"/>
  <c r="DY37" i="164" s="1"/>
  <c r="DZ14" i="166"/>
  <c r="DZ34" i="166" s="1"/>
  <c r="DZ14" i="126"/>
  <c r="DZ34" i="126" s="1"/>
  <c r="DZ13" i="144" s="1"/>
  <c r="DZ14" i="163"/>
  <c r="DZ34" i="163" s="1"/>
  <c r="DZ13" i="165" s="1"/>
  <c r="DZ14" i="80"/>
  <c r="DZ34" i="80" s="1"/>
  <c r="DZ14" i="164"/>
  <c r="DZ34" i="164" s="1"/>
  <c r="DZ14" i="145"/>
  <c r="DZ34" i="145" s="1"/>
  <c r="DN16" i="193"/>
  <c r="DG16" i="165"/>
  <c r="DK11" i="194"/>
  <c r="DK31" i="194" s="1"/>
  <c r="DK11" i="192"/>
  <c r="DK31" i="192" s="1"/>
  <c r="DD11" i="145"/>
  <c r="DD31" i="145" s="1"/>
  <c r="DD11" i="164"/>
  <c r="DD31" i="164" s="1"/>
  <c r="DD11" i="126"/>
  <c r="DD31" i="126" s="1"/>
  <c r="DD10" i="144" s="1"/>
  <c r="DD11" i="166"/>
  <c r="DD31" i="166" s="1"/>
  <c r="DK11" i="191"/>
  <c r="DK31" i="191" s="1"/>
  <c r="DD11" i="80"/>
  <c r="DD31" i="80" s="1"/>
  <c r="DD11" i="163"/>
  <c r="DD31" i="163" s="1"/>
  <c r="DK11" i="195"/>
  <c r="DI19" i="193"/>
  <c r="DB19" i="165"/>
  <c r="DP9" i="193"/>
  <c r="DI9" i="165"/>
  <c r="DS14" i="126"/>
  <c r="DS34" i="126" s="1"/>
  <c r="DS13" i="144" s="1"/>
  <c r="DS14" i="166"/>
  <c r="DS34" i="166" s="1"/>
  <c r="DS14" i="145"/>
  <c r="DS34" i="145" s="1"/>
  <c r="DS14" i="163"/>
  <c r="DS34" i="163" s="1"/>
  <c r="DS13" i="165" s="1"/>
  <c r="DS14" i="80"/>
  <c r="DS34" i="80" s="1"/>
  <c r="DS14" i="164"/>
  <c r="DS34" i="164" s="1"/>
  <c r="DL14" i="166"/>
  <c r="DL34" i="166" s="1"/>
  <c r="DL14" i="126"/>
  <c r="DL34" i="126" s="1"/>
  <c r="DL13" i="144" s="1"/>
  <c r="DL14" i="163"/>
  <c r="DL34" i="163" s="1"/>
  <c r="DL13" i="165" s="1"/>
  <c r="DL14" i="80"/>
  <c r="DL34" i="80" s="1"/>
  <c r="DL14" i="164"/>
  <c r="DL34" i="164" s="1"/>
  <c r="DL14" i="145"/>
  <c r="DL34" i="145" s="1"/>
  <c r="DE14" i="166"/>
  <c r="DE34" i="166" s="1"/>
  <c r="DL14" i="195"/>
  <c r="DE14" i="80"/>
  <c r="DE34" i="80" s="1"/>
  <c r="DL14" i="192"/>
  <c r="DL34" i="192" s="1"/>
  <c r="DL14" i="191"/>
  <c r="DL34" i="191" s="1"/>
  <c r="DL14" i="194"/>
  <c r="DL34" i="194" s="1"/>
  <c r="DE14" i="163"/>
  <c r="DE34" i="163" s="1"/>
  <c r="DE14" i="145"/>
  <c r="DE34" i="145" s="1"/>
  <c r="DE14" i="164"/>
  <c r="DE34" i="164" s="1"/>
  <c r="DE14" i="126"/>
  <c r="DE34" i="126" s="1"/>
  <c r="DE13" i="144" s="1"/>
  <c r="DE20" i="163"/>
  <c r="DE40" i="163" s="1"/>
  <c r="DL20" i="191"/>
  <c r="DL40" i="191" s="1"/>
  <c r="DL20" i="194"/>
  <c r="DL40" i="194" s="1"/>
  <c r="DE20" i="164"/>
  <c r="DE40" i="164" s="1"/>
  <c r="DE20" i="145"/>
  <c r="DE40" i="145" s="1"/>
  <c r="DL20" i="192"/>
  <c r="DL40" i="192" s="1"/>
  <c r="DE20" i="126"/>
  <c r="DE40" i="126" s="1"/>
  <c r="DE19" i="144" s="1"/>
  <c r="DE20" i="166"/>
  <c r="DE40" i="166" s="1"/>
  <c r="DL20" i="195"/>
  <c r="DE20" i="80"/>
  <c r="DE40" i="80" s="1"/>
  <c r="DE18" i="165"/>
  <c r="DL18" i="193"/>
  <c r="DX14" i="166"/>
  <c r="DX34" i="166" s="1"/>
  <c r="DX14" i="80"/>
  <c r="DX34" i="80" s="1"/>
  <c r="DX14" i="163"/>
  <c r="DX34" i="163" s="1"/>
  <c r="DX13" i="165" s="1"/>
  <c r="DX14" i="126"/>
  <c r="DX34" i="126" s="1"/>
  <c r="DX13" i="144" s="1"/>
  <c r="DX14" i="164"/>
  <c r="DX34" i="164" s="1"/>
  <c r="DX14" i="145"/>
  <c r="DX34" i="145" s="1"/>
  <c r="EC14" i="163"/>
  <c r="EC34" i="163" s="1"/>
  <c r="EC13" i="165" s="1"/>
  <c r="EC14" i="166"/>
  <c r="EC34" i="166" s="1"/>
  <c r="EC14" i="145"/>
  <c r="EC34" i="145" s="1"/>
  <c r="EC14" i="126"/>
  <c r="EC34" i="126" s="1"/>
  <c r="EC13" i="144" s="1"/>
  <c r="EC14" i="164"/>
  <c r="EC34" i="164" s="1"/>
  <c r="EC14" i="80"/>
  <c r="EC34" i="80" s="1"/>
  <c r="DH14" i="166"/>
  <c r="DH34" i="166" s="1"/>
  <c r="DO14" i="195"/>
  <c r="DH14" i="126"/>
  <c r="DH34" i="126" s="1"/>
  <c r="DH13" i="144" s="1"/>
  <c r="DH14" i="163"/>
  <c r="DH34" i="163" s="1"/>
  <c r="DO14" i="191"/>
  <c r="DO34" i="191" s="1"/>
  <c r="DO14" i="194"/>
  <c r="DO34" i="194" s="1"/>
  <c r="DH14" i="164"/>
  <c r="DH34" i="164" s="1"/>
  <c r="DH14" i="145"/>
  <c r="DH34" i="145" s="1"/>
  <c r="DO14" i="192"/>
  <c r="DO34" i="192" s="1"/>
  <c r="DH14" i="80"/>
  <c r="DH34" i="80" s="1"/>
  <c r="DJ21" i="193"/>
  <c r="DC21" i="165"/>
  <c r="DQ14" i="164"/>
  <c r="DQ34" i="164" s="1"/>
  <c r="DQ14" i="80"/>
  <c r="DQ34" i="80" s="1"/>
  <c r="DQ14" i="163"/>
  <c r="DQ34" i="163" s="1"/>
  <c r="DQ13" i="165" s="1"/>
  <c r="DQ14" i="145"/>
  <c r="DQ34" i="145" s="1"/>
  <c r="DQ14" i="166"/>
  <c r="DQ34" i="166" s="1"/>
  <c r="DQ14" i="126"/>
  <c r="DQ34" i="126" s="1"/>
  <c r="DQ13" i="144" s="1"/>
  <c r="DQ22" i="163"/>
  <c r="DQ42" i="163" s="1"/>
  <c r="DQ21" i="165" s="1"/>
  <c r="DQ22" i="80"/>
  <c r="DQ42" i="80" s="1"/>
  <c r="DQ22" i="164"/>
  <c r="DQ42" i="164" s="1"/>
  <c r="DQ22" i="126"/>
  <c r="DQ42" i="126" s="1"/>
  <c r="DQ21" i="144" s="1"/>
  <c r="DQ22" i="166"/>
  <c r="DQ42" i="166" s="1"/>
  <c r="DQ22" i="145"/>
  <c r="DQ42" i="145" s="1"/>
  <c r="DE17" i="164"/>
  <c r="DE37" i="164" s="1"/>
  <c r="DL17" i="191"/>
  <c r="DL37" i="191" s="1"/>
  <c r="DL17" i="194"/>
  <c r="DL37" i="194" s="1"/>
  <c r="DE17" i="163"/>
  <c r="DE37" i="163" s="1"/>
  <c r="DE17" i="145"/>
  <c r="DE37" i="145" s="1"/>
  <c r="DL17" i="195"/>
  <c r="DE17" i="126"/>
  <c r="DE37" i="126" s="1"/>
  <c r="DE16" i="144" s="1"/>
  <c r="DE17" i="166"/>
  <c r="DE37" i="166" s="1"/>
  <c r="DL17" i="192"/>
  <c r="DL37" i="192" s="1"/>
  <c r="DE17" i="80"/>
  <c r="DE37" i="80" s="1"/>
  <c r="DE7" i="165"/>
  <c r="DL7" i="193"/>
  <c r="DL22" i="194"/>
  <c r="DL42" i="194" s="1"/>
  <c r="DE22" i="164"/>
  <c r="DE42" i="164" s="1"/>
  <c r="DE22" i="126"/>
  <c r="DE42" i="126" s="1"/>
  <c r="DE21" i="144" s="1"/>
  <c r="DL22" i="192"/>
  <c r="DL42" i="192" s="1"/>
  <c r="DE22" i="145"/>
  <c r="DE42" i="145" s="1"/>
  <c r="DE22" i="166"/>
  <c r="DE42" i="166" s="1"/>
  <c r="DL22" i="191"/>
  <c r="DL42" i="191" s="1"/>
  <c r="DE22" i="80"/>
  <c r="DE42" i="80" s="1"/>
  <c r="DE22" i="163"/>
  <c r="DE42" i="163" s="1"/>
  <c r="DL22" i="195"/>
  <c r="DI10" i="193"/>
  <c r="DB10" i="165"/>
  <c r="DE16" i="165" l="1"/>
  <c r="DL16" i="193"/>
  <c r="DK10" i="193"/>
  <c r="DD10" i="165"/>
  <c r="DO21" i="193"/>
  <c r="DH21" i="165"/>
  <c r="DP21" i="193"/>
  <c r="DI21" i="165"/>
  <c r="DK19" i="193"/>
  <c r="DD19" i="165"/>
  <c r="DO16" i="193"/>
  <c r="DH16" i="165"/>
  <c r="DD13" i="165"/>
  <c r="DK13" i="193"/>
  <c r="DL21" i="193"/>
  <c r="DE21" i="165"/>
  <c r="DL19" i="193"/>
  <c r="DE19" i="165"/>
  <c r="DP16" i="193"/>
  <c r="DI16" i="165"/>
  <c r="DL13" i="193"/>
  <c r="DE13" i="165"/>
  <c r="DP19" i="193"/>
  <c r="DI19" i="165"/>
  <c r="DO10" i="193"/>
  <c r="DH10" i="165"/>
  <c r="DL10" i="193"/>
  <c r="DE10" i="165"/>
  <c r="DP10" i="193"/>
  <c r="DI10" i="165"/>
  <c r="DK21" i="193"/>
  <c r="DD21" i="165"/>
  <c r="DH13" i="165"/>
  <c r="DO13" i="193"/>
  <c r="DK16" i="193"/>
  <c r="DD16" i="165"/>
  <c r="DH19" i="165"/>
  <c r="DO19" i="193"/>
  <c r="DP13" i="193"/>
  <c r="DI13" i="165"/>
  <c r="T7" i="97"/>
  <c r="S7" i="97"/>
  <c r="S27" i="97" l="1"/>
  <c r="S7" i="190"/>
  <c r="S27" i="190" s="1"/>
  <c r="T27" i="97"/>
  <c r="T7" i="190"/>
  <c r="T27" i="190" s="1"/>
  <c r="BA7" i="195"/>
  <c r="AT19" i="54"/>
  <c r="BA7" i="194"/>
  <c r="BA27" i="194" s="1"/>
  <c r="AT8" i="54"/>
  <c r="AT13" i="54"/>
  <c r="BA7" i="192"/>
  <c r="BA27" i="192" s="1"/>
  <c r="AT16" i="54"/>
  <c r="BA7" i="191"/>
  <c r="BA27" i="191" s="1"/>
  <c r="AT10" i="54"/>
  <c r="AT7" i="164"/>
  <c r="AT27" i="164" s="1"/>
  <c r="AT7" i="145"/>
  <c r="AT27" i="145" s="1"/>
  <c r="AT7" i="166"/>
  <c r="AT27" i="166" s="1"/>
  <c r="AT7" i="126"/>
  <c r="AT27" i="126" s="1"/>
  <c r="AT6" i="144" s="1"/>
  <c r="AT7" i="163"/>
  <c r="AT27" i="163" s="1"/>
  <c r="AT7" i="80"/>
  <c r="AT27" i="80" s="1"/>
  <c r="AU7" i="192"/>
  <c r="AU27" i="192" s="1"/>
  <c r="AN8" i="54"/>
  <c r="AU7" i="191"/>
  <c r="AU27" i="191" s="1"/>
  <c r="AU7" i="195"/>
  <c r="AU7" i="194"/>
  <c r="AU27" i="194" s="1"/>
  <c r="AN16" i="54"/>
  <c r="AN19" i="54"/>
  <c r="AN7" i="166"/>
  <c r="AN27" i="166" s="1"/>
  <c r="AN7" i="126"/>
  <c r="AN27" i="126" s="1"/>
  <c r="AN6" i="144" s="1"/>
  <c r="AN13" i="54"/>
  <c r="AN7" i="163"/>
  <c r="AN27" i="163" s="1"/>
  <c r="AN7" i="80"/>
  <c r="AN27" i="80" s="1"/>
  <c r="AN10" i="54"/>
  <c r="AN7" i="164"/>
  <c r="AN27" i="164" s="1"/>
  <c r="AN7" i="145"/>
  <c r="AN27" i="145" s="1"/>
  <c r="AP7" i="195"/>
  <c r="AP7" i="194"/>
  <c r="AP27" i="194" s="1"/>
  <c r="AP7" i="192"/>
  <c r="AP27" i="192" s="1"/>
  <c r="AI8" i="54"/>
  <c r="AP7" i="191"/>
  <c r="AP27" i="191" s="1"/>
  <c r="AI16" i="54"/>
  <c r="AI7" i="145"/>
  <c r="AI27" i="145" s="1"/>
  <c r="AI19" i="54"/>
  <c r="AI7" i="166"/>
  <c r="AI27" i="166" s="1"/>
  <c r="AI7" i="126"/>
  <c r="AI27" i="126" s="1"/>
  <c r="AI6" i="144" s="1"/>
  <c r="AI13" i="54"/>
  <c r="AI7" i="163"/>
  <c r="AI27" i="163" s="1"/>
  <c r="AI7" i="80"/>
  <c r="AI27" i="80" s="1"/>
  <c r="AI10" i="54"/>
  <c r="AI7" i="164"/>
  <c r="AI27" i="164" s="1"/>
  <c r="AQ7" i="192"/>
  <c r="AQ27" i="192" s="1"/>
  <c r="AQ7" i="191"/>
  <c r="AQ27" i="191" s="1"/>
  <c r="AJ8" i="54"/>
  <c r="AQ7" i="195"/>
  <c r="AJ16" i="54"/>
  <c r="AQ7" i="194"/>
  <c r="AQ27" i="194" s="1"/>
  <c r="AJ19" i="54"/>
  <c r="AJ7" i="164"/>
  <c r="AJ27" i="164" s="1"/>
  <c r="AJ13" i="54"/>
  <c r="AJ7" i="145"/>
  <c r="AJ27" i="145" s="1"/>
  <c r="AJ10" i="54"/>
  <c r="AJ7" i="166"/>
  <c r="AJ27" i="166" s="1"/>
  <c r="AJ7" i="126"/>
  <c r="AJ27" i="126" s="1"/>
  <c r="AJ6" i="144" s="1"/>
  <c r="AJ7" i="80"/>
  <c r="AJ27" i="80" s="1"/>
  <c r="AJ7" i="163"/>
  <c r="AJ27" i="163" s="1"/>
  <c r="CY7" i="195"/>
  <c r="CY7" i="194"/>
  <c r="CY27" i="194" s="1"/>
  <c r="CR8" i="54"/>
  <c r="CY7" i="192"/>
  <c r="CY27" i="192" s="1"/>
  <c r="CY7" i="191"/>
  <c r="CY27" i="191" s="1"/>
  <c r="CR10" i="54"/>
  <c r="CR7" i="145"/>
  <c r="CR27" i="145" s="1"/>
  <c r="CR16" i="54"/>
  <c r="CR7" i="166"/>
  <c r="CR27" i="166" s="1"/>
  <c r="CR7" i="126"/>
  <c r="CR27" i="126" s="1"/>
  <c r="CR6" i="144" s="1"/>
  <c r="CR19" i="54"/>
  <c r="CR7" i="163"/>
  <c r="CR27" i="163" s="1"/>
  <c r="CR7" i="80"/>
  <c r="CR27" i="80" s="1"/>
  <c r="CR13" i="54"/>
  <c r="CR7" i="164"/>
  <c r="CR27" i="164" s="1"/>
  <c r="CO16" i="54"/>
  <c r="CV7" i="195"/>
  <c r="CO13" i="54"/>
  <c r="CV7" i="194"/>
  <c r="CV27" i="194" s="1"/>
  <c r="CO8" i="54"/>
  <c r="CO10" i="54"/>
  <c r="CV7" i="192"/>
  <c r="CV27" i="192" s="1"/>
  <c r="CV7" i="191"/>
  <c r="CV27" i="191" s="1"/>
  <c r="CO19" i="54"/>
  <c r="CO7" i="166"/>
  <c r="CO27" i="166" s="1"/>
  <c r="CO7" i="80"/>
  <c r="CO27" i="80" s="1"/>
  <c r="CO7" i="163"/>
  <c r="CO27" i="163" s="1"/>
  <c r="CO7" i="126"/>
  <c r="CO27" i="126" s="1"/>
  <c r="CO6" i="144" s="1"/>
  <c r="CO7" i="164"/>
  <c r="CO27" i="164" s="1"/>
  <c r="CO7" i="145"/>
  <c r="CO27" i="145" s="1"/>
  <c r="CZ7" i="192"/>
  <c r="CZ27" i="192" s="1"/>
  <c r="CS8" i="54"/>
  <c r="CS13" i="54"/>
  <c r="CZ7" i="191"/>
  <c r="CZ27" i="191" s="1"/>
  <c r="CS19" i="54"/>
  <c r="CZ7" i="195"/>
  <c r="CS10" i="54"/>
  <c r="CZ7" i="194"/>
  <c r="CZ27" i="194" s="1"/>
  <c r="CS16" i="54"/>
  <c r="CS7" i="166"/>
  <c r="CS27" i="166" s="1"/>
  <c r="CS7" i="126"/>
  <c r="CS27" i="126" s="1"/>
  <c r="CS6" i="144" s="1"/>
  <c r="CS7" i="163"/>
  <c r="CS27" i="163" s="1"/>
  <c r="CS7" i="80"/>
  <c r="CS27" i="80" s="1"/>
  <c r="CS7" i="164"/>
  <c r="CS27" i="164" s="1"/>
  <c r="CS7" i="145"/>
  <c r="CS27" i="145" s="1"/>
  <c r="CW7" i="194"/>
  <c r="CW27" i="194" s="1"/>
  <c r="CP8" i="54"/>
  <c r="CP10" i="54"/>
  <c r="CW7" i="192"/>
  <c r="CW27" i="192" s="1"/>
  <c r="CW7" i="191"/>
  <c r="CW27" i="191" s="1"/>
  <c r="CP19" i="54"/>
  <c r="CP16" i="54"/>
  <c r="CW7" i="195"/>
  <c r="CP13" i="54"/>
  <c r="CP7" i="164"/>
  <c r="CP27" i="164" s="1"/>
  <c r="CP7" i="145"/>
  <c r="CP27" i="145" s="1"/>
  <c r="CP7" i="166"/>
  <c r="CP27" i="166" s="1"/>
  <c r="CP7" i="126"/>
  <c r="CP27" i="126" s="1"/>
  <c r="CP6" i="144" s="1"/>
  <c r="CP7" i="163"/>
  <c r="CP27" i="163" s="1"/>
  <c r="CP7" i="80"/>
  <c r="CP27" i="80" s="1"/>
  <c r="CP7" i="195"/>
  <c r="CP7" i="194"/>
  <c r="CP27" i="194" s="1"/>
  <c r="CI8" i="54"/>
  <c r="CP7" i="192"/>
  <c r="CP27" i="192" s="1"/>
  <c r="CP7" i="191"/>
  <c r="CP27" i="191" s="1"/>
  <c r="CI16" i="54"/>
  <c r="CI7" i="164"/>
  <c r="CI27" i="164" s="1"/>
  <c r="CI10" i="54"/>
  <c r="CI7" i="145"/>
  <c r="CI27" i="145" s="1"/>
  <c r="CI13" i="54"/>
  <c r="CI7" i="166"/>
  <c r="CI27" i="166" s="1"/>
  <c r="CI7" i="126"/>
  <c r="CI27" i="126" s="1"/>
  <c r="CI6" i="144" s="1"/>
  <c r="CI19" i="54"/>
  <c r="CI7" i="163"/>
  <c r="CI27" i="163" s="1"/>
  <c r="CI7" i="80"/>
  <c r="CI27" i="80" s="1"/>
  <c r="BK7" i="192"/>
  <c r="BK27" i="192" s="1"/>
  <c r="BD16" i="54"/>
  <c r="BK7" i="191"/>
  <c r="BK27" i="191" s="1"/>
  <c r="BD19" i="54"/>
  <c r="BK7" i="195"/>
  <c r="BD8" i="54"/>
  <c r="BK7" i="194"/>
  <c r="BK27" i="194" s="1"/>
  <c r="BD7" i="166"/>
  <c r="BD27" i="166" s="1"/>
  <c r="BD7" i="126"/>
  <c r="BD27" i="126" s="1"/>
  <c r="BD6" i="144" s="1"/>
  <c r="BD13" i="54"/>
  <c r="BD7" i="163"/>
  <c r="BD27" i="163" s="1"/>
  <c r="BD10" i="54"/>
  <c r="BD7" i="164"/>
  <c r="BD27" i="164" s="1"/>
  <c r="BD7" i="145"/>
  <c r="BD27" i="145" s="1"/>
  <c r="BD7" i="80"/>
  <c r="BD27" i="80" s="1"/>
  <c r="BI7" i="195"/>
  <c r="BB8" i="54"/>
  <c r="BI7" i="194"/>
  <c r="BI27" i="194" s="1"/>
  <c r="BI7" i="192"/>
  <c r="BI27" i="192" s="1"/>
  <c r="BB19" i="54"/>
  <c r="BI7" i="191"/>
  <c r="BI27" i="191" s="1"/>
  <c r="BB16" i="54"/>
  <c r="BB7" i="166"/>
  <c r="BB27" i="166" s="1"/>
  <c r="BB7" i="126"/>
  <c r="BB27" i="126" s="1"/>
  <c r="BB6" i="144" s="1"/>
  <c r="BB13" i="54"/>
  <c r="BB7" i="163"/>
  <c r="BB27" i="163" s="1"/>
  <c r="BB7" i="80"/>
  <c r="BB27" i="80" s="1"/>
  <c r="BB10" i="54"/>
  <c r="BB7" i="164"/>
  <c r="BB27" i="164" s="1"/>
  <c r="BB7" i="145"/>
  <c r="BB27" i="145" s="1"/>
  <c r="CR7" i="195"/>
  <c r="CK8" i="54"/>
  <c r="CK13" i="54"/>
  <c r="CR7" i="194"/>
  <c r="CR27" i="194" s="1"/>
  <c r="CR7" i="191"/>
  <c r="CR27" i="191" s="1"/>
  <c r="CK10" i="54"/>
  <c r="CR7" i="192"/>
  <c r="CR27" i="192" s="1"/>
  <c r="CK19" i="54"/>
  <c r="CK16" i="54"/>
  <c r="CK7" i="166"/>
  <c r="CK27" i="166" s="1"/>
  <c r="CK7" i="126"/>
  <c r="CK27" i="126" s="1"/>
  <c r="CK6" i="144" s="1"/>
  <c r="CK7" i="163"/>
  <c r="CK27" i="163" s="1"/>
  <c r="CK7" i="80"/>
  <c r="CK27" i="80" s="1"/>
  <c r="CK7" i="164"/>
  <c r="CK27" i="164" s="1"/>
  <c r="CK7" i="145"/>
  <c r="CK27" i="145" s="1"/>
  <c r="AT7" i="195"/>
  <c r="AT7" i="194"/>
  <c r="AT27" i="194" s="1"/>
  <c r="AT7" i="192"/>
  <c r="AT27" i="192" s="1"/>
  <c r="AM16" i="54"/>
  <c r="AT7" i="191"/>
  <c r="AT27" i="191" s="1"/>
  <c r="AM8" i="54"/>
  <c r="AM10" i="54"/>
  <c r="AM7" i="164"/>
  <c r="AM27" i="164" s="1"/>
  <c r="AM7" i="145"/>
  <c r="AM27" i="145" s="1"/>
  <c r="AM19" i="54"/>
  <c r="AM7" i="166"/>
  <c r="AM27" i="166" s="1"/>
  <c r="AM7" i="126"/>
  <c r="AM27" i="126" s="1"/>
  <c r="AM6" i="144" s="1"/>
  <c r="AM13" i="54"/>
  <c r="AM7" i="163"/>
  <c r="AM27" i="163" s="1"/>
  <c r="AM7" i="80"/>
  <c r="AM27" i="80" s="1"/>
  <c r="AM7" i="192"/>
  <c r="AM27" i="192" s="1"/>
  <c r="AF8" i="54"/>
  <c r="AM7" i="191"/>
  <c r="AM27" i="191" s="1"/>
  <c r="AM7" i="195"/>
  <c r="AM7" i="194"/>
  <c r="AM27" i="194" s="1"/>
  <c r="AF16" i="54"/>
  <c r="AF13" i="54"/>
  <c r="AF7" i="166"/>
  <c r="AF27" i="166" s="1"/>
  <c r="AF7" i="126"/>
  <c r="AF27" i="126" s="1"/>
  <c r="AF6" i="144" s="1"/>
  <c r="AF10" i="54"/>
  <c r="AF7" i="163"/>
  <c r="AF27" i="163" s="1"/>
  <c r="AF7" i="164"/>
  <c r="AF27" i="164" s="1"/>
  <c r="AF7" i="80"/>
  <c r="AF27" i="80" s="1"/>
  <c r="AF19" i="54"/>
  <c r="AF7" i="145"/>
  <c r="AF27" i="145" s="1"/>
  <c r="CX7" i="194"/>
  <c r="CX27" i="194" s="1"/>
  <c r="CX7" i="192"/>
  <c r="CX27" i="192" s="1"/>
  <c r="CQ8" i="54"/>
  <c r="CX7" i="195"/>
  <c r="CX7" i="191"/>
  <c r="CX27" i="191" s="1"/>
  <c r="CQ16" i="54"/>
  <c r="CQ7" i="145"/>
  <c r="CQ27" i="145" s="1"/>
  <c r="CQ13" i="54"/>
  <c r="CQ7" i="166"/>
  <c r="CQ27" i="166" s="1"/>
  <c r="CQ7" i="126"/>
  <c r="CQ27" i="126" s="1"/>
  <c r="CQ6" i="144" s="1"/>
  <c r="CQ7" i="80"/>
  <c r="CQ27" i="80" s="1"/>
  <c r="CQ10" i="54"/>
  <c r="CQ7" i="163"/>
  <c r="CQ27" i="163" s="1"/>
  <c r="CQ19" i="54"/>
  <c r="CQ7" i="164"/>
  <c r="CQ27" i="164" s="1"/>
  <c r="CE7" i="192"/>
  <c r="CE27" i="192" s="1"/>
  <c r="CE7" i="191"/>
  <c r="CE27" i="191" s="1"/>
  <c r="CE7" i="195"/>
  <c r="BX19" i="54"/>
  <c r="CE7" i="194"/>
  <c r="CE27" i="194" s="1"/>
  <c r="BX8" i="54"/>
  <c r="BX13" i="54"/>
  <c r="BX7" i="163"/>
  <c r="BX27" i="163" s="1"/>
  <c r="BX10" i="54"/>
  <c r="BX7" i="164"/>
  <c r="BX27" i="164" s="1"/>
  <c r="BX16" i="54"/>
  <c r="BX7" i="145"/>
  <c r="BX27" i="145" s="1"/>
  <c r="BX7" i="80"/>
  <c r="BX27" i="80" s="1"/>
  <c r="BX7" i="166"/>
  <c r="BX27" i="166" s="1"/>
  <c r="BX7" i="126"/>
  <c r="BX27" i="126" s="1"/>
  <c r="BX6" i="144" s="1"/>
  <c r="T7" i="195"/>
  <c r="T7" i="191"/>
  <c r="T27" i="191" s="1"/>
  <c r="M8" i="54"/>
  <c r="T7" i="194"/>
  <c r="T27" i="194" s="1"/>
  <c r="M19" i="54"/>
  <c r="T7" i="192"/>
  <c r="T27" i="192" s="1"/>
  <c r="M10" i="54"/>
  <c r="M16" i="54"/>
  <c r="M13" i="54"/>
  <c r="M7" i="164"/>
  <c r="M27" i="164" s="1"/>
  <c r="M7" i="145"/>
  <c r="M27" i="145" s="1"/>
  <c r="M7" i="166"/>
  <c r="M27" i="166" s="1"/>
  <c r="M7" i="80"/>
  <c r="M27" i="80" s="1"/>
  <c r="M7" i="163"/>
  <c r="M27" i="163" s="1"/>
  <c r="M7" i="126"/>
  <c r="M27" i="126" s="1"/>
  <c r="M6" i="144" s="1"/>
  <c r="BR7" i="195"/>
  <c r="BR7" i="194"/>
  <c r="BR27" i="194" s="1"/>
  <c r="BK16" i="54"/>
  <c r="BR7" i="192"/>
  <c r="BR27" i="192" s="1"/>
  <c r="BK8" i="54"/>
  <c r="BR7" i="191"/>
  <c r="BR27" i="191" s="1"/>
  <c r="BK19" i="54"/>
  <c r="BK7" i="166"/>
  <c r="BK27" i="166" s="1"/>
  <c r="BK7" i="126"/>
  <c r="BK27" i="126" s="1"/>
  <c r="BK6" i="144" s="1"/>
  <c r="BK13" i="54"/>
  <c r="BK7" i="164"/>
  <c r="BK27" i="164" s="1"/>
  <c r="BK7" i="80"/>
  <c r="BK27" i="80" s="1"/>
  <c r="BK10" i="54"/>
  <c r="BK7" i="163"/>
  <c r="BK27" i="163" s="1"/>
  <c r="BK7" i="145"/>
  <c r="BK27" i="145" s="1"/>
  <c r="BM7" i="195"/>
  <c r="BF16" i="54"/>
  <c r="BF10" i="54"/>
  <c r="BM7" i="194"/>
  <c r="BM27" i="194" s="1"/>
  <c r="BF8" i="54"/>
  <c r="BM7" i="192"/>
  <c r="BM27" i="192" s="1"/>
  <c r="BM7" i="191"/>
  <c r="BM27" i="191" s="1"/>
  <c r="BF19" i="54"/>
  <c r="BF13" i="54"/>
  <c r="BF7" i="145"/>
  <c r="BF27" i="145" s="1"/>
  <c r="BF7" i="166"/>
  <c r="BF27" i="166" s="1"/>
  <c r="BF7" i="80"/>
  <c r="BF27" i="80" s="1"/>
  <c r="BF7" i="163"/>
  <c r="BF27" i="163" s="1"/>
  <c r="BF7" i="126"/>
  <c r="BF27" i="126" s="1"/>
  <c r="BF6" i="144" s="1"/>
  <c r="BF7" i="164"/>
  <c r="BF27" i="164" s="1"/>
  <c r="BF7" i="195"/>
  <c r="BF7" i="194"/>
  <c r="BF27" i="194" s="1"/>
  <c r="AY16" i="54"/>
  <c r="BF7" i="192"/>
  <c r="BF27" i="192" s="1"/>
  <c r="AY8" i="54"/>
  <c r="BF7" i="191"/>
  <c r="BF27" i="191" s="1"/>
  <c r="AY19" i="54"/>
  <c r="AY10" i="54"/>
  <c r="AY7" i="145"/>
  <c r="AY27" i="145" s="1"/>
  <c r="AY7" i="166"/>
  <c r="AY27" i="166" s="1"/>
  <c r="AY7" i="126"/>
  <c r="AY27" i="126" s="1"/>
  <c r="AY6" i="144" s="1"/>
  <c r="AY7" i="163"/>
  <c r="AY27" i="163" s="1"/>
  <c r="AY7" i="80"/>
  <c r="AY27" i="80" s="1"/>
  <c r="AY13" i="54"/>
  <c r="AY7" i="164"/>
  <c r="AY27" i="164" s="1"/>
  <c r="CK7" i="195"/>
  <c r="CD19" i="54"/>
  <c r="CK7" i="194"/>
  <c r="CK27" i="194" s="1"/>
  <c r="CD16" i="54"/>
  <c r="CK7" i="192"/>
  <c r="CK27" i="192" s="1"/>
  <c r="CD8" i="54"/>
  <c r="CD13" i="54"/>
  <c r="CK7" i="191"/>
  <c r="CK27" i="191" s="1"/>
  <c r="CD10" i="54"/>
  <c r="CD7" i="163"/>
  <c r="CD27" i="163" s="1"/>
  <c r="CD7" i="126"/>
  <c r="CD27" i="126" s="1"/>
  <c r="CD6" i="144" s="1"/>
  <c r="CD7" i="164"/>
  <c r="CD27" i="164" s="1"/>
  <c r="CD7" i="145"/>
  <c r="CD27" i="145" s="1"/>
  <c r="CD7" i="166"/>
  <c r="CD27" i="166" s="1"/>
  <c r="CD7" i="80"/>
  <c r="CD27" i="80" s="1"/>
  <c r="CN7" i="194"/>
  <c r="CN27" i="194" s="1"/>
  <c r="CG16" i="54"/>
  <c r="CN7" i="192"/>
  <c r="CN27" i="192" s="1"/>
  <c r="CG13" i="54"/>
  <c r="CG8" i="54"/>
  <c r="CG10" i="54"/>
  <c r="CN7" i="195"/>
  <c r="CN7" i="191"/>
  <c r="CN27" i="191" s="1"/>
  <c r="CG19" i="54"/>
  <c r="CG7" i="163"/>
  <c r="CG27" i="163" s="1"/>
  <c r="CG7" i="126"/>
  <c r="CG27" i="126" s="1"/>
  <c r="CG6" i="144" s="1"/>
  <c r="CG7" i="164"/>
  <c r="CG27" i="164" s="1"/>
  <c r="CG7" i="145"/>
  <c r="CG27" i="145" s="1"/>
  <c r="CG7" i="166"/>
  <c r="CG27" i="166" s="1"/>
  <c r="CG7" i="80"/>
  <c r="CG27" i="80" s="1"/>
  <c r="BZ7" i="195"/>
  <c r="BS8" i="54"/>
  <c r="BZ7" i="194"/>
  <c r="BZ27" i="194" s="1"/>
  <c r="BZ7" i="192"/>
  <c r="BZ27" i="192" s="1"/>
  <c r="BS16" i="54"/>
  <c r="BZ7" i="191"/>
  <c r="BZ27" i="191" s="1"/>
  <c r="BS19" i="54"/>
  <c r="BS7" i="164"/>
  <c r="BS27" i="164" s="1"/>
  <c r="BS13" i="54"/>
  <c r="BS7" i="145"/>
  <c r="BS27" i="145" s="1"/>
  <c r="BS10" i="54"/>
  <c r="BS7" i="166"/>
  <c r="BS27" i="166" s="1"/>
  <c r="BS7" i="126"/>
  <c r="BS27" i="126" s="1"/>
  <c r="BS6" i="144" s="1"/>
  <c r="BS7" i="163"/>
  <c r="BS27" i="163" s="1"/>
  <c r="BS7" i="80"/>
  <c r="BS27" i="80" s="1"/>
  <c r="BW7" i="192"/>
  <c r="BW27" i="192" s="1"/>
  <c r="BP8" i="54"/>
  <c r="BW7" i="191"/>
  <c r="BW27" i="191" s="1"/>
  <c r="BP19" i="54"/>
  <c r="BW7" i="195"/>
  <c r="BW7" i="194"/>
  <c r="BW27" i="194" s="1"/>
  <c r="BP16" i="54"/>
  <c r="BP7" i="164"/>
  <c r="BP27" i="164" s="1"/>
  <c r="BP7" i="80"/>
  <c r="BP27" i="80" s="1"/>
  <c r="BP7" i="145"/>
  <c r="BP27" i="145" s="1"/>
  <c r="BP13" i="54"/>
  <c r="BP7" i="166"/>
  <c r="BP27" i="166" s="1"/>
  <c r="BP7" i="126"/>
  <c r="BP27" i="126" s="1"/>
  <c r="BP6" i="144" s="1"/>
  <c r="BP10" i="54"/>
  <c r="BP7" i="163"/>
  <c r="BP27" i="163" s="1"/>
  <c r="AB7" i="195"/>
  <c r="AB7" i="194"/>
  <c r="AB27" i="194" s="1"/>
  <c r="AB7" i="191"/>
  <c r="AB27" i="191" s="1"/>
  <c r="AB7" i="192"/>
  <c r="AB27" i="192" s="1"/>
  <c r="U19" i="54"/>
  <c r="U7" i="145"/>
  <c r="U27" i="145" s="1"/>
  <c r="U10" i="54"/>
  <c r="U7" i="166"/>
  <c r="U27" i="166" s="1"/>
  <c r="U7" i="80"/>
  <c r="U27" i="80" s="1"/>
  <c r="U16" i="54"/>
  <c r="U13" i="54"/>
  <c r="U7" i="163"/>
  <c r="U27" i="163" s="1"/>
  <c r="U7" i="126"/>
  <c r="U27" i="126" s="1"/>
  <c r="U6" i="144" s="1"/>
  <c r="U8" i="54"/>
  <c r="U7" i="164"/>
  <c r="U27" i="164" s="1"/>
  <c r="AF7" i="194"/>
  <c r="AF27" i="194" s="1"/>
  <c r="AF7" i="192"/>
  <c r="AF27" i="192" s="1"/>
  <c r="AF7" i="191"/>
  <c r="AF27" i="191" s="1"/>
  <c r="Y16" i="54"/>
  <c r="AF7" i="195"/>
  <c r="Y8" i="54"/>
  <c r="Y10" i="54"/>
  <c r="Y7" i="166"/>
  <c r="Y27" i="166" s="1"/>
  <c r="Y7" i="126"/>
  <c r="Y27" i="126" s="1"/>
  <c r="Y6" i="144" s="1"/>
  <c r="Y19" i="54"/>
  <c r="Y7" i="163"/>
  <c r="Y27" i="163" s="1"/>
  <c r="Y7" i="80"/>
  <c r="Y27" i="80" s="1"/>
  <c r="Y7" i="164"/>
  <c r="Y27" i="164" s="1"/>
  <c r="Y13" i="54"/>
  <c r="Y7" i="145"/>
  <c r="Y27" i="145" s="1"/>
  <c r="BP7" i="192"/>
  <c r="BP27" i="192" s="1"/>
  <c r="BI19" i="54"/>
  <c r="BP7" i="194"/>
  <c r="BP27" i="194" s="1"/>
  <c r="BI8" i="54"/>
  <c r="BP7" i="191"/>
  <c r="BP27" i="191" s="1"/>
  <c r="BI16" i="54"/>
  <c r="BI13" i="54"/>
  <c r="BP7" i="195"/>
  <c r="BI10" i="54"/>
  <c r="BI7" i="145"/>
  <c r="BI27" i="145" s="1"/>
  <c r="BI7" i="166"/>
  <c r="BI27" i="166" s="1"/>
  <c r="BI7" i="80"/>
  <c r="BI27" i="80" s="1"/>
  <c r="BI7" i="163"/>
  <c r="BI27" i="163" s="1"/>
  <c r="BI7" i="126"/>
  <c r="BI27" i="126" s="1"/>
  <c r="BI6" i="144" s="1"/>
  <c r="BI7" i="164"/>
  <c r="BI27" i="164" s="1"/>
  <c r="AN7" i="192"/>
  <c r="AN27" i="192" s="1"/>
  <c r="AN7" i="194"/>
  <c r="AN27" i="194" s="1"/>
  <c r="AN7" i="191"/>
  <c r="AN27" i="191" s="1"/>
  <c r="AG16" i="54"/>
  <c r="AN7" i="195"/>
  <c r="AG8" i="54"/>
  <c r="AG7" i="145"/>
  <c r="AG27" i="145" s="1"/>
  <c r="AG13" i="54"/>
  <c r="AG7" i="166"/>
  <c r="AG27" i="166" s="1"/>
  <c r="AG7" i="126"/>
  <c r="AG27" i="126" s="1"/>
  <c r="AG6" i="144" s="1"/>
  <c r="AG19" i="54"/>
  <c r="AG7" i="163"/>
  <c r="AG27" i="163" s="1"/>
  <c r="AG7" i="80"/>
  <c r="AG27" i="80" s="1"/>
  <c r="AG10" i="54"/>
  <c r="AG7" i="164"/>
  <c r="AG27" i="164" s="1"/>
  <c r="BO7" i="192"/>
  <c r="BO27" i="192" s="1"/>
  <c r="BO7" i="191"/>
  <c r="BO27" i="191" s="1"/>
  <c r="BH16" i="54"/>
  <c r="BO7" i="195"/>
  <c r="BH19" i="54"/>
  <c r="BO7" i="194"/>
  <c r="BO27" i="194" s="1"/>
  <c r="BH8" i="54"/>
  <c r="BH10" i="54"/>
  <c r="BH7" i="164"/>
  <c r="BH27" i="164" s="1"/>
  <c r="BH7" i="145"/>
  <c r="BH27" i="145" s="1"/>
  <c r="BH7" i="80"/>
  <c r="BH27" i="80" s="1"/>
  <c r="BH7" i="166"/>
  <c r="BH27" i="166" s="1"/>
  <c r="BH7" i="126"/>
  <c r="BH27" i="126" s="1"/>
  <c r="BH6" i="144" s="1"/>
  <c r="BH13" i="54"/>
  <c r="BH7" i="163"/>
  <c r="BH27" i="163" s="1"/>
  <c r="AO7" i="195"/>
  <c r="AH13" i="54"/>
  <c r="AO7" i="194"/>
  <c r="AO27" i="194" s="1"/>
  <c r="AH10" i="54"/>
  <c r="AO7" i="192"/>
  <c r="AO27" i="192" s="1"/>
  <c r="AH16" i="54"/>
  <c r="AH19" i="54"/>
  <c r="AO7" i="191"/>
  <c r="AO27" i="191" s="1"/>
  <c r="AH8" i="54"/>
  <c r="AH7" i="163"/>
  <c r="AH27" i="163" s="1"/>
  <c r="AH7" i="126"/>
  <c r="AH27" i="126" s="1"/>
  <c r="AH6" i="144" s="1"/>
  <c r="AH7" i="164"/>
  <c r="AH27" i="164" s="1"/>
  <c r="AH7" i="145"/>
  <c r="AH27" i="145" s="1"/>
  <c r="AH7" i="166"/>
  <c r="AH27" i="166" s="1"/>
  <c r="AH7" i="80"/>
  <c r="AH27" i="80" s="1"/>
  <c r="BT7" i="194"/>
  <c r="BT27" i="194" s="1"/>
  <c r="BM13" i="54"/>
  <c r="BT7" i="192"/>
  <c r="BT27" i="192" s="1"/>
  <c r="BM19" i="54"/>
  <c r="BM10" i="54"/>
  <c r="BT7" i="191"/>
  <c r="BT27" i="191" s="1"/>
  <c r="BM8" i="54"/>
  <c r="BT7" i="195"/>
  <c r="BM16" i="54"/>
  <c r="BM7" i="145"/>
  <c r="BM27" i="145" s="1"/>
  <c r="BM7" i="166"/>
  <c r="BM27" i="166" s="1"/>
  <c r="BM7" i="126"/>
  <c r="BM27" i="126" s="1"/>
  <c r="BM6" i="144" s="1"/>
  <c r="BM7" i="163"/>
  <c r="BM27" i="163" s="1"/>
  <c r="BM7" i="80"/>
  <c r="BM27" i="80" s="1"/>
  <c r="BM7" i="164"/>
  <c r="BM27" i="164" s="1"/>
  <c r="AS7" i="195"/>
  <c r="AL16" i="54"/>
  <c r="AS7" i="194"/>
  <c r="AS27" i="194" s="1"/>
  <c r="AL8" i="54"/>
  <c r="AS7" i="192"/>
  <c r="AS27" i="192" s="1"/>
  <c r="AS7" i="191"/>
  <c r="AS27" i="191" s="1"/>
  <c r="AL19" i="54"/>
  <c r="AL7" i="166"/>
  <c r="AL27" i="166" s="1"/>
  <c r="AL7" i="126"/>
  <c r="AL27" i="126" s="1"/>
  <c r="AL6" i="144" s="1"/>
  <c r="AL13" i="54"/>
  <c r="AL7" i="163"/>
  <c r="AL27" i="163" s="1"/>
  <c r="AL7" i="80"/>
  <c r="AL27" i="80" s="1"/>
  <c r="AL10" i="54"/>
  <c r="AL7" i="164"/>
  <c r="AL27" i="164" s="1"/>
  <c r="AL7" i="145"/>
  <c r="AL27" i="145" s="1"/>
  <c r="BE7" i="195"/>
  <c r="BE7" i="194"/>
  <c r="BE27" i="194" s="1"/>
  <c r="AX19" i="54"/>
  <c r="BE7" i="192"/>
  <c r="BE27" i="192" s="1"/>
  <c r="AX16" i="54"/>
  <c r="BE7" i="191"/>
  <c r="BE27" i="191" s="1"/>
  <c r="AX8" i="54"/>
  <c r="AX7" i="163"/>
  <c r="AX27" i="163" s="1"/>
  <c r="AX7" i="126"/>
  <c r="AX27" i="126" s="1"/>
  <c r="AX6" i="144" s="1"/>
  <c r="AX7" i="164"/>
  <c r="AX27" i="164" s="1"/>
  <c r="AX13" i="54"/>
  <c r="AX7" i="145"/>
  <c r="AX27" i="145" s="1"/>
  <c r="AX10" i="54"/>
  <c r="AX7" i="166"/>
  <c r="AX27" i="166" s="1"/>
  <c r="AX7" i="80"/>
  <c r="AX27" i="80" s="1"/>
  <c r="DA7" i="195"/>
  <c r="DA7" i="194"/>
  <c r="DA27" i="194" s="1"/>
  <c r="DA7" i="192"/>
  <c r="DA27" i="192" s="1"/>
  <c r="CT8" i="54"/>
  <c r="DA7" i="191"/>
  <c r="DA27" i="191" s="1"/>
  <c r="CT19" i="54"/>
  <c r="CT7" i="166"/>
  <c r="CT27" i="166" s="1"/>
  <c r="CT7" i="126"/>
  <c r="CT27" i="126" s="1"/>
  <c r="CT6" i="144" s="1"/>
  <c r="CT16" i="54"/>
  <c r="CT7" i="163"/>
  <c r="CT27" i="163" s="1"/>
  <c r="CT7" i="80"/>
  <c r="CT27" i="80" s="1"/>
  <c r="CT13" i="54"/>
  <c r="CT7" i="164"/>
  <c r="CT27" i="164" s="1"/>
  <c r="CT10" i="54"/>
  <c r="CT7" i="145"/>
  <c r="CT27" i="145" s="1"/>
  <c r="CG7" i="195"/>
  <c r="CG7" i="194"/>
  <c r="CG27" i="194" s="1"/>
  <c r="CG7" i="192"/>
  <c r="CG27" i="192" s="1"/>
  <c r="BZ19" i="54"/>
  <c r="CG7" i="191"/>
  <c r="CG27" i="191" s="1"/>
  <c r="BZ8" i="54"/>
  <c r="BZ16" i="54"/>
  <c r="BZ7" i="164"/>
  <c r="BZ27" i="164" s="1"/>
  <c r="BZ13" i="54"/>
  <c r="BZ7" i="145"/>
  <c r="BZ27" i="145" s="1"/>
  <c r="BZ10" i="54"/>
  <c r="BZ7" i="166"/>
  <c r="BZ27" i="166" s="1"/>
  <c r="BZ7" i="126"/>
  <c r="BZ27" i="126" s="1"/>
  <c r="BZ6" i="144" s="1"/>
  <c r="BZ7" i="163"/>
  <c r="BZ27" i="163" s="1"/>
  <c r="BZ7" i="80"/>
  <c r="BZ27" i="80" s="1"/>
  <c r="BH7" i="194"/>
  <c r="BH27" i="194" s="1"/>
  <c r="BA16" i="54"/>
  <c r="BH7" i="192"/>
  <c r="BH27" i="192" s="1"/>
  <c r="BH7" i="191"/>
  <c r="BH27" i="191" s="1"/>
  <c r="BA19" i="54"/>
  <c r="BH7" i="195"/>
  <c r="BA8" i="54"/>
  <c r="BA10" i="54"/>
  <c r="BA7" i="164"/>
  <c r="BA27" i="164" s="1"/>
  <c r="BA7" i="145"/>
  <c r="BA27" i="145" s="1"/>
  <c r="BA13" i="54"/>
  <c r="BA7" i="166"/>
  <c r="BA27" i="166" s="1"/>
  <c r="BA7" i="80"/>
  <c r="BA27" i="80" s="1"/>
  <c r="BA7" i="163"/>
  <c r="BA27" i="163" s="1"/>
  <c r="BA7" i="126"/>
  <c r="BA27" i="126" s="1"/>
  <c r="BA6" i="144" s="1"/>
  <c r="CC7" i="195"/>
  <c r="BV19" i="54"/>
  <c r="CC7" i="194"/>
  <c r="CC27" i="194" s="1"/>
  <c r="BV8" i="54"/>
  <c r="CC7" i="192"/>
  <c r="CC27" i="192" s="1"/>
  <c r="CC7" i="191"/>
  <c r="CC27" i="191" s="1"/>
  <c r="BV7" i="145"/>
  <c r="BV27" i="145" s="1"/>
  <c r="BV16" i="54"/>
  <c r="BV7" i="166"/>
  <c r="BV27" i="166" s="1"/>
  <c r="BV7" i="80"/>
  <c r="BV27" i="80" s="1"/>
  <c r="BV13" i="54"/>
  <c r="BV7" i="163"/>
  <c r="BV27" i="163" s="1"/>
  <c r="BV7" i="126"/>
  <c r="BV27" i="126" s="1"/>
  <c r="BV6" i="144" s="1"/>
  <c r="BV10" i="54"/>
  <c r="BV7" i="164"/>
  <c r="BV27" i="164" s="1"/>
  <c r="AV7" i="194"/>
  <c r="AV27" i="194" s="1"/>
  <c r="AV7" i="192"/>
  <c r="AV27" i="192" s="1"/>
  <c r="AV7" i="191"/>
  <c r="AV27" i="191" s="1"/>
  <c r="AO16" i="54"/>
  <c r="AV7" i="195"/>
  <c r="AO8" i="54"/>
  <c r="AO10" i="54"/>
  <c r="AO7" i="164"/>
  <c r="AO27" i="164" s="1"/>
  <c r="AO19" i="54"/>
  <c r="AO7" i="145"/>
  <c r="AO27" i="145" s="1"/>
  <c r="AO7" i="166"/>
  <c r="AO27" i="166" s="1"/>
  <c r="AO7" i="126"/>
  <c r="AO27" i="126" s="1"/>
  <c r="AO6" i="144" s="1"/>
  <c r="AO13" i="54"/>
  <c r="AO7" i="163"/>
  <c r="AO27" i="163" s="1"/>
  <c r="AO7" i="80"/>
  <c r="AO27" i="80" s="1"/>
  <c r="BC7" i="192"/>
  <c r="BC27" i="192" s="1"/>
  <c r="AV8" i="54"/>
  <c r="BC7" i="191"/>
  <c r="BC27" i="191" s="1"/>
  <c r="BC7" i="195"/>
  <c r="AV16" i="54"/>
  <c r="BC7" i="194"/>
  <c r="BC27" i="194" s="1"/>
  <c r="AV19" i="54"/>
  <c r="AV7" i="166"/>
  <c r="AV27" i="166" s="1"/>
  <c r="AV7" i="126"/>
  <c r="AV27" i="126" s="1"/>
  <c r="AV6" i="144" s="1"/>
  <c r="AV7" i="80"/>
  <c r="AV27" i="80" s="1"/>
  <c r="AV7" i="163"/>
  <c r="AV27" i="163" s="1"/>
  <c r="AV13" i="54"/>
  <c r="AV7" i="164"/>
  <c r="AV27" i="164" s="1"/>
  <c r="AV10" i="54"/>
  <c r="AV7" i="145"/>
  <c r="AV27" i="145" s="1"/>
  <c r="AK7" i="195"/>
  <c r="AD16" i="54"/>
  <c r="AK7" i="194"/>
  <c r="AK27" i="194" s="1"/>
  <c r="AD8" i="54"/>
  <c r="AK7" i="192"/>
  <c r="AK27" i="192" s="1"/>
  <c r="AK7" i="191"/>
  <c r="AK27" i="191" s="1"/>
  <c r="AD10" i="54"/>
  <c r="AD7" i="164"/>
  <c r="AD27" i="164" s="1"/>
  <c r="AD7" i="145"/>
  <c r="AD27" i="145" s="1"/>
  <c r="AD19" i="54"/>
  <c r="AD7" i="166"/>
  <c r="AD27" i="166" s="1"/>
  <c r="AD7" i="126"/>
  <c r="AD27" i="126" s="1"/>
  <c r="AD6" i="144" s="1"/>
  <c r="AD13" i="54"/>
  <c r="AD7" i="163"/>
  <c r="AD27" i="163" s="1"/>
  <c r="AD7" i="80"/>
  <c r="AD27" i="80" s="1"/>
  <c r="P7" i="195"/>
  <c r="P7" i="194"/>
  <c r="P27" i="194" s="1"/>
  <c r="I19" i="54"/>
  <c r="S19" i="97" s="1"/>
  <c r="P7" i="192"/>
  <c r="P27" i="192" s="1"/>
  <c r="I16" i="54"/>
  <c r="S16" i="97" s="1"/>
  <c r="P7" i="191"/>
  <c r="P27" i="191" s="1"/>
  <c r="I7" i="145"/>
  <c r="I27" i="145" s="1"/>
  <c r="I7" i="166"/>
  <c r="I27" i="166" s="1"/>
  <c r="I7" i="126"/>
  <c r="I27" i="126" s="1"/>
  <c r="I6" i="144" s="1"/>
  <c r="I13" i="54"/>
  <c r="S13" i="97" s="1"/>
  <c r="I7" i="163"/>
  <c r="I27" i="163" s="1"/>
  <c r="I7" i="80"/>
  <c r="I27" i="80" s="1"/>
  <c r="I8" i="54"/>
  <c r="S8" i="97" s="1"/>
  <c r="I7" i="164"/>
  <c r="I27" i="164" s="1"/>
  <c r="I10" i="54"/>
  <c r="S10" i="97" s="1"/>
  <c r="CL7" i="195"/>
  <c r="CE8" i="54"/>
  <c r="CL7" i="194"/>
  <c r="CL27" i="194" s="1"/>
  <c r="CL7" i="191"/>
  <c r="CL27" i="191" s="1"/>
  <c r="CL7" i="192"/>
  <c r="CL27" i="192" s="1"/>
  <c r="CE16" i="54"/>
  <c r="CE7" i="145"/>
  <c r="CE27" i="145" s="1"/>
  <c r="CE13" i="54"/>
  <c r="CE7" i="166"/>
  <c r="CE27" i="166" s="1"/>
  <c r="CE7" i="126"/>
  <c r="CE27" i="126" s="1"/>
  <c r="CE6" i="144" s="1"/>
  <c r="CE10" i="54"/>
  <c r="CE7" i="163"/>
  <c r="CE27" i="163" s="1"/>
  <c r="CE7" i="80"/>
  <c r="CE27" i="80" s="1"/>
  <c r="CE19" i="54"/>
  <c r="CE7" i="164"/>
  <c r="CE27" i="164" s="1"/>
  <c r="X7" i="195"/>
  <c r="X7" i="191"/>
  <c r="X27" i="191" s="1"/>
  <c r="X7" i="194"/>
  <c r="X27" i="194" s="1"/>
  <c r="X7" i="192"/>
  <c r="X27" i="192" s="1"/>
  <c r="Q8" i="54"/>
  <c r="Q7" i="163"/>
  <c r="Q27" i="163" s="1"/>
  <c r="Q7" i="80"/>
  <c r="Q27" i="80" s="1"/>
  <c r="Q10" i="54"/>
  <c r="Q7" i="164"/>
  <c r="Q27" i="164" s="1"/>
  <c r="Q19" i="54"/>
  <c r="Q7" i="145"/>
  <c r="Q27" i="145" s="1"/>
  <c r="Q16" i="54"/>
  <c r="Q13" i="54"/>
  <c r="Q7" i="166"/>
  <c r="Q27" i="166" s="1"/>
  <c r="Q7" i="126"/>
  <c r="Q27" i="126" s="1"/>
  <c r="Q6" i="144" s="1"/>
  <c r="AY7" i="192"/>
  <c r="AY27" i="192" s="1"/>
  <c r="AY7" i="191"/>
  <c r="AY27" i="191" s="1"/>
  <c r="AR8" i="54"/>
  <c r="AY7" i="195"/>
  <c r="AR16" i="54"/>
  <c r="AY7" i="194"/>
  <c r="AY27" i="194" s="1"/>
  <c r="AR7" i="80"/>
  <c r="AR27" i="80" s="1"/>
  <c r="AR7" i="164"/>
  <c r="AR27" i="164" s="1"/>
  <c r="AR19" i="54"/>
  <c r="AR7" i="145"/>
  <c r="AR27" i="145" s="1"/>
  <c r="AR13" i="54"/>
  <c r="AR7" i="166"/>
  <c r="AR27" i="166" s="1"/>
  <c r="AR7" i="126"/>
  <c r="AR27" i="126" s="1"/>
  <c r="AR6" i="144" s="1"/>
  <c r="AR10" i="54"/>
  <c r="AR7" i="163"/>
  <c r="AR27" i="163" s="1"/>
  <c r="U7" i="195"/>
  <c r="U7" i="192"/>
  <c r="U27" i="192" s="1"/>
  <c r="N19" i="54"/>
  <c r="N10" i="54"/>
  <c r="N13" i="54"/>
  <c r="U7" i="191"/>
  <c r="U27" i="191" s="1"/>
  <c r="N16" i="54"/>
  <c r="U7" i="194"/>
  <c r="U27" i="194" s="1"/>
  <c r="N8" i="54"/>
  <c r="N7" i="163"/>
  <c r="N27" i="163" s="1"/>
  <c r="N7" i="80"/>
  <c r="N27" i="80" s="1"/>
  <c r="N7" i="164"/>
  <c r="N27" i="164" s="1"/>
  <c r="N7" i="145"/>
  <c r="N27" i="145" s="1"/>
  <c r="N7" i="166"/>
  <c r="N27" i="166" s="1"/>
  <c r="N7" i="126"/>
  <c r="N27" i="126" s="1"/>
  <c r="N6" i="144" s="1"/>
  <c r="Q7" i="192"/>
  <c r="Q27" i="192" s="1"/>
  <c r="Q7" i="191"/>
  <c r="Q27" i="191" s="1"/>
  <c r="J10" i="54"/>
  <c r="T10" i="97" s="1"/>
  <c r="Q7" i="195"/>
  <c r="J19" i="54"/>
  <c r="T19" i="97" s="1"/>
  <c r="Q7" i="194"/>
  <c r="Q27" i="194" s="1"/>
  <c r="J16" i="54"/>
  <c r="T16" i="97" s="1"/>
  <c r="J7" i="164"/>
  <c r="J27" i="164" s="1"/>
  <c r="J7" i="145"/>
  <c r="J27" i="145" s="1"/>
  <c r="J7" i="166"/>
  <c r="J27" i="166" s="1"/>
  <c r="J7" i="80"/>
  <c r="J27" i="80" s="1"/>
  <c r="J13" i="54"/>
  <c r="T13" i="97" s="1"/>
  <c r="J7" i="163"/>
  <c r="J27" i="163" s="1"/>
  <c r="J7" i="126"/>
  <c r="J27" i="126" s="1"/>
  <c r="J6" i="144" s="1"/>
  <c r="J8" i="54"/>
  <c r="T8" i="97" s="1"/>
  <c r="CF7" i="192"/>
  <c r="CF27" i="192" s="1"/>
  <c r="CF7" i="194"/>
  <c r="CF27" i="194" s="1"/>
  <c r="BY19" i="54"/>
  <c r="BY16" i="54"/>
  <c r="CF7" i="191"/>
  <c r="CF27" i="191" s="1"/>
  <c r="BY8" i="54"/>
  <c r="BY13" i="54"/>
  <c r="CF7" i="195"/>
  <c r="BY10" i="54"/>
  <c r="BY7" i="163"/>
  <c r="BY27" i="163" s="1"/>
  <c r="BY7" i="126"/>
  <c r="BY27" i="126" s="1"/>
  <c r="BY6" i="144" s="1"/>
  <c r="BY7" i="164"/>
  <c r="BY27" i="164" s="1"/>
  <c r="BY7" i="145"/>
  <c r="BY27" i="145" s="1"/>
  <c r="BY7" i="166"/>
  <c r="BY27" i="166" s="1"/>
  <c r="BY7" i="80"/>
  <c r="BY27" i="80" s="1"/>
  <c r="BV7" i="195"/>
  <c r="BO8" i="54"/>
  <c r="BV7" i="194"/>
  <c r="BV27" i="194" s="1"/>
  <c r="BO19" i="54"/>
  <c r="BV7" i="192"/>
  <c r="BV27" i="192" s="1"/>
  <c r="BV7" i="191"/>
  <c r="BV27" i="191" s="1"/>
  <c r="BO16" i="54"/>
  <c r="BO10" i="54"/>
  <c r="BO7" i="145"/>
  <c r="BO27" i="145" s="1"/>
  <c r="BO7" i="166"/>
  <c r="BO27" i="166" s="1"/>
  <c r="BO7" i="126"/>
  <c r="BO27" i="126" s="1"/>
  <c r="BO6" i="144" s="1"/>
  <c r="BO7" i="163"/>
  <c r="BO27" i="163" s="1"/>
  <c r="BO7" i="80"/>
  <c r="BO27" i="80" s="1"/>
  <c r="BO13" i="54"/>
  <c r="BO7" i="164"/>
  <c r="BO27" i="164" s="1"/>
  <c r="CJ7" i="192"/>
  <c r="CJ27" i="192" s="1"/>
  <c r="CC16" i="54"/>
  <c r="CC10" i="54"/>
  <c r="CJ7" i="194"/>
  <c r="CJ27" i="194" s="1"/>
  <c r="CJ7" i="191"/>
  <c r="CJ27" i="191" s="1"/>
  <c r="CC19" i="54"/>
  <c r="CJ7" i="195"/>
  <c r="CC8" i="54"/>
  <c r="CC13" i="54"/>
  <c r="CC7" i="163"/>
  <c r="CC27" i="163" s="1"/>
  <c r="CC7" i="80"/>
  <c r="CC27" i="80" s="1"/>
  <c r="CC7" i="164"/>
  <c r="CC27" i="164" s="1"/>
  <c r="CC7" i="145"/>
  <c r="CC27" i="145" s="1"/>
  <c r="CC7" i="166"/>
  <c r="CC27" i="166" s="1"/>
  <c r="CC7" i="126"/>
  <c r="CC27" i="126" s="1"/>
  <c r="CC6" i="144" s="1"/>
  <c r="CX8" i="54"/>
  <c r="DE7" i="195"/>
  <c r="DE7" i="191"/>
  <c r="DE27" i="191" s="1"/>
  <c r="DE7" i="194"/>
  <c r="DE27" i="194" s="1"/>
  <c r="DE7" i="192"/>
  <c r="DE27" i="192" s="1"/>
  <c r="CX19" i="54"/>
  <c r="CX7" i="164"/>
  <c r="CX27" i="164" s="1"/>
  <c r="CX16" i="54"/>
  <c r="CX7" i="80"/>
  <c r="CX27" i="80" s="1"/>
  <c r="CX7" i="145"/>
  <c r="CX27" i="145" s="1"/>
  <c r="CX13" i="54"/>
  <c r="CX7" i="166"/>
  <c r="CX27" i="166" s="1"/>
  <c r="CX7" i="126"/>
  <c r="CX27" i="126" s="1"/>
  <c r="CX6" i="144" s="1"/>
  <c r="CX10" i="54"/>
  <c r="CX7" i="163"/>
  <c r="CX27" i="163" s="1"/>
  <c r="DF7" i="195"/>
  <c r="DF7" i="194"/>
  <c r="DF27" i="194" s="1"/>
  <c r="CY8" i="54"/>
  <c r="DF7" i="192"/>
  <c r="DF27" i="192" s="1"/>
  <c r="DF7" i="191"/>
  <c r="DF27" i="191" s="1"/>
  <c r="CY13" i="54"/>
  <c r="CY7" i="145"/>
  <c r="CY27" i="145" s="1"/>
  <c r="CY10" i="54"/>
  <c r="CY7" i="166"/>
  <c r="CY27" i="166" s="1"/>
  <c r="CY7" i="126"/>
  <c r="CY27" i="126" s="1"/>
  <c r="CY6" i="144" s="1"/>
  <c r="CY19" i="54"/>
  <c r="CY7" i="80"/>
  <c r="CY27" i="80" s="1"/>
  <c r="CY7" i="163"/>
  <c r="CY27" i="163" s="1"/>
  <c r="CY16" i="54"/>
  <c r="CY7" i="164"/>
  <c r="CY27" i="164" s="1"/>
  <c r="CS7" i="192"/>
  <c r="CS27" i="192" s="1"/>
  <c r="CS7" i="195"/>
  <c r="CL8" i="54"/>
  <c r="CS7" i="194"/>
  <c r="CS27" i="194" s="1"/>
  <c r="CS7" i="191"/>
  <c r="CS27" i="191" s="1"/>
  <c r="CL16" i="54"/>
  <c r="CL7" i="145"/>
  <c r="CL27" i="145" s="1"/>
  <c r="CL13" i="54"/>
  <c r="CL7" i="166"/>
  <c r="CL27" i="166" s="1"/>
  <c r="CL7" i="80"/>
  <c r="CL27" i="80" s="1"/>
  <c r="CL10" i="54"/>
  <c r="CL7" i="163"/>
  <c r="CL27" i="163" s="1"/>
  <c r="CL7" i="126"/>
  <c r="CL27" i="126" s="1"/>
  <c r="CL6" i="144" s="1"/>
  <c r="CL19" i="54"/>
  <c r="CL7" i="164"/>
  <c r="CL27" i="164" s="1"/>
  <c r="Y7" i="195"/>
  <c r="Y7" i="191"/>
  <c r="Y27" i="191" s="1"/>
  <c r="Y7" i="194"/>
  <c r="Y27" i="194" s="1"/>
  <c r="Y7" i="192"/>
  <c r="Y27" i="192" s="1"/>
  <c r="R8" i="54"/>
  <c r="R7" i="126"/>
  <c r="R27" i="126" s="1"/>
  <c r="R6" i="144" s="1"/>
  <c r="R19" i="54"/>
  <c r="R10" i="54"/>
  <c r="R7" i="164"/>
  <c r="R27" i="164" s="1"/>
  <c r="R13" i="54"/>
  <c r="R7" i="145"/>
  <c r="R27" i="145" s="1"/>
  <c r="R16" i="54"/>
  <c r="R7" i="166"/>
  <c r="R27" i="166" s="1"/>
  <c r="R7" i="80"/>
  <c r="R27" i="80" s="1"/>
  <c r="R7" i="163"/>
  <c r="R27" i="163" s="1"/>
  <c r="AE7" i="192"/>
  <c r="AE27" i="192" s="1"/>
  <c r="X8" i="54"/>
  <c r="AE7" i="191"/>
  <c r="AE27" i="191" s="1"/>
  <c r="AE7" i="195"/>
  <c r="AE7" i="194"/>
  <c r="AE27" i="194" s="1"/>
  <c r="X16" i="54"/>
  <c r="X10" i="54"/>
  <c r="X7" i="166"/>
  <c r="X27" i="166" s="1"/>
  <c r="X7" i="126"/>
  <c r="X27" i="126" s="1"/>
  <c r="X6" i="144" s="1"/>
  <c r="X7" i="163"/>
  <c r="X27" i="163" s="1"/>
  <c r="X19" i="54"/>
  <c r="X7" i="164"/>
  <c r="X27" i="164" s="1"/>
  <c r="X13" i="54"/>
  <c r="X7" i="145"/>
  <c r="X27" i="145" s="1"/>
  <c r="X7" i="80"/>
  <c r="X27" i="80" s="1"/>
  <c r="U7" i="97"/>
  <c r="V7" i="97"/>
  <c r="V27" i="97" l="1"/>
  <c r="V7" i="190"/>
  <c r="V27" i="190" s="1"/>
  <c r="U27" i="97"/>
  <c r="U7" i="190"/>
  <c r="U27" i="190" s="1"/>
  <c r="T8" i="190"/>
  <c r="T28" i="190" s="1"/>
  <c r="T28" i="97"/>
  <c r="S30" i="97"/>
  <c r="S10" i="190"/>
  <c r="S30" i="190" s="1"/>
  <c r="T36" i="97"/>
  <c r="T16" i="190"/>
  <c r="T36" i="190" s="1"/>
  <c r="T30" i="97"/>
  <c r="T10" i="190"/>
  <c r="T30" i="190" s="1"/>
  <c r="S33" i="97"/>
  <c r="S13" i="190"/>
  <c r="S33" i="190" s="1"/>
  <c r="S39" i="97"/>
  <c r="S19" i="190"/>
  <c r="S39" i="190" s="1"/>
  <c r="S8" i="190"/>
  <c r="S28" i="190" s="1"/>
  <c r="S28" i="97"/>
  <c r="T33" i="97"/>
  <c r="T13" i="190"/>
  <c r="T33" i="190" s="1"/>
  <c r="T39" i="97"/>
  <c r="T19" i="190"/>
  <c r="T39" i="190" s="1"/>
  <c r="S36" i="97"/>
  <c r="S16" i="190"/>
  <c r="S36" i="190" s="1"/>
  <c r="CI7" i="192"/>
  <c r="CI27" i="192" s="1"/>
  <c r="CB19" i="54"/>
  <c r="CI7" i="191"/>
  <c r="CI27" i="191" s="1"/>
  <c r="CB8" i="54"/>
  <c r="CI7" i="195"/>
  <c r="CI7" i="194"/>
  <c r="CI27" i="194" s="1"/>
  <c r="CB13" i="54"/>
  <c r="CB7" i="164"/>
  <c r="CB27" i="164" s="1"/>
  <c r="CB7" i="80"/>
  <c r="CB27" i="80" s="1"/>
  <c r="CB10" i="54"/>
  <c r="CB7" i="145"/>
  <c r="CB27" i="145" s="1"/>
  <c r="CB16" i="54"/>
  <c r="CB7" i="166"/>
  <c r="CB27" i="166" s="1"/>
  <c r="CB7" i="126"/>
  <c r="CB27" i="126" s="1"/>
  <c r="CB6" i="144" s="1"/>
  <c r="CB7" i="163"/>
  <c r="CB27" i="163" s="1"/>
  <c r="DC7" i="192"/>
  <c r="DC27" i="192" s="1"/>
  <c r="CV8" i="54"/>
  <c r="DC7" i="191"/>
  <c r="DC27" i="191" s="1"/>
  <c r="DC7" i="195"/>
  <c r="DC7" i="194"/>
  <c r="DC27" i="194" s="1"/>
  <c r="CV10" i="54"/>
  <c r="CV7" i="166"/>
  <c r="CV27" i="166" s="1"/>
  <c r="CV7" i="126"/>
  <c r="CV27" i="126" s="1"/>
  <c r="CV6" i="144" s="1"/>
  <c r="CV16" i="54"/>
  <c r="CV7" i="163"/>
  <c r="CV27" i="163" s="1"/>
  <c r="CV7" i="80"/>
  <c r="CV27" i="80" s="1"/>
  <c r="CV19" i="54"/>
  <c r="CV7" i="164"/>
  <c r="CV27" i="164" s="1"/>
  <c r="CV13" i="54"/>
  <c r="CV7" i="145"/>
  <c r="CV27" i="145" s="1"/>
  <c r="CD7" i="195"/>
  <c r="CD7" i="194"/>
  <c r="CD27" i="194" s="1"/>
  <c r="BW19" i="54"/>
  <c r="CD7" i="192"/>
  <c r="CD27" i="192" s="1"/>
  <c r="BW8" i="54"/>
  <c r="CD7" i="191"/>
  <c r="CD27" i="191" s="1"/>
  <c r="BW10" i="54"/>
  <c r="BW7" i="163"/>
  <c r="BW27" i="163" s="1"/>
  <c r="BW7" i="80"/>
  <c r="BW27" i="80" s="1"/>
  <c r="BW7" i="164"/>
  <c r="BW27" i="164" s="1"/>
  <c r="BW16" i="54"/>
  <c r="BW7" i="145"/>
  <c r="BW27" i="145" s="1"/>
  <c r="BW13" i="54"/>
  <c r="BW7" i="166"/>
  <c r="BW27" i="166" s="1"/>
  <c r="BW7" i="126"/>
  <c r="BW27" i="126" s="1"/>
  <c r="BW6" i="144" s="1"/>
  <c r="BQ7" i="195"/>
  <c r="BJ19" i="54"/>
  <c r="BQ7" i="194"/>
  <c r="BQ27" i="194" s="1"/>
  <c r="BJ8" i="54"/>
  <c r="BQ7" i="192"/>
  <c r="BQ27" i="192" s="1"/>
  <c r="BJ16" i="54"/>
  <c r="BQ7" i="191"/>
  <c r="BQ27" i="191" s="1"/>
  <c r="BJ13" i="54"/>
  <c r="BJ7" i="164"/>
  <c r="BJ27" i="164" s="1"/>
  <c r="BJ10" i="54"/>
  <c r="BJ7" i="145"/>
  <c r="BJ27" i="145" s="1"/>
  <c r="BJ7" i="166"/>
  <c r="BJ27" i="166" s="1"/>
  <c r="BJ7" i="126"/>
  <c r="BJ27" i="126" s="1"/>
  <c r="BJ6" i="144" s="1"/>
  <c r="BJ7" i="163"/>
  <c r="BJ27" i="163" s="1"/>
  <c r="BJ7" i="80"/>
  <c r="BJ27" i="80" s="1"/>
  <c r="AD7" i="195"/>
  <c r="AD7" i="194"/>
  <c r="AD27" i="194" s="1"/>
  <c r="AD7" i="192"/>
  <c r="AD27" i="192" s="1"/>
  <c r="W8" i="54"/>
  <c r="AD7" i="191"/>
  <c r="AD27" i="191" s="1"/>
  <c r="W19" i="54"/>
  <c r="W13" i="54"/>
  <c r="W7" i="164"/>
  <c r="W27" i="164" s="1"/>
  <c r="W7" i="145"/>
  <c r="W27" i="145" s="1"/>
  <c r="W16" i="54"/>
  <c r="W7" i="166"/>
  <c r="W27" i="166" s="1"/>
  <c r="W7" i="126"/>
  <c r="W27" i="126" s="1"/>
  <c r="W6" i="144" s="1"/>
  <c r="W10" i="54"/>
  <c r="W7" i="163"/>
  <c r="W27" i="163" s="1"/>
  <c r="W7" i="80"/>
  <c r="W27" i="80" s="1"/>
  <c r="AL7" i="195"/>
  <c r="AE8" i="54"/>
  <c r="AL7" i="194"/>
  <c r="AL27" i="194" s="1"/>
  <c r="AE16" i="54"/>
  <c r="AL7" i="192"/>
  <c r="AL27" i="192" s="1"/>
  <c r="AL7" i="191"/>
  <c r="AL27" i="191" s="1"/>
  <c r="AE19" i="54"/>
  <c r="AE7" i="166"/>
  <c r="AE27" i="166" s="1"/>
  <c r="AE7" i="126"/>
  <c r="AE27" i="126" s="1"/>
  <c r="AE6" i="144" s="1"/>
  <c r="AE13" i="54"/>
  <c r="AE7" i="163"/>
  <c r="AE27" i="163" s="1"/>
  <c r="AE7" i="80"/>
  <c r="AE27" i="80" s="1"/>
  <c r="AE10" i="54"/>
  <c r="AE7" i="164"/>
  <c r="AE27" i="164" s="1"/>
  <c r="AE7" i="145"/>
  <c r="AE27" i="145" s="1"/>
  <c r="CB7" i="194"/>
  <c r="CB27" i="194" s="1"/>
  <c r="BU8" i="54"/>
  <c r="BU13" i="54"/>
  <c r="CB7" i="192"/>
  <c r="CB27" i="192" s="1"/>
  <c r="BU16" i="54"/>
  <c r="BU10" i="54"/>
  <c r="CB7" i="191"/>
  <c r="CB27" i="191" s="1"/>
  <c r="CB7" i="195"/>
  <c r="BU19" i="54"/>
  <c r="BU7" i="164"/>
  <c r="BU27" i="164" s="1"/>
  <c r="BU7" i="145"/>
  <c r="BU27" i="145" s="1"/>
  <c r="BU7" i="166"/>
  <c r="BU27" i="166" s="1"/>
  <c r="BU7" i="126"/>
  <c r="BU27" i="126" s="1"/>
  <c r="BU6" i="144" s="1"/>
  <c r="BU7" i="163"/>
  <c r="BU27" i="163" s="1"/>
  <c r="BU7" i="80"/>
  <c r="BU27" i="80" s="1"/>
  <c r="S7" i="192"/>
  <c r="S27" i="192" s="1"/>
  <c r="S7" i="191"/>
  <c r="S27" i="191" s="1"/>
  <c r="S7" i="195"/>
  <c r="S7" i="194"/>
  <c r="S27" i="194" s="1"/>
  <c r="L10" i="54"/>
  <c r="V10" i="97" s="1"/>
  <c r="L19" i="54"/>
  <c r="V19" i="97" s="1"/>
  <c r="L8" i="54"/>
  <c r="V8" i="97" s="1"/>
  <c r="L16" i="54"/>
  <c r="V16" i="97" s="1"/>
  <c r="L13" i="54"/>
  <c r="V13" i="97" s="1"/>
  <c r="L7" i="163"/>
  <c r="L27" i="163" s="1"/>
  <c r="L7" i="80"/>
  <c r="L27" i="80" s="1"/>
  <c r="L7" i="164"/>
  <c r="L27" i="164" s="1"/>
  <c r="L7" i="145"/>
  <c r="L27" i="145" s="1"/>
  <c r="L7" i="166"/>
  <c r="L27" i="166" s="1"/>
  <c r="L7" i="126"/>
  <c r="L27" i="126" s="1"/>
  <c r="L6" i="144" s="1"/>
  <c r="BB7" i="195"/>
  <c r="AU8" i="54"/>
  <c r="BB7" i="194"/>
  <c r="BB27" i="194" s="1"/>
  <c r="AU19" i="54"/>
  <c r="BB7" i="192"/>
  <c r="BB27" i="192" s="1"/>
  <c r="BB7" i="191"/>
  <c r="BB27" i="191" s="1"/>
  <c r="AU16" i="54"/>
  <c r="AU7" i="166"/>
  <c r="AU27" i="166" s="1"/>
  <c r="AU7" i="126"/>
  <c r="AU27" i="126" s="1"/>
  <c r="AU6" i="144" s="1"/>
  <c r="AU13" i="54"/>
  <c r="AU7" i="163"/>
  <c r="AU27" i="163" s="1"/>
  <c r="AU7" i="80"/>
  <c r="AU27" i="80" s="1"/>
  <c r="AU10" i="54"/>
  <c r="AU7" i="164"/>
  <c r="AU27" i="164" s="1"/>
  <c r="AU7" i="145"/>
  <c r="AU27" i="145" s="1"/>
  <c r="V7" i="195"/>
  <c r="V7" i="191"/>
  <c r="V27" i="191" s="1"/>
  <c r="V7" i="194"/>
  <c r="V27" i="194" s="1"/>
  <c r="V7" i="192"/>
  <c r="V27" i="192" s="1"/>
  <c r="O19" i="54"/>
  <c r="O16" i="54"/>
  <c r="O7" i="163"/>
  <c r="O27" i="163" s="1"/>
  <c r="O7" i="80"/>
  <c r="O27" i="80" s="1"/>
  <c r="O13" i="54"/>
  <c r="O7" i="164"/>
  <c r="O27" i="164" s="1"/>
  <c r="O8" i="54"/>
  <c r="O7" i="145"/>
  <c r="O27" i="145" s="1"/>
  <c r="O10" i="54"/>
  <c r="O7" i="166"/>
  <c r="O27" i="166" s="1"/>
  <c r="O7" i="126"/>
  <c r="O27" i="126" s="1"/>
  <c r="O6" i="144" s="1"/>
  <c r="R6" i="165"/>
  <c r="Y6" i="193"/>
  <c r="Y10" i="195"/>
  <c r="Y10" i="194"/>
  <c r="Y30" i="194" s="1"/>
  <c r="Y10" i="192"/>
  <c r="Y30" i="192" s="1"/>
  <c r="R10" i="145"/>
  <c r="R30" i="145" s="1"/>
  <c r="R10" i="163"/>
  <c r="R30" i="163" s="1"/>
  <c r="R10" i="164"/>
  <c r="R30" i="164" s="1"/>
  <c r="Y10" i="191"/>
  <c r="Y30" i="191" s="1"/>
  <c r="R11" i="54"/>
  <c r="R10" i="80"/>
  <c r="R30" i="80" s="1"/>
  <c r="R10" i="166"/>
  <c r="R30" i="166" s="1"/>
  <c r="R10" i="126"/>
  <c r="R30" i="126" s="1"/>
  <c r="R9" i="144" s="1"/>
  <c r="CS10" i="195"/>
  <c r="CS10" i="194"/>
  <c r="CS30" i="194" s="1"/>
  <c r="CS10" i="192"/>
  <c r="CS30" i="192" s="1"/>
  <c r="CL11" i="54"/>
  <c r="CS10" i="191"/>
  <c r="CS30" i="191" s="1"/>
  <c r="CL10" i="80"/>
  <c r="CL30" i="80" s="1"/>
  <c r="CL10" i="163"/>
  <c r="CL30" i="163" s="1"/>
  <c r="CL10" i="126"/>
  <c r="CL30" i="126" s="1"/>
  <c r="CL9" i="144" s="1"/>
  <c r="CL10" i="166"/>
  <c r="CL30" i="166" s="1"/>
  <c r="CL10" i="164"/>
  <c r="CL30" i="164" s="1"/>
  <c r="CL10" i="145"/>
  <c r="CL30" i="145" s="1"/>
  <c r="DF19" i="195"/>
  <c r="DF19" i="194"/>
  <c r="DF39" i="194" s="1"/>
  <c r="DF19" i="192"/>
  <c r="DF39" i="192" s="1"/>
  <c r="CY20" i="54"/>
  <c r="DF19" i="191"/>
  <c r="DF39" i="191" s="1"/>
  <c r="CY19" i="166"/>
  <c r="CY39" i="166" s="1"/>
  <c r="CY19" i="126"/>
  <c r="CY39" i="126" s="1"/>
  <c r="CY18" i="144" s="1"/>
  <c r="CY19" i="163"/>
  <c r="CY39" i="163" s="1"/>
  <c r="CY19" i="80"/>
  <c r="CY39" i="80" s="1"/>
  <c r="CY19" i="164"/>
  <c r="CY39" i="164" s="1"/>
  <c r="CY19" i="145"/>
  <c r="CY39" i="145" s="1"/>
  <c r="DE6" i="193"/>
  <c r="CX6" i="165"/>
  <c r="CX13" i="80"/>
  <c r="CX33" i="80" s="1"/>
  <c r="DE13" i="195"/>
  <c r="CX13" i="166"/>
  <c r="CX33" i="166" s="1"/>
  <c r="DE13" i="194"/>
  <c r="DE33" i="194" s="1"/>
  <c r="DE13" i="192"/>
  <c r="DE33" i="192" s="1"/>
  <c r="CX13" i="126"/>
  <c r="CX33" i="126" s="1"/>
  <c r="CX12" i="144" s="1"/>
  <c r="CX13" i="163"/>
  <c r="CX33" i="163" s="1"/>
  <c r="CX13" i="145"/>
  <c r="CX33" i="145" s="1"/>
  <c r="CX14" i="54"/>
  <c r="DE13" i="191"/>
  <c r="DE33" i="191" s="1"/>
  <c r="CX13" i="164"/>
  <c r="CX33" i="164" s="1"/>
  <c r="DE16" i="195"/>
  <c r="DE16" i="194"/>
  <c r="DE36" i="194" s="1"/>
  <c r="DE16" i="192"/>
  <c r="DE36" i="192" s="1"/>
  <c r="CX17" i="54"/>
  <c r="DE16" i="191"/>
  <c r="DE36" i="191" s="1"/>
  <c r="CX16" i="164"/>
  <c r="CX36" i="164" s="1"/>
  <c r="CX16" i="126"/>
  <c r="CX36" i="126" s="1"/>
  <c r="CX15" i="144" s="1"/>
  <c r="CX16" i="163"/>
  <c r="CX36" i="163" s="1"/>
  <c r="CX16" i="145"/>
  <c r="CX36" i="145" s="1"/>
  <c r="CX16" i="80"/>
  <c r="CX36" i="80" s="1"/>
  <c r="CX16" i="166"/>
  <c r="CX36" i="166" s="1"/>
  <c r="CJ8" i="195"/>
  <c r="CJ8" i="194"/>
  <c r="CJ28" i="194" s="1"/>
  <c r="CJ8" i="192"/>
  <c r="CJ28" i="192" s="1"/>
  <c r="CC22" i="54"/>
  <c r="CJ8" i="191"/>
  <c r="CJ28" i="191" s="1"/>
  <c r="CC8" i="145"/>
  <c r="CC28" i="145" s="1"/>
  <c r="CC8" i="166"/>
  <c r="CC28" i="166" s="1"/>
  <c r="CC8" i="126"/>
  <c r="CC28" i="126" s="1"/>
  <c r="CC7" i="144" s="1"/>
  <c r="CC8" i="163"/>
  <c r="CC28" i="163" s="1"/>
  <c r="CC8" i="80"/>
  <c r="CC28" i="80" s="1"/>
  <c r="CC8" i="164"/>
  <c r="CC28" i="164" s="1"/>
  <c r="BV10" i="195"/>
  <c r="BV10" i="194"/>
  <c r="BV30" i="194" s="1"/>
  <c r="BV10" i="192"/>
  <c r="BV30" i="192" s="1"/>
  <c r="BO11" i="54"/>
  <c r="BV10" i="191"/>
  <c r="BV30" i="191" s="1"/>
  <c r="BO10" i="145"/>
  <c r="BO30" i="145" s="1"/>
  <c r="BO10" i="166"/>
  <c r="BO30" i="166" s="1"/>
  <c r="BO10" i="126"/>
  <c r="BO30" i="126" s="1"/>
  <c r="BO9" i="144" s="1"/>
  <c r="BO10" i="163"/>
  <c r="BO30" i="163" s="1"/>
  <c r="BO10" i="80"/>
  <c r="BO30" i="80" s="1"/>
  <c r="BO10" i="164"/>
  <c r="BO30" i="164" s="1"/>
  <c r="BV19" i="192"/>
  <c r="BV39" i="192" s="1"/>
  <c r="BV19" i="195"/>
  <c r="BV19" i="194"/>
  <c r="BV39" i="194" s="1"/>
  <c r="BO20" i="54"/>
  <c r="BV19" i="191"/>
  <c r="BV39" i="191" s="1"/>
  <c r="BO19" i="166"/>
  <c r="BO39" i="166" s="1"/>
  <c r="BO19" i="126"/>
  <c r="BO39" i="126" s="1"/>
  <c r="BO18" i="144" s="1"/>
  <c r="BO19" i="164"/>
  <c r="BO39" i="164" s="1"/>
  <c r="BO19" i="80"/>
  <c r="BO39" i="80" s="1"/>
  <c r="BO19" i="163"/>
  <c r="BO39" i="163" s="1"/>
  <c r="BO19" i="145"/>
  <c r="BO39" i="145" s="1"/>
  <c r="CF16" i="192"/>
  <c r="CF36" i="192" s="1"/>
  <c r="CF16" i="195"/>
  <c r="CF16" i="194"/>
  <c r="CF36" i="194" s="1"/>
  <c r="BY17" i="54"/>
  <c r="CF16" i="191"/>
  <c r="CF36" i="191" s="1"/>
  <c r="BY16" i="164"/>
  <c r="BY36" i="164" s="1"/>
  <c r="BY16" i="145"/>
  <c r="BY36" i="145" s="1"/>
  <c r="BY16" i="166"/>
  <c r="BY36" i="166" s="1"/>
  <c r="BY16" i="126"/>
  <c r="BY36" i="126" s="1"/>
  <c r="BY15" i="144" s="1"/>
  <c r="BY16" i="163"/>
  <c r="BY36" i="163" s="1"/>
  <c r="BY16" i="80"/>
  <c r="BY36" i="80" s="1"/>
  <c r="J8" i="163"/>
  <c r="J28" i="163" s="1"/>
  <c r="J8" i="80"/>
  <c r="J28" i="80" s="1"/>
  <c r="Q8" i="195"/>
  <c r="J22" i="54"/>
  <c r="T22" i="97" s="1"/>
  <c r="J8" i="164"/>
  <c r="J28" i="164" s="1"/>
  <c r="Q8" i="194"/>
  <c r="Q28" i="194" s="1"/>
  <c r="Q8" i="191"/>
  <c r="Q28" i="191" s="1"/>
  <c r="J8" i="145"/>
  <c r="J28" i="145" s="1"/>
  <c r="Q8" i="192"/>
  <c r="Q28" i="192" s="1"/>
  <c r="J8" i="166"/>
  <c r="J28" i="166" s="1"/>
  <c r="J8" i="126"/>
  <c r="J28" i="126" s="1"/>
  <c r="J7" i="144" s="1"/>
  <c r="U10" i="195"/>
  <c r="N10" i="166"/>
  <c r="N30" i="166" s="1"/>
  <c r="N10" i="126"/>
  <c r="N30" i="126" s="1"/>
  <c r="N9" i="144" s="1"/>
  <c r="U10" i="194"/>
  <c r="U30" i="194" s="1"/>
  <c r="N11" i="54"/>
  <c r="N10" i="145"/>
  <c r="N30" i="145" s="1"/>
  <c r="N10" i="80"/>
  <c r="N30" i="80" s="1"/>
  <c r="U10" i="192"/>
  <c r="U30" i="192" s="1"/>
  <c r="U10" i="191"/>
  <c r="U30" i="191" s="1"/>
  <c r="N10" i="164"/>
  <c r="N30" i="164" s="1"/>
  <c r="N10" i="163"/>
  <c r="N30" i="163" s="1"/>
  <c r="AR6" i="165"/>
  <c r="AY6" i="193"/>
  <c r="AY13" i="191"/>
  <c r="AY33" i="191" s="1"/>
  <c r="AY13" i="195"/>
  <c r="AY13" i="194"/>
  <c r="AY33" i="194" s="1"/>
  <c r="AY13" i="192"/>
  <c r="AY33" i="192" s="1"/>
  <c r="AR13" i="163"/>
  <c r="AR33" i="163" s="1"/>
  <c r="AR13" i="126"/>
  <c r="AR33" i="126" s="1"/>
  <c r="AR12" i="144" s="1"/>
  <c r="AR13" i="145"/>
  <c r="AR33" i="145" s="1"/>
  <c r="AR13" i="164"/>
  <c r="AR33" i="164" s="1"/>
  <c r="AR13" i="166"/>
  <c r="AR33" i="166" s="1"/>
  <c r="AR13" i="80"/>
  <c r="AR33" i="80" s="1"/>
  <c r="AR14" i="54"/>
  <c r="X10" i="195"/>
  <c r="X10" i="192"/>
  <c r="X30" i="192" s="1"/>
  <c r="X10" i="194"/>
  <c r="X30" i="194" s="1"/>
  <c r="X10" i="191"/>
  <c r="X30" i="191" s="1"/>
  <c r="Q11" i="54"/>
  <c r="Q10" i="163"/>
  <c r="Q30" i="163" s="1"/>
  <c r="Q10" i="80"/>
  <c r="Q30" i="80" s="1"/>
  <c r="Q10" i="164"/>
  <c r="Q30" i="164" s="1"/>
  <c r="Q10" i="145"/>
  <c r="Q30" i="145" s="1"/>
  <c r="Q10" i="166"/>
  <c r="Q30" i="166" s="1"/>
  <c r="Q10" i="126"/>
  <c r="Q30" i="126" s="1"/>
  <c r="Q9" i="144" s="1"/>
  <c r="CL10" i="195"/>
  <c r="CL10" i="194"/>
  <c r="CL30" i="194" s="1"/>
  <c r="CL10" i="192"/>
  <c r="CL30" i="192" s="1"/>
  <c r="CE11" i="54"/>
  <c r="CL10" i="191"/>
  <c r="CL30" i="191" s="1"/>
  <c r="CE10" i="163"/>
  <c r="CE30" i="163" s="1"/>
  <c r="CE10" i="80"/>
  <c r="CE30" i="80" s="1"/>
  <c r="CE10" i="164"/>
  <c r="CE30" i="164" s="1"/>
  <c r="CE10" i="145"/>
  <c r="CE30" i="145" s="1"/>
  <c r="CE10" i="166"/>
  <c r="CE30" i="166" s="1"/>
  <c r="CE10" i="126"/>
  <c r="CE30" i="126" s="1"/>
  <c r="CE9" i="144" s="1"/>
  <c r="P10" i="191"/>
  <c r="P30" i="191" s="1"/>
  <c r="I11" i="54"/>
  <c r="S11" i="97" s="1"/>
  <c r="I10" i="164"/>
  <c r="I30" i="164" s="1"/>
  <c r="P10" i="195"/>
  <c r="I10" i="145"/>
  <c r="I30" i="145" s="1"/>
  <c r="P10" i="194"/>
  <c r="P30" i="194" s="1"/>
  <c r="I10" i="166"/>
  <c r="I30" i="166" s="1"/>
  <c r="I10" i="126"/>
  <c r="I30" i="126" s="1"/>
  <c r="I9" i="144" s="1"/>
  <c r="P10" i="192"/>
  <c r="P30" i="192" s="1"/>
  <c r="I10" i="163"/>
  <c r="I30" i="163" s="1"/>
  <c r="I10" i="80"/>
  <c r="I30" i="80" s="1"/>
  <c r="I6" i="165"/>
  <c r="P6" i="193"/>
  <c r="AK8" i="195"/>
  <c r="AK8" i="194"/>
  <c r="AK28" i="194" s="1"/>
  <c r="AK8" i="192"/>
  <c r="AK28" i="192" s="1"/>
  <c r="AD8" i="145"/>
  <c r="AD28" i="145" s="1"/>
  <c r="AD8" i="80"/>
  <c r="AD28" i="80" s="1"/>
  <c r="AK8" i="191"/>
  <c r="AK28" i="191" s="1"/>
  <c r="AD8" i="166"/>
  <c r="AD28" i="166" s="1"/>
  <c r="AD8" i="126"/>
  <c r="AD28" i="126" s="1"/>
  <c r="AD7" i="144" s="1"/>
  <c r="AD8" i="164"/>
  <c r="AD28" i="164" s="1"/>
  <c r="AD8" i="163"/>
  <c r="AD28" i="163" s="1"/>
  <c r="AD22" i="54"/>
  <c r="BC13" i="195"/>
  <c r="BC13" i="194"/>
  <c r="BC33" i="194" s="1"/>
  <c r="BC13" i="192"/>
  <c r="BC33" i="192" s="1"/>
  <c r="AV13" i="80"/>
  <c r="AV33" i="80" s="1"/>
  <c r="AV14" i="54"/>
  <c r="BC13" i="191"/>
  <c r="BC33" i="191" s="1"/>
  <c r="AV13" i="164"/>
  <c r="AV33" i="164" s="1"/>
  <c r="AV13" i="145"/>
  <c r="AV33" i="145" s="1"/>
  <c r="AV13" i="163"/>
  <c r="AV33" i="163" s="1"/>
  <c r="AV13" i="166"/>
  <c r="AV33" i="166" s="1"/>
  <c r="AV13" i="126"/>
  <c r="AV33" i="126" s="1"/>
  <c r="AV12" i="144" s="1"/>
  <c r="AV16" i="195"/>
  <c r="AV16" i="194"/>
  <c r="AV36" i="194" s="1"/>
  <c r="AV16" i="192"/>
  <c r="AV36" i="192" s="1"/>
  <c r="AO17" i="54"/>
  <c r="AV16" i="191"/>
  <c r="AV36" i="191" s="1"/>
  <c r="AO16" i="164"/>
  <c r="AO36" i="164" s="1"/>
  <c r="AO16" i="145"/>
  <c r="AO36" i="145" s="1"/>
  <c r="AO16" i="166"/>
  <c r="AO36" i="166" s="1"/>
  <c r="AO16" i="80"/>
  <c r="AO36" i="80" s="1"/>
  <c r="AO16" i="163"/>
  <c r="AO36" i="163" s="1"/>
  <c r="AO16" i="126"/>
  <c r="AO36" i="126" s="1"/>
  <c r="AO15" i="144" s="1"/>
  <c r="CC13" i="192"/>
  <c r="CC33" i="192" s="1"/>
  <c r="CC13" i="195"/>
  <c r="CC13" i="194"/>
  <c r="CC33" i="194" s="1"/>
  <c r="BV14" i="54"/>
  <c r="CC13" i="191"/>
  <c r="CC33" i="191" s="1"/>
  <c r="BV13" i="163"/>
  <c r="BV33" i="163" s="1"/>
  <c r="BV13" i="166"/>
  <c r="BV33" i="166" s="1"/>
  <c r="BV13" i="164"/>
  <c r="BV33" i="164" s="1"/>
  <c r="BV13" i="145"/>
  <c r="BV33" i="145" s="1"/>
  <c r="BV13" i="80"/>
  <c r="BV33" i="80" s="1"/>
  <c r="BV13" i="126"/>
  <c r="BV33" i="126" s="1"/>
  <c r="BV12" i="144" s="1"/>
  <c r="CC8" i="192"/>
  <c r="CC28" i="192" s="1"/>
  <c r="CC8" i="195"/>
  <c r="CC8" i="194"/>
  <c r="CC28" i="194" s="1"/>
  <c r="BV8" i="166"/>
  <c r="BV28" i="166" s="1"/>
  <c r="BV8" i="126"/>
  <c r="BV28" i="126" s="1"/>
  <c r="BV7" i="144" s="1"/>
  <c r="CC8" i="191"/>
  <c r="CC28" i="191" s="1"/>
  <c r="BV8" i="80"/>
  <c r="BV28" i="80" s="1"/>
  <c r="BV22" i="54"/>
  <c r="BV8" i="145"/>
  <c r="BV28" i="145" s="1"/>
  <c r="BV8" i="164"/>
  <c r="BV28" i="164" s="1"/>
  <c r="BV8" i="163"/>
  <c r="BV28" i="163" s="1"/>
  <c r="BH13" i="192"/>
  <c r="BH33" i="192" s="1"/>
  <c r="BH13" i="195"/>
  <c r="BH13" i="194"/>
  <c r="BH33" i="194" s="1"/>
  <c r="BA14" i="54"/>
  <c r="BH13" i="191"/>
  <c r="BH33" i="191" s="1"/>
  <c r="BA13" i="163"/>
  <c r="BA33" i="163" s="1"/>
  <c r="BA13" i="126"/>
  <c r="BA33" i="126" s="1"/>
  <c r="BA12" i="144" s="1"/>
  <c r="BA13" i="164"/>
  <c r="BA33" i="164" s="1"/>
  <c r="BA13" i="145"/>
  <c r="BA33" i="145" s="1"/>
  <c r="BA13" i="166"/>
  <c r="BA33" i="166" s="1"/>
  <c r="BA13" i="80"/>
  <c r="BA33" i="80" s="1"/>
  <c r="BH10" i="194"/>
  <c r="BH30" i="194" s="1"/>
  <c r="BH10" i="192"/>
  <c r="BH30" i="192" s="1"/>
  <c r="BH10" i="195"/>
  <c r="BA11" i="54"/>
  <c r="BH10" i="191"/>
  <c r="BH30" i="191" s="1"/>
  <c r="BA10" i="164"/>
  <c r="BA30" i="164" s="1"/>
  <c r="BA10" i="145"/>
  <c r="BA30" i="145" s="1"/>
  <c r="BA10" i="166"/>
  <c r="BA30" i="166" s="1"/>
  <c r="BA10" i="126"/>
  <c r="BA30" i="126" s="1"/>
  <c r="BA9" i="144" s="1"/>
  <c r="BA10" i="163"/>
  <c r="BA30" i="163" s="1"/>
  <c r="BA10" i="80"/>
  <c r="BA30" i="80" s="1"/>
  <c r="BZ10" i="126"/>
  <c r="BZ30" i="126" s="1"/>
  <c r="BZ9" i="144" s="1"/>
  <c r="CG10" i="192"/>
  <c r="CG30" i="192" s="1"/>
  <c r="CG10" i="195"/>
  <c r="CG10" i="194"/>
  <c r="CG30" i="194" s="1"/>
  <c r="BZ10" i="145"/>
  <c r="BZ30" i="145" s="1"/>
  <c r="BZ10" i="164"/>
  <c r="BZ30" i="164" s="1"/>
  <c r="BZ10" i="163"/>
  <c r="BZ30" i="163" s="1"/>
  <c r="BZ11" i="54"/>
  <c r="CG10" i="191"/>
  <c r="CG30" i="191" s="1"/>
  <c r="BZ10" i="166"/>
  <c r="BZ30" i="166" s="1"/>
  <c r="BZ10" i="80"/>
  <c r="BZ30" i="80" s="1"/>
  <c r="CG19" i="195"/>
  <c r="CG19" i="194"/>
  <c r="CG39" i="194" s="1"/>
  <c r="CG19" i="192"/>
  <c r="CG39" i="192" s="1"/>
  <c r="BZ19" i="163"/>
  <c r="BZ39" i="163" s="1"/>
  <c r="CG19" i="191"/>
  <c r="CG39" i="191" s="1"/>
  <c r="BZ20" i="54"/>
  <c r="BZ19" i="80"/>
  <c r="BZ39" i="80" s="1"/>
  <c r="BZ19" i="126"/>
  <c r="BZ39" i="126" s="1"/>
  <c r="BZ18" i="144" s="1"/>
  <c r="BZ19" i="145"/>
  <c r="BZ39" i="145" s="1"/>
  <c r="BZ19" i="164"/>
  <c r="BZ39" i="164" s="1"/>
  <c r="BZ19" i="166"/>
  <c r="BZ39" i="166" s="1"/>
  <c r="DA13" i="195"/>
  <c r="DA13" i="194"/>
  <c r="DA33" i="194" s="1"/>
  <c r="DA13" i="192"/>
  <c r="DA33" i="192" s="1"/>
  <c r="CT14" i="54"/>
  <c r="DA13" i="191"/>
  <c r="DA33" i="191" s="1"/>
  <c r="CT13" i="80"/>
  <c r="CT33" i="80" s="1"/>
  <c r="CT13" i="163"/>
  <c r="CT33" i="163" s="1"/>
  <c r="CT13" i="126"/>
  <c r="CT33" i="126" s="1"/>
  <c r="CT12" i="144" s="1"/>
  <c r="CT13" i="164"/>
  <c r="CT33" i="164" s="1"/>
  <c r="CT13" i="166"/>
  <c r="CT33" i="166" s="1"/>
  <c r="CT13" i="145"/>
  <c r="CT33" i="145" s="1"/>
  <c r="DA8" i="194"/>
  <c r="DA28" i="194" s="1"/>
  <c r="DA8" i="191"/>
  <c r="DA28" i="191" s="1"/>
  <c r="DA8" i="192"/>
  <c r="DA28" i="192" s="1"/>
  <c r="DA8" i="195"/>
  <c r="CT22" i="54"/>
  <c r="CT8" i="163"/>
  <c r="CT28" i="163" s="1"/>
  <c r="CT8" i="145"/>
  <c r="CT28" i="145" s="1"/>
  <c r="CT8" i="126"/>
  <c r="CT28" i="126" s="1"/>
  <c r="CT7" i="144" s="1"/>
  <c r="CT8" i="166"/>
  <c r="CT28" i="166" s="1"/>
  <c r="CT8" i="80"/>
  <c r="CT28" i="80" s="1"/>
  <c r="CT8" i="164"/>
  <c r="CT28" i="164" s="1"/>
  <c r="BE6" i="193"/>
  <c r="AX6" i="165"/>
  <c r="AS8" i="195"/>
  <c r="AS8" i="194"/>
  <c r="AS28" i="194" s="1"/>
  <c r="AS8" i="192"/>
  <c r="AS28" i="192" s="1"/>
  <c r="AS8" i="191"/>
  <c r="AS28" i="191" s="1"/>
  <c r="AL22" i="54"/>
  <c r="AL8" i="80"/>
  <c r="AL28" i="80" s="1"/>
  <c r="AL8" i="126"/>
  <c r="AL28" i="126" s="1"/>
  <c r="AL7" i="144" s="1"/>
  <c r="AL8" i="145"/>
  <c r="AL28" i="145" s="1"/>
  <c r="AL8" i="166"/>
  <c r="AL28" i="166" s="1"/>
  <c r="AL8" i="164"/>
  <c r="AL28" i="164" s="1"/>
  <c r="AL8" i="163"/>
  <c r="AL28" i="163" s="1"/>
  <c r="BT19" i="195"/>
  <c r="BT19" i="194"/>
  <c r="BT39" i="194" s="1"/>
  <c r="BT19" i="192"/>
  <c r="BT39" i="192" s="1"/>
  <c r="BM20" i="54"/>
  <c r="BT19" i="191"/>
  <c r="BT39" i="191" s="1"/>
  <c r="BM19" i="145"/>
  <c r="BM39" i="145" s="1"/>
  <c r="BM19" i="166"/>
  <c r="BM39" i="166" s="1"/>
  <c r="BM19" i="80"/>
  <c r="BM39" i="80" s="1"/>
  <c r="BM19" i="163"/>
  <c r="BM39" i="163" s="1"/>
  <c r="BM19" i="126"/>
  <c r="BM39" i="126" s="1"/>
  <c r="BM18" i="144" s="1"/>
  <c r="BM19" i="164"/>
  <c r="BM39" i="164" s="1"/>
  <c r="AO10" i="194"/>
  <c r="AO30" i="194" s="1"/>
  <c r="AO10" i="192"/>
  <c r="AO30" i="192" s="1"/>
  <c r="AO10" i="195"/>
  <c r="AH11" i="54"/>
  <c r="AO10" i="191"/>
  <c r="AO30" i="191" s="1"/>
  <c r="AH10" i="166"/>
  <c r="AH30" i="166" s="1"/>
  <c r="AH10" i="163"/>
  <c r="AH30" i="163" s="1"/>
  <c r="AH10" i="126"/>
  <c r="AH30" i="126" s="1"/>
  <c r="AH9" i="144" s="1"/>
  <c r="AH10" i="164"/>
  <c r="AH30" i="164" s="1"/>
  <c r="AH10" i="145"/>
  <c r="AH30" i="145" s="1"/>
  <c r="AH10" i="80"/>
  <c r="AH30" i="80" s="1"/>
  <c r="BH6" i="165"/>
  <c r="BO6" i="193"/>
  <c r="BO10" i="194"/>
  <c r="BO30" i="194" s="1"/>
  <c r="BO10" i="192"/>
  <c r="BO30" i="192" s="1"/>
  <c r="BO10" i="195"/>
  <c r="BH11" i="54"/>
  <c r="BO10" i="191"/>
  <c r="BO30" i="191" s="1"/>
  <c r="BH10" i="164"/>
  <c r="BH30" i="164" s="1"/>
  <c r="BH10" i="80"/>
  <c r="BH30" i="80" s="1"/>
  <c r="BH10" i="163"/>
  <c r="BH30" i="163" s="1"/>
  <c r="BH10" i="126"/>
  <c r="BH30" i="126" s="1"/>
  <c r="BH9" i="144" s="1"/>
  <c r="BH10" i="166"/>
  <c r="BH30" i="166" s="1"/>
  <c r="BH10" i="145"/>
  <c r="BH30" i="145" s="1"/>
  <c r="AN19" i="195"/>
  <c r="AN19" i="194"/>
  <c r="AN39" i="194" s="1"/>
  <c r="AN19" i="192"/>
  <c r="AN39" i="192" s="1"/>
  <c r="AG20" i="54"/>
  <c r="AN19" i="191"/>
  <c r="AN39" i="191" s="1"/>
  <c r="AG19" i="166"/>
  <c r="AG39" i="166" s="1"/>
  <c r="AG19" i="80"/>
  <c r="AG39" i="80" s="1"/>
  <c r="AG19" i="163"/>
  <c r="AG39" i="163" s="1"/>
  <c r="AG19" i="126"/>
  <c r="AG39" i="126" s="1"/>
  <c r="AG18" i="144" s="1"/>
  <c r="AG19" i="164"/>
  <c r="AG39" i="164" s="1"/>
  <c r="AG19" i="145"/>
  <c r="AG39" i="145" s="1"/>
  <c r="AN16" i="195"/>
  <c r="AN16" i="194"/>
  <c r="AN36" i="194" s="1"/>
  <c r="AN16" i="192"/>
  <c r="AN36" i="192" s="1"/>
  <c r="AG17" i="54"/>
  <c r="AN16" i="191"/>
  <c r="AN36" i="191" s="1"/>
  <c r="AG16" i="166"/>
  <c r="AG36" i="166" s="1"/>
  <c r="AG16" i="80"/>
  <c r="AG36" i="80" s="1"/>
  <c r="AG16" i="163"/>
  <c r="AG36" i="163" s="1"/>
  <c r="AG16" i="126"/>
  <c r="AG36" i="126" s="1"/>
  <c r="AG15" i="144" s="1"/>
  <c r="AG16" i="164"/>
  <c r="AG36" i="164" s="1"/>
  <c r="AG16" i="145"/>
  <c r="AG36" i="145" s="1"/>
  <c r="BP8" i="192"/>
  <c r="BP28" i="192" s="1"/>
  <c r="BP8" i="195"/>
  <c r="BP8" i="194"/>
  <c r="BP28" i="194" s="1"/>
  <c r="BI22" i="54"/>
  <c r="BP8" i="191"/>
  <c r="BP28" i="191" s="1"/>
  <c r="BI8" i="166"/>
  <c r="BI28" i="166" s="1"/>
  <c r="BI8" i="163"/>
  <c r="BI28" i="163" s="1"/>
  <c r="BI8" i="145"/>
  <c r="BI28" i="145" s="1"/>
  <c r="BI8" i="164"/>
  <c r="BI28" i="164" s="1"/>
  <c r="BI8" i="126"/>
  <c r="BI28" i="126" s="1"/>
  <c r="BI7" i="144" s="1"/>
  <c r="BI8" i="80"/>
  <c r="BI28" i="80" s="1"/>
  <c r="AF16" i="192"/>
  <c r="AF36" i="192" s="1"/>
  <c r="AF16" i="195"/>
  <c r="AF16" i="194"/>
  <c r="AF36" i="194" s="1"/>
  <c r="Y17" i="54"/>
  <c r="AF16" i="191"/>
  <c r="AF36" i="191" s="1"/>
  <c r="Y16" i="164"/>
  <c r="Y36" i="164" s="1"/>
  <c r="Y16" i="145"/>
  <c r="Y36" i="145" s="1"/>
  <c r="Y16" i="166"/>
  <c r="Y36" i="166" s="1"/>
  <c r="Y16" i="80"/>
  <c r="Y36" i="80" s="1"/>
  <c r="Y16" i="163"/>
  <c r="Y36" i="163" s="1"/>
  <c r="Y16" i="126"/>
  <c r="Y36" i="126" s="1"/>
  <c r="Y15" i="144" s="1"/>
  <c r="AB13" i="195"/>
  <c r="AB13" i="194"/>
  <c r="AB33" i="194" s="1"/>
  <c r="AB13" i="192"/>
  <c r="AB33" i="192" s="1"/>
  <c r="U14" i="54"/>
  <c r="AB13" i="191"/>
  <c r="AB33" i="191" s="1"/>
  <c r="U13" i="166"/>
  <c r="U33" i="166" s="1"/>
  <c r="U13" i="80"/>
  <c r="U33" i="80" s="1"/>
  <c r="U13" i="163"/>
  <c r="U33" i="163" s="1"/>
  <c r="U13" i="126"/>
  <c r="U33" i="126" s="1"/>
  <c r="U12" i="144" s="1"/>
  <c r="U13" i="164"/>
  <c r="U33" i="164" s="1"/>
  <c r="U13" i="145"/>
  <c r="U33" i="145" s="1"/>
  <c r="AB10" i="195"/>
  <c r="AB10" i="194"/>
  <c r="AB30" i="194" s="1"/>
  <c r="AB10" i="192"/>
  <c r="AB30" i="192" s="1"/>
  <c r="U11" i="54"/>
  <c r="AB10" i="191"/>
  <c r="AB30" i="191" s="1"/>
  <c r="U10" i="163"/>
  <c r="U30" i="163" s="1"/>
  <c r="U10" i="80"/>
  <c r="U30" i="80" s="1"/>
  <c r="U10" i="164"/>
  <c r="U30" i="164" s="1"/>
  <c r="U10" i="145"/>
  <c r="U30" i="145" s="1"/>
  <c r="U10" i="166"/>
  <c r="U30" i="166" s="1"/>
  <c r="U10" i="126"/>
  <c r="U30" i="126" s="1"/>
  <c r="U9" i="144" s="1"/>
  <c r="BP6" i="165"/>
  <c r="BW6" i="193"/>
  <c r="BP13" i="126"/>
  <c r="BP33" i="126" s="1"/>
  <c r="BP12" i="144" s="1"/>
  <c r="BW13" i="191"/>
  <c r="BW33" i="191" s="1"/>
  <c r="BW13" i="195"/>
  <c r="BW13" i="194"/>
  <c r="BW33" i="194" s="1"/>
  <c r="BW13" i="192"/>
  <c r="BW33" i="192" s="1"/>
  <c r="BP13" i="164"/>
  <c r="BP33" i="164" s="1"/>
  <c r="BP13" i="145"/>
  <c r="BP33" i="145" s="1"/>
  <c r="BP14" i="54"/>
  <c r="BP13" i="166"/>
  <c r="BP33" i="166" s="1"/>
  <c r="BP13" i="80"/>
  <c r="BP33" i="80" s="1"/>
  <c r="BP13" i="163"/>
  <c r="BP33" i="163" s="1"/>
  <c r="BW19" i="192"/>
  <c r="BW39" i="192" s="1"/>
  <c r="BW19" i="195"/>
  <c r="BW19" i="194"/>
  <c r="BW39" i="194" s="1"/>
  <c r="BP19" i="163"/>
  <c r="BP39" i="163" s="1"/>
  <c r="BP19" i="126"/>
  <c r="BP39" i="126" s="1"/>
  <c r="BP18" i="144" s="1"/>
  <c r="BP19" i="145"/>
  <c r="BP39" i="145" s="1"/>
  <c r="BP19" i="166"/>
  <c r="BP39" i="166" s="1"/>
  <c r="BP19" i="164"/>
  <c r="BP39" i="164" s="1"/>
  <c r="BW19" i="191"/>
  <c r="BW39" i="191" s="1"/>
  <c r="BP20" i="54"/>
  <c r="BP19" i="80"/>
  <c r="BP39" i="80" s="1"/>
  <c r="BZ10" i="194"/>
  <c r="BZ30" i="194" s="1"/>
  <c r="BZ10" i="192"/>
  <c r="BZ30" i="192" s="1"/>
  <c r="BZ10" i="195"/>
  <c r="BS11" i="54"/>
  <c r="BZ10" i="191"/>
  <c r="BZ30" i="191" s="1"/>
  <c r="BS10" i="163"/>
  <c r="BS30" i="163" s="1"/>
  <c r="BS10" i="80"/>
  <c r="BS30" i="80" s="1"/>
  <c r="BS10" i="164"/>
  <c r="BS30" i="164" s="1"/>
  <c r="BS10" i="145"/>
  <c r="BS30" i="145" s="1"/>
  <c r="BS10" i="166"/>
  <c r="BS30" i="166" s="1"/>
  <c r="BS10" i="126"/>
  <c r="BS30" i="126" s="1"/>
  <c r="BS9" i="144" s="1"/>
  <c r="CN13" i="195"/>
  <c r="CN13" i="194"/>
  <c r="CN33" i="194" s="1"/>
  <c r="CN13" i="192"/>
  <c r="CN33" i="192" s="1"/>
  <c r="CN13" i="191"/>
  <c r="CN33" i="191" s="1"/>
  <c r="CG14" i="54"/>
  <c r="CG13" i="166"/>
  <c r="CG33" i="166" s="1"/>
  <c r="CG13" i="80"/>
  <c r="CG33" i="80" s="1"/>
  <c r="CG13" i="163"/>
  <c r="CG33" i="163" s="1"/>
  <c r="CG13" i="126"/>
  <c r="CG33" i="126" s="1"/>
  <c r="CG12" i="144" s="1"/>
  <c r="CG13" i="164"/>
  <c r="CG33" i="164" s="1"/>
  <c r="CG13" i="145"/>
  <c r="CG33" i="145" s="1"/>
  <c r="CK16" i="195"/>
  <c r="CK16" i="194"/>
  <c r="CK36" i="194" s="1"/>
  <c r="CK16" i="192"/>
  <c r="CK36" i="192" s="1"/>
  <c r="CD17" i="54"/>
  <c r="CK16" i="191"/>
  <c r="CK36" i="191" s="1"/>
  <c r="CD16" i="166"/>
  <c r="CD36" i="166" s="1"/>
  <c r="CD16" i="126"/>
  <c r="CD36" i="126" s="1"/>
  <c r="CD15" i="144" s="1"/>
  <c r="CD16" i="163"/>
  <c r="CD36" i="163" s="1"/>
  <c r="CD16" i="80"/>
  <c r="CD36" i="80" s="1"/>
  <c r="CD16" i="145"/>
  <c r="CD36" i="145" s="1"/>
  <c r="CD16" i="164"/>
  <c r="CD36" i="164" s="1"/>
  <c r="BF10" i="192"/>
  <c r="BF30" i="192" s="1"/>
  <c r="BF10" i="195"/>
  <c r="BF10" i="194"/>
  <c r="BF30" i="194" s="1"/>
  <c r="AY11" i="54"/>
  <c r="BF10" i="191"/>
  <c r="BF30" i="191" s="1"/>
  <c r="AY10" i="145"/>
  <c r="AY30" i="145" s="1"/>
  <c r="AY10" i="166"/>
  <c r="AY30" i="166" s="1"/>
  <c r="AY10" i="126"/>
  <c r="AY30" i="126" s="1"/>
  <c r="AY9" i="144" s="1"/>
  <c r="AY10" i="163"/>
  <c r="AY30" i="163" s="1"/>
  <c r="AY10" i="80"/>
  <c r="AY30" i="80" s="1"/>
  <c r="AY10" i="164"/>
  <c r="AY30" i="164" s="1"/>
  <c r="BM19" i="194"/>
  <c r="BM39" i="194" s="1"/>
  <c r="BM19" i="192"/>
  <c r="BM39" i="192" s="1"/>
  <c r="BM19" i="195"/>
  <c r="BF19" i="80"/>
  <c r="BF39" i="80" s="1"/>
  <c r="BF19" i="163"/>
  <c r="BF39" i="163" s="1"/>
  <c r="BF20" i="54"/>
  <c r="BM19" i="191"/>
  <c r="BM39" i="191" s="1"/>
  <c r="BF19" i="126"/>
  <c r="BF39" i="126" s="1"/>
  <c r="BF18" i="144" s="1"/>
  <c r="BF19" i="164"/>
  <c r="BF39" i="164" s="1"/>
  <c r="BF19" i="166"/>
  <c r="BF39" i="166" s="1"/>
  <c r="BF19" i="145"/>
  <c r="BF39" i="145" s="1"/>
  <c r="T16" i="195"/>
  <c r="T16" i="192"/>
  <c r="T36" i="192" s="1"/>
  <c r="M17" i="54"/>
  <c r="T16" i="194"/>
  <c r="T36" i="194" s="1"/>
  <c r="T16" i="191"/>
  <c r="T36" i="191" s="1"/>
  <c r="M16" i="163"/>
  <c r="M36" i="163" s="1"/>
  <c r="M16" i="80"/>
  <c r="M36" i="80" s="1"/>
  <c r="M16" i="164"/>
  <c r="M36" i="164" s="1"/>
  <c r="M16" i="145"/>
  <c r="M36" i="145" s="1"/>
  <c r="M16" i="166"/>
  <c r="M36" i="166" s="1"/>
  <c r="M16" i="126"/>
  <c r="M36" i="126" s="1"/>
  <c r="M15" i="144" s="1"/>
  <c r="CE6" i="193"/>
  <c r="BX6" i="165"/>
  <c r="BX20" i="54"/>
  <c r="CE19" i="194"/>
  <c r="CE39" i="194" s="1"/>
  <c r="CE19" i="192"/>
  <c r="CE39" i="192" s="1"/>
  <c r="CE19" i="191"/>
  <c r="CE39" i="191" s="1"/>
  <c r="CE19" i="195"/>
  <c r="BX19" i="163"/>
  <c r="BX39" i="163" s="1"/>
  <c r="BX19" i="80"/>
  <c r="BX39" i="80" s="1"/>
  <c r="BX19" i="164"/>
  <c r="BX39" i="164" s="1"/>
  <c r="BX19" i="145"/>
  <c r="BX39" i="145" s="1"/>
  <c r="BX19" i="166"/>
  <c r="BX39" i="166" s="1"/>
  <c r="BX19" i="126"/>
  <c r="BX39" i="126" s="1"/>
  <c r="BX18" i="144" s="1"/>
  <c r="AT16" i="194"/>
  <c r="AT36" i="194" s="1"/>
  <c r="AT16" i="192"/>
  <c r="AT36" i="192" s="1"/>
  <c r="AT16" i="195"/>
  <c r="AM17" i="54"/>
  <c r="AT16" i="191"/>
  <c r="AT36" i="191" s="1"/>
  <c r="AM16" i="166"/>
  <c r="AM36" i="166" s="1"/>
  <c r="AM16" i="126"/>
  <c r="AM36" i="126" s="1"/>
  <c r="AM15" i="144" s="1"/>
  <c r="AM16" i="163"/>
  <c r="AM36" i="163" s="1"/>
  <c r="AM16" i="80"/>
  <c r="AM36" i="80" s="1"/>
  <c r="AM16" i="164"/>
  <c r="AM36" i="164" s="1"/>
  <c r="AM16" i="145"/>
  <c r="AM36" i="145" s="1"/>
  <c r="CK6" i="165"/>
  <c r="CR6" i="193"/>
  <c r="CR19" i="195"/>
  <c r="CR19" i="194"/>
  <c r="CR39" i="194" s="1"/>
  <c r="CR19" i="192"/>
  <c r="CR39" i="192" s="1"/>
  <c r="CK20" i="54"/>
  <c r="CK19" i="164"/>
  <c r="CK39" i="164" s="1"/>
  <c r="CR19" i="191"/>
  <c r="CR39" i="191" s="1"/>
  <c r="CK19" i="163"/>
  <c r="CK39" i="163" s="1"/>
  <c r="CK19" i="126"/>
  <c r="CK39" i="126" s="1"/>
  <c r="CK18" i="144" s="1"/>
  <c r="CK19" i="80"/>
  <c r="CK39" i="80" s="1"/>
  <c r="CK19" i="166"/>
  <c r="CK39" i="166" s="1"/>
  <c r="CK19" i="145"/>
  <c r="CK39" i="145" s="1"/>
  <c r="BK10" i="194"/>
  <c r="BK30" i="194" s="1"/>
  <c r="BK10" i="192"/>
  <c r="BK30" i="192" s="1"/>
  <c r="BK10" i="195"/>
  <c r="BD11" i="54"/>
  <c r="BK10" i="191"/>
  <c r="BK30" i="191" s="1"/>
  <c r="BD10" i="166"/>
  <c r="BD30" i="166" s="1"/>
  <c r="BD10" i="164"/>
  <c r="BD30" i="164" s="1"/>
  <c r="BD10" i="163"/>
  <c r="BD30" i="163" s="1"/>
  <c r="BD10" i="80"/>
  <c r="BD30" i="80" s="1"/>
  <c r="BD10" i="145"/>
  <c r="BD30" i="145" s="1"/>
  <c r="BD10" i="126"/>
  <c r="BD30" i="126" s="1"/>
  <c r="BD9" i="144" s="1"/>
  <c r="BK19" i="195"/>
  <c r="BK19" i="194"/>
  <c r="BK39" i="194" s="1"/>
  <c r="BK19" i="192"/>
  <c r="BK39" i="192" s="1"/>
  <c r="BD19" i="164"/>
  <c r="BD39" i="164" s="1"/>
  <c r="BD19" i="166"/>
  <c r="BD39" i="166" s="1"/>
  <c r="BD19" i="145"/>
  <c r="BD39" i="145" s="1"/>
  <c r="BD20" i="54"/>
  <c r="BD19" i="126"/>
  <c r="BD39" i="126" s="1"/>
  <c r="BD18" i="144" s="1"/>
  <c r="BD19" i="163"/>
  <c r="BD39" i="163" s="1"/>
  <c r="BK19" i="191"/>
  <c r="BK39" i="191" s="1"/>
  <c r="BD19" i="80"/>
  <c r="BD39" i="80" s="1"/>
  <c r="CP10" i="194"/>
  <c r="CP30" i="194" s="1"/>
  <c r="CP10" i="192"/>
  <c r="CP30" i="192" s="1"/>
  <c r="CP10" i="195"/>
  <c r="CI11" i="54"/>
  <c r="CP10" i="191"/>
  <c r="CP30" i="191" s="1"/>
  <c r="CI10" i="163"/>
  <c r="CI30" i="163" s="1"/>
  <c r="CI10" i="80"/>
  <c r="CI30" i="80" s="1"/>
  <c r="CI10" i="164"/>
  <c r="CI30" i="164" s="1"/>
  <c r="CI10" i="145"/>
  <c r="CI30" i="145" s="1"/>
  <c r="CI10" i="166"/>
  <c r="CI30" i="166" s="1"/>
  <c r="CI10" i="126"/>
  <c r="CI30" i="126" s="1"/>
  <c r="CI9" i="144" s="1"/>
  <c r="CZ6" i="193"/>
  <c r="CS6" i="165"/>
  <c r="CO6" i="165"/>
  <c r="CV6" i="193"/>
  <c r="CY19" i="195"/>
  <c r="CY19" i="194"/>
  <c r="CY39" i="194" s="1"/>
  <c r="CY19" i="192"/>
  <c r="CY39" i="192" s="1"/>
  <c r="CR20" i="54"/>
  <c r="CY19" i="191"/>
  <c r="CY39" i="191" s="1"/>
  <c r="CR19" i="164"/>
  <c r="CR39" i="164" s="1"/>
  <c r="CR19" i="145"/>
  <c r="CR39" i="145" s="1"/>
  <c r="CR19" i="166"/>
  <c r="CR39" i="166" s="1"/>
  <c r="CR19" i="80"/>
  <c r="CR39" i="80" s="1"/>
  <c r="CR19" i="163"/>
  <c r="CR39" i="163" s="1"/>
  <c r="CR19" i="126"/>
  <c r="CR39" i="126" s="1"/>
  <c r="CR18" i="144" s="1"/>
  <c r="AJ6" i="165"/>
  <c r="AQ6" i="193"/>
  <c r="AQ10" i="192"/>
  <c r="AQ30" i="192" s="1"/>
  <c r="AQ10" i="195"/>
  <c r="AQ10" i="194"/>
  <c r="AQ30" i="194" s="1"/>
  <c r="AJ10" i="166"/>
  <c r="AJ30" i="166" s="1"/>
  <c r="AJ10" i="163"/>
  <c r="AJ30" i="163" s="1"/>
  <c r="AQ10" i="191"/>
  <c r="AQ30" i="191" s="1"/>
  <c r="AJ10" i="164"/>
  <c r="AJ30" i="164" s="1"/>
  <c r="AJ11" i="54"/>
  <c r="AJ10" i="145"/>
  <c r="AJ30" i="145" s="1"/>
  <c r="AJ10" i="80"/>
  <c r="AJ30" i="80" s="1"/>
  <c r="AJ10" i="126"/>
  <c r="AJ30" i="126" s="1"/>
  <c r="AJ9" i="144" s="1"/>
  <c r="AP13" i="195"/>
  <c r="AP13" i="194"/>
  <c r="AP33" i="194" s="1"/>
  <c r="AP13" i="192"/>
  <c r="AP33" i="192" s="1"/>
  <c r="AI14" i="54"/>
  <c r="AP13" i="191"/>
  <c r="AP33" i="191" s="1"/>
  <c r="AI13" i="163"/>
  <c r="AI33" i="163" s="1"/>
  <c r="AI13" i="166"/>
  <c r="AI33" i="166" s="1"/>
  <c r="AI13" i="145"/>
  <c r="AI33" i="145" s="1"/>
  <c r="AI13" i="164"/>
  <c r="AI33" i="164" s="1"/>
  <c r="AI13" i="80"/>
  <c r="AI33" i="80" s="1"/>
  <c r="AI13" i="126"/>
  <c r="AI33" i="126" s="1"/>
  <c r="AI12" i="144" s="1"/>
  <c r="AP8" i="194"/>
  <c r="AP28" i="194" s="1"/>
  <c r="AP8" i="192"/>
  <c r="AP28" i="192" s="1"/>
  <c r="AP8" i="195"/>
  <c r="AI22" i="54"/>
  <c r="AP8" i="191"/>
  <c r="AP28" i="191" s="1"/>
  <c r="AI8" i="166"/>
  <c r="AI28" i="166" s="1"/>
  <c r="AI8" i="126"/>
  <c r="AI28" i="126" s="1"/>
  <c r="AI7" i="144" s="1"/>
  <c r="AI8" i="163"/>
  <c r="AI28" i="163" s="1"/>
  <c r="AI8" i="80"/>
  <c r="AI28" i="80" s="1"/>
  <c r="AI8" i="164"/>
  <c r="AI28" i="164" s="1"/>
  <c r="AI8" i="145"/>
  <c r="AI28" i="145" s="1"/>
  <c r="BA8" i="194"/>
  <c r="BA28" i="194" s="1"/>
  <c r="BA8" i="192"/>
  <c r="BA28" i="192" s="1"/>
  <c r="BA8" i="195"/>
  <c r="AT8" i="164"/>
  <c r="AT28" i="164" s="1"/>
  <c r="BA8" i="191"/>
  <c r="BA28" i="191" s="1"/>
  <c r="AT22" i="54"/>
  <c r="AT8" i="145"/>
  <c r="AT28" i="145" s="1"/>
  <c r="AT8" i="126"/>
  <c r="AT28" i="126" s="1"/>
  <c r="AT7" i="144" s="1"/>
  <c r="AT8" i="163"/>
  <c r="AT28" i="163" s="1"/>
  <c r="AT8" i="80"/>
  <c r="AT28" i="80" s="1"/>
  <c r="AT8" i="166"/>
  <c r="AT28" i="166" s="1"/>
  <c r="AG7" i="195"/>
  <c r="AG7" i="194"/>
  <c r="AG27" i="194" s="1"/>
  <c r="AG7" i="192"/>
  <c r="AG27" i="192" s="1"/>
  <c r="Z16" i="54"/>
  <c r="AG7" i="191"/>
  <c r="AG27" i="191" s="1"/>
  <c r="Z8" i="54"/>
  <c r="Z10" i="54"/>
  <c r="Z7" i="145"/>
  <c r="Z27" i="145" s="1"/>
  <c r="Z19" i="54"/>
  <c r="Z7" i="166"/>
  <c r="Z27" i="166" s="1"/>
  <c r="Z7" i="80"/>
  <c r="Z27" i="80" s="1"/>
  <c r="Z7" i="163"/>
  <c r="Z27" i="163" s="1"/>
  <c r="Z7" i="126"/>
  <c r="Z27" i="126" s="1"/>
  <c r="Z6" i="144" s="1"/>
  <c r="Z13" i="54"/>
  <c r="Z7" i="164"/>
  <c r="Z27" i="164" s="1"/>
  <c r="CH7" i="195"/>
  <c r="CA8" i="54"/>
  <c r="CH7" i="194"/>
  <c r="CH27" i="194" s="1"/>
  <c r="CA19" i="54"/>
  <c r="CH7" i="192"/>
  <c r="CH27" i="192" s="1"/>
  <c r="CH7" i="191"/>
  <c r="CH27" i="191" s="1"/>
  <c r="CA13" i="54"/>
  <c r="CA7" i="166"/>
  <c r="CA27" i="166" s="1"/>
  <c r="CA7" i="126"/>
  <c r="CA27" i="126" s="1"/>
  <c r="CA6" i="144" s="1"/>
  <c r="CA10" i="54"/>
  <c r="CA7" i="163"/>
  <c r="CA27" i="163" s="1"/>
  <c r="CA7" i="80"/>
  <c r="CA27" i="80" s="1"/>
  <c r="CA7" i="164"/>
  <c r="CA27" i="164" s="1"/>
  <c r="CA16" i="54"/>
  <c r="CA7" i="145"/>
  <c r="CA27" i="145" s="1"/>
  <c r="CQ7" i="194"/>
  <c r="CQ27" i="194" s="1"/>
  <c r="CQ7" i="192"/>
  <c r="CQ27" i="192" s="1"/>
  <c r="CJ8" i="54"/>
  <c r="CQ7" i="195"/>
  <c r="CQ7" i="191"/>
  <c r="CQ27" i="191" s="1"/>
  <c r="CJ13" i="54"/>
  <c r="CJ7" i="166"/>
  <c r="CJ27" i="166" s="1"/>
  <c r="CJ7" i="126"/>
  <c r="CJ27" i="126" s="1"/>
  <c r="CJ6" i="144" s="1"/>
  <c r="CJ10" i="54"/>
  <c r="CJ7" i="163"/>
  <c r="CJ27" i="163" s="1"/>
  <c r="CJ16" i="54"/>
  <c r="CJ7" i="164"/>
  <c r="CJ27" i="164" s="1"/>
  <c r="CJ19" i="54"/>
  <c r="CJ7" i="145"/>
  <c r="CJ27" i="145" s="1"/>
  <c r="CJ7" i="80"/>
  <c r="CJ27" i="80" s="1"/>
  <c r="CT7" i="192"/>
  <c r="CT27" i="192" s="1"/>
  <c r="CM8" i="54"/>
  <c r="CT7" i="191"/>
  <c r="CT27" i="191" s="1"/>
  <c r="CT7" i="195"/>
  <c r="CT7" i="194"/>
  <c r="CT27" i="194" s="1"/>
  <c r="CM16" i="54"/>
  <c r="CM7" i="163"/>
  <c r="CM27" i="163" s="1"/>
  <c r="CM7" i="80"/>
  <c r="CM27" i="80" s="1"/>
  <c r="CM13" i="54"/>
  <c r="CM7" i="164"/>
  <c r="CM27" i="164" s="1"/>
  <c r="CM10" i="54"/>
  <c r="CM7" i="145"/>
  <c r="CM27" i="145" s="1"/>
  <c r="CM19" i="54"/>
  <c r="CM7" i="166"/>
  <c r="CM27" i="166" s="1"/>
  <c r="CM7" i="126"/>
  <c r="CM27" i="126" s="1"/>
  <c r="CM6" i="144" s="1"/>
  <c r="AI7" i="192"/>
  <c r="AI27" i="192" s="1"/>
  <c r="AI7" i="191"/>
  <c r="AI27" i="191" s="1"/>
  <c r="AB8" i="54"/>
  <c r="AI7" i="195"/>
  <c r="AB16" i="54"/>
  <c r="AI7" i="194"/>
  <c r="AI27" i="194" s="1"/>
  <c r="AB13" i="54"/>
  <c r="AB7" i="164"/>
  <c r="AB27" i="164" s="1"/>
  <c r="AB10" i="54"/>
  <c r="AB7" i="145"/>
  <c r="AB27" i="145" s="1"/>
  <c r="AB7" i="80"/>
  <c r="AB27" i="80" s="1"/>
  <c r="AB7" i="166"/>
  <c r="AB27" i="166" s="1"/>
  <c r="AB7" i="126"/>
  <c r="AB27" i="126" s="1"/>
  <c r="AB6" i="144" s="1"/>
  <c r="AB19" i="54"/>
  <c r="AB7" i="163"/>
  <c r="AB27" i="163" s="1"/>
  <c r="DB7" i="195"/>
  <c r="CU8" i="54"/>
  <c r="DB7" i="194"/>
  <c r="DB27" i="194" s="1"/>
  <c r="DB7" i="191"/>
  <c r="DB27" i="191" s="1"/>
  <c r="DB7" i="192"/>
  <c r="DB27" i="192" s="1"/>
  <c r="CU13" i="54"/>
  <c r="CU7" i="163"/>
  <c r="CU27" i="163" s="1"/>
  <c r="CU10" i="54"/>
  <c r="CU7" i="164"/>
  <c r="CU27" i="164" s="1"/>
  <c r="CU7" i="80"/>
  <c r="CU27" i="80" s="1"/>
  <c r="CU19" i="54"/>
  <c r="CU7" i="145"/>
  <c r="CU27" i="145" s="1"/>
  <c r="CU16" i="54"/>
  <c r="CU7" i="166"/>
  <c r="CU27" i="166" s="1"/>
  <c r="CU7" i="126"/>
  <c r="CU27" i="126" s="1"/>
  <c r="CU6" i="144" s="1"/>
  <c r="BX7" i="192"/>
  <c r="BX27" i="192" s="1"/>
  <c r="BQ16" i="54"/>
  <c r="BX7" i="194"/>
  <c r="BX27" i="194" s="1"/>
  <c r="BX7" i="191"/>
  <c r="BX27" i="191" s="1"/>
  <c r="BQ19" i="54"/>
  <c r="BQ13" i="54"/>
  <c r="BX7" i="195"/>
  <c r="BQ8" i="54"/>
  <c r="BQ10" i="54"/>
  <c r="BQ7" i="164"/>
  <c r="BQ27" i="164" s="1"/>
  <c r="BQ7" i="145"/>
  <c r="BQ27" i="145" s="1"/>
  <c r="BQ7" i="166"/>
  <c r="BQ27" i="166" s="1"/>
  <c r="BQ7" i="126"/>
  <c r="BQ27" i="126" s="1"/>
  <c r="BQ6" i="144" s="1"/>
  <c r="BQ7" i="163"/>
  <c r="BQ27" i="163" s="1"/>
  <c r="BQ7" i="80"/>
  <c r="BQ27" i="80" s="1"/>
  <c r="DG7" i="192"/>
  <c r="DG27" i="192" s="1"/>
  <c r="DG7" i="195"/>
  <c r="CZ8" i="54"/>
  <c r="DG7" i="194"/>
  <c r="DG27" i="194" s="1"/>
  <c r="DG7" i="191"/>
  <c r="DG27" i="191" s="1"/>
  <c r="CZ10" i="54"/>
  <c r="CZ7" i="164"/>
  <c r="CZ27" i="164" s="1"/>
  <c r="CZ16" i="54"/>
  <c r="CZ7" i="145"/>
  <c r="CZ27" i="145" s="1"/>
  <c r="CZ19" i="54"/>
  <c r="CZ7" i="166"/>
  <c r="CZ27" i="166" s="1"/>
  <c r="CZ7" i="126"/>
  <c r="CZ27" i="126" s="1"/>
  <c r="CZ6" i="144" s="1"/>
  <c r="CZ13" i="54"/>
  <c r="CZ7" i="163"/>
  <c r="CZ27" i="163" s="1"/>
  <c r="CZ7" i="80"/>
  <c r="CZ27" i="80" s="1"/>
  <c r="AX7" i="195"/>
  <c r="AQ16" i="54"/>
  <c r="AX7" i="194"/>
  <c r="AX27" i="194" s="1"/>
  <c r="AQ8" i="54"/>
  <c r="AX7" i="192"/>
  <c r="AX27" i="192" s="1"/>
  <c r="AX7" i="191"/>
  <c r="AX27" i="191" s="1"/>
  <c r="AQ13" i="54"/>
  <c r="AQ7" i="163"/>
  <c r="AQ27" i="163" s="1"/>
  <c r="AQ7" i="80"/>
  <c r="AQ27" i="80" s="1"/>
  <c r="AQ10" i="54"/>
  <c r="AQ7" i="164"/>
  <c r="AQ27" i="164" s="1"/>
  <c r="AQ7" i="145"/>
  <c r="AQ27" i="145" s="1"/>
  <c r="AQ19" i="54"/>
  <c r="AQ7" i="166"/>
  <c r="AQ27" i="166" s="1"/>
  <c r="AQ7" i="126"/>
  <c r="AQ27" i="126" s="1"/>
  <c r="AQ6" i="144" s="1"/>
  <c r="R7" i="192"/>
  <c r="R27" i="192" s="1"/>
  <c r="R7" i="191"/>
  <c r="R27" i="191" s="1"/>
  <c r="R7" i="195"/>
  <c r="R7" i="194"/>
  <c r="R27" i="194" s="1"/>
  <c r="K19" i="54"/>
  <c r="U19" i="97" s="1"/>
  <c r="K16" i="54"/>
  <c r="U16" i="97" s="1"/>
  <c r="K7" i="166"/>
  <c r="K27" i="166" s="1"/>
  <c r="K7" i="126"/>
  <c r="K27" i="126" s="1"/>
  <c r="K6" i="144" s="1"/>
  <c r="K7" i="163"/>
  <c r="K27" i="163" s="1"/>
  <c r="K7" i="80"/>
  <c r="K27" i="80" s="1"/>
  <c r="K13" i="54"/>
  <c r="U13" i="97" s="1"/>
  <c r="K7" i="164"/>
  <c r="K27" i="164" s="1"/>
  <c r="K8" i="54"/>
  <c r="U8" i="97" s="1"/>
  <c r="K7" i="145"/>
  <c r="K27" i="145" s="1"/>
  <c r="K10" i="54"/>
  <c r="U10" i="97" s="1"/>
  <c r="CM7" i="192"/>
  <c r="CM27" i="192" s="1"/>
  <c r="CF8" i="54"/>
  <c r="CM7" i="191"/>
  <c r="CM27" i="191" s="1"/>
  <c r="CM7" i="195"/>
  <c r="CM7" i="194"/>
  <c r="CM27" i="194" s="1"/>
  <c r="CF19" i="54"/>
  <c r="CF7" i="145"/>
  <c r="CF27" i="145" s="1"/>
  <c r="CF13" i="54"/>
  <c r="CF7" i="166"/>
  <c r="CF27" i="166" s="1"/>
  <c r="CF7" i="126"/>
  <c r="CF27" i="126" s="1"/>
  <c r="CF6" i="144" s="1"/>
  <c r="CF10" i="54"/>
  <c r="CF7" i="163"/>
  <c r="CF27" i="163" s="1"/>
  <c r="CF7" i="80"/>
  <c r="CF27" i="80" s="1"/>
  <c r="CF16" i="54"/>
  <c r="CF7" i="164"/>
  <c r="CF27" i="164" s="1"/>
  <c r="BY7" i="195"/>
  <c r="BR8" i="54"/>
  <c r="BY7" i="194"/>
  <c r="BY27" i="194" s="1"/>
  <c r="BR13" i="54"/>
  <c r="BY7" i="192"/>
  <c r="BY27" i="192" s="1"/>
  <c r="BR19" i="54"/>
  <c r="BR10" i="54"/>
  <c r="BY7" i="191"/>
  <c r="BY27" i="191" s="1"/>
  <c r="BR16" i="54"/>
  <c r="BR7" i="166"/>
  <c r="BR27" i="166" s="1"/>
  <c r="BR7" i="126"/>
  <c r="BR27" i="126" s="1"/>
  <c r="BR6" i="144" s="1"/>
  <c r="BR7" i="163"/>
  <c r="BR27" i="163" s="1"/>
  <c r="BR7" i="80"/>
  <c r="BR27" i="80" s="1"/>
  <c r="BR7" i="164"/>
  <c r="BR27" i="164" s="1"/>
  <c r="BR7" i="145"/>
  <c r="BR27" i="145" s="1"/>
  <c r="AE19" i="194"/>
  <c r="AE39" i="194" s="1"/>
  <c r="AE19" i="192"/>
  <c r="AE39" i="192" s="1"/>
  <c r="AE19" i="195"/>
  <c r="X19" i="164"/>
  <c r="X39" i="164" s="1"/>
  <c r="AE19" i="191"/>
  <c r="AE39" i="191" s="1"/>
  <c r="X19" i="163"/>
  <c r="X39" i="163" s="1"/>
  <c r="X19" i="166"/>
  <c r="X39" i="166" s="1"/>
  <c r="X19" i="80"/>
  <c r="X39" i="80" s="1"/>
  <c r="X19" i="145"/>
  <c r="X39" i="145" s="1"/>
  <c r="X20" i="54"/>
  <c r="X19" i="126"/>
  <c r="X39" i="126" s="1"/>
  <c r="X18" i="144" s="1"/>
  <c r="AE10" i="195"/>
  <c r="AE10" i="194"/>
  <c r="AE30" i="194" s="1"/>
  <c r="AE10" i="192"/>
  <c r="AE30" i="192" s="1"/>
  <c r="AE10" i="191"/>
  <c r="AE30" i="191" s="1"/>
  <c r="X10" i="80"/>
  <c r="X30" i="80" s="1"/>
  <c r="X10" i="163"/>
  <c r="X30" i="163" s="1"/>
  <c r="X10" i="126"/>
  <c r="X30" i="126" s="1"/>
  <c r="X9" i="144" s="1"/>
  <c r="X10" i="145"/>
  <c r="X30" i="145" s="1"/>
  <c r="X11" i="54"/>
  <c r="X10" i="166"/>
  <c r="X30" i="166" s="1"/>
  <c r="X10" i="164"/>
  <c r="X30" i="164" s="1"/>
  <c r="Y19" i="195"/>
  <c r="Y19" i="194"/>
  <c r="Y39" i="194" s="1"/>
  <c r="Y19" i="192"/>
  <c r="Y39" i="192" s="1"/>
  <c r="Y19" i="191"/>
  <c r="Y39" i="191" s="1"/>
  <c r="R19" i="80"/>
  <c r="R39" i="80" s="1"/>
  <c r="R20" i="54"/>
  <c r="R19" i="166"/>
  <c r="R39" i="166" s="1"/>
  <c r="R19" i="145"/>
  <c r="R39" i="145" s="1"/>
  <c r="R19" i="163"/>
  <c r="R39" i="163" s="1"/>
  <c r="R19" i="126"/>
  <c r="R39" i="126" s="1"/>
  <c r="R18" i="144" s="1"/>
  <c r="R19" i="164"/>
  <c r="R39" i="164" s="1"/>
  <c r="CS19" i="195"/>
  <c r="CS19" i="194"/>
  <c r="CS39" i="194" s="1"/>
  <c r="CS19" i="192"/>
  <c r="CS39" i="192" s="1"/>
  <c r="CL19" i="164"/>
  <c r="CL39" i="164" s="1"/>
  <c r="CL20" i="54"/>
  <c r="CL19" i="80"/>
  <c r="CL39" i="80" s="1"/>
  <c r="CL19" i="126"/>
  <c r="CL39" i="126" s="1"/>
  <c r="CL18" i="144" s="1"/>
  <c r="CS19" i="191"/>
  <c r="CS39" i="191" s="1"/>
  <c r="CL19" i="163"/>
  <c r="CL39" i="163" s="1"/>
  <c r="CL19" i="166"/>
  <c r="CL39" i="166" s="1"/>
  <c r="CL19" i="145"/>
  <c r="CL39" i="145" s="1"/>
  <c r="CL8" i="166"/>
  <c r="CL28" i="166" s="1"/>
  <c r="CL8" i="164"/>
  <c r="CL28" i="164" s="1"/>
  <c r="CL8" i="80"/>
  <c r="CL28" i="80" s="1"/>
  <c r="CL8" i="163"/>
  <c r="CL28" i="163" s="1"/>
  <c r="CL8" i="126"/>
  <c r="CL28" i="126" s="1"/>
  <c r="CL7" i="144" s="1"/>
  <c r="CL8" i="145"/>
  <c r="CL28" i="145" s="1"/>
  <c r="CS8" i="195"/>
  <c r="CS8" i="194"/>
  <c r="CS28" i="194" s="1"/>
  <c r="CL22" i="54"/>
  <c r="CS8" i="192"/>
  <c r="CS28" i="192" s="1"/>
  <c r="CS8" i="191"/>
  <c r="CS28" i="191" s="1"/>
  <c r="DF16" i="192"/>
  <c r="DF36" i="192" s="1"/>
  <c r="DF16" i="195"/>
  <c r="DF16" i="194"/>
  <c r="DF36" i="194" s="1"/>
  <c r="CY17" i="54"/>
  <c r="DF16" i="191"/>
  <c r="DF36" i="191" s="1"/>
  <c r="CY16" i="166"/>
  <c r="CY36" i="166" s="1"/>
  <c r="CY16" i="126"/>
  <c r="CY36" i="126" s="1"/>
  <c r="CY15" i="144" s="1"/>
  <c r="CY16" i="163"/>
  <c r="CY36" i="163" s="1"/>
  <c r="CY16" i="80"/>
  <c r="CY36" i="80" s="1"/>
  <c r="CY16" i="164"/>
  <c r="CY36" i="164" s="1"/>
  <c r="CY16" i="145"/>
  <c r="CY36" i="145" s="1"/>
  <c r="DF8" i="194"/>
  <c r="DF28" i="194" s="1"/>
  <c r="DF8" i="191"/>
  <c r="DF28" i="191" s="1"/>
  <c r="DF8" i="192"/>
  <c r="DF28" i="192" s="1"/>
  <c r="DF8" i="195"/>
  <c r="CY22" i="54"/>
  <c r="CY8" i="164"/>
  <c r="CY28" i="164" s="1"/>
  <c r="CY8" i="145"/>
  <c r="CY28" i="145" s="1"/>
  <c r="CY8" i="166"/>
  <c r="CY28" i="166" s="1"/>
  <c r="CY8" i="126"/>
  <c r="CY28" i="126" s="1"/>
  <c r="CY7" i="144" s="1"/>
  <c r="CY8" i="163"/>
  <c r="CY28" i="163" s="1"/>
  <c r="CY8" i="80"/>
  <c r="CY28" i="80" s="1"/>
  <c r="DE10" i="191"/>
  <c r="DE30" i="191" s="1"/>
  <c r="DE10" i="195"/>
  <c r="DE10" i="194"/>
  <c r="DE30" i="194" s="1"/>
  <c r="DE10" i="192"/>
  <c r="DE30" i="192" s="1"/>
  <c r="CX10" i="163"/>
  <c r="CX30" i="163" s="1"/>
  <c r="CX10" i="145"/>
  <c r="CX30" i="145" s="1"/>
  <c r="CX10" i="126"/>
  <c r="CX30" i="126" s="1"/>
  <c r="CX9" i="144" s="1"/>
  <c r="CX10" i="166"/>
  <c r="CX30" i="166" s="1"/>
  <c r="CX10" i="164"/>
  <c r="CX30" i="164" s="1"/>
  <c r="CX11" i="54"/>
  <c r="CX10" i="80"/>
  <c r="CX30" i="80" s="1"/>
  <c r="CJ10" i="194"/>
  <c r="CJ30" i="194" s="1"/>
  <c r="CJ10" i="192"/>
  <c r="CJ30" i="192" s="1"/>
  <c r="CJ10" i="195"/>
  <c r="CC11" i="54"/>
  <c r="CJ10" i="191"/>
  <c r="CJ30" i="191" s="1"/>
  <c r="CC10" i="145"/>
  <c r="CC30" i="145" s="1"/>
  <c r="CC10" i="164"/>
  <c r="CC30" i="164" s="1"/>
  <c r="CC10" i="80"/>
  <c r="CC30" i="80" s="1"/>
  <c r="CC10" i="163"/>
  <c r="CC30" i="163" s="1"/>
  <c r="CC10" i="126"/>
  <c r="CC30" i="126" s="1"/>
  <c r="CC9" i="144" s="1"/>
  <c r="CC10" i="166"/>
  <c r="CC30" i="166" s="1"/>
  <c r="BV13" i="192"/>
  <c r="BV33" i="192" s="1"/>
  <c r="BV13" i="195"/>
  <c r="BV13" i="194"/>
  <c r="BV33" i="194" s="1"/>
  <c r="BO14" i="54"/>
  <c r="BV13" i="191"/>
  <c r="BV33" i="191" s="1"/>
  <c r="BO13" i="145"/>
  <c r="BO33" i="145" s="1"/>
  <c r="BO13" i="164"/>
  <c r="BO33" i="164" s="1"/>
  <c r="BO13" i="80"/>
  <c r="BO33" i="80" s="1"/>
  <c r="BO13" i="166"/>
  <c r="BO33" i="166" s="1"/>
  <c r="BO13" i="163"/>
  <c r="BO33" i="163" s="1"/>
  <c r="BO13" i="126"/>
  <c r="BO33" i="126" s="1"/>
  <c r="BO12" i="144" s="1"/>
  <c r="BV16" i="195"/>
  <c r="BV16" i="194"/>
  <c r="BV36" i="194" s="1"/>
  <c r="BV16" i="192"/>
  <c r="BV36" i="192" s="1"/>
  <c r="BO17" i="54"/>
  <c r="BV16" i="191"/>
  <c r="BV36" i="191" s="1"/>
  <c r="BO16" i="166"/>
  <c r="BO36" i="166" s="1"/>
  <c r="BO16" i="126"/>
  <c r="BO36" i="126" s="1"/>
  <c r="BO15" i="144" s="1"/>
  <c r="BO16" i="163"/>
  <c r="BO36" i="163" s="1"/>
  <c r="BO16" i="80"/>
  <c r="BO36" i="80" s="1"/>
  <c r="BO16" i="164"/>
  <c r="BO36" i="164" s="1"/>
  <c r="BO16" i="145"/>
  <c r="BO36" i="145" s="1"/>
  <c r="CF13" i="194"/>
  <c r="CF33" i="194" s="1"/>
  <c r="CF13" i="192"/>
  <c r="CF33" i="192" s="1"/>
  <c r="CF13" i="195"/>
  <c r="BY14" i="54"/>
  <c r="CF13" i="191"/>
  <c r="CF33" i="191" s="1"/>
  <c r="BY13" i="164"/>
  <c r="BY33" i="164" s="1"/>
  <c r="BY13" i="145"/>
  <c r="BY33" i="145" s="1"/>
  <c r="BY13" i="166"/>
  <c r="BY33" i="166" s="1"/>
  <c r="BY13" i="80"/>
  <c r="BY33" i="80" s="1"/>
  <c r="BY13" i="163"/>
  <c r="BY33" i="163" s="1"/>
  <c r="BY13" i="126"/>
  <c r="BY33" i="126" s="1"/>
  <c r="BY12" i="144" s="1"/>
  <c r="CF19" i="194"/>
  <c r="CF39" i="194" s="1"/>
  <c r="CF19" i="192"/>
  <c r="CF39" i="192" s="1"/>
  <c r="CF19" i="195"/>
  <c r="BY20" i="54"/>
  <c r="CF19" i="191"/>
  <c r="CF39" i="191" s="1"/>
  <c r="BY19" i="164"/>
  <c r="BY39" i="164" s="1"/>
  <c r="BY19" i="145"/>
  <c r="BY39" i="145" s="1"/>
  <c r="BY19" i="166"/>
  <c r="BY39" i="166" s="1"/>
  <c r="BY19" i="126"/>
  <c r="BY39" i="126" s="1"/>
  <c r="BY18" i="144" s="1"/>
  <c r="BY19" i="163"/>
  <c r="BY39" i="163" s="1"/>
  <c r="BY19" i="80"/>
  <c r="BY39" i="80" s="1"/>
  <c r="Q16" i="195"/>
  <c r="Q16" i="194"/>
  <c r="Q36" i="194" s="1"/>
  <c r="Q16" i="192"/>
  <c r="Q36" i="192" s="1"/>
  <c r="Q16" i="191"/>
  <c r="Q36" i="191" s="1"/>
  <c r="J17" i="54"/>
  <c r="T17" i="97" s="1"/>
  <c r="J16" i="164"/>
  <c r="J36" i="164" s="1"/>
  <c r="J16" i="145"/>
  <c r="J36" i="145" s="1"/>
  <c r="J16" i="166"/>
  <c r="J36" i="166" s="1"/>
  <c r="J16" i="126"/>
  <c r="J36" i="126" s="1"/>
  <c r="J15" i="144" s="1"/>
  <c r="J16" i="163"/>
  <c r="J36" i="163" s="1"/>
  <c r="J16" i="80"/>
  <c r="J36" i="80" s="1"/>
  <c r="Q10" i="192"/>
  <c r="Q30" i="192" s="1"/>
  <c r="J11" i="54"/>
  <c r="T11" i="97" s="1"/>
  <c r="J10" i="80"/>
  <c r="J30" i="80" s="1"/>
  <c r="J10" i="166"/>
  <c r="J30" i="166" s="1"/>
  <c r="J10" i="164"/>
  <c r="J30" i="164" s="1"/>
  <c r="J10" i="163"/>
  <c r="J30" i="163" s="1"/>
  <c r="Q10" i="195"/>
  <c r="Q10" i="191"/>
  <c r="Q30" i="191" s="1"/>
  <c r="J10" i="126"/>
  <c r="J30" i="126" s="1"/>
  <c r="J9" i="144" s="1"/>
  <c r="Q10" i="194"/>
  <c r="Q30" i="194" s="1"/>
  <c r="J10" i="145"/>
  <c r="J30" i="145" s="1"/>
  <c r="U16" i="195"/>
  <c r="U16" i="194"/>
  <c r="U36" i="194" s="1"/>
  <c r="U16" i="192"/>
  <c r="U36" i="192" s="1"/>
  <c r="N17" i="54"/>
  <c r="U16" i="191"/>
  <c r="U36" i="191" s="1"/>
  <c r="N16" i="166"/>
  <c r="N36" i="166" s="1"/>
  <c r="N16" i="126"/>
  <c r="N36" i="126" s="1"/>
  <c r="N15" i="144" s="1"/>
  <c r="N16" i="164"/>
  <c r="N36" i="164" s="1"/>
  <c r="N16" i="80"/>
  <c r="N36" i="80" s="1"/>
  <c r="N16" i="163"/>
  <c r="N36" i="163" s="1"/>
  <c r="N16" i="145"/>
  <c r="N36" i="145" s="1"/>
  <c r="U19" i="195"/>
  <c r="U19" i="192"/>
  <c r="U39" i="192" s="1"/>
  <c r="U19" i="191"/>
  <c r="U39" i="191" s="1"/>
  <c r="N19" i="164"/>
  <c r="N39" i="164" s="1"/>
  <c r="N19" i="145"/>
  <c r="N39" i="145" s="1"/>
  <c r="N19" i="166"/>
  <c r="N39" i="166" s="1"/>
  <c r="N19" i="126"/>
  <c r="N39" i="126" s="1"/>
  <c r="N18" i="144" s="1"/>
  <c r="U19" i="194"/>
  <c r="U39" i="194" s="1"/>
  <c r="N20" i="54"/>
  <c r="N19" i="163"/>
  <c r="N39" i="163" s="1"/>
  <c r="N19" i="80"/>
  <c r="N39" i="80" s="1"/>
  <c r="AR10" i="166"/>
  <c r="AR30" i="166" s="1"/>
  <c r="AR10" i="126"/>
  <c r="AR30" i="126" s="1"/>
  <c r="AR9" i="144" s="1"/>
  <c r="AY10" i="192"/>
  <c r="AY30" i="192" s="1"/>
  <c r="AY10" i="195"/>
  <c r="AY10" i="194"/>
  <c r="AY30" i="194" s="1"/>
  <c r="AR10" i="163"/>
  <c r="AR30" i="163" s="1"/>
  <c r="AR11" i="54"/>
  <c r="AR10" i="145"/>
  <c r="AR30" i="145" s="1"/>
  <c r="AR10" i="164"/>
  <c r="AR30" i="164" s="1"/>
  <c r="AY10" i="191"/>
  <c r="AY30" i="191" s="1"/>
  <c r="AR10" i="80"/>
  <c r="AR30" i="80" s="1"/>
  <c r="AY8" i="192"/>
  <c r="AY28" i="192" s="1"/>
  <c r="AY8" i="195"/>
  <c r="AY8" i="194"/>
  <c r="AY28" i="194" s="1"/>
  <c r="AR22" i="54"/>
  <c r="AR8" i="166"/>
  <c r="AR28" i="166" s="1"/>
  <c r="AY8" i="191"/>
  <c r="AY28" i="191" s="1"/>
  <c r="AR8" i="164"/>
  <c r="AR28" i="164" s="1"/>
  <c r="AR8" i="80"/>
  <c r="AR28" i="80" s="1"/>
  <c r="AR8" i="163"/>
  <c r="AR28" i="163" s="1"/>
  <c r="AR8" i="145"/>
  <c r="AR28" i="145" s="1"/>
  <c r="AR8" i="126"/>
  <c r="AR28" i="126" s="1"/>
  <c r="AR7" i="144" s="1"/>
  <c r="CL19" i="194"/>
  <c r="CL39" i="194" s="1"/>
  <c r="CL19" i="192"/>
  <c r="CL39" i="192" s="1"/>
  <c r="CL19" i="195"/>
  <c r="CE20" i="54"/>
  <c r="CL19" i="191"/>
  <c r="CL39" i="191" s="1"/>
  <c r="CE19" i="163"/>
  <c r="CE39" i="163" s="1"/>
  <c r="CE19" i="145"/>
  <c r="CE39" i="145" s="1"/>
  <c r="CE19" i="166"/>
  <c r="CE39" i="166" s="1"/>
  <c r="CE19" i="126"/>
  <c r="CE39" i="126" s="1"/>
  <c r="CE18" i="144" s="1"/>
  <c r="CE19" i="164"/>
  <c r="CE39" i="164" s="1"/>
  <c r="CE19" i="80"/>
  <c r="CE39" i="80" s="1"/>
  <c r="P13" i="195"/>
  <c r="I13" i="166"/>
  <c r="I33" i="166" s="1"/>
  <c r="I13" i="126"/>
  <c r="I33" i="126" s="1"/>
  <c r="I12" i="144" s="1"/>
  <c r="P13" i="194"/>
  <c r="P33" i="194" s="1"/>
  <c r="I13" i="163"/>
  <c r="I33" i="163" s="1"/>
  <c r="I13" i="80"/>
  <c r="I33" i="80" s="1"/>
  <c r="P13" i="192"/>
  <c r="P33" i="192" s="1"/>
  <c r="I14" i="54"/>
  <c r="S14" i="97" s="1"/>
  <c r="I13" i="164"/>
  <c r="I33" i="164" s="1"/>
  <c r="P13" i="191"/>
  <c r="P33" i="191" s="1"/>
  <c r="I13" i="145"/>
  <c r="I33" i="145" s="1"/>
  <c r="P19" i="195"/>
  <c r="I19" i="145"/>
  <c r="I39" i="145" s="1"/>
  <c r="P19" i="194"/>
  <c r="P39" i="194" s="1"/>
  <c r="I19" i="166"/>
  <c r="I39" i="166" s="1"/>
  <c r="I19" i="126"/>
  <c r="I39" i="126" s="1"/>
  <c r="I18" i="144" s="1"/>
  <c r="P19" i="192"/>
  <c r="P39" i="192" s="1"/>
  <c r="I19" i="163"/>
  <c r="I39" i="163" s="1"/>
  <c r="I19" i="80"/>
  <c r="I39" i="80" s="1"/>
  <c r="P19" i="191"/>
  <c r="P39" i="191" s="1"/>
  <c r="I20" i="54"/>
  <c r="S20" i="97" s="1"/>
  <c r="I19" i="164"/>
  <c r="I39" i="164" s="1"/>
  <c r="AD6" i="165"/>
  <c r="AK6" i="193"/>
  <c r="AK19" i="195"/>
  <c r="AK19" i="194"/>
  <c r="AK39" i="194" s="1"/>
  <c r="AK19" i="192"/>
  <c r="AK39" i="192" s="1"/>
  <c r="AD19" i="164"/>
  <c r="AD39" i="164" s="1"/>
  <c r="AK19" i="191"/>
  <c r="AK39" i="191" s="1"/>
  <c r="AD19" i="145"/>
  <c r="AD39" i="145" s="1"/>
  <c r="AD19" i="80"/>
  <c r="AD39" i="80" s="1"/>
  <c r="AD19" i="166"/>
  <c r="AD39" i="166" s="1"/>
  <c r="AD20" i="54"/>
  <c r="AD19" i="126"/>
  <c r="AD39" i="126" s="1"/>
  <c r="AD18" i="144" s="1"/>
  <c r="AD19" i="163"/>
  <c r="AD39" i="163" s="1"/>
  <c r="AK10" i="194"/>
  <c r="AK30" i="194" s="1"/>
  <c r="AK10" i="192"/>
  <c r="AK30" i="192" s="1"/>
  <c r="AK10" i="195"/>
  <c r="AD10" i="163"/>
  <c r="AD30" i="163" s="1"/>
  <c r="AK10" i="191"/>
  <c r="AK30" i="191" s="1"/>
  <c r="AD10" i="80"/>
  <c r="AD30" i="80" s="1"/>
  <c r="AD10" i="145"/>
  <c r="AD30" i="145" s="1"/>
  <c r="AD11" i="54"/>
  <c r="AD10" i="126"/>
  <c r="AD30" i="126" s="1"/>
  <c r="AD9" i="144" s="1"/>
  <c r="AD10" i="164"/>
  <c r="AD30" i="164" s="1"/>
  <c r="AD10" i="166"/>
  <c r="AD30" i="166" s="1"/>
  <c r="AV6" i="165"/>
  <c r="BC6" i="193"/>
  <c r="BC19" i="194"/>
  <c r="BC39" i="194" s="1"/>
  <c r="BC19" i="192"/>
  <c r="BC39" i="192" s="1"/>
  <c r="BC19" i="195"/>
  <c r="AV19" i="166"/>
  <c r="AV39" i="166" s="1"/>
  <c r="AV19" i="145"/>
  <c r="AV39" i="145" s="1"/>
  <c r="BC19" i="191"/>
  <c r="BC39" i="191" s="1"/>
  <c r="AV19" i="163"/>
  <c r="AV39" i="163" s="1"/>
  <c r="AV19" i="80"/>
  <c r="AV39" i="80" s="1"/>
  <c r="AV20" i="54"/>
  <c r="AV19" i="126"/>
  <c r="AV39" i="126" s="1"/>
  <c r="AV18" i="144" s="1"/>
  <c r="AV19" i="164"/>
  <c r="AV39" i="164" s="1"/>
  <c r="AO6" i="165"/>
  <c r="AV6" i="193"/>
  <c r="AV10" i="195"/>
  <c r="AV10" i="194"/>
  <c r="AV30" i="194" s="1"/>
  <c r="AV10" i="192"/>
  <c r="AV30" i="192" s="1"/>
  <c r="AO11" i="54"/>
  <c r="AV10" i="191"/>
  <c r="AV30" i="191" s="1"/>
  <c r="AO10" i="164"/>
  <c r="AO30" i="164" s="1"/>
  <c r="AO10" i="145"/>
  <c r="AO30" i="145" s="1"/>
  <c r="AO10" i="166"/>
  <c r="AO30" i="166" s="1"/>
  <c r="AO10" i="126"/>
  <c r="AO30" i="126" s="1"/>
  <c r="AO9" i="144" s="1"/>
  <c r="AO10" i="163"/>
  <c r="AO30" i="163" s="1"/>
  <c r="AO10" i="80"/>
  <c r="AO30" i="80" s="1"/>
  <c r="CC10" i="195"/>
  <c r="CC10" i="194"/>
  <c r="CC30" i="194" s="1"/>
  <c r="CC10" i="192"/>
  <c r="CC30" i="192" s="1"/>
  <c r="BV11" i="54"/>
  <c r="CC10" i="191"/>
  <c r="CC30" i="191" s="1"/>
  <c r="BV10" i="166"/>
  <c r="BV30" i="166" s="1"/>
  <c r="BV10" i="80"/>
  <c r="BV30" i="80" s="1"/>
  <c r="BV10" i="164"/>
  <c r="BV30" i="164" s="1"/>
  <c r="BV10" i="163"/>
  <c r="BV30" i="163" s="1"/>
  <c r="BV10" i="126"/>
  <c r="BV30" i="126" s="1"/>
  <c r="BV9" i="144" s="1"/>
  <c r="BV10" i="145"/>
  <c r="BV30" i="145" s="1"/>
  <c r="BA6" i="165"/>
  <c r="BH6" i="193"/>
  <c r="BH8" i="195"/>
  <c r="BH8" i="194"/>
  <c r="BH28" i="194" s="1"/>
  <c r="BH8" i="192"/>
  <c r="BH28" i="192" s="1"/>
  <c r="BA22" i="54"/>
  <c r="BH8" i="191"/>
  <c r="BH28" i="191" s="1"/>
  <c r="BA8" i="164"/>
  <c r="BA28" i="164" s="1"/>
  <c r="BA8" i="145"/>
  <c r="BA28" i="145" s="1"/>
  <c r="BA8" i="166"/>
  <c r="BA28" i="166" s="1"/>
  <c r="BA8" i="126"/>
  <c r="BA28" i="126" s="1"/>
  <c r="BA7" i="144" s="1"/>
  <c r="BA8" i="163"/>
  <c r="BA28" i="163" s="1"/>
  <c r="BA8" i="80"/>
  <c r="BA28" i="80" s="1"/>
  <c r="CG6" i="193"/>
  <c r="BZ6" i="165"/>
  <c r="CG16" i="194"/>
  <c r="CG36" i="194" s="1"/>
  <c r="CG16" i="192"/>
  <c r="CG36" i="192" s="1"/>
  <c r="CG16" i="195"/>
  <c r="BZ17" i="54"/>
  <c r="CG16" i="191"/>
  <c r="CG36" i="191" s="1"/>
  <c r="BZ16" i="166"/>
  <c r="BZ36" i="166" s="1"/>
  <c r="BZ16" i="145"/>
  <c r="BZ36" i="145" s="1"/>
  <c r="BZ16" i="164"/>
  <c r="BZ36" i="164" s="1"/>
  <c r="BZ16" i="163"/>
  <c r="BZ36" i="163" s="1"/>
  <c r="BZ16" i="126"/>
  <c r="BZ36" i="126" s="1"/>
  <c r="BZ15" i="144" s="1"/>
  <c r="BZ16" i="80"/>
  <c r="BZ36" i="80" s="1"/>
  <c r="BE13" i="194"/>
  <c r="BE33" i="194" s="1"/>
  <c r="BE13" i="192"/>
  <c r="BE33" i="192" s="1"/>
  <c r="BE13" i="191"/>
  <c r="BE33" i="191" s="1"/>
  <c r="BE13" i="195"/>
  <c r="AX13" i="126"/>
  <c r="AX33" i="126" s="1"/>
  <c r="AX12" i="144" s="1"/>
  <c r="AX13" i="163"/>
  <c r="AX33" i="163" s="1"/>
  <c r="AX13" i="166"/>
  <c r="AX33" i="166" s="1"/>
  <c r="AX13" i="164"/>
  <c r="AX33" i="164" s="1"/>
  <c r="AX13" i="145"/>
  <c r="AX33" i="145" s="1"/>
  <c r="AX14" i="54"/>
  <c r="AX13" i="80"/>
  <c r="AX33" i="80" s="1"/>
  <c r="BE8" i="191"/>
  <c r="BE28" i="191" s="1"/>
  <c r="BE8" i="195"/>
  <c r="BE8" i="194"/>
  <c r="BE28" i="194" s="1"/>
  <c r="BE8" i="192"/>
  <c r="BE28" i="192" s="1"/>
  <c r="AX22" i="54"/>
  <c r="AX8" i="126"/>
  <c r="AX28" i="126" s="1"/>
  <c r="AX7" i="144" s="1"/>
  <c r="AX8" i="80"/>
  <c r="AX28" i="80" s="1"/>
  <c r="AX8" i="166"/>
  <c r="AX28" i="166" s="1"/>
  <c r="AX8" i="163"/>
  <c r="AX28" i="163" s="1"/>
  <c r="AX8" i="164"/>
  <c r="AX28" i="164" s="1"/>
  <c r="AX8" i="145"/>
  <c r="AX28" i="145" s="1"/>
  <c r="BE19" i="192"/>
  <c r="BE39" i="192" s="1"/>
  <c r="BE19" i="195"/>
  <c r="BE19" i="194"/>
  <c r="BE39" i="194" s="1"/>
  <c r="AX19" i="145"/>
  <c r="AX39" i="145" s="1"/>
  <c r="AX19" i="163"/>
  <c r="AX39" i="163" s="1"/>
  <c r="BE19" i="191"/>
  <c r="BE39" i="191" s="1"/>
  <c r="AX19" i="164"/>
  <c r="AX39" i="164" s="1"/>
  <c r="AX19" i="166"/>
  <c r="AX39" i="166" s="1"/>
  <c r="AX19" i="126"/>
  <c r="AX39" i="126" s="1"/>
  <c r="AX18" i="144" s="1"/>
  <c r="AX20" i="54"/>
  <c r="AX19" i="80"/>
  <c r="AX39" i="80" s="1"/>
  <c r="AL6" i="165"/>
  <c r="AS6" i="193"/>
  <c r="AS19" i="192"/>
  <c r="AS39" i="192" s="1"/>
  <c r="AS19" i="195"/>
  <c r="AS19" i="194"/>
  <c r="AS39" i="194" s="1"/>
  <c r="AL20" i="54"/>
  <c r="AL19" i="80"/>
  <c r="AL39" i="80" s="1"/>
  <c r="AS19" i="191"/>
  <c r="AS39" i="191" s="1"/>
  <c r="AL19" i="126"/>
  <c r="AL39" i="126" s="1"/>
  <c r="AL18" i="144" s="1"/>
  <c r="AL19" i="166"/>
  <c r="AL39" i="166" s="1"/>
  <c r="AL19" i="145"/>
  <c r="AL39" i="145" s="1"/>
  <c r="AL19" i="164"/>
  <c r="AL39" i="164" s="1"/>
  <c r="AL19" i="163"/>
  <c r="AL39" i="163" s="1"/>
  <c r="BT8" i="192"/>
  <c r="BT28" i="192" s="1"/>
  <c r="BT8" i="195"/>
  <c r="BT8" i="194"/>
  <c r="BT28" i="194" s="1"/>
  <c r="BM22" i="54"/>
  <c r="BT8" i="191"/>
  <c r="BT28" i="191" s="1"/>
  <c r="BM8" i="166"/>
  <c r="BM28" i="166" s="1"/>
  <c r="BM8" i="126"/>
  <c r="BM28" i="126" s="1"/>
  <c r="BM7" i="144" s="1"/>
  <c r="BM8" i="163"/>
  <c r="BM28" i="163" s="1"/>
  <c r="BM8" i="80"/>
  <c r="BM28" i="80" s="1"/>
  <c r="BM8" i="164"/>
  <c r="BM28" i="164" s="1"/>
  <c r="BM8" i="145"/>
  <c r="BM28" i="145" s="1"/>
  <c r="AO19" i="194"/>
  <c r="AO39" i="194" s="1"/>
  <c r="AO19" i="192"/>
  <c r="AO39" i="192" s="1"/>
  <c r="AO19" i="195"/>
  <c r="AH19" i="145"/>
  <c r="AH39" i="145" s="1"/>
  <c r="AH19" i="163"/>
  <c r="AH39" i="163" s="1"/>
  <c r="AH20" i="54"/>
  <c r="AH19" i="126"/>
  <c r="AH39" i="126" s="1"/>
  <c r="AH18" i="144" s="1"/>
  <c r="AO19" i="191"/>
  <c r="AO39" i="191" s="1"/>
  <c r="AH19" i="80"/>
  <c r="AH39" i="80" s="1"/>
  <c r="AH19" i="166"/>
  <c r="AH39" i="166" s="1"/>
  <c r="AH19" i="164"/>
  <c r="AH39" i="164" s="1"/>
  <c r="BO13" i="195"/>
  <c r="BO13" i="194"/>
  <c r="BO33" i="194" s="1"/>
  <c r="BO13" i="192"/>
  <c r="BO33" i="192" s="1"/>
  <c r="BH14" i="54"/>
  <c r="BH13" i="145"/>
  <c r="BH33" i="145" s="1"/>
  <c r="BO13" i="191"/>
  <c r="BO33" i="191" s="1"/>
  <c r="BH13" i="126"/>
  <c r="BH33" i="126" s="1"/>
  <c r="BH12" i="144" s="1"/>
  <c r="BH13" i="80"/>
  <c r="BH33" i="80" s="1"/>
  <c r="BH13" i="164"/>
  <c r="BH33" i="164" s="1"/>
  <c r="BH13" i="163"/>
  <c r="BH33" i="163" s="1"/>
  <c r="BH13" i="166"/>
  <c r="BH33" i="166" s="1"/>
  <c r="BO8" i="195"/>
  <c r="BO8" i="194"/>
  <c r="BO28" i="194" s="1"/>
  <c r="BO8" i="192"/>
  <c r="BO28" i="192" s="1"/>
  <c r="BH8" i="164"/>
  <c r="BH28" i="164" s="1"/>
  <c r="BH8" i="163"/>
  <c r="BH28" i="163" s="1"/>
  <c r="BO8" i="191"/>
  <c r="BO28" i="191" s="1"/>
  <c r="BH22" i="54"/>
  <c r="BH8" i="80"/>
  <c r="BH28" i="80" s="1"/>
  <c r="BH8" i="145"/>
  <c r="BH28" i="145" s="1"/>
  <c r="BH8" i="166"/>
  <c r="BH28" i="166" s="1"/>
  <c r="BH8" i="126"/>
  <c r="BH28" i="126" s="1"/>
  <c r="BH7" i="144" s="1"/>
  <c r="BO16" i="194"/>
  <c r="BO36" i="194" s="1"/>
  <c r="BO16" i="192"/>
  <c r="BO36" i="192" s="1"/>
  <c r="BO16" i="195"/>
  <c r="BH17" i="54"/>
  <c r="BO16" i="191"/>
  <c r="BO36" i="191" s="1"/>
  <c r="BH16" i="164"/>
  <c r="BH36" i="164" s="1"/>
  <c r="BH16" i="145"/>
  <c r="BH36" i="145" s="1"/>
  <c r="BH16" i="166"/>
  <c r="BH36" i="166" s="1"/>
  <c r="BH16" i="126"/>
  <c r="BH36" i="126" s="1"/>
  <c r="BH15" i="144" s="1"/>
  <c r="BH16" i="163"/>
  <c r="BH36" i="163" s="1"/>
  <c r="BH16" i="80"/>
  <c r="BH36" i="80" s="1"/>
  <c r="AN10" i="192"/>
  <c r="AN30" i="192" s="1"/>
  <c r="AN10" i="195"/>
  <c r="AN10" i="194"/>
  <c r="AN30" i="194" s="1"/>
  <c r="AG11" i="54"/>
  <c r="AN10" i="191"/>
  <c r="AN30" i="191" s="1"/>
  <c r="AG10" i="163"/>
  <c r="AG30" i="163" s="1"/>
  <c r="AG10" i="126"/>
  <c r="AG30" i="126" s="1"/>
  <c r="AG9" i="144" s="1"/>
  <c r="AG10" i="145"/>
  <c r="AG30" i="145" s="1"/>
  <c r="AG10" i="164"/>
  <c r="AG30" i="164" s="1"/>
  <c r="AG10" i="80"/>
  <c r="AG30" i="80" s="1"/>
  <c r="AG10" i="166"/>
  <c r="AG30" i="166" s="1"/>
  <c r="BP13" i="195"/>
  <c r="BP13" i="194"/>
  <c r="BP33" i="194" s="1"/>
  <c r="BP13" i="192"/>
  <c r="BP33" i="192" s="1"/>
  <c r="BI14" i="54"/>
  <c r="BP13" i="191"/>
  <c r="BP33" i="191" s="1"/>
  <c r="BI13" i="164"/>
  <c r="BI33" i="164" s="1"/>
  <c r="BI13" i="145"/>
  <c r="BI33" i="145" s="1"/>
  <c r="BI13" i="166"/>
  <c r="BI33" i="166" s="1"/>
  <c r="BI13" i="80"/>
  <c r="BI33" i="80" s="1"/>
  <c r="BI13" i="163"/>
  <c r="BI33" i="163" s="1"/>
  <c r="BI13" i="126"/>
  <c r="BI33" i="126" s="1"/>
  <c r="BI12" i="144" s="1"/>
  <c r="Y6" i="165"/>
  <c r="AF6" i="193"/>
  <c r="AF10" i="195"/>
  <c r="AF10" i="194"/>
  <c r="AF30" i="194" s="1"/>
  <c r="AF10" i="192"/>
  <c r="AF30" i="192" s="1"/>
  <c r="Y11" i="54"/>
  <c r="AF10" i="191"/>
  <c r="AF30" i="191" s="1"/>
  <c r="Y10" i="145"/>
  <c r="Y30" i="145" s="1"/>
  <c r="Y10" i="166"/>
  <c r="Y30" i="166" s="1"/>
  <c r="Y10" i="126"/>
  <c r="Y30" i="126" s="1"/>
  <c r="Y9" i="144" s="1"/>
  <c r="Y10" i="163"/>
  <c r="Y30" i="163" s="1"/>
  <c r="Y10" i="80"/>
  <c r="Y30" i="80" s="1"/>
  <c r="Y10" i="164"/>
  <c r="Y30" i="164" s="1"/>
  <c r="AB8" i="195"/>
  <c r="AB8" i="194"/>
  <c r="AB28" i="194" s="1"/>
  <c r="AB8" i="192"/>
  <c r="AB28" i="192" s="1"/>
  <c r="U22" i="54"/>
  <c r="U8" i="80"/>
  <c r="U28" i="80" s="1"/>
  <c r="U8" i="164"/>
  <c r="U28" i="164" s="1"/>
  <c r="U8" i="163"/>
  <c r="U28" i="163" s="1"/>
  <c r="AB8" i="191"/>
  <c r="AB28" i="191" s="1"/>
  <c r="U8" i="126"/>
  <c r="U28" i="126" s="1"/>
  <c r="U7" i="144" s="1"/>
  <c r="U8" i="166"/>
  <c r="U28" i="166" s="1"/>
  <c r="U8" i="145"/>
  <c r="U28" i="145" s="1"/>
  <c r="AB16" i="195"/>
  <c r="AB16" i="192"/>
  <c r="AB36" i="192" s="1"/>
  <c r="AB16" i="194"/>
  <c r="AB36" i="194" s="1"/>
  <c r="U17" i="54"/>
  <c r="AB16" i="191"/>
  <c r="AB36" i="191" s="1"/>
  <c r="U16" i="164"/>
  <c r="U36" i="164" s="1"/>
  <c r="U16" i="145"/>
  <c r="U36" i="145" s="1"/>
  <c r="U16" i="166"/>
  <c r="U36" i="166" s="1"/>
  <c r="U16" i="126"/>
  <c r="U36" i="126" s="1"/>
  <c r="U15" i="144" s="1"/>
  <c r="U16" i="163"/>
  <c r="U36" i="163" s="1"/>
  <c r="U16" i="80"/>
  <c r="U36" i="80" s="1"/>
  <c r="BW10" i="195"/>
  <c r="BW10" i="194"/>
  <c r="BW30" i="194" s="1"/>
  <c r="BW10" i="192"/>
  <c r="BW30" i="192" s="1"/>
  <c r="BP11" i="54"/>
  <c r="BW10" i="191"/>
  <c r="BW30" i="191" s="1"/>
  <c r="BP10" i="166"/>
  <c r="BP30" i="166" s="1"/>
  <c r="BP10" i="80"/>
  <c r="BP30" i="80" s="1"/>
  <c r="BP10" i="163"/>
  <c r="BP30" i="163" s="1"/>
  <c r="BP10" i="126"/>
  <c r="BP30" i="126" s="1"/>
  <c r="BP9" i="144" s="1"/>
  <c r="BP10" i="164"/>
  <c r="BP30" i="164" s="1"/>
  <c r="BP10" i="145"/>
  <c r="BP30" i="145" s="1"/>
  <c r="BW16" i="194"/>
  <c r="BW36" i="194" s="1"/>
  <c r="BW16" i="192"/>
  <c r="BW36" i="192" s="1"/>
  <c r="BW16" i="195"/>
  <c r="BP17" i="54"/>
  <c r="BW16" i="191"/>
  <c r="BW36" i="191" s="1"/>
  <c r="BP16" i="164"/>
  <c r="BP36" i="164" s="1"/>
  <c r="BP16" i="166"/>
  <c r="BP36" i="166" s="1"/>
  <c r="BP16" i="126"/>
  <c r="BP36" i="126" s="1"/>
  <c r="BP15" i="144" s="1"/>
  <c r="BP16" i="80"/>
  <c r="BP36" i="80" s="1"/>
  <c r="BP16" i="145"/>
  <c r="BP36" i="145" s="1"/>
  <c r="BP16" i="163"/>
  <c r="BP36" i="163" s="1"/>
  <c r="BS6" i="165"/>
  <c r="BZ6" i="193"/>
  <c r="BZ19" i="195"/>
  <c r="BZ19" i="194"/>
  <c r="BZ39" i="194" s="1"/>
  <c r="BZ19" i="192"/>
  <c r="BZ39" i="192" s="1"/>
  <c r="BS20" i="54"/>
  <c r="BZ19" i="191"/>
  <c r="BZ39" i="191" s="1"/>
  <c r="BS19" i="164"/>
  <c r="BS39" i="164" s="1"/>
  <c r="BS19" i="166"/>
  <c r="BS39" i="166" s="1"/>
  <c r="BS19" i="145"/>
  <c r="BS39" i="145" s="1"/>
  <c r="BS19" i="126"/>
  <c r="BS39" i="126" s="1"/>
  <c r="BS18" i="144" s="1"/>
  <c r="BS19" i="163"/>
  <c r="BS39" i="163" s="1"/>
  <c r="BS19" i="80"/>
  <c r="BS39" i="80" s="1"/>
  <c r="CD13" i="145"/>
  <c r="CD33" i="145" s="1"/>
  <c r="CK13" i="195"/>
  <c r="CK13" i="194"/>
  <c r="CK33" i="194" s="1"/>
  <c r="CK13" i="192"/>
  <c r="CK33" i="192" s="1"/>
  <c r="CK13" i="191"/>
  <c r="CK33" i="191" s="1"/>
  <c r="CD14" i="54"/>
  <c r="CD13" i="80"/>
  <c r="CD33" i="80" s="1"/>
  <c r="CD13" i="164"/>
  <c r="CD33" i="164" s="1"/>
  <c r="CD13" i="163"/>
  <c r="CD33" i="163" s="1"/>
  <c r="CD13" i="126"/>
  <c r="CD33" i="126" s="1"/>
  <c r="CD12" i="144" s="1"/>
  <c r="CD13" i="166"/>
  <c r="CD33" i="166" s="1"/>
  <c r="BF13" i="195"/>
  <c r="BF13" i="194"/>
  <c r="BF33" i="194" s="1"/>
  <c r="BF13" i="192"/>
  <c r="BF33" i="192" s="1"/>
  <c r="AY14" i="54"/>
  <c r="AY13" i="166"/>
  <c r="AY33" i="166" s="1"/>
  <c r="BF13" i="191"/>
  <c r="BF33" i="191" s="1"/>
  <c r="AY13" i="163"/>
  <c r="AY33" i="163" s="1"/>
  <c r="AY13" i="145"/>
  <c r="AY33" i="145" s="1"/>
  <c r="AY13" i="164"/>
  <c r="AY33" i="164" s="1"/>
  <c r="AY13" i="126"/>
  <c r="AY33" i="126" s="1"/>
  <c r="AY12" i="144" s="1"/>
  <c r="AY13" i="80"/>
  <c r="AY33" i="80" s="1"/>
  <c r="BF19" i="192"/>
  <c r="BF39" i="192" s="1"/>
  <c r="BF19" i="195"/>
  <c r="BF19" i="194"/>
  <c r="BF39" i="194" s="1"/>
  <c r="AY20" i="54"/>
  <c r="BF19" i="191"/>
  <c r="BF39" i="191" s="1"/>
  <c r="AY19" i="166"/>
  <c r="AY39" i="166" s="1"/>
  <c r="AY19" i="126"/>
  <c r="AY39" i="126" s="1"/>
  <c r="AY18" i="144" s="1"/>
  <c r="AY19" i="163"/>
  <c r="AY39" i="163" s="1"/>
  <c r="AY19" i="80"/>
  <c r="AY39" i="80" s="1"/>
  <c r="AY19" i="164"/>
  <c r="AY39" i="164" s="1"/>
  <c r="AY19" i="145"/>
  <c r="AY39" i="145" s="1"/>
  <c r="BF16" i="194"/>
  <c r="BF36" i="194" s="1"/>
  <c r="BF16" i="192"/>
  <c r="BF36" i="192" s="1"/>
  <c r="BF16" i="195"/>
  <c r="AY17" i="54"/>
  <c r="BF16" i="191"/>
  <c r="BF36" i="191" s="1"/>
  <c r="AY16" i="166"/>
  <c r="AY36" i="166" s="1"/>
  <c r="AY16" i="126"/>
  <c r="AY36" i="126" s="1"/>
  <c r="AY15" i="144" s="1"/>
  <c r="AY16" i="163"/>
  <c r="AY36" i="163" s="1"/>
  <c r="AY16" i="80"/>
  <c r="AY36" i="80" s="1"/>
  <c r="AY16" i="164"/>
  <c r="AY36" i="164" s="1"/>
  <c r="AY16" i="145"/>
  <c r="AY36" i="145" s="1"/>
  <c r="BM10" i="195"/>
  <c r="BM10" i="194"/>
  <c r="BM30" i="194" s="1"/>
  <c r="BM10" i="192"/>
  <c r="BM30" i="192" s="1"/>
  <c r="BF10" i="163"/>
  <c r="BF30" i="163" s="1"/>
  <c r="BF10" i="164"/>
  <c r="BF30" i="164" s="1"/>
  <c r="BM10" i="191"/>
  <c r="BM30" i="191" s="1"/>
  <c r="BF10" i="80"/>
  <c r="BF30" i="80" s="1"/>
  <c r="BF10" i="145"/>
  <c r="BF30" i="145" s="1"/>
  <c r="BF11" i="54"/>
  <c r="BF10" i="166"/>
  <c r="BF30" i="166" s="1"/>
  <c r="BF10" i="126"/>
  <c r="BF30" i="126" s="1"/>
  <c r="BF9" i="144" s="1"/>
  <c r="BR19" i="195"/>
  <c r="BR19" i="194"/>
  <c r="BR39" i="194" s="1"/>
  <c r="BR19" i="192"/>
  <c r="BR39" i="192" s="1"/>
  <c r="BK20" i="54"/>
  <c r="BR19" i="191"/>
  <c r="BR39" i="191" s="1"/>
  <c r="BK19" i="145"/>
  <c r="BK39" i="145" s="1"/>
  <c r="BK19" i="166"/>
  <c r="BK39" i="166" s="1"/>
  <c r="BK19" i="126"/>
  <c r="BK39" i="126" s="1"/>
  <c r="BK18" i="144" s="1"/>
  <c r="BK19" i="163"/>
  <c r="BK39" i="163" s="1"/>
  <c r="BK19" i="80"/>
  <c r="BK39" i="80" s="1"/>
  <c r="BK19" i="164"/>
  <c r="BK39" i="164" s="1"/>
  <c r="BR16" i="194"/>
  <c r="BR36" i="194" s="1"/>
  <c r="BR16" i="192"/>
  <c r="BR36" i="192" s="1"/>
  <c r="BR16" i="195"/>
  <c r="BK17" i="54"/>
  <c r="BR16" i="191"/>
  <c r="BR36" i="191" s="1"/>
  <c r="BK16" i="163"/>
  <c r="BK36" i="163" s="1"/>
  <c r="BK16" i="80"/>
  <c r="BK36" i="80" s="1"/>
  <c r="BK16" i="164"/>
  <c r="BK36" i="164" s="1"/>
  <c r="BK16" i="145"/>
  <c r="BK36" i="145" s="1"/>
  <c r="BK16" i="166"/>
  <c r="BK36" i="166" s="1"/>
  <c r="BK16" i="126"/>
  <c r="BK36" i="126" s="1"/>
  <c r="BK15" i="144" s="1"/>
  <c r="M6" i="165"/>
  <c r="T6" i="193"/>
  <c r="T10" i="195"/>
  <c r="T10" i="194"/>
  <c r="T30" i="194" s="1"/>
  <c r="M10" i="145"/>
  <c r="M30" i="145" s="1"/>
  <c r="T10" i="192"/>
  <c r="T30" i="192" s="1"/>
  <c r="M11" i="54"/>
  <c r="M10" i="166"/>
  <c r="M30" i="166" s="1"/>
  <c r="M10" i="126"/>
  <c r="M30" i="126" s="1"/>
  <c r="M9" i="144" s="1"/>
  <c r="T10" i="191"/>
  <c r="T30" i="191" s="1"/>
  <c r="M10" i="163"/>
  <c r="M30" i="163" s="1"/>
  <c r="M10" i="80"/>
  <c r="M30" i="80" s="1"/>
  <c r="M10" i="164"/>
  <c r="M30" i="164" s="1"/>
  <c r="T8" i="195"/>
  <c r="T8" i="194"/>
  <c r="T28" i="194" s="1"/>
  <c r="T8" i="191"/>
  <c r="T28" i="191" s="1"/>
  <c r="M8" i="145"/>
  <c r="M28" i="145" s="1"/>
  <c r="T8" i="192"/>
  <c r="T28" i="192" s="1"/>
  <c r="M8" i="166"/>
  <c r="M28" i="166" s="1"/>
  <c r="M8" i="126"/>
  <c r="M28" i="126" s="1"/>
  <c r="M7" i="144" s="1"/>
  <c r="M8" i="163"/>
  <c r="M28" i="163" s="1"/>
  <c r="M8" i="80"/>
  <c r="M28" i="80" s="1"/>
  <c r="M22" i="54"/>
  <c r="M8" i="164"/>
  <c r="M28" i="164" s="1"/>
  <c r="CE16" i="195"/>
  <c r="CE16" i="194"/>
  <c r="CE36" i="194" s="1"/>
  <c r="CE16" i="192"/>
  <c r="CE36" i="192" s="1"/>
  <c r="BX17" i="54"/>
  <c r="CE16" i="191"/>
  <c r="CE36" i="191" s="1"/>
  <c r="BX16" i="80"/>
  <c r="BX36" i="80" s="1"/>
  <c r="BX16" i="163"/>
  <c r="BX36" i="163" s="1"/>
  <c r="BX16" i="164"/>
  <c r="BX36" i="164" s="1"/>
  <c r="BX16" i="126"/>
  <c r="BX36" i="126" s="1"/>
  <c r="BX15" i="144" s="1"/>
  <c r="BX16" i="166"/>
  <c r="BX36" i="166" s="1"/>
  <c r="BX16" i="145"/>
  <c r="BX36" i="145" s="1"/>
  <c r="CE13" i="192"/>
  <c r="CE33" i="192" s="1"/>
  <c r="CE13" i="195"/>
  <c r="CE13" i="194"/>
  <c r="CE33" i="194" s="1"/>
  <c r="BX14" i="54"/>
  <c r="CE13" i="191"/>
  <c r="CE33" i="191" s="1"/>
  <c r="BX13" i="163"/>
  <c r="BX33" i="163" s="1"/>
  <c r="BX13" i="80"/>
  <c r="BX33" i="80" s="1"/>
  <c r="BX13" i="164"/>
  <c r="BX33" i="164" s="1"/>
  <c r="BX13" i="126"/>
  <c r="BX33" i="126" s="1"/>
  <c r="BX12" i="144" s="1"/>
  <c r="BX13" i="166"/>
  <c r="BX33" i="166" s="1"/>
  <c r="BX13" i="145"/>
  <c r="BX33" i="145" s="1"/>
  <c r="CX19" i="195"/>
  <c r="CX19" i="194"/>
  <c r="CX39" i="194" s="1"/>
  <c r="CX19" i="192"/>
  <c r="CX39" i="192" s="1"/>
  <c r="CQ20" i="54"/>
  <c r="CX19" i="191"/>
  <c r="CX39" i="191" s="1"/>
  <c r="CQ19" i="163"/>
  <c r="CQ39" i="163" s="1"/>
  <c r="CQ19" i="80"/>
  <c r="CQ39" i="80" s="1"/>
  <c r="CQ19" i="164"/>
  <c r="CQ39" i="164" s="1"/>
  <c r="CQ19" i="145"/>
  <c r="CQ39" i="145" s="1"/>
  <c r="CQ19" i="166"/>
  <c r="CQ39" i="166" s="1"/>
  <c r="CQ19" i="126"/>
  <c r="CQ39" i="126" s="1"/>
  <c r="CQ18" i="144" s="1"/>
  <c r="CX8" i="195"/>
  <c r="CX8" i="194"/>
  <c r="CX28" i="194" s="1"/>
  <c r="CQ22" i="54"/>
  <c r="CX8" i="192"/>
  <c r="CX28" i="192" s="1"/>
  <c r="CX8" i="191"/>
  <c r="CX28" i="191" s="1"/>
  <c r="CQ8" i="145"/>
  <c r="CQ28" i="145" s="1"/>
  <c r="CQ8" i="166"/>
  <c r="CQ28" i="166" s="1"/>
  <c r="CQ8" i="126"/>
  <c r="CQ28" i="126" s="1"/>
  <c r="CQ7" i="144" s="1"/>
  <c r="CQ8" i="163"/>
  <c r="CQ28" i="163" s="1"/>
  <c r="CQ8" i="80"/>
  <c r="CQ28" i="80" s="1"/>
  <c r="CQ8" i="164"/>
  <c r="CQ28" i="164" s="1"/>
  <c r="AF6" i="165"/>
  <c r="AM6" i="193"/>
  <c r="AM13" i="194"/>
  <c r="AM33" i="194" s="1"/>
  <c r="AM13" i="192"/>
  <c r="AM33" i="192" s="1"/>
  <c r="AM13" i="191"/>
  <c r="AM33" i="191" s="1"/>
  <c r="AM13" i="195"/>
  <c r="AF13" i="166"/>
  <c r="AF33" i="166" s="1"/>
  <c r="AF13" i="145"/>
  <c r="AF33" i="145" s="1"/>
  <c r="AF14" i="54"/>
  <c r="AF13" i="80"/>
  <c r="AF33" i="80" s="1"/>
  <c r="AF13" i="163"/>
  <c r="AF33" i="163" s="1"/>
  <c r="AF13" i="164"/>
  <c r="AF33" i="164" s="1"/>
  <c r="AF13" i="126"/>
  <c r="AF33" i="126" s="1"/>
  <c r="AF12" i="144" s="1"/>
  <c r="AT6" i="193"/>
  <c r="AM6" i="165"/>
  <c r="AT19" i="194"/>
  <c r="AT39" i="194" s="1"/>
  <c r="AT19" i="192"/>
  <c r="AT39" i="192" s="1"/>
  <c r="AT19" i="195"/>
  <c r="AM20" i="54"/>
  <c r="AT19" i="191"/>
  <c r="AT39" i="191" s="1"/>
  <c r="AM19" i="163"/>
  <c r="AM39" i="163" s="1"/>
  <c r="AM19" i="80"/>
  <c r="AM39" i="80" s="1"/>
  <c r="AM19" i="164"/>
  <c r="AM39" i="164" s="1"/>
  <c r="AM19" i="145"/>
  <c r="AM39" i="145" s="1"/>
  <c r="AM19" i="166"/>
  <c r="AM39" i="166" s="1"/>
  <c r="AM19" i="126"/>
  <c r="AM39" i="126" s="1"/>
  <c r="AM18" i="144" s="1"/>
  <c r="AT10" i="195"/>
  <c r="AT10" i="194"/>
  <c r="AT30" i="194" s="1"/>
  <c r="AT10" i="192"/>
  <c r="AT30" i="192" s="1"/>
  <c r="AM11" i="54"/>
  <c r="AT10" i="191"/>
  <c r="AT30" i="191" s="1"/>
  <c r="AM10" i="145"/>
  <c r="AM30" i="145" s="1"/>
  <c r="AM10" i="166"/>
  <c r="AM30" i="166" s="1"/>
  <c r="AM10" i="126"/>
  <c r="AM30" i="126" s="1"/>
  <c r="AM9" i="144" s="1"/>
  <c r="AM10" i="163"/>
  <c r="AM30" i="163" s="1"/>
  <c r="AM10" i="80"/>
  <c r="AM30" i="80" s="1"/>
  <c r="AM10" i="164"/>
  <c r="AM30" i="164" s="1"/>
  <c r="CR13" i="195"/>
  <c r="CR13" i="194"/>
  <c r="CR33" i="194" s="1"/>
  <c r="CR13" i="192"/>
  <c r="CR33" i="192" s="1"/>
  <c r="CK14" i="54"/>
  <c r="CR13" i="191"/>
  <c r="CR33" i="191" s="1"/>
  <c r="CK13" i="145"/>
  <c r="CK33" i="145" s="1"/>
  <c r="CK13" i="166"/>
  <c r="CK33" i="166" s="1"/>
  <c r="CK13" i="80"/>
  <c r="CK33" i="80" s="1"/>
  <c r="CK13" i="163"/>
  <c r="CK33" i="163" s="1"/>
  <c r="CK13" i="126"/>
  <c r="CK33" i="126" s="1"/>
  <c r="CK12" i="144" s="1"/>
  <c r="CK13" i="164"/>
  <c r="CK33" i="164" s="1"/>
  <c r="BB6" i="165"/>
  <c r="BI6" i="193"/>
  <c r="BI16" i="195"/>
  <c r="BI16" i="194"/>
  <c r="BI36" i="194" s="1"/>
  <c r="BI16" i="192"/>
  <c r="BI36" i="192" s="1"/>
  <c r="BB17" i="54"/>
  <c r="BI16" i="191"/>
  <c r="BI36" i="191" s="1"/>
  <c r="BB16" i="164"/>
  <c r="BB36" i="164" s="1"/>
  <c r="BB16" i="145"/>
  <c r="BB36" i="145" s="1"/>
  <c r="BB16" i="166"/>
  <c r="BB36" i="166" s="1"/>
  <c r="BB16" i="126"/>
  <c r="BB36" i="126" s="1"/>
  <c r="BB15" i="144" s="1"/>
  <c r="BB16" i="163"/>
  <c r="BB36" i="163" s="1"/>
  <c r="BB16" i="80"/>
  <c r="BB36" i="80" s="1"/>
  <c r="BD6" i="165"/>
  <c r="BK6" i="193"/>
  <c r="CI6" i="165"/>
  <c r="CP6" i="193"/>
  <c r="CP13" i="195"/>
  <c r="CP13" i="194"/>
  <c r="CP33" i="194" s="1"/>
  <c r="CP13" i="192"/>
  <c r="CP33" i="192" s="1"/>
  <c r="CI14" i="54"/>
  <c r="CP13" i="191"/>
  <c r="CP33" i="191" s="1"/>
  <c r="CI13" i="126"/>
  <c r="CI33" i="126" s="1"/>
  <c r="CI12" i="144" s="1"/>
  <c r="CI13" i="164"/>
  <c r="CI33" i="164" s="1"/>
  <c r="CI13" i="166"/>
  <c r="CI33" i="166" s="1"/>
  <c r="CI13" i="80"/>
  <c r="CI33" i="80" s="1"/>
  <c r="CI13" i="145"/>
  <c r="CI33" i="145" s="1"/>
  <c r="CI13" i="163"/>
  <c r="CI33" i="163" s="1"/>
  <c r="CP8" i="191"/>
  <c r="CP28" i="191" s="1"/>
  <c r="CP8" i="195"/>
  <c r="CP8" i="194"/>
  <c r="CP28" i="194" s="1"/>
  <c r="CP8" i="192"/>
  <c r="CP28" i="192" s="1"/>
  <c r="CI22" i="54"/>
  <c r="CI8" i="164"/>
  <c r="CI28" i="164" s="1"/>
  <c r="CI8" i="145"/>
  <c r="CI28" i="145" s="1"/>
  <c r="CI8" i="166"/>
  <c r="CI28" i="166" s="1"/>
  <c r="CI8" i="126"/>
  <c r="CI28" i="126" s="1"/>
  <c r="CI7" i="144" s="1"/>
  <c r="CI8" i="163"/>
  <c r="CI28" i="163" s="1"/>
  <c r="CI8" i="80"/>
  <c r="CI28" i="80" s="1"/>
  <c r="CP6" i="165"/>
  <c r="CW6" i="193"/>
  <c r="CW16" i="194"/>
  <c r="CW36" i="194" s="1"/>
  <c r="CW16" i="192"/>
  <c r="CW36" i="192" s="1"/>
  <c r="CW16" i="195"/>
  <c r="CP17" i="54"/>
  <c r="CW16" i="191"/>
  <c r="CW36" i="191" s="1"/>
  <c r="CP16" i="126"/>
  <c r="CP36" i="126" s="1"/>
  <c r="CP15" i="144" s="1"/>
  <c r="CP16" i="145"/>
  <c r="CP36" i="145" s="1"/>
  <c r="CP16" i="164"/>
  <c r="CP36" i="164" s="1"/>
  <c r="CP16" i="80"/>
  <c r="CP36" i="80" s="1"/>
  <c r="CP16" i="163"/>
  <c r="CP36" i="163" s="1"/>
  <c r="CP16" i="166"/>
  <c r="CP36" i="166" s="1"/>
  <c r="CW10" i="194"/>
  <c r="CW30" i="194" s="1"/>
  <c r="CW10" i="192"/>
  <c r="CW30" i="192" s="1"/>
  <c r="CW10" i="195"/>
  <c r="CP11" i="54"/>
  <c r="CW10" i="191"/>
  <c r="CW30" i="191" s="1"/>
  <c r="CP10" i="80"/>
  <c r="CP30" i="80" s="1"/>
  <c r="CP10" i="163"/>
  <c r="CP30" i="163" s="1"/>
  <c r="CP10" i="164"/>
  <c r="CP30" i="164" s="1"/>
  <c r="CP10" i="145"/>
  <c r="CP30" i="145" s="1"/>
  <c r="CP10" i="126"/>
  <c r="CP30" i="126" s="1"/>
  <c r="CP9" i="144" s="1"/>
  <c r="CP10" i="166"/>
  <c r="CP30" i="166" s="1"/>
  <c r="CZ10" i="194"/>
  <c r="CZ30" i="194" s="1"/>
  <c r="CZ10" i="192"/>
  <c r="CZ30" i="192" s="1"/>
  <c r="CZ10" i="195"/>
  <c r="CS10" i="126"/>
  <c r="CS30" i="126" s="1"/>
  <c r="CS9" i="144" s="1"/>
  <c r="CS11" i="54"/>
  <c r="CZ10" i="191"/>
  <c r="CZ30" i="191" s="1"/>
  <c r="CS10" i="145"/>
  <c r="CS30" i="145" s="1"/>
  <c r="CS10" i="163"/>
  <c r="CS30" i="163" s="1"/>
  <c r="CS10" i="164"/>
  <c r="CS30" i="164" s="1"/>
  <c r="CS10" i="166"/>
  <c r="CS30" i="166" s="1"/>
  <c r="CS10" i="80"/>
  <c r="CS30" i="80" s="1"/>
  <c r="CZ13" i="194"/>
  <c r="CZ33" i="194" s="1"/>
  <c r="CZ13" i="192"/>
  <c r="CZ33" i="192" s="1"/>
  <c r="CZ13" i="195"/>
  <c r="CS14" i="54"/>
  <c r="CZ13" i="191"/>
  <c r="CZ33" i="191" s="1"/>
  <c r="CS13" i="145"/>
  <c r="CS33" i="145" s="1"/>
  <c r="CS13" i="166"/>
  <c r="CS33" i="166" s="1"/>
  <c r="CS13" i="80"/>
  <c r="CS33" i="80" s="1"/>
  <c r="CS13" i="163"/>
  <c r="CS33" i="163" s="1"/>
  <c r="CS13" i="126"/>
  <c r="CS33" i="126" s="1"/>
  <c r="CS12" i="144" s="1"/>
  <c r="CS13" i="164"/>
  <c r="CS33" i="164" s="1"/>
  <c r="CV13" i="195"/>
  <c r="CV13" i="194"/>
  <c r="CV33" i="194" s="1"/>
  <c r="CV13" i="192"/>
  <c r="CV33" i="192" s="1"/>
  <c r="CV13" i="191"/>
  <c r="CV33" i="191" s="1"/>
  <c r="CO13" i="163"/>
  <c r="CO33" i="163" s="1"/>
  <c r="CO13" i="164"/>
  <c r="CO33" i="164" s="1"/>
  <c r="CO14" i="54"/>
  <c r="CO13" i="166"/>
  <c r="CO33" i="166" s="1"/>
  <c r="CO13" i="126"/>
  <c r="CO33" i="126" s="1"/>
  <c r="CO12" i="144" s="1"/>
  <c r="CO13" i="145"/>
  <c r="CO33" i="145" s="1"/>
  <c r="CO13" i="80"/>
  <c r="CO33" i="80" s="1"/>
  <c r="CY13" i="191"/>
  <c r="CY33" i="191" s="1"/>
  <c r="CY13" i="195"/>
  <c r="CY13" i="194"/>
  <c r="CY33" i="194" s="1"/>
  <c r="CY13" i="192"/>
  <c r="CY33" i="192" s="1"/>
  <c r="CR13" i="166"/>
  <c r="CR33" i="166" s="1"/>
  <c r="CR13" i="163"/>
  <c r="CR33" i="163" s="1"/>
  <c r="CR13" i="145"/>
  <c r="CR33" i="145" s="1"/>
  <c r="CR14" i="54"/>
  <c r="CR13" i="80"/>
  <c r="CR33" i="80" s="1"/>
  <c r="CR13" i="164"/>
  <c r="CR33" i="164" s="1"/>
  <c r="CR13" i="126"/>
  <c r="CR33" i="126" s="1"/>
  <c r="CR12" i="144" s="1"/>
  <c r="CR8" i="126"/>
  <c r="CR28" i="126" s="1"/>
  <c r="CR7" i="144" s="1"/>
  <c r="CR8" i="164"/>
  <c r="CR28" i="164" s="1"/>
  <c r="CR8" i="166"/>
  <c r="CR28" i="166" s="1"/>
  <c r="CR8" i="163"/>
  <c r="CR28" i="163" s="1"/>
  <c r="CR8" i="80"/>
  <c r="CR28" i="80" s="1"/>
  <c r="CR8" i="145"/>
  <c r="CR28" i="145" s="1"/>
  <c r="CY8" i="191"/>
  <c r="CY28" i="191" s="1"/>
  <c r="CY8" i="195"/>
  <c r="CY8" i="194"/>
  <c r="CY28" i="194" s="1"/>
  <c r="CY8" i="192"/>
  <c r="CY28" i="192" s="1"/>
  <c r="CR22" i="54"/>
  <c r="AQ19" i="192"/>
  <c r="AQ39" i="192" s="1"/>
  <c r="AQ19" i="195"/>
  <c r="AQ19" i="194"/>
  <c r="AQ39" i="194" s="1"/>
  <c r="AJ19" i="163"/>
  <c r="AJ39" i="163" s="1"/>
  <c r="AQ19" i="191"/>
  <c r="AQ39" i="191" s="1"/>
  <c r="AJ19" i="166"/>
  <c r="AJ39" i="166" s="1"/>
  <c r="AJ19" i="126"/>
  <c r="AJ39" i="126" s="1"/>
  <c r="AJ18" i="144" s="1"/>
  <c r="AJ20" i="54"/>
  <c r="AJ19" i="145"/>
  <c r="AJ39" i="145" s="1"/>
  <c r="AJ19" i="80"/>
  <c r="AJ39" i="80" s="1"/>
  <c r="AJ19" i="164"/>
  <c r="AJ39" i="164" s="1"/>
  <c r="AJ8" i="145"/>
  <c r="AJ28" i="145" s="1"/>
  <c r="AQ8" i="194"/>
  <c r="AQ28" i="194" s="1"/>
  <c r="AQ8" i="192"/>
  <c r="AQ28" i="192" s="1"/>
  <c r="AQ8" i="195"/>
  <c r="AJ22" i="54"/>
  <c r="AJ8" i="126"/>
  <c r="AJ28" i="126" s="1"/>
  <c r="AJ7" i="144" s="1"/>
  <c r="AJ8" i="164"/>
  <c r="AJ28" i="164" s="1"/>
  <c r="AJ8" i="166"/>
  <c r="AJ28" i="166" s="1"/>
  <c r="AQ8" i="191"/>
  <c r="AQ28" i="191" s="1"/>
  <c r="AJ8" i="163"/>
  <c r="AJ28" i="163" s="1"/>
  <c r="AJ8" i="80"/>
  <c r="AJ28" i="80" s="1"/>
  <c r="AP10" i="194"/>
  <c r="AP30" i="194" s="1"/>
  <c r="AP10" i="192"/>
  <c r="AP30" i="192" s="1"/>
  <c r="AP10" i="195"/>
  <c r="AI11" i="54"/>
  <c r="AP10" i="191"/>
  <c r="AP30" i="191" s="1"/>
  <c r="AI10" i="164"/>
  <c r="AI30" i="164" s="1"/>
  <c r="AI10" i="145"/>
  <c r="AI30" i="145" s="1"/>
  <c r="AI10" i="166"/>
  <c r="AI30" i="166" s="1"/>
  <c r="AI10" i="126"/>
  <c r="AI30" i="126" s="1"/>
  <c r="AI9" i="144" s="1"/>
  <c r="AI10" i="163"/>
  <c r="AI30" i="163" s="1"/>
  <c r="AI10" i="80"/>
  <c r="AI30" i="80" s="1"/>
  <c r="AN6" i="165"/>
  <c r="AU6" i="193"/>
  <c r="AU19" i="195"/>
  <c r="AU19" i="194"/>
  <c r="AU39" i="194" s="1"/>
  <c r="AU19" i="192"/>
  <c r="AU39" i="192" s="1"/>
  <c r="AN19" i="166"/>
  <c r="AN39" i="166" s="1"/>
  <c r="AU19" i="191"/>
  <c r="AU39" i="191" s="1"/>
  <c r="AN19" i="80"/>
  <c r="AN39" i="80" s="1"/>
  <c r="AN19" i="163"/>
  <c r="AN39" i="163" s="1"/>
  <c r="AN20" i="54"/>
  <c r="AN19" i="145"/>
  <c r="AN39" i="145" s="1"/>
  <c r="AN19" i="126"/>
  <c r="AN39" i="126" s="1"/>
  <c r="AN18" i="144" s="1"/>
  <c r="AN19" i="164"/>
  <c r="AN39" i="164" s="1"/>
  <c r="BA6" i="193"/>
  <c r="AT6" i="165"/>
  <c r="BA16" i="192"/>
  <c r="BA36" i="192" s="1"/>
  <c r="BA16" i="195"/>
  <c r="BA16" i="194"/>
  <c r="BA36" i="194" s="1"/>
  <c r="BA16" i="191"/>
  <c r="BA36" i="191" s="1"/>
  <c r="AT17" i="54"/>
  <c r="AT16" i="164"/>
  <c r="AT36" i="164" s="1"/>
  <c r="AT16" i="145"/>
  <c r="AT36" i="145" s="1"/>
  <c r="AT16" i="166"/>
  <c r="AT36" i="166" s="1"/>
  <c r="AT16" i="126"/>
  <c r="AT36" i="126" s="1"/>
  <c r="AT15" i="144" s="1"/>
  <c r="AT16" i="163"/>
  <c r="AT36" i="163" s="1"/>
  <c r="AT16" i="80"/>
  <c r="AT36" i="80" s="1"/>
  <c r="AR7" i="194"/>
  <c r="AR27" i="194" s="1"/>
  <c r="AK16" i="54"/>
  <c r="AR7" i="192"/>
  <c r="AR27" i="192" s="1"/>
  <c r="AK8" i="54"/>
  <c r="AR7" i="191"/>
  <c r="AR27" i="191" s="1"/>
  <c r="AR7" i="195"/>
  <c r="AK10" i="54"/>
  <c r="AK7" i="163"/>
  <c r="AK27" i="163" s="1"/>
  <c r="AK7" i="80"/>
  <c r="AK27" i="80" s="1"/>
  <c r="AK7" i="164"/>
  <c r="AK27" i="164" s="1"/>
  <c r="AK19" i="54"/>
  <c r="AK7" i="145"/>
  <c r="AK27" i="145" s="1"/>
  <c r="AK13" i="54"/>
  <c r="AK7" i="166"/>
  <c r="AK27" i="166" s="1"/>
  <c r="AK7" i="126"/>
  <c r="AK27" i="126" s="1"/>
  <c r="AK6" i="144" s="1"/>
  <c r="BN7" i="195"/>
  <c r="BG8" i="54"/>
  <c r="BN7" i="194"/>
  <c r="BN27" i="194" s="1"/>
  <c r="BN7" i="192"/>
  <c r="BN27" i="192" s="1"/>
  <c r="BG16" i="54"/>
  <c r="BN7" i="191"/>
  <c r="BN27" i="191" s="1"/>
  <c r="BG19" i="54"/>
  <c r="BG10" i="54"/>
  <c r="BG7" i="163"/>
  <c r="BG27" i="163" s="1"/>
  <c r="BG7" i="80"/>
  <c r="BG27" i="80" s="1"/>
  <c r="BG7" i="164"/>
  <c r="BG27" i="164" s="1"/>
  <c r="BG7" i="145"/>
  <c r="BG27" i="145" s="1"/>
  <c r="BG13" i="54"/>
  <c r="BG7" i="166"/>
  <c r="BG27" i="166" s="1"/>
  <c r="BG7" i="126"/>
  <c r="BG27" i="126" s="1"/>
  <c r="BG6" i="144" s="1"/>
  <c r="AH7" i="195"/>
  <c r="AA16" i="54"/>
  <c r="AH7" i="194"/>
  <c r="AH27" i="194" s="1"/>
  <c r="AA8" i="54"/>
  <c r="AH7" i="192"/>
  <c r="AH27" i="192" s="1"/>
  <c r="AH7" i="191"/>
  <c r="AH27" i="191" s="1"/>
  <c r="AA13" i="54"/>
  <c r="AA7" i="163"/>
  <c r="AA27" i="163" s="1"/>
  <c r="AA7" i="80"/>
  <c r="AA27" i="80" s="1"/>
  <c r="AA10" i="54"/>
  <c r="AA7" i="164"/>
  <c r="AA27" i="164" s="1"/>
  <c r="AA7" i="145"/>
  <c r="AA27" i="145" s="1"/>
  <c r="AA19" i="54"/>
  <c r="AA7" i="166"/>
  <c r="AA27" i="166" s="1"/>
  <c r="AA7" i="126"/>
  <c r="AA27" i="126" s="1"/>
  <c r="AA6" i="144" s="1"/>
  <c r="DD7" i="192"/>
  <c r="DD27" i="192" s="1"/>
  <c r="CW16" i="54"/>
  <c r="DD7" i="194"/>
  <c r="DD27" i="194" s="1"/>
  <c r="CW13" i="54"/>
  <c r="CW8" i="54"/>
  <c r="CW10" i="54"/>
  <c r="DD7" i="195"/>
  <c r="DD7" i="191"/>
  <c r="DD27" i="191" s="1"/>
  <c r="CW19" i="54"/>
  <c r="CW7" i="145"/>
  <c r="CW27" i="145" s="1"/>
  <c r="CW7" i="166"/>
  <c r="CW27" i="166" s="1"/>
  <c r="CW7" i="80"/>
  <c r="CW27" i="80" s="1"/>
  <c r="CW7" i="163"/>
  <c r="CW27" i="163" s="1"/>
  <c r="CW7" i="126"/>
  <c r="CW27" i="126" s="1"/>
  <c r="CW6" i="144" s="1"/>
  <c r="CW7" i="164"/>
  <c r="CW27" i="164" s="1"/>
  <c r="CH8" i="54"/>
  <c r="CO7" i="195"/>
  <c r="CO7" i="191"/>
  <c r="CO27" i="191" s="1"/>
  <c r="CO7" i="194"/>
  <c r="CO27" i="194" s="1"/>
  <c r="CO7" i="192"/>
  <c r="CO27" i="192" s="1"/>
  <c r="CH10" i="54"/>
  <c r="CH7" i="166"/>
  <c r="CH27" i="166" s="1"/>
  <c r="CH7" i="126"/>
  <c r="CH27" i="126" s="1"/>
  <c r="CH6" i="144" s="1"/>
  <c r="CH19" i="54"/>
  <c r="CH7" i="163"/>
  <c r="CH27" i="163" s="1"/>
  <c r="CH7" i="80"/>
  <c r="CH27" i="80" s="1"/>
  <c r="CH16" i="54"/>
  <c r="CH7" i="164"/>
  <c r="CH27" i="164" s="1"/>
  <c r="CH13" i="54"/>
  <c r="CH7" i="145"/>
  <c r="CH27" i="145" s="1"/>
  <c r="AW7" i="195"/>
  <c r="AW7" i="194"/>
  <c r="AW27" i="194" s="1"/>
  <c r="AW7" i="192"/>
  <c r="AW27" i="192" s="1"/>
  <c r="AP16" i="54"/>
  <c r="AW7" i="191"/>
  <c r="AW27" i="191" s="1"/>
  <c r="AP8" i="54"/>
  <c r="AP10" i="54"/>
  <c r="AP7" i="145"/>
  <c r="AP27" i="145" s="1"/>
  <c r="AP19" i="54"/>
  <c r="AP7" i="166"/>
  <c r="AP27" i="166" s="1"/>
  <c r="AP7" i="80"/>
  <c r="AP27" i="80" s="1"/>
  <c r="AP7" i="163"/>
  <c r="AP27" i="163" s="1"/>
  <c r="AP7" i="126"/>
  <c r="AP27" i="126" s="1"/>
  <c r="AP6" i="144" s="1"/>
  <c r="AP13" i="54"/>
  <c r="AP7" i="164"/>
  <c r="AP27" i="164" s="1"/>
  <c r="AJ7" i="192"/>
  <c r="AJ27" i="192" s="1"/>
  <c r="AC16" i="54"/>
  <c r="AJ7" i="194"/>
  <c r="AJ27" i="194" s="1"/>
  <c r="AC8" i="54"/>
  <c r="AJ7" i="191"/>
  <c r="AJ27" i="191" s="1"/>
  <c r="AJ7" i="195"/>
  <c r="AC19" i="54"/>
  <c r="AC7" i="164"/>
  <c r="AC27" i="164" s="1"/>
  <c r="AC13" i="54"/>
  <c r="AC7" i="145"/>
  <c r="AC27" i="145" s="1"/>
  <c r="AC10" i="54"/>
  <c r="AC7" i="166"/>
  <c r="AC27" i="166" s="1"/>
  <c r="AC7" i="80"/>
  <c r="AC27" i="80" s="1"/>
  <c r="AC7" i="163"/>
  <c r="AC27" i="163" s="1"/>
  <c r="AC7" i="126"/>
  <c r="AC27" i="126" s="1"/>
  <c r="AC6" i="144" s="1"/>
  <c r="AC7" i="195"/>
  <c r="AC7" i="192"/>
  <c r="AC27" i="192" s="1"/>
  <c r="V16" i="54"/>
  <c r="V13" i="54"/>
  <c r="AC7" i="191"/>
  <c r="AC27" i="191" s="1"/>
  <c r="V8" i="54"/>
  <c r="V10" i="54"/>
  <c r="AC7" i="194"/>
  <c r="AC27" i="194" s="1"/>
  <c r="V19" i="54"/>
  <c r="V7" i="166"/>
  <c r="V27" i="166" s="1"/>
  <c r="V7" i="126"/>
  <c r="V27" i="126" s="1"/>
  <c r="V6" i="144" s="1"/>
  <c r="V7" i="163"/>
  <c r="V27" i="163" s="1"/>
  <c r="V7" i="80"/>
  <c r="V27" i="80" s="1"/>
  <c r="V7" i="164"/>
  <c r="V27" i="164" s="1"/>
  <c r="V7" i="145"/>
  <c r="V27" i="145" s="1"/>
  <c r="CA7" i="192"/>
  <c r="CA27" i="192" s="1"/>
  <c r="BT16" i="54"/>
  <c r="CA7" i="191"/>
  <c r="CA27" i="191" s="1"/>
  <c r="BT19" i="54"/>
  <c r="CA7" i="195"/>
  <c r="BT8" i="54"/>
  <c r="CA7" i="194"/>
  <c r="CA27" i="194" s="1"/>
  <c r="BT10" i="54"/>
  <c r="BT7" i="166"/>
  <c r="BT27" i="166" s="1"/>
  <c r="BT7" i="126"/>
  <c r="BT27" i="126" s="1"/>
  <c r="BT6" i="144" s="1"/>
  <c r="BT7" i="163"/>
  <c r="BT27" i="163" s="1"/>
  <c r="BT7" i="80"/>
  <c r="BT27" i="80" s="1"/>
  <c r="BT7" i="164"/>
  <c r="BT27" i="164" s="1"/>
  <c r="BT13" i="54"/>
  <c r="BT7" i="145"/>
  <c r="BT27" i="145" s="1"/>
  <c r="BL7" i="194"/>
  <c r="BL27" i="194" s="1"/>
  <c r="BE8" i="54"/>
  <c r="BE13" i="54"/>
  <c r="BL7" i="192"/>
  <c r="BL27" i="192" s="1"/>
  <c r="BE16" i="54"/>
  <c r="BE10" i="54"/>
  <c r="BL7" i="191"/>
  <c r="BL27" i="191" s="1"/>
  <c r="BL7" i="195"/>
  <c r="BE19" i="54"/>
  <c r="BE7" i="166"/>
  <c r="BE27" i="166" s="1"/>
  <c r="BE7" i="126"/>
  <c r="BE27" i="126" s="1"/>
  <c r="BE6" i="144" s="1"/>
  <c r="BE7" i="163"/>
  <c r="BE27" i="163" s="1"/>
  <c r="BE7" i="80"/>
  <c r="BE27" i="80" s="1"/>
  <c r="BE7" i="164"/>
  <c r="BE27" i="164" s="1"/>
  <c r="BE7" i="145"/>
  <c r="BE27" i="145" s="1"/>
  <c r="X6" i="165"/>
  <c r="AE6" i="193"/>
  <c r="AE16" i="192"/>
  <c r="AE36" i="192" s="1"/>
  <c r="AE16" i="195"/>
  <c r="AE16" i="194"/>
  <c r="AE36" i="194" s="1"/>
  <c r="X17" i="54"/>
  <c r="AE16" i="191"/>
  <c r="AE36" i="191" s="1"/>
  <c r="X16" i="163"/>
  <c r="X36" i="163" s="1"/>
  <c r="X16" i="80"/>
  <c r="X36" i="80" s="1"/>
  <c r="X16" i="164"/>
  <c r="X36" i="164" s="1"/>
  <c r="X16" i="145"/>
  <c r="X36" i="145" s="1"/>
  <c r="X16" i="166"/>
  <c r="X36" i="166" s="1"/>
  <c r="X16" i="126"/>
  <c r="X36" i="126" s="1"/>
  <c r="X15" i="144" s="1"/>
  <c r="AE8" i="192"/>
  <c r="AE28" i="192" s="1"/>
  <c r="AE8" i="195"/>
  <c r="AE8" i="194"/>
  <c r="AE28" i="194" s="1"/>
  <c r="AE8" i="191"/>
  <c r="AE28" i="191" s="1"/>
  <c r="X8" i="164"/>
  <c r="X28" i="164" s="1"/>
  <c r="X8" i="163"/>
  <c r="X28" i="163" s="1"/>
  <c r="X8" i="80"/>
  <c r="X28" i="80" s="1"/>
  <c r="X8" i="145"/>
  <c r="X28" i="145" s="1"/>
  <c r="X8" i="166"/>
  <c r="X28" i="166" s="1"/>
  <c r="X22" i="54"/>
  <c r="X8" i="126"/>
  <c r="X28" i="126" s="1"/>
  <c r="X7" i="144" s="1"/>
  <c r="Y13" i="195"/>
  <c r="Y13" i="194"/>
  <c r="Y33" i="194" s="1"/>
  <c r="Y13" i="192"/>
  <c r="Y33" i="192" s="1"/>
  <c r="R14" i="54"/>
  <c r="Y13" i="191"/>
  <c r="Y33" i="191" s="1"/>
  <c r="R13" i="126"/>
  <c r="R33" i="126" s="1"/>
  <c r="R12" i="144" s="1"/>
  <c r="R13" i="166"/>
  <c r="R33" i="166" s="1"/>
  <c r="R13" i="164"/>
  <c r="R33" i="164" s="1"/>
  <c r="R13" i="145"/>
  <c r="R33" i="145" s="1"/>
  <c r="R13" i="163"/>
  <c r="R33" i="163" s="1"/>
  <c r="R13" i="80"/>
  <c r="R33" i="80" s="1"/>
  <c r="CS16" i="192"/>
  <c r="CS36" i="192" s="1"/>
  <c r="CS16" i="195"/>
  <c r="CS16" i="194"/>
  <c r="CS36" i="194" s="1"/>
  <c r="CL17" i="54"/>
  <c r="CS16" i="191"/>
  <c r="CS36" i="191" s="1"/>
  <c r="CL16" i="163"/>
  <c r="CL36" i="163" s="1"/>
  <c r="CL16" i="80"/>
  <c r="CL36" i="80" s="1"/>
  <c r="CL16" i="164"/>
  <c r="CL36" i="164" s="1"/>
  <c r="CL16" i="145"/>
  <c r="CL36" i="145" s="1"/>
  <c r="CL16" i="166"/>
  <c r="CL36" i="166" s="1"/>
  <c r="CL16" i="126"/>
  <c r="CL36" i="126" s="1"/>
  <c r="CL15" i="144" s="1"/>
  <c r="CY6" i="165"/>
  <c r="DF6" i="193"/>
  <c r="DF13" i="195"/>
  <c r="DF13" i="194"/>
  <c r="DF33" i="194" s="1"/>
  <c r="DF13" i="192"/>
  <c r="DF33" i="192" s="1"/>
  <c r="CY14" i="54"/>
  <c r="DF13" i="191"/>
  <c r="DF33" i="191" s="1"/>
  <c r="CY13" i="126"/>
  <c r="CY33" i="126" s="1"/>
  <c r="CY12" i="144" s="1"/>
  <c r="CY13" i="80"/>
  <c r="CY33" i="80" s="1"/>
  <c r="CY13" i="164"/>
  <c r="CY33" i="164" s="1"/>
  <c r="CY13" i="166"/>
  <c r="CY33" i="166" s="1"/>
  <c r="CY13" i="145"/>
  <c r="CY33" i="145" s="1"/>
  <c r="CY13" i="163"/>
  <c r="CY33" i="163" s="1"/>
  <c r="DE19" i="195"/>
  <c r="DE19" i="194"/>
  <c r="DE39" i="194" s="1"/>
  <c r="DE19" i="192"/>
  <c r="DE39" i="192" s="1"/>
  <c r="CX20" i="54"/>
  <c r="DE19" i="191"/>
  <c r="DE39" i="191" s="1"/>
  <c r="CX19" i="80"/>
  <c r="CX39" i="80" s="1"/>
  <c r="CX19" i="166"/>
  <c r="CX39" i="166" s="1"/>
  <c r="CX19" i="145"/>
  <c r="CX39" i="145" s="1"/>
  <c r="CX19" i="163"/>
  <c r="CX39" i="163" s="1"/>
  <c r="CX19" i="164"/>
  <c r="CX39" i="164" s="1"/>
  <c r="CX19" i="126"/>
  <c r="CX39" i="126" s="1"/>
  <c r="CX18" i="144" s="1"/>
  <c r="CJ6" i="193"/>
  <c r="CC6" i="165"/>
  <c r="CJ19" i="195"/>
  <c r="CJ19" i="194"/>
  <c r="CJ39" i="194" s="1"/>
  <c r="CJ19" i="192"/>
  <c r="CJ39" i="192" s="1"/>
  <c r="CC20" i="54"/>
  <c r="CJ19" i="191"/>
  <c r="CJ39" i="191" s="1"/>
  <c r="CC19" i="145"/>
  <c r="CC39" i="145" s="1"/>
  <c r="CC19" i="166"/>
  <c r="CC39" i="166" s="1"/>
  <c r="CC19" i="80"/>
  <c r="CC39" i="80" s="1"/>
  <c r="CC19" i="163"/>
  <c r="CC39" i="163" s="1"/>
  <c r="CC19" i="126"/>
  <c r="CC39" i="126" s="1"/>
  <c r="CC18" i="144" s="1"/>
  <c r="CC19" i="164"/>
  <c r="CC39" i="164" s="1"/>
  <c r="CJ16" i="195"/>
  <c r="CJ16" i="194"/>
  <c r="CJ36" i="194" s="1"/>
  <c r="CJ16" i="192"/>
  <c r="CJ36" i="192" s="1"/>
  <c r="CJ16" i="191"/>
  <c r="CJ36" i="191" s="1"/>
  <c r="CC17" i="54"/>
  <c r="CC16" i="163"/>
  <c r="CC36" i="163" s="1"/>
  <c r="CC16" i="126"/>
  <c r="CC36" i="126" s="1"/>
  <c r="CC15" i="144" s="1"/>
  <c r="CC16" i="164"/>
  <c r="CC36" i="164" s="1"/>
  <c r="CC16" i="145"/>
  <c r="CC36" i="145" s="1"/>
  <c r="CC16" i="166"/>
  <c r="CC36" i="166" s="1"/>
  <c r="CC16" i="80"/>
  <c r="CC36" i="80" s="1"/>
  <c r="BV8" i="192"/>
  <c r="BV28" i="192" s="1"/>
  <c r="BO22" i="54"/>
  <c r="BV8" i="195"/>
  <c r="BV8" i="191"/>
  <c r="BV28" i="191" s="1"/>
  <c r="BV8" i="194"/>
  <c r="BV28" i="194" s="1"/>
  <c r="BO8" i="145"/>
  <c r="BO28" i="145" s="1"/>
  <c r="BO8" i="166"/>
  <c r="BO28" i="166" s="1"/>
  <c r="BO8" i="126"/>
  <c r="BO28" i="126" s="1"/>
  <c r="BO7" i="144" s="1"/>
  <c r="BO8" i="163"/>
  <c r="BO28" i="163" s="1"/>
  <c r="BO8" i="80"/>
  <c r="BO28" i="80" s="1"/>
  <c r="BO8" i="164"/>
  <c r="BO28" i="164" s="1"/>
  <c r="BY6" i="165"/>
  <c r="CF6" i="193"/>
  <c r="BY22" i="54"/>
  <c r="CF8" i="191"/>
  <c r="CF28" i="191" s="1"/>
  <c r="CF8" i="195"/>
  <c r="CF8" i="194"/>
  <c r="CF28" i="194" s="1"/>
  <c r="CF8" i="192"/>
  <c r="CF28" i="192" s="1"/>
  <c r="BY8" i="166"/>
  <c r="BY28" i="166" s="1"/>
  <c r="BY8" i="126"/>
  <c r="BY28" i="126" s="1"/>
  <c r="BY7" i="144" s="1"/>
  <c r="BY8" i="163"/>
  <c r="BY28" i="163" s="1"/>
  <c r="BY8" i="80"/>
  <c r="BY28" i="80" s="1"/>
  <c r="BY8" i="164"/>
  <c r="BY28" i="164" s="1"/>
  <c r="BY8" i="145"/>
  <c r="BY28" i="145" s="1"/>
  <c r="Q6" i="193"/>
  <c r="J6" i="165"/>
  <c r="N6" i="165"/>
  <c r="U6" i="193"/>
  <c r="X13" i="195"/>
  <c r="X13" i="194"/>
  <c r="X33" i="194" s="1"/>
  <c r="X13" i="192"/>
  <c r="X33" i="192" s="1"/>
  <c r="Q14" i="54"/>
  <c r="X13" i="191"/>
  <c r="X33" i="191" s="1"/>
  <c r="Q13" i="166"/>
  <c r="Q33" i="166" s="1"/>
  <c r="Q13" i="80"/>
  <c r="Q33" i="80" s="1"/>
  <c r="Q13" i="163"/>
  <c r="Q33" i="163" s="1"/>
  <c r="Q13" i="145"/>
  <c r="Q33" i="145" s="1"/>
  <c r="Q13" i="126"/>
  <c r="Q33" i="126" s="1"/>
  <c r="Q12" i="144" s="1"/>
  <c r="Q13" i="164"/>
  <c r="Q33" i="164" s="1"/>
  <c r="X19" i="195"/>
  <c r="X19" i="192"/>
  <c r="X39" i="192" s="1"/>
  <c r="X19" i="194"/>
  <c r="X39" i="194" s="1"/>
  <c r="Q20" i="54"/>
  <c r="X19" i="191"/>
  <c r="X39" i="191" s="1"/>
  <c r="Q19" i="163"/>
  <c r="Q39" i="163" s="1"/>
  <c r="Q19" i="126"/>
  <c r="Q39" i="126" s="1"/>
  <c r="Q18" i="144" s="1"/>
  <c r="Q19" i="164"/>
  <c r="Q39" i="164" s="1"/>
  <c r="Q19" i="145"/>
  <c r="Q39" i="145" s="1"/>
  <c r="Q19" i="166"/>
  <c r="Q39" i="166" s="1"/>
  <c r="Q19" i="80"/>
  <c r="Q39" i="80" s="1"/>
  <c r="Q6" i="165"/>
  <c r="X6" i="193"/>
  <c r="CL16" i="195"/>
  <c r="CL16" i="194"/>
  <c r="CL36" i="194" s="1"/>
  <c r="CL16" i="192"/>
  <c r="CL36" i="192" s="1"/>
  <c r="CE17" i="54"/>
  <c r="CL16" i="191"/>
  <c r="CL36" i="191" s="1"/>
  <c r="CE16" i="163"/>
  <c r="CE36" i="163" s="1"/>
  <c r="CE16" i="80"/>
  <c r="CE36" i="80" s="1"/>
  <c r="CE16" i="164"/>
  <c r="CE36" i="164" s="1"/>
  <c r="CE16" i="145"/>
  <c r="CE36" i="145" s="1"/>
  <c r="CE16" i="166"/>
  <c r="CE36" i="166" s="1"/>
  <c r="CE16" i="126"/>
  <c r="CE36" i="126" s="1"/>
  <c r="CE15" i="144" s="1"/>
  <c r="CL8" i="192"/>
  <c r="CL28" i="192" s="1"/>
  <c r="CL8" i="195"/>
  <c r="CL8" i="194"/>
  <c r="CL28" i="194" s="1"/>
  <c r="CE22" i="54"/>
  <c r="CL8" i="191"/>
  <c r="CL28" i="191" s="1"/>
  <c r="CE8" i="163"/>
  <c r="CE28" i="163" s="1"/>
  <c r="CE8" i="80"/>
  <c r="CE28" i="80" s="1"/>
  <c r="CE8" i="164"/>
  <c r="CE28" i="164" s="1"/>
  <c r="CE8" i="145"/>
  <c r="CE28" i="145" s="1"/>
  <c r="CE8" i="166"/>
  <c r="CE28" i="166" s="1"/>
  <c r="CE8" i="126"/>
  <c r="CE28" i="126" s="1"/>
  <c r="CE7" i="144" s="1"/>
  <c r="P8" i="195"/>
  <c r="I8" i="164"/>
  <c r="I28" i="164" s="1"/>
  <c r="P8" i="194"/>
  <c r="P28" i="194" s="1"/>
  <c r="I8" i="145"/>
  <c r="I28" i="145" s="1"/>
  <c r="P8" i="192"/>
  <c r="P28" i="192" s="1"/>
  <c r="I22" i="54"/>
  <c r="S22" i="97" s="1"/>
  <c r="I8" i="166"/>
  <c r="I28" i="166" s="1"/>
  <c r="I8" i="126"/>
  <c r="I28" i="126" s="1"/>
  <c r="I7" i="144" s="1"/>
  <c r="P8" i="191"/>
  <c r="P28" i="191" s="1"/>
  <c r="I8" i="163"/>
  <c r="I28" i="163" s="1"/>
  <c r="I8" i="80"/>
  <c r="I28" i="80" s="1"/>
  <c r="AK13" i="191"/>
  <c r="AK33" i="191" s="1"/>
  <c r="AK13" i="195"/>
  <c r="AK13" i="194"/>
  <c r="AK33" i="194" s="1"/>
  <c r="AK13" i="192"/>
  <c r="AK33" i="192" s="1"/>
  <c r="AD13" i="166"/>
  <c r="AD33" i="166" s="1"/>
  <c r="AD13" i="126"/>
  <c r="AD33" i="126" s="1"/>
  <c r="AD12" i="144" s="1"/>
  <c r="AD13" i="80"/>
  <c r="AD33" i="80" s="1"/>
  <c r="AD14" i="54"/>
  <c r="AD13" i="145"/>
  <c r="AD33" i="145" s="1"/>
  <c r="AD13" i="164"/>
  <c r="AD33" i="164" s="1"/>
  <c r="AD13" i="163"/>
  <c r="AD33" i="163" s="1"/>
  <c r="AK16" i="192"/>
  <c r="AK36" i="192" s="1"/>
  <c r="AK16" i="195"/>
  <c r="AK16" i="194"/>
  <c r="AK36" i="194" s="1"/>
  <c r="AK16" i="191"/>
  <c r="AK36" i="191" s="1"/>
  <c r="AD17" i="54"/>
  <c r="AD16" i="166"/>
  <c r="AD36" i="166" s="1"/>
  <c r="AD16" i="126"/>
  <c r="AD36" i="126" s="1"/>
  <c r="AD15" i="144" s="1"/>
  <c r="AD16" i="163"/>
  <c r="AD36" i="163" s="1"/>
  <c r="AD16" i="80"/>
  <c r="AD36" i="80" s="1"/>
  <c r="AD16" i="164"/>
  <c r="AD36" i="164" s="1"/>
  <c r="AD16" i="145"/>
  <c r="AD36" i="145" s="1"/>
  <c r="AV10" i="80"/>
  <c r="AV30" i="80" s="1"/>
  <c r="BC10" i="195"/>
  <c r="BC10" i="194"/>
  <c r="BC30" i="194" s="1"/>
  <c r="BC10" i="192"/>
  <c r="BC30" i="192" s="1"/>
  <c r="AV10" i="166"/>
  <c r="AV30" i="166" s="1"/>
  <c r="AV10" i="164"/>
  <c r="AV30" i="164" s="1"/>
  <c r="BC10" i="191"/>
  <c r="BC30" i="191" s="1"/>
  <c r="AV11" i="54"/>
  <c r="AV10" i="145"/>
  <c r="AV30" i="145" s="1"/>
  <c r="AV10" i="126"/>
  <c r="AV30" i="126" s="1"/>
  <c r="AV9" i="144" s="1"/>
  <c r="AV10" i="163"/>
  <c r="AV30" i="163" s="1"/>
  <c r="BC8" i="194"/>
  <c r="BC28" i="194" s="1"/>
  <c r="BC8" i="192"/>
  <c r="BC28" i="192" s="1"/>
  <c r="BC8" i="195"/>
  <c r="AV22" i="54"/>
  <c r="BC8" i="191"/>
  <c r="BC28" i="191" s="1"/>
  <c r="AV8" i="145"/>
  <c r="AV28" i="145" s="1"/>
  <c r="AV8" i="164"/>
  <c r="AV28" i="164" s="1"/>
  <c r="AV8" i="166"/>
  <c r="AV28" i="166" s="1"/>
  <c r="AV8" i="126"/>
  <c r="AV28" i="126" s="1"/>
  <c r="AV7" i="144" s="1"/>
  <c r="AV8" i="163"/>
  <c r="AV28" i="163" s="1"/>
  <c r="AV8" i="80"/>
  <c r="AV28" i="80" s="1"/>
  <c r="AV13" i="195"/>
  <c r="AV13" i="194"/>
  <c r="AV33" i="194" s="1"/>
  <c r="AV13" i="192"/>
  <c r="AV33" i="192" s="1"/>
  <c r="AO14" i="54"/>
  <c r="AV13" i="191"/>
  <c r="AV33" i="191" s="1"/>
  <c r="AO13" i="166"/>
  <c r="AO33" i="166" s="1"/>
  <c r="AO13" i="80"/>
  <c r="AO33" i="80" s="1"/>
  <c r="AO13" i="164"/>
  <c r="AO33" i="164" s="1"/>
  <c r="AO13" i="163"/>
  <c r="AO33" i="163" s="1"/>
  <c r="AO13" i="126"/>
  <c r="AO33" i="126" s="1"/>
  <c r="AO12" i="144" s="1"/>
  <c r="AO13" i="145"/>
  <c r="AO33" i="145" s="1"/>
  <c r="AV8" i="194"/>
  <c r="AV28" i="194" s="1"/>
  <c r="AV8" i="192"/>
  <c r="AV28" i="192" s="1"/>
  <c r="AV8" i="195"/>
  <c r="AO22" i="54"/>
  <c r="AV8" i="191"/>
  <c r="AV28" i="191" s="1"/>
  <c r="AO8" i="163"/>
  <c r="AO28" i="163" s="1"/>
  <c r="AO8" i="80"/>
  <c r="AO28" i="80" s="1"/>
  <c r="AO8" i="164"/>
  <c r="AO28" i="164" s="1"/>
  <c r="AO8" i="145"/>
  <c r="AO28" i="145" s="1"/>
  <c r="AO8" i="166"/>
  <c r="AO28" i="166" s="1"/>
  <c r="AO8" i="126"/>
  <c r="AO28" i="126" s="1"/>
  <c r="AO7" i="144" s="1"/>
  <c r="CC19" i="195"/>
  <c r="CC19" i="194"/>
  <c r="CC39" i="194" s="1"/>
  <c r="CC19" i="192"/>
  <c r="CC39" i="192" s="1"/>
  <c r="BV20" i="54"/>
  <c r="CC19" i="191"/>
  <c r="CC39" i="191" s="1"/>
  <c r="BV19" i="126"/>
  <c r="BV39" i="126" s="1"/>
  <c r="BV18" i="144" s="1"/>
  <c r="BV19" i="164"/>
  <c r="BV39" i="164" s="1"/>
  <c r="BV19" i="166"/>
  <c r="BV39" i="166" s="1"/>
  <c r="BV19" i="163"/>
  <c r="BV39" i="163" s="1"/>
  <c r="BV19" i="80"/>
  <c r="BV39" i="80" s="1"/>
  <c r="BV19" i="145"/>
  <c r="BV39" i="145" s="1"/>
  <c r="BH16" i="195"/>
  <c r="BH16" i="194"/>
  <c r="BH36" i="194" s="1"/>
  <c r="BH16" i="192"/>
  <c r="BH36" i="192" s="1"/>
  <c r="BA17" i="54"/>
  <c r="BH16" i="191"/>
  <c r="BH36" i="191" s="1"/>
  <c r="BA16" i="145"/>
  <c r="BA36" i="145" s="1"/>
  <c r="BA16" i="166"/>
  <c r="BA36" i="166" s="1"/>
  <c r="BA16" i="126"/>
  <c r="BA36" i="126" s="1"/>
  <c r="BA15" i="144" s="1"/>
  <c r="BA16" i="163"/>
  <c r="BA36" i="163" s="1"/>
  <c r="BA16" i="80"/>
  <c r="BA36" i="80" s="1"/>
  <c r="BA16" i="164"/>
  <c r="BA36" i="164" s="1"/>
  <c r="CG8" i="195"/>
  <c r="CG8" i="194"/>
  <c r="CG28" i="194" s="1"/>
  <c r="CG8" i="192"/>
  <c r="CG28" i="192" s="1"/>
  <c r="BZ8" i="80"/>
  <c r="BZ28" i="80" s="1"/>
  <c r="BZ8" i="166"/>
  <c r="BZ28" i="166" s="1"/>
  <c r="CG8" i="191"/>
  <c r="CG28" i="191" s="1"/>
  <c r="BZ8" i="126"/>
  <c r="BZ28" i="126" s="1"/>
  <c r="BZ7" i="144" s="1"/>
  <c r="BZ8" i="164"/>
  <c r="BZ28" i="164" s="1"/>
  <c r="BZ22" i="54"/>
  <c r="BZ8" i="163"/>
  <c r="BZ28" i="163" s="1"/>
  <c r="BZ8" i="145"/>
  <c r="BZ28" i="145" s="1"/>
  <c r="DA10" i="192"/>
  <c r="DA30" i="192" s="1"/>
  <c r="DA10" i="195"/>
  <c r="DA10" i="194"/>
  <c r="DA30" i="194" s="1"/>
  <c r="CT10" i="164"/>
  <c r="CT30" i="164" s="1"/>
  <c r="CT10" i="80"/>
  <c r="CT30" i="80" s="1"/>
  <c r="CT11" i="54"/>
  <c r="DA10" i="191"/>
  <c r="DA30" i="191" s="1"/>
  <c r="CT10" i="145"/>
  <c r="CT30" i="145" s="1"/>
  <c r="CT10" i="166"/>
  <c r="CT30" i="166" s="1"/>
  <c r="CT10" i="163"/>
  <c r="CT30" i="163" s="1"/>
  <c r="CT10" i="126"/>
  <c r="CT30" i="126" s="1"/>
  <c r="CT9" i="144" s="1"/>
  <c r="CT6" i="165"/>
  <c r="DA6" i="193"/>
  <c r="DA19" i="195"/>
  <c r="DA19" i="194"/>
  <c r="DA39" i="194" s="1"/>
  <c r="DA19" i="192"/>
  <c r="DA39" i="192" s="1"/>
  <c r="CT20" i="54"/>
  <c r="DA19" i="191"/>
  <c r="DA39" i="191" s="1"/>
  <c r="CT19" i="126"/>
  <c r="CT39" i="126" s="1"/>
  <c r="CT18" i="144" s="1"/>
  <c r="CT19" i="163"/>
  <c r="CT39" i="163" s="1"/>
  <c r="CT19" i="145"/>
  <c r="CT39" i="145" s="1"/>
  <c r="CT19" i="164"/>
  <c r="CT39" i="164" s="1"/>
  <c r="CT19" i="166"/>
  <c r="CT39" i="166" s="1"/>
  <c r="CT19" i="80"/>
  <c r="CT39" i="80" s="1"/>
  <c r="BE10" i="195"/>
  <c r="BE10" i="194"/>
  <c r="BE30" i="194" s="1"/>
  <c r="BE10" i="192"/>
  <c r="BE30" i="192" s="1"/>
  <c r="AX10" i="166"/>
  <c r="AX30" i="166" s="1"/>
  <c r="AX10" i="126"/>
  <c r="AX30" i="126" s="1"/>
  <c r="AX9" i="144" s="1"/>
  <c r="AX11" i="54"/>
  <c r="BE10" i="191"/>
  <c r="BE30" i="191" s="1"/>
  <c r="AX10" i="145"/>
  <c r="AX30" i="145" s="1"/>
  <c r="AX10" i="163"/>
  <c r="AX30" i="163" s="1"/>
  <c r="AX10" i="164"/>
  <c r="AX30" i="164" s="1"/>
  <c r="AX10" i="80"/>
  <c r="AX30" i="80" s="1"/>
  <c r="AS13" i="195"/>
  <c r="AS13" i="194"/>
  <c r="AS33" i="194" s="1"/>
  <c r="AS13" i="192"/>
  <c r="AS33" i="192" s="1"/>
  <c r="AL14" i="54"/>
  <c r="AS13" i="191"/>
  <c r="AS33" i="191" s="1"/>
  <c r="AL13" i="126"/>
  <c r="AL33" i="126" s="1"/>
  <c r="AL12" i="144" s="1"/>
  <c r="AL13" i="145"/>
  <c r="AL33" i="145" s="1"/>
  <c r="AL13" i="164"/>
  <c r="AL33" i="164" s="1"/>
  <c r="AL13" i="80"/>
  <c r="AL33" i="80" s="1"/>
  <c r="AL13" i="163"/>
  <c r="AL33" i="163" s="1"/>
  <c r="AL13" i="166"/>
  <c r="AL33" i="166" s="1"/>
  <c r="AS16" i="195"/>
  <c r="AS16" i="194"/>
  <c r="AS36" i="194" s="1"/>
  <c r="AS16" i="192"/>
  <c r="AS36" i="192" s="1"/>
  <c r="AL17" i="54"/>
  <c r="AS16" i="191"/>
  <c r="AS36" i="191" s="1"/>
  <c r="AL16" i="163"/>
  <c r="AL36" i="163" s="1"/>
  <c r="AL16" i="80"/>
  <c r="AL36" i="80" s="1"/>
  <c r="AL16" i="164"/>
  <c r="AL36" i="164" s="1"/>
  <c r="AL16" i="145"/>
  <c r="AL36" i="145" s="1"/>
  <c r="AL16" i="166"/>
  <c r="AL36" i="166" s="1"/>
  <c r="AL16" i="126"/>
  <c r="AL36" i="126" s="1"/>
  <c r="AL15" i="144" s="1"/>
  <c r="BT6" i="193"/>
  <c r="BM6" i="165"/>
  <c r="BT13" i="195"/>
  <c r="BT13" i="194"/>
  <c r="BT33" i="194" s="1"/>
  <c r="BT13" i="192"/>
  <c r="BT33" i="192" s="1"/>
  <c r="BM14" i="54"/>
  <c r="BT13" i="191"/>
  <c r="BT33" i="191" s="1"/>
  <c r="BM13" i="145"/>
  <c r="BM33" i="145" s="1"/>
  <c r="BM13" i="166"/>
  <c r="BM33" i="166" s="1"/>
  <c r="BM13" i="126"/>
  <c r="BM33" i="126" s="1"/>
  <c r="BM12" i="144" s="1"/>
  <c r="BM13" i="163"/>
  <c r="BM33" i="163" s="1"/>
  <c r="BM13" i="80"/>
  <c r="BM33" i="80" s="1"/>
  <c r="BM13" i="164"/>
  <c r="BM33" i="164" s="1"/>
  <c r="AO6" i="193"/>
  <c r="AH6" i="165"/>
  <c r="AO16" i="194"/>
  <c r="AO36" i="194" s="1"/>
  <c r="AO16" i="192"/>
  <c r="AO36" i="192" s="1"/>
  <c r="AO16" i="195"/>
  <c r="AH17" i="54"/>
  <c r="AO16" i="191"/>
  <c r="AO36" i="191" s="1"/>
  <c r="AH16" i="163"/>
  <c r="AH36" i="163" s="1"/>
  <c r="AH16" i="80"/>
  <c r="AH36" i="80" s="1"/>
  <c r="AH16" i="164"/>
  <c r="AH36" i="164" s="1"/>
  <c r="AH16" i="145"/>
  <c r="AH36" i="145" s="1"/>
  <c r="AH16" i="166"/>
  <c r="AH36" i="166" s="1"/>
  <c r="AH16" i="126"/>
  <c r="AH36" i="126" s="1"/>
  <c r="AH15" i="144" s="1"/>
  <c r="AH13" i="145"/>
  <c r="AH33" i="145" s="1"/>
  <c r="AO13" i="192"/>
  <c r="AO33" i="192" s="1"/>
  <c r="AO13" i="195"/>
  <c r="AO13" i="194"/>
  <c r="AO33" i="194" s="1"/>
  <c r="AO13" i="191"/>
  <c r="AO33" i="191" s="1"/>
  <c r="AH14" i="54"/>
  <c r="AH13" i="164"/>
  <c r="AH33" i="164" s="1"/>
  <c r="AH13" i="80"/>
  <c r="AH33" i="80" s="1"/>
  <c r="AH13" i="126"/>
  <c r="AH33" i="126" s="1"/>
  <c r="AH12" i="144" s="1"/>
  <c r="AH13" i="163"/>
  <c r="AH33" i="163" s="1"/>
  <c r="AH13" i="166"/>
  <c r="AH33" i="166" s="1"/>
  <c r="AN8" i="195"/>
  <c r="AN8" i="194"/>
  <c r="AN28" i="194" s="1"/>
  <c r="AN8" i="192"/>
  <c r="AN28" i="192" s="1"/>
  <c r="AG22" i="54"/>
  <c r="AN8" i="191"/>
  <c r="AN28" i="191" s="1"/>
  <c r="AG8" i="166"/>
  <c r="AG28" i="166" s="1"/>
  <c r="AG8" i="126"/>
  <c r="AG28" i="126" s="1"/>
  <c r="AG7" i="144" s="1"/>
  <c r="AG8" i="163"/>
  <c r="AG28" i="163" s="1"/>
  <c r="AG8" i="80"/>
  <c r="AG28" i="80" s="1"/>
  <c r="AG8" i="164"/>
  <c r="AG28" i="164" s="1"/>
  <c r="AG8" i="145"/>
  <c r="AG28" i="145" s="1"/>
  <c r="BI6" i="165"/>
  <c r="BP6" i="193"/>
  <c r="BP16" i="194"/>
  <c r="BP36" i="194" s="1"/>
  <c r="BP16" i="192"/>
  <c r="BP36" i="192" s="1"/>
  <c r="BP16" i="195"/>
  <c r="BI17" i="54"/>
  <c r="BP16" i="191"/>
  <c r="BP36" i="191" s="1"/>
  <c r="BI16" i="145"/>
  <c r="BI36" i="145" s="1"/>
  <c r="BI16" i="166"/>
  <c r="BI36" i="166" s="1"/>
  <c r="BI16" i="126"/>
  <c r="BI36" i="126" s="1"/>
  <c r="BI15" i="144" s="1"/>
  <c r="BI16" i="163"/>
  <c r="BI36" i="163" s="1"/>
  <c r="BI16" i="80"/>
  <c r="BI36" i="80" s="1"/>
  <c r="BI16" i="164"/>
  <c r="BI36" i="164" s="1"/>
  <c r="BP19" i="194"/>
  <c r="BP39" i="194" s="1"/>
  <c r="BP19" i="192"/>
  <c r="BP39" i="192" s="1"/>
  <c r="BP19" i="195"/>
  <c r="BI20" i="54"/>
  <c r="BP19" i="191"/>
  <c r="BP39" i="191" s="1"/>
  <c r="BI19" i="145"/>
  <c r="BI39" i="145" s="1"/>
  <c r="BI19" i="166"/>
  <c r="BI39" i="166" s="1"/>
  <c r="BI19" i="126"/>
  <c r="BI39" i="126" s="1"/>
  <c r="BI18" i="144" s="1"/>
  <c r="BI19" i="163"/>
  <c r="BI39" i="163" s="1"/>
  <c r="BI19" i="80"/>
  <c r="BI39" i="80" s="1"/>
  <c r="BI19" i="164"/>
  <c r="BI39" i="164" s="1"/>
  <c r="AF13" i="194"/>
  <c r="AF33" i="194" s="1"/>
  <c r="AF13" i="192"/>
  <c r="AF33" i="192" s="1"/>
  <c r="AF13" i="191"/>
  <c r="AF33" i="191" s="1"/>
  <c r="AF13" i="195"/>
  <c r="Y13" i="80"/>
  <c r="Y33" i="80" s="1"/>
  <c r="Y13" i="166"/>
  <c r="Y33" i="166" s="1"/>
  <c r="Y13" i="126"/>
  <c r="Y33" i="126" s="1"/>
  <c r="Y12" i="144" s="1"/>
  <c r="Y14" i="54"/>
  <c r="Y13" i="145"/>
  <c r="Y33" i="145" s="1"/>
  <c r="Y13" i="163"/>
  <c r="Y33" i="163" s="1"/>
  <c r="Y13" i="164"/>
  <c r="Y33" i="164" s="1"/>
  <c r="AF19" i="194"/>
  <c r="AF39" i="194" s="1"/>
  <c r="AF19" i="192"/>
  <c r="AF39" i="192" s="1"/>
  <c r="AF19" i="195"/>
  <c r="AF19" i="191"/>
  <c r="AF39" i="191" s="1"/>
  <c r="Y20" i="54"/>
  <c r="Y19" i="166"/>
  <c r="Y39" i="166" s="1"/>
  <c r="Y19" i="126"/>
  <c r="Y39" i="126" s="1"/>
  <c r="Y18" i="144" s="1"/>
  <c r="Y19" i="163"/>
  <c r="Y39" i="163" s="1"/>
  <c r="Y19" i="80"/>
  <c r="Y39" i="80" s="1"/>
  <c r="Y19" i="164"/>
  <c r="Y39" i="164" s="1"/>
  <c r="Y19" i="145"/>
  <c r="Y39" i="145" s="1"/>
  <c r="AF8" i="195"/>
  <c r="AF8" i="194"/>
  <c r="AF28" i="194" s="1"/>
  <c r="AF8" i="192"/>
  <c r="AF28" i="192" s="1"/>
  <c r="Y22" i="54"/>
  <c r="AF8" i="191"/>
  <c r="AF28" i="191" s="1"/>
  <c r="Y8" i="163"/>
  <c r="Y28" i="163" s="1"/>
  <c r="Y8" i="80"/>
  <c r="Y28" i="80" s="1"/>
  <c r="Y8" i="164"/>
  <c r="Y28" i="164" s="1"/>
  <c r="Y8" i="145"/>
  <c r="Y28" i="145" s="1"/>
  <c r="Y8" i="166"/>
  <c r="Y28" i="166" s="1"/>
  <c r="Y8" i="126"/>
  <c r="Y28" i="126" s="1"/>
  <c r="Y7" i="144" s="1"/>
  <c r="BW8" i="194"/>
  <c r="BW28" i="194" s="1"/>
  <c r="BW8" i="192"/>
  <c r="BW28" i="192" s="1"/>
  <c r="BW8" i="195"/>
  <c r="BP8" i="166"/>
  <c r="BP28" i="166" s="1"/>
  <c r="BW8" i="191"/>
  <c r="BW28" i="191" s="1"/>
  <c r="BP8" i="145"/>
  <c r="BP28" i="145" s="1"/>
  <c r="BP8" i="126"/>
  <c r="BP28" i="126" s="1"/>
  <c r="BP7" i="144" s="1"/>
  <c r="BP8" i="163"/>
  <c r="BP28" i="163" s="1"/>
  <c r="BP22" i="54"/>
  <c r="BP8" i="80"/>
  <c r="BP28" i="80" s="1"/>
  <c r="BP8" i="164"/>
  <c r="BP28" i="164" s="1"/>
  <c r="BZ8" i="195"/>
  <c r="BZ8" i="194"/>
  <c r="BZ28" i="194" s="1"/>
  <c r="BZ8" i="192"/>
  <c r="BZ28" i="192" s="1"/>
  <c r="BZ8" i="191"/>
  <c r="BZ28" i="191" s="1"/>
  <c r="BS22" i="54"/>
  <c r="BS8" i="164"/>
  <c r="BS28" i="164" s="1"/>
  <c r="BS8" i="145"/>
  <c r="BS28" i="145" s="1"/>
  <c r="BS8" i="166"/>
  <c r="BS28" i="166" s="1"/>
  <c r="BS8" i="126"/>
  <c r="BS28" i="126" s="1"/>
  <c r="BS7" i="144" s="1"/>
  <c r="BS8" i="163"/>
  <c r="BS28" i="163" s="1"/>
  <c r="BS8" i="80"/>
  <c r="BS28" i="80" s="1"/>
  <c r="CN6" i="193"/>
  <c r="CG6" i="165"/>
  <c r="CN10" i="192"/>
  <c r="CN30" i="192" s="1"/>
  <c r="CN10" i="195"/>
  <c r="CN10" i="194"/>
  <c r="CN30" i="194" s="1"/>
  <c r="CG11" i="54"/>
  <c r="CN10" i="191"/>
  <c r="CN30" i="191" s="1"/>
  <c r="CG10" i="166"/>
  <c r="CG30" i="166" s="1"/>
  <c r="CG10" i="126"/>
  <c r="CG30" i="126" s="1"/>
  <c r="CG9" i="144" s="1"/>
  <c r="CG10" i="163"/>
  <c r="CG30" i="163" s="1"/>
  <c r="CG10" i="80"/>
  <c r="CG30" i="80" s="1"/>
  <c r="CG10" i="164"/>
  <c r="CG30" i="164" s="1"/>
  <c r="CG10" i="145"/>
  <c r="CG30" i="145" s="1"/>
  <c r="CN16" i="192"/>
  <c r="CN36" i="192" s="1"/>
  <c r="CN16" i="195"/>
  <c r="CN16" i="194"/>
  <c r="CN36" i="194" s="1"/>
  <c r="CG17" i="54"/>
  <c r="CN16" i="191"/>
  <c r="CN36" i="191" s="1"/>
  <c r="CG16" i="164"/>
  <c r="CG36" i="164" s="1"/>
  <c r="CG16" i="145"/>
  <c r="CG36" i="145" s="1"/>
  <c r="CG16" i="166"/>
  <c r="CG36" i="166" s="1"/>
  <c r="CG16" i="126"/>
  <c r="CG36" i="126" s="1"/>
  <c r="CG15" i="144" s="1"/>
  <c r="CG16" i="163"/>
  <c r="CG36" i="163" s="1"/>
  <c r="CG16" i="80"/>
  <c r="CG36" i="80" s="1"/>
  <c r="CK6" i="193"/>
  <c r="CD6" i="165"/>
  <c r="CD8" i="163"/>
  <c r="CD28" i="163" s="1"/>
  <c r="CD8" i="164"/>
  <c r="CD28" i="164" s="1"/>
  <c r="CD8" i="80"/>
  <c r="CD28" i="80" s="1"/>
  <c r="CD8" i="145"/>
  <c r="CD28" i="145" s="1"/>
  <c r="CD8" i="126"/>
  <c r="CD28" i="126" s="1"/>
  <c r="CD7" i="144" s="1"/>
  <c r="CD8" i="166"/>
  <c r="CD28" i="166" s="1"/>
  <c r="CK8" i="191"/>
  <c r="CK28" i="191" s="1"/>
  <c r="CK8" i="195"/>
  <c r="CK8" i="194"/>
  <c r="CK28" i="194" s="1"/>
  <c r="CK8" i="192"/>
  <c r="CK28" i="192" s="1"/>
  <c r="CD22" i="54"/>
  <c r="CK19" i="195"/>
  <c r="CK19" i="194"/>
  <c r="CK39" i="194" s="1"/>
  <c r="CK19" i="192"/>
  <c r="CK39" i="192" s="1"/>
  <c r="CD20" i="54"/>
  <c r="CK19" i="191"/>
  <c r="CK39" i="191" s="1"/>
  <c r="CD19" i="164"/>
  <c r="CD39" i="164" s="1"/>
  <c r="CD19" i="145"/>
  <c r="CD39" i="145" s="1"/>
  <c r="CD19" i="126"/>
  <c r="CD39" i="126" s="1"/>
  <c r="CD18" i="144" s="1"/>
  <c r="CD19" i="163"/>
  <c r="CD39" i="163" s="1"/>
  <c r="CD19" i="166"/>
  <c r="CD39" i="166" s="1"/>
  <c r="CD19" i="80"/>
  <c r="CD39" i="80" s="1"/>
  <c r="BF6" i="165"/>
  <c r="BM6" i="193"/>
  <c r="BM16" i="192"/>
  <c r="BM36" i="192" s="1"/>
  <c r="BM16" i="195"/>
  <c r="BM16" i="194"/>
  <c r="BM36" i="194" s="1"/>
  <c r="BM16" i="191"/>
  <c r="BM36" i="191" s="1"/>
  <c r="BF17" i="54"/>
  <c r="BF16" i="166"/>
  <c r="BF36" i="166" s="1"/>
  <c r="BF16" i="126"/>
  <c r="BF36" i="126" s="1"/>
  <c r="BF15" i="144" s="1"/>
  <c r="BF16" i="163"/>
  <c r="BF36" i="163" s="1"/>
  <c r="BF16" i="80"/>
  <c r="BF36" i="80" s="1"/>
  <c r="BF16" i="164"/>
  <c r="BF36" i="164" s="1"/>
  <c r="BF16" i="145"/>
  <c r="BF36" i="145" s="1"/>
  <c r="BK6" i="165"/>
  <c r="BR6" i="193"/>
  <c r="BR13" i="194"/>
  <c r="BR33" i="194" s="1"/>
  <c r="BR13" i="192"/>
  <c r="BR33" i="192" s="1"/>
  <c r="BR13" i="195"/>
  <c r="BK13" i="164"/>
  <c r="BK33" i="164" s="1"/>
  <c r="BK14" i="54"/>
  <c r="BR13" i="191"/>
  <c r="BR33" i="191" s="1"/>
  <c r="BK13" i="163"/>
  <c r="BK33" i="163" s="1"/>
  <c r="BK13" i="145"/>
  <c r="BK33" i="145" s="1"/>
  <c r="BK13" i="166"/>
  <c r="BK33" i="166" s="1"/>
  <c r="BK13" i="80"/>
  <c r="BK33" i="80" s="1"/>
  <c r="BK13" i="126"/>
  <c r="BK33" i="126" s="1"/>
  <c r="BK12" i="144" s="1"/>
  <c r="CE8" i="192"/>
  <c r="CE28" i="192" s="1"/>
  <c r="CE8" i="195"/>
  <c r="CE8" i="194"/>
  <c r="CE28" i="194" s="1"/>
  <c r="BX8" i="164"/>
  <c r="BX28" i="164" s="1"/>
  <c r="CE8" i="191"/>
  <c r="CE28" i="191" s="1"/>
  <c r="BX22" i="54"/>
  <c r="BX8" i="80"/>
  <c r="BX28" i="80" s="1"/>
  <c r="BX8" i="145"/>
  <c r="BX28" i="145" s="1"/>
  <c r="BX8" i="163"/>
  <c r="BX28" i="163" s="1"/>
  <c r="BX8" i="166"/>
  <c r="BX28" i="166" s="1"/>
  <c r="BX8" i="126"/>
  <c r="BX28" i="126" s="1"/>
  <c r="BX7" i="144" s="1"/>
  <c r="CX6" i="193"/>
  <c r="CQ6" i="165"/>
  <c r="CX16" i="192"/>
  <c r="CX36" i="192" s="1"/>
  <c r="CX16" i="195"/>
  <c r="CX16" i="194"/>
  <c r="CX36" i="194" s="1"/>
  <c r="CQ17" i="54"/>
  <c r="CX16" i="191"/>
  <c r="CX36" i="191" s="1"/>
  <c r="CQ16" i="164"/>
  <c r="CQ36" i="164" s="1"/>
  <c r="CQ16" i="80"/>
  <c r="CQ36" i="80" s="1"/>
  <c r="CQ16" i="145"/>
  <c r="CQ36" i="145" s="1"/>
  <c r="CQ16" i="163"/>
  <c r="CQ36" i="163" s="1"/>
  <c r="CQ16" i="126"/>
  <c r="CQ36" i="126" s="1"/>
  <c r="CQ15" i="144" s="1"/>
  <c r="CQ16" i="166"/>
  <c r="CQ36" i="166" s="1"/>
  <c r="AM19" i="194"/>
  <c r="AM39" i="194" s="1"/>
  <c r="AM19" i="192"/>
  <c r="AM39" i="192" s="1"/>
  <c r="AM19" i="195"/>
  <c r="AF19" i="163"/>
  <c r="AF39" i="163" s="1"/>
  <c r="AM19" i="191"/>
  <c r="AM39" i="191" s="1"/>
  <c r="AF19" i="145"/>
  <c r="AF39" i="145" s="1"/>
  <c r="AF20" i="54"/>
  <c r="AF19" i="126"/>
  <c r="AF39" i="126" s="1"/>
  <c r="AF18" i="144" s="1"/>
  <c r="AF19" i="166"/>
  <c r="AF39" i="166" s="1"/>
  <c r="AF19" i="164"/>
  <c r="AF39" i="164" s="1"/>
  <c r="AF19" i="80"/>
  <c r="AF39" i="80" s="1"/>
  <c r="AM10" i="192"/>
  <c r="AM30" i="192" s="1"/>
  <c r="AM10" i="195"/>
  <c r="AM10" i="194"/>
  <c r="AM30" i="194" s="1"/>
  <c r="AM10" i="191"/>
  <c r="AM30" i="191" s="1"/>
  <c r="AF10" i="164"/>
  <c r="AF30" i="164" s="1"/>
  <c r="AF10" i="145"/>
  <c r="AF30" i="145" s="1"/>
  <c r="AF10" i="166"/>
  <c r="AF30" i="166" s="1"/>
  <c r="AF10" i="163"/>
  <c r="AF30" i="163" s="1"/>
  <c r="AF10" i="126"/>
  <c r="AF30" i="126" s="1"/>
  <c r="AF9" i="144" s="1"/>
  <c r="AF11" i="54"/>
  <c r="AF10" i="80"/>
  <c r="AF30" i="80" s="1"/>
  <c r="AM16" i="195"/>
  <c r="AM16" i="194"/>
  <c r="AM36" i="194" s="1"/>
  <c r="AM16" i="192"/>
  <c r="AM36" i="192" s="1"/>
  <c r="AF17" i="54"/>
  <c r="AM16" i="191"/>
  <c r="AM36" i="191" s="1"/>
  <c r="AF16" i="166"/>
  <c r="AF36" i="166" s="1"/>
  <c r="AF16" i="126"/>
  <c r="AF36" i="126" s="1"/>
  <c r="AF15" i="144" s="1"/>
  <c r="AF16" i="163"/>
  <c r="AF36" i="163" s="1"/>
  <c r="AF16" i="80"/>
  <c r="AF36" i="80" s="1"/>
  <c r="AF16" i="164"/>
  <c r="AF36" i="164" s="1"/>
  <c r="AF16" i="145"/>
  <c r="AF36" i="145" s="1"/>
  <c r="AM8" i="195"/>
  <c r="AM8" i="194"/>
  <c r="AM28" i="194" s="1"/>
  <c r="AM8" i="192"/>
  <c r="AM28" i="192" s="1"/>
  <c r="AF8" i="164"/>
  <c r="AF28" i="164" s="1"/>
  <c r="AM8" i="191"/>
  <c r="AM28" i="191" s="1"/>
  <c r="AF8" i="163"/>
  <c r="AF28" i="163" s="1"/>
  <c r="AF22" i="54"/>
  <c r="AF8" i="126"/>
  <c r="AF28" i="126" s="1"/>
  <c r="AF7" i="144" s="1"/>
  <c r="AF8" i="80"/>
  <c r="AF28" i="80" s="1"/>
  <c r="AF8" i="145"/>
  <c r="AF28" i="145" s="1"/>
  <c r="AF8" i="166"/>
  <c r="AF28" i="166" s="1"/>
  <c r="AT13" i="192"/>
  <c r="AT33" i="192" s="1"/>
  <c r="AT13" i="195"/>
  <c r="AT13" i="194"/>
  <c r="AT33" i="194" s="1"/>
  <c r="AM14" i="54"/>
  <c r="AT13" i="191"/>
  <c r="AT33" i="191" s="1"/>
  <c r="AM13" i="163"/>
  <c r="AM33" i="163" s="1"/>
  <c r="AM13" i="80"/>
  <c r="AM33" i="80" s="1"/>
  <c r="AM13" i="145"/>
  <c r="AM33" i="145" s="1"/>
  <c r="AM13" i="126"/>
  <c r="AM33" i="126" s="1"/>
  <c r="AM12" i="144" s="1"/>
  <c r="AM13" i="166"/>
  <c r="AM33" i="166" s="1"/>
  <c r="AM13" i="164"/>
  <c r="AM33" i="164" s="1"/>
  <c r="AT8" i="194"/>
  <c r="AT28" i="194" s="1"/>
  <c r="AT8" i="192"/>
  <c r="AT28" i="192" s="1"/>
  <c r="AT8" i="195"/>
  <c r="AM22" i="54"/>
  <c r="AT8" i="191"/>
  <c r="AT28" i="191" s="1"/>
  <c r="AM8" i="145"/>
  <c r="AM28" i="145" s="1"/>
  <c r="AM8" i="166"/>
  <c r="AM28" i="166" s="1"/>
  <c r="AM8" i="126"/>
  <c r="AM28" i="126" s="1"/>
  <c r="AM7" i="144" s="1"/>
  <c r="AM8" i="163"/>
  <c r="AM28" i="163" s="1"/>
  <c r="AM8" i="80"/>
  <c r="AM28" i="80" s="1"/>
  <c r="AM8" i="164"/>
  <c r="AM28" i="164" s="1"/>
  <c r="CR10" i="195"/>
  <c r="CR10" i="194"/>
  <c r="CR30" i="194" s="1"/>
  <c r="CR10" i="192"/>
  <c r="CR30" i="192" s="1"/>
  <c r="CK11" i="54"/>
  <c r="CR10" i="191"/>
  <c r="CR30" i="191" s="1"/>
  <c r="CK10" i="145"/>
  <c r="CK30" i="145" s="1"/>
  <c r="CK10" i="166"/>
  <c r="CK30" i="166" s="1"/>
  <c r="CK10" i="126"/>
  <c r="CK30" i="126" s="1"/>
  <c r="CK9" i="144" s="1"/>
  <c r="CK10" i="163"/>
  <c r="CK30" i="163" s="1"/>
  <c r="CK10" i="80"/>
  <c r="CK30" i="80" s="1"/>
  <c r="CK10" i="164"/>
  <c r="CK30" i="164" s="1"/>
  <c r="CR8" i="195"/>
  <c r="CR8" i="194"/>
  <c r="CR28" i="194" s="1"/>
  <c r="CR8" i="192"/>
  <c r="CR28" i="192" s="1"/>
  <c r="CK22" i="54"/>
  <c r="CR8" i="191"/>
  <c r="CR28" i="191" s="1"/>
  <c r="CK8" i="163"/>
  <c r="CK28" i="163" s="1"/>
  <c r="CK8" i="80"/>
  <c r="CK28" i="80" s="1"/>
  <c r="CK8" i="164"/>
  <c r="CK28" i="164" s="1"/>
  <c r="CK8" i="145"/>
  <c r="CK28" i="145" s="1"/>
  <c r="CK8" i="166"/>
  <c r="CK28" i="166" s="1"/>
  <c r="CK8" i="126"/>
  <c r="CK28" i="126" s="1"/>
  <c r="CK7" i="144" s="1"/>
  <c r="BI13" i="194"/>
  <c r="BI33" i="194" s="1"/>
  <c r="BI13" i="192"/>
  <c r="BI33" i="192" s="1"/>
  <c r="BI13" i="195"/>
  <c r="BB14" i="54"/>
  <c r="BI13" i="191"/>
  <c r="BI33" i="191" s="1"/>
  <c r="BB13" i="126"/>
  <c r="BB33" i="126" s="1"/>
  <c r="BB12" i="144" s="1"/>
  <c r="BB13" i="166"/>
  <c r="BB33" i="166" s="1"/>
  <c r="BB13" i="145"/>
  <c r="BB33" i="145" s="1"/>
  <c r="BB13" i="80"/>
  <c r="BB33" i="80" s="1"/>
  <c r="BB13" i="164"/>
  <c r="BB33" i="164" s="1"/>
  <c r="BB13" i="163"/>
  <c r="BB33" i="163" s="1"/>
  <c r="BI8" i="194"/>
  <c r="BI28" i="194" s="1"/>
  <c r="BI8" i="192"/>
  <c r="BI28" i="192" s="1"/>
  <c r="BI8" i="195"/>
  <c r="BI8" i="191"/>
  <c r="BI28" i="191" s="1"/>
  <c r="BB8" i="166"/>
  <c r="BB28" i="166" s="1"/>
  <c r="BB8" i="145"/>
  <c r="BB28" i="145" s="1"/>
  <c r="BB22" i="54"/>
  <c r="BB8" i="80"/>
  <c r="BB28" i="80" s="1"/>
  <c r="BB8" i="164"/>
  <c r="BB28" i="164" s="1"/>
  <c r="BB8" i="163"/>
  <c r="BB28" i="163" s="1"/>
  <c r="BB8" i="126"/>
  <c r="BB28" i="126" s="1"/>
  <c r="BB7" i="144" s="1"/>
  <c r="BD13" i="163"/>
  <c r="BD33" i="163" s="1"/>
  <c r="BK13" i="195"/>
  <c r="BK13" i="194"/>
  <c r="BK33" i="194" s="1"/>
  <c r="BK13" i="192"/>
  <c r="BK33" i="192" s="1"/>
  <c r="BD14" i="54"/>
  <c r="BD13" i="166"/>
  <c r="BD33" i="166" s="1"/>
  <c r="BK13" i="191"/>
  <c r="BK33" i="191" s="1"/>
  <c r="BD13" i="145"/>
  <c r="BD33" i="145" s="1"/>
  <c r="BD13" i="80"/>
  <c r="BD33" i="80" s="1"/>
  <c r="BD13" i="126"/>
  <c r="BD33" i="126" s="1"/>
  <c r="BD12" i="144" s="1"/>
  <c r="BD13" i="164"/>
  <c r="BD33" i="164" s="1"/>
  <c r="BD8" i="163"/>
  <c r="BD28" i="163" s="1"/>
  <c r="BK8" i="192"/>
  <c r="BK28" i="192" s="1"/>
  <c r="BD8" i="166"/>
  <c r="BD28" i="166" s="1"/>
  <c r="BD8" i="80"/>
  <c r="BD28" i="80" s="1"/>
  <c r="BK8" i="195"/>
  <c r="BK8" i="194"/>
  <c r="BK28" i="194" s="1"/>
  <c r="BD22" i="54"/>
  <c r="BD8" i="126"/>
  <c r="BD28" i="126" s="1"/>
  <c r="BD7" i="144" s="1"/>
  <c r="BK8" i="191"/>
  <c r="BK28" i="191" s="1"/>
  <c r="BD8" i="145"/>
  <c r="BD28" i="145" s="1"/>
  <c r="BD8" i="164"/>
  <c r="BD28" i="164" s="1"/>
  <c r="BK16" i="195"/>
  <c r="BK16" i="194"/>
  <c r="BK36" i="194" s="1"/>
  <c r="BK16" i="192"/>
  <c r="BK36" i="192" s="1"/>
  <c r="BD17" i="54"/>
  <c r="BK16" i="191"/>
  <c r="BK36" i="191" s="1"/>
  <c r="BD16" i="163"/>
  <c r="BD36" i="163" s="1"/>
  <c r="BD16" i="80"/>
  <c r="BD36" i="80" s="1"/>
  <c r="BD16" i="164"/>
  <c r="BD36" i="164" s="1"/>
  <c r="BD16" i="145"/>
  <c r="BD36" i="145" s="1"/>
  <c r="BD16" i="166"/>
  <c r="BD36" i="166" s="1"/>
  <c r="BD16" i="126"/>
  <c r="BD36" i="126" s="1"/>
  <c r="BD15" i="144" s="1"/>
  <c r="CP19" i="192"/>
  <c r="CP39" i="192" s="1"/>
  <c r="CP19" i="195"/>
  <c r="CP19" i="194"/>
  <c r="CP39" i="194" s="1"/>
  <c r="CI20" i="54"/>
  <c r="CP19" i="191"/>
  <c r="CP39" i="191" s="1"/>
  <c r="CI19" i="164"/>
  <c r="CI39" i="164" s="1"/>
  <c r="CI19" i="145"/>
  <c r="CI39" i="145" s="1"/>
  <c r="CI19" i="166"/>
  <c r="CI39" i="166" s="1"/>
  <c r="CI19" i="126"/>
  <c r="CI39" i="126" s="1"/>
  <c r="CI18" i="144" s="1"/>
  <c r="CI19" i="163"/>
  <c r="CI39" i="163" s="1"/>
  <c r="CI19" i="80"/>
  <c r="CI39" i="80" s="1"/>
  <c r="CP16" i="195"/>
  <c r="CP16" i="194"/>
  <c r="CP36" i="194" s="1"/>
  <c r="CP16" i="192"/>
  <c r="CP36" i="192" s="1"/>
  <c r="CI17" i="54"/>
  <c r="CP16" i="191"/>
  <c r="CP36" i="191" s="1"/>
  <c r="CI16" i="166"/>
  <c r="CI36" i="166" s="1"/>
  <c r="CI16" i="126"/>
  <c r="CI36" i="126" s="1"/>
  <c r="CI15" i="144" s="1"/>
  <c r="CI16" i="163"/>
  <c r="CI36" i="163" s="1"/>
  <c r="CI16" i="80"/>
  <c r="CI36" i="80" s="1"/>
  <c r="CI16" i="164"/>
  <c r="CI36" i="164" s="1"/>
  <c r="CI16" i="145"/>
  <c r="CI36" i="145" s="1"/>
  <c r="CW19" i="194"/>
  <c r="CW39" i="194" s="1"/>
  <c r="CW19" i="192"/>
  <c r="CW39" i="192" s="1"/>
  <c r="CW19" i="195"/>
  <c r="CP19" i="126"/>
  <c r="CP39" i="126" s="1"/>
  <c r="CP18" i="144" s="1"/>
  <c r="CP19" i="166"/>
  <c r="CP39" i="166" s="1"/>
  <c r="CP19" i="163"/>
  <c r="CP39" i="163" s="1"/>
  <c r="CP19" i="145"/>
  <c r="CP39" i="145" s="1"/>
  <c r="CP19" i="164"/>
  <c r="CP39" i="164" s="1"/>
  <c r="CW19" i="191"/>
  <c r="CW39" i="191" s="1"/>
  <c r="CP20" i="54"/>
  <c r="CP19" i="80"/>
  <c r="CP39" i="80" s="1"/>
  <c r="CP8" i="166"/>
  <c r="CP28" i="166" s="1"/>
  <c r="CW8" i="195"/>
  <c r="CW8" i="194"/>
  <c r="CW28" i="194" s="1"/>
  <c r="CW8" i="192"/>
  <c r="CW28" i="192" s="1"/>
  <c r="CP22" i="54"/>
  <c r="CW8" i="191"/>
  <c r="CW28" i="191" s="1"/>
  <c r="CP8" i="145"/>
  <c r="CP28" i="145" s="1"/>
  <c r="CP8" i="163"/>
  <c r="CP28" i="163" s="1"/>
  <c r="CP8" i="80"/>
  <c r="CP28" i="80" s="1"/>
  <c r="CP8" i="126"/>
  <c r="CP28" i="126" s="1"/>
  <c r="CP7" i="144" s="1"/>
  <c r="CP8" i="164"/>
  <c r="CP28" i="164" s="1"/>
  <c r="CZ8" i="194"/>
  <c r="CZ28" i="194" s="1"/>
  <c r="CZ8" i="192"/>
  <c r="CZ28" i="192" s="1"/>
  <c r="CZ8" i="195"/>
  <c r="CS22" i="54"/>
  <c r="CZ8" i="191"/>
  <c r="CZ28" i="191" s="1"/>
  <c r="CS8" i="164"/>
  <c r="CS28" i="164" s="1"/>
  <c r="CS8" i="145"/>
  <c r="CS28" i="145" s="1"/>
  <c r="CS8" i="166"/>
  <c r="CS28" i="166" s="1"/>
  <c r="CS8" i="126"/>
  <c r="CS28" i="126" s="1"/>
  <c r="CS7" i="144" s="1"/>
  <c r="CS8" i="163"/>
  <c r="CS28" i="163" s="1"/>
  <c r="CS8" i="80"/>
  <c r="CS28" i="80" s="1"/>
  <c r="CV10" i="195"/>
  <c r="CV10" i="194"/>
  <c r="CV30" i="194" s="1"/>
  <c r="CV10" i="192"/>
  <c r="CV30" i="192" s="1"/>
  <c r="CO11" i="54"/>
  <c r="CV10" i="191"/>
  <c r="CV30" i="191" s="1"/>
  <c r="CO10" i="164"/>
  <c r="CO30" i="164" s="1"/>
  <c r="CO10" i="145"/>
  <c r="CO30" i="145" s="1"/>
  <c r="CO10" i="166"/>
  <c r="CO30" i="166" s="1"/>
  <c r="CO10" i="126"/>
  <c r="CO30" i="126" s="1"/>
  <c r="CO9" i="144" s="1"/>
  <c r="CO10" i="163"/>
  <c r="CO30" i="163" s="1"/>
  <c r="CO10" i="80"/>
  <c r="CO30" i="80" s="1"/>
  <c r="CY10" i="195"/>
  <c r="CY10" i="194"/>
  <c r="CY30" i="194" s="1"/>
  <c r="CY10" i="192"/>
  <c r="CY30" i="192" s="1"/>
  <c r="CR10" i="166"/>
  <c r="CR30" i="166" s="1"/>
  <c r="CY10" i="191"/>
  <c r="CY30" i="191" s="1"/>
  <c r="CR10" i="164"/>
  <c r="CR30" i="164" s="1"/>
  <c r="CR10" i="126"/>
  <c r="CR30" i="126" s="1"/>
  <c r="CR9" i="144" s="1"/>
  <c r="CR10" i="145"/>
  <c r="CR30" i="145" s="1"/>
  <c r="CR10" i="80"/>
  <c r="CR30" i="80" s="1"/>
  <c r="CR10" i="163"/>
  <c r="CR30" i="163" s="1"/>
  <c r="CR11" i="54"/>
  <c r="AP16" i="194"/>
  <c r="AP36" i="194" s="1"/>
  <c r="AP16" i="192"/>
  <c r="AP36" i="192" s="1"/>
  <c r="AP16" i="195"/>
  <c r="AI17" i="54"/>
  <c r="AP16" i="191"/>
  <c r="AP36" i="191" s="1"/>
  <c r="AI16" i="163"/>
  <c r="AI36" i="163" s="1"/>
  <c r="AI16" i="80"/>
  <c r="AI36" i="80" s="1"/>
  <c r="AI16" i="164"/>
  <c r="AI36" i="164" s="1"/>
  <c r="AI16" i="145"/>
  <c r="AI36" i="145" s="1"/>
  <c r="AI16" i="166"/>
  <c r="AI36" i="166" s="1"/>
  <c r="AI16" i="126"/>
  <c r="AI36" i="126" s="1"/>
  <c r="AI15" i="144" s="1"/>
  <c r="AU13" i="195"/>
  <c r="AU13" i="194"/>
  <c r="AU33" i="194" s="1"/>
  <c r="AU13" i="192"/>
  <c r="AU33" i="192" s="1"/>
  <c r="AN14" i="54"/>
  <c r="AU13" i="191"/>
  <c r="AU33" i="191" s="1"/>
  <c r="AN13" i="80"/>
  <c r="AN33" i="80" s="1"/>
  <c r="AN13" i="166"/>
  <c r="AN33" i="166" s="1"/>
  <c r="AN13" i="164"/>
  <c r="AN33" i="164" s="1"/>
  <c r="AN13" i="126"/>
  <c r="AN33" i="126" s="1"/>
  <c r="AN12" i="144" s="1"/>
  <c r="AN13" i="145"/>
  <c r="AN33" i="145" s="1"/>
  <c r="AN13" i="163"/>
  <c r="AN33" i="163" s="1"/>
  <c r="AU16" i="195"/>
  <c r="AU16" i="194"/>
  <c r="AU36" i="194" s="1"/>
  <c r="AU16" i="192"/>
  <c r="AU36" i="192" s="1"/>
  <c r="AN17" i="54"/>
  <c r="AU16" i="191"/>
  <c r="AU36" i="191" s="1"/>
  <c r="AN16" i="145"/>
  <c r="AN36" i="145" s="1"/>
  <c r="AN16" i="166"/>
  <c r="AN36" i="166" s="1"/>
  <c r="AN16" i="126"/>
  <c r="AN36" i="126" s="1"/>
  <c r="AN15" i="144" s="1"/>
  <c r="AN16" i="163"/>
  <c r="AN36" i="163" s="1"/>
  <c r="AN16" i="80"/>
  <c r="AN36" i="80" s="1"/>
  <c r="AN16" i="164"/>
  <c r="AN36" i="164" s="1"/>
  <c r="AU8" i="195"/>
  <c r="AU8" i="194"/>
  <c r="AU28" i="194" s="1"/>
  <c r="AU8" i="192"/>
  <c r="AU28" i="192" s="1"/>
  <c r="AU8" i="191"/>
  <c r="AU28" i="191" s="1"/>
  <c r="AN8" i="166"/>
  <c r="AN28" i="166" s="1"/>
  <c r="AN8" i="163"/>
  <c r="AN28" i="163" s="1"/>
  <c r="AN8" i="164"/>
  <c r="AN28" i="164" s="1"/>
  <c r="AN8" i="126"/>
  <c r="AN28" i="126" s="1"/>
  <c r="AN7" i="144" s="1"/>
  <c r="AN8" i="80"/>
  <c r="AN28" i="80" s="1"/>
  <c r="AN22" i="54"/>
  <c r="AN8" i="145"/>
  <c r="AN28" i="145" s="1"/>
  <c r="BA19" i="195"/>
  <c r="BA19" i="194"/>
  <c r="BA39" i="194" s="1"/>
  <c r="BA19" i="192"/>
  <c r="BA39" i="192" s="1"/>
  <c r="BA19" i="191"/>
  <c r="BA39" i="191" s="1"/>
  <c r="AT19" i="164"/>
  <c r="AT39" i="164" s="1"/>
  <c r="AT20" i="54"/>
  <c r="AT19" i="166"/>
  <c r="AT39" i="166" s="1"/>
  <c r="AT19" i="145"/>
  <c r="AT39" i="145" s="1"/>
  <c r="AT19" i="80"/>
  <c r="AT39" i="80" s="1"/>
  <c r="AT19" i="163"/>
  <c r="AT39" i="163" s="1"/>
  <c r="AT19" i="126"/>
  <c r="AT39" i="126" s="1"/>
  <c r="AT18" i="144" s="1"/>
  <c r="CU7" i="195"/>
  <c r="CN8" i="54"/>
  <c r="CU7" i="194"/>
  <c r="CU27" i="194" s="1"/>
  <c r="CU7" i="191"/>
  <c r="CU27" i="191" s="1"/>
  <c r="CU7" i="192"/>
  <c r="CU27" i="192" s="1"/>
  <c r="CN13" i="54"/>
  <c r="CN7" i="163"/>
  <c r="CN27" i="163" s="1"/>
  <c r="CN10" i="54"/>
  <c r="CN7" i="164"/>
  <c r="CN27" i="164" s="1"/>
  <c r="CN7" i="80"/>
  <c r="CN27" i="80" s="1"/>
  <c r="CN16" i="54"/>
  <c r="CN7" i="145"/>
  <c r="CN27" i="145" s="1"/>
  <c r="CN19" i="54"/>
  <c r="CN7" i="166"/>
  <c r="CN27" i="166" s="1"/>
  <c r="CN7" i="126"/>
  <c r="CN27" i="126" s="1"/>
  <c r="CN6" i="144" s="1"/>
  <c r="BD7" i="192"/>
  <c r="BD27" i="192" s="1"/>
  <c r="AW13" i="54"/>
  <c r="BD7" i="194"/>
  <c r="BD27" i="194" s="1"/>
  <c r="AW19" i="54"/>
  <c r="BD7" i="191"/>
  <c r="BD27" i="191" s="1"/>
  <c r="AW8" i="54"/>
  <c r="BD7" i="195"/>
  <c r="AW16" i="54"/>
  <c r="AW7" i="166"/>
  <c r="AW27" i="166" s="1"/>
  <c r="AW7" i="126"/>
  <c r="AW27" i="126" s="1"/>
  <c r="AW6" i="144" s="1"/>
  <c r="AW7" i="163"/>
  <c r="AW27" i="163" s="1"/>
  <c r="AW7" i="80"/>
  <c r="AW27" i="80" s="1"/>
  <c r="AW7" i="164"/>
  <c r="AW27" i="164" s="1"/>
  <c r="AW10" i="54"/>
  <c r="AW7" i="145"/>
  <c r="AW27" i="145" s="1"/>
  <c r="Z7" i="195"/>
  <c r="Z7" i="194"/>
  <c r="Z27" i="194" s="1"/>
  <c r="Z7" i="192"/>
  <c r="Z27" i="192" s="1"/>
  <c r="Z7" i="191"/>
  <c r="Z27" i="191" s="1"/>
  <c r="S8" i="54"/>
  <c r="S7" i="145"/>
  <c r="S27" i="145" s="1"/>
  <c r="S19" i="54"/>
  <c r="S10" i="54"/>
  <c r="S7" i="166"/>
  <c r="S27" i="166" s="1"/>
  <c r="S7" i="126"/>
  <c r="S27" i="126" s="1"/>
  <c r="S6" i="144" s="1"/>
  <c r="S13" i="54"/>
  <c r="S7" i="163"/>
  <c r="S27" i="163" s="1"/>
  <c r="S7" i="80"/>
  <c r="S27" i="80" s="1"/>
  <c r="S16" i="54"/>
  <c r="S7" i="164"/>
  <c r="S27" i="164" s="1"/>
  <c r="BS7" i="192"/>
  <c r="BS27" i="192" s="1"/>
  <c r="BL8" i="54"/>
  <c r="BS7" i="191"/>
  <c r="BS27" i="191" s="1"/>
  <c r="BS7" i="195"/>
  <c r="BL16" i="54"/>
  <c r="BS7" i="194"/>
  <c r="BS27" i="194" s="1"/>
  <c r="BL19" i="54"/>
  <c r="BL13" i="54"/>
  <c r="BL7" i="166"/>
  <c r="BL27" i="166" s="1"/>
  <c r="BL7" i="126"/>
  <c r="BL27" i="126" s="1"/>
  <c r="BL6" i="144" s="1"/>
  <c r="BL10" i="54"/>
  <c r="BL7" i="163"/>
  <c r="BL27" i="163" s="1"/>
  <c r="BL7" i="164"/>
  <c r="BL27" i="164" s="1"/>
  <c r="BL7" i="80"/>
  <c r="BL27" i="80" s="1"/>
  <c r="BL7" i="145"/>
  <c r="BL27" i="145" s="1"/>
  <c r="BG7" i="192"/>
  <c r="BG27" i="192" s="1"/>
  <c r="AZ8" i="54"/>
  <c r="BG7" i="191"/>
  <c r="BG27" i="191" s="1"/>
  <c r="AZ19" i="54"/>
  <c r="BG7" i="195"/>
  <c r="BG7" i="194"/>
  <c r="BG27" i="194" s="1"/>
  <c r="AZ16" i="54"/>
  <c r="AZ13" i="54"/>
  <c r="AZ7" i="164"/>
  <c r="AZ27" i="164" s="1"/>
  <c r="AZ10" i="54"/>
  <c r="AZ7" i="145"/>
  <c r="AZ27" i="145" s="1"/>
  <c r="AZ7" i="166"/>
  <c r="AZ27" i="166" s="1"/>
  <c r="AZ7" i="126"/>
  <c r="AZ27" i="126" s="1"/>
  <c r="AZ6" i="144" s="1"/>
  <c r="AZ7" i="80"/>
  <c r="AZ27" i="80" s="1"/>
  <c r="AZ7" i="163"/>
  <c r="AZ27" i="163" s="1"/>
  <c r="AZ7" i="194"/>
  <c r="AZ27" i="194" s="1"/>
  <c r="AS16" i="54"/>
  <c r="AZ7" i="192"/>
  <c r="AZ27" i="192" s="1"/>
  <c r="AS8" i="54"/>
  <c r="AZ7" i="191"/>
  <c r="AZ27" i="191" s="1"/>
  <c r="AZ7" i="195"/>
  <c r="AS19" i="54"/>
  <c r="AS7" i="163"/>
  <c r="AS27" i="163" s="1"/>
  <c r="AS7" i="126"/>
  <c r="AS27" i="126" s="1"/>
  <c r="AS6" i="144" s="1"/>
  <c r="AS13" i="54"/>
  <c r="AS7" i="164"/>
  <c r="AS27" i="164" s="1"/>
  <c r="AS10" i="54"/>
  <c r="AS7" i="145"/>
  <c r="AS27" i="145" s="1"/>
  <c r="AS7" i="166"/>
  <c r="AS27" i="166" s="1"/>
  <c r="AS7" i="80"/>
  <c r="AS27" i="80" s="1"/>
  <c r="W7" i="195"/>
  <c r="W7" i="191"/>
  <c r="W27" i="191" s="1"/>
  <c r="W7" i="194"/>
  <c r="W27" i="194" s="1"/>
  <c r="W7" i="192"/>
  <c r="W27" i="192" s="1"/>
  <c r="P19" i="54"/>
  <c r="P7" i="166"/>
  <c r="P27" i="166" s="1"/>
  <c r="P7" i="126"/>
  <c r="P27" i="126" s="1"/>
  <c r="P6" i="144" s="1"/>
  <c r="P7" i="80"/>
  <c r="P27" i="80" s="1"/>
  <c r="P13" i="54"/>
  <c r="P7" i="163"/>
  <c r="P27" i="163" s="1"/>
  <c r="P8" i="54"/>
  <c r="P7" i="164"/>
  <c r="P27" i="164" s="1"/>
  <c r="P10" i="54"/>
  <c r="P16" i="54"/>
  <c r="P7" i="145"/>
  <c r="P27" i="145" s="1"/>
  <c r="AA7" i="195"/>
  <c r="AA7" i="191"/>
  <c r="AA27" i="191" s="1"/>
  <c r="AA7" i="194"/>
  <c r="AA27" i="194" s="1"/>
  <c r="AA7" i="192"/>
  <c r="AA27" i="192" s="1"/>
  <c r="T13" i="54"/>
  <c r="T7" i="164"/>
  <c r="T27" i="164" s="1"/>
  <c r="T7" i="80"/>
  <c r="T27" i="80" s="1"/>
  <c r="T16" i="54"/>
  <c r="T7" i="145"/>
  <c r="T27" i="145" s="1"/>
  <c r="T19" i="54"/>
  <c r="T8" i="54"/>
  <c r="T7" i="166"/>
  <c r="T27" i="166" s="1"/>
  <c r="T7" i="126"/>
  <c r="T27" i="126" s="1"/>
  <c r="T6" i="144" s="1"/>
  <c r="T10" i="54"/>
  <c r="T7" i="163"/>
  <c r="T27" i="163" s="1"/>
  <c r="BU7" i="195"/>
  <c r="BU7" i="194"/>
  <c r="BU27" i="194" s="1"/>
  <c r="BN19" i="54"/>
  <c r="BU7" i="192"/>
  <c r="BU27" i="192" s="1"/>
  <c r="BN16" i="54"/>
  <c r="BU7" i="191"/>
  <c r="BU27" i="191" s="1"/>
  <c r="BN8" i="54"/>
  <c r="BN10" i="54"/>
  <c r="BN7" i="163"/>
  <c r="BN27" i="163" s="1"/>
  <c r="BN7" i="126"/>
  <c r="BN27" i="126" s="1"/>
  <c r="BN6" i="144" s="1"/>
  <c r="BN7" i="164"/>
  <c r="BN27" i="164" s="1"/>
  <c r="BN7" i="145"/>
  <c r="BN27" i="145" s="1"/>
  <c r="BN13" i="54"/>
  <c r="BN7" i="166"/>
  <c r="BN27" i="166" s="1"/>
  <c r="BN7" i="80"/>
  <c r="BN27" i="80" s="1"/>
  <c r="BJ7" i="195"/>
  <c r="BC16" i="54"/>
  <c r="BJ7" i="194"/>
  <c r="BJ27" i="194" s="1"/>
  <c r="BC19" i="54"/>
  <c r="BJ7" i="192"/>
  <c r="BJ27" i="192" s="1"/>
  <c r="BC8" i="54"/>
  <c r="BJ7" i="191"/>
  <c r="BJ27" i="191" s="1"/>
  <c r="BC7" i="164"/>
  <c r="BC27" i="164" s="1"/>
  <c r="BC10" i="54"/>
  <c r="BC7" i="145"/>
  <c r="BC27" i="145" s="1"/>
  <c r="BC13" i="54"/>
  <c r="BC7" i="166"/>
  <c r="BC27" i="166" s="1"/>
  <c r="BC7" i="126"/>
  <c r="BC27" i="126" s="1"/>
  <c r="BC6" i="144" s="1"/>
  <c r="BC7" i="163"/>
  <c r="BC27" i="163" s="1"/>
  <c r="BC7" i="80"/>
  <c r="BC27" i="80" s="1"/>
  <c r="AE13" i="195"/>
  <c r="AE13" i="194"/>
  <c r="AE33" i="194" s="1"/>
  <c r="AE13" i="192"/>
  <c r="AE33" i="192" s="1"/>
  <c r="X14" i="54"/>
  <c r="AE13" i="191"/>
  <c r="AE33" i="191" s="1"/>
  <c r="X13" i="126"/>
  <c r="X33" i="126" s="1"/>
  <c r="X12" i="144" s="1"/>
  <c r="X13" i="166"/>
  <c r="X33" i="166" s="1"/>
  <c r="X13" i="163"/>
  <c r="X33" i="163" s="1"/>
  <c r="X13" i="145"/>
  <c r="X33" i="145" s="1"/>
  <c r="X13" i="80"/>
  <c r="X33" i="80" s="1"/>
  <c r="X13" i="164"/>
  <c r="X33" i="164" s="1"/>
  <c r="Y16" i="195"/>
  <c r="Y16" i="194"/>
  <c r="Y36" i="194" s="1"/>
  <c r="Y16" i="192"/>
  <c r="Y36" i="192" s="1"/>
  <c r="R17" i="54"/>
  <c r="Y16" i="191"/>
  <c r="Y36" i="191" s="1"/>
  <c r="R16" i="166"/>
  <c r="R36" i="166" s="1"/>
  <c r="R16" i="126"/>
  <c r="R36" i="126" s="1"/>
  <c r="R15" i="144" s="1"/>
  <c r="R16" i="163"/>
  <c r="R36" i="163" s="1"/>
  <c r="R16" i="80"/>
  <c r="R36" i="80" s="1"/>
  <c r="R16" i="145"/>
  <c r="R36" i="145" s="1"/>
  <c r="R16" i="164"/>
  <c r="R36" i="164" s="1"/>
  <c r="Y8" i="195"/>
  <c r="Y8" i="194"/>
  <c r="Y28" i="194" s="1"/>
  <c r="Y8" i="192"/>
  <c r="Y28" i="192" s="1"/>
  <c r="R8" i="126"/>
  <c r="R28" i="126" s="1"/>
  <c r="R7" i="144" s="1"/>
  <c r="R22" i="54"/>
  <c r="Y8" i="191"/>
  <c r="Y28" i="191" s="1"/>
  <c r="R8" i="145"/>
  <c r="R28" i="145" s="1"/>
  <c r="R8" i="166"/>
  <c r="R28" i="166" s="1"/>
  <c r="R8" i="164"/>
  <c r="R28" i="164" s="1"/>
  <c r="R8" i="80"/>
  <c r="R28" i="80" s="1"/>
  <c r="R8" i="163"/>
  <c r="R28" i="163" s="1"/>
  <c r="CL6" i="165"/>
  <c r="CS6" i="193"/>
  <c r="CS13" i="195"/>
  <c r="CS13" i="194"/>
  <c r="CS33" i="194" s="1"/>
  <c r="CS13" i="192"/>
  <c r="CS33" i="192" s="1"/>
  <c r="CS13" i="191"/>
  <c r="CS33" i="191" s="1"/>
  <c r="CL13" i="166"/>
  <c r="CL33" i="166" s="1"/>
  <c r="CL13" i="163"/>
  <c r="CL33" i="163" s="1"/>
  <c r="CL13" i="145"/>
  <c r="CL33" i="145" s="1"/>
  <c r="CL13" i="164"/>
  <c r="CL33" i="164" s="1"/>
  <c r="CL13" i="80"/>
  <c r="CL33" i="80" s="1"/>
  <c r="CL13" i="126"/>
  <c r="CL33" i="126" s="1"/>
  <c r="CL12" i="144" s="1"/>
  <c r="CL14" i="54"/>
  <c r="DF10" i="194"/>
  <c r="DF30" i="194" s="1"/>
  <c r="DF10" i="192"/>
  <c r="DF30" i="192" s="1"/>
  <c r="DF10" i="195"/>
  <c r="CY11" i="54"/>
  <c r="DF10" i="191"/>
  <c r="DF30" i="191" s="1"/>
  <c r="CY10" i="164"/>
  <c r="CY30" i="164" s="1"/>
  <c r="CY10" i="145"/>
  <c r="CY30" i="145" s="1"/>
  <c r="CY10" i="166"/>
  <c r="CY30" i="166" s="1"/>
  <c r="CY10" i="126"/>
  <c r="CY30" i="126" s="1"/>
  <c r="CY9" i="144" s="1"/>
  <c r="CY10" i="163"/>
  <c r="CY30" i="163" s="1"/>
  <c r="CY10" i="80"/>
  <c r="CY30" i="80" s="1"/>
  <c r="CX8" i="163"/>
  <c r="CX28" i="163" s="1"/>
  <c r="CX8" i="126"/>
  <c r="CX28" i="126" s="1"/>
  <c r="CX7" i="144" s="1"/>
  <c r="DE8" i="194"/>
  <c r="DE28" i="194" s="1"/>
  <c r="CX8" i="166"/>
  <c r="CX28" i="166" s="1"/>
  <c r="DE8" i="192"/>
  <c r="DE28" i="192" s="1"/>
  <c r="CX8" i="145"/>
  <c r="CX28" i="145" s="1"/>
  <c r="CX8" i="164"/>
  <c r="CX28" i="164" s="1"/>
  <c r="CX8" i="80"/>
  <c r="CX28" i="80" s="1"/>
  <c r="DE8" i="195"/>
  <c r="CX22" i="54"/>
  <c r="DE8" i="191"/>
  <c r="DE28" i="191" s="1"/>
  <c r="CJ13" i="192"/>
  <c r="CJ33" i="192" s="1"/>
  <c r="CJ13" i="195"/>
  <c r="CJ13" i="194"/>
  <c r="CJ33" i="194" s="1"/>
  <c r="CC14" i="54"/>
  <c r="CJ13" i="191"/>
  <c r="CJ33" i="191" s="1"/>
  <c r="CC13" i="145"/>
  <c r="CC33" i="145" s="1"/>
  <c r="CC13" i="166"/>
  <c r="CC33" i="166" s="1"/>
  <c r="CC13" i="126"/>
  <c r="CC33" i="126" s="1"/>
  <c r="CC12" i="144" s="1"/>
  <c r="CC13" i="163"/>
  <c r="CC33" i="163" s="1"/>
  <c r="CC13" i="80"/>
  <c r="CC33" i="80" s="1"/>
  <c r="CC13" i="164"/>
  <c r="CC33" i="164" s="1"/>
  <c r="BV6" i="193"/>
  <c r="BO6" i="165"/>
  <c r="CF10" i="194"/>
  <c r="CF30" i="194" s="1"/>
  <c r="CF10" i="192"/>
  <c r="CF30" i="192" s="1"/>
  <c r="CF10" i="195"/>
  <c r="BY11" i="54"/>
  <c r="CF10" i="191"/>
  <c r="CF30" i="191" s="1"/>
  <c r="BY10" i="166"/>
  <c r="BY30" i="166" s="1"/>
  <c r="BY10" i="126"/>
  <c r="BY30" i="126" s="1"/>
  <c r="BY9" i="144" s="1"/>
  <c r="BY10" i="163"/>
  <c r="BY30" i="163" s="1"/>
  <c r="BY10" i="80"/>
  <c r="BY30" i="80" s="1"/>
  <c r="BY10" i="164"/>
  <c r="BY30" i="164" s="1"/>
  <c r="BY10" i="145"/>
  <c r="BY30" i="145" s="1"/>
  <c r="Q13" i="191"/>
  <c r="Q33" i="191" s="1"/>
  <c r="J14" i="54"/>
  <c r="T14" i="97" s="1"/>
  <c r="J13" i="164"/>
  <c r="J33" i="164" s="1"/>
  <c r="Q13" i="195"/>
  <c r="J13" i="145"/>
  <c r="J33" i="145" s="1"/>
  <c r="Q13" i="194"/>
  <c r="Q33" i="194" s="1"/>
  <c r="J13" i="166"/>
  <c r="J33" i="166" s="1"/>
  <c r="J13" i="126"/>
  <c r="J33" i="126" s="1"/>
  <c r="J12" i="144" s="1"/>
  <c r="Q13" i="192"/>
  <c r="Q33" i="192" s="1"/>
  <c r="J13" i="163"/>
  <c r="J33" i="163" s="1"/>
  <c r="J13" i="80"/>
  <c r="J33" i="80" s="1"/>
  <c r="Q19" i="191"/>
  <c r="Q39" i="191" s="1"/>
  <c r="J19" i="166"/>
  <c r="J39" i="166" s="1"/>
  <c r="J19" i="126"/>
  <c r="J39" i="126" s="1"/>
  <c r="J18" i="144" s="1"/>
  <c r="Q19" i="195"/>
  <c r="J19" i="163"/>
  <c r="J39" i="163" s="1"/>
  <c r="J19" i="80"/>
  <c r="J39" i="80" s="1"/>
  <c r="Q19" i="194"/>
  <c r="Q39" i="194" s="1"/>
  <c r="J20" i="54"/>
  <c r="T20" i="97" s="1"/>
  <c r="J19" i="164"/>
  <c r="J39" i="164" s="1"/>
  <c r="Q19" i="192"/>
  <c r="Q39" i="192" s="1"/>
  <c r="J19" i="145"/>
  <c r="J39" i="145" s="1"/>
  <c r="U8" i="195"/>
  <c r="U8" i="192"/>
  <c r="U28" i="192" s="1"/>
  <c r="N8" i="80"/>
  <c r="N28" i="80" s="1"/>
  <c r="N8" i="126"/>
  <c r="N28" i="126" s="1"/>
  <c r="N7" i="144" s="1"/>
  <c r="N8" i="145"/>
  <c r="N28" i="145" s="1"/>
  <c r="N8" i="166"/>
  <c r="N28" i="166" s="1"/>
  <c r="N8" i="163"/>
  <c r="N28" i="163" s="1"/>
  <c r="U8" i="194"/>
  <c r="U28" i="194" s="1"/>
  <c r="U8" i="191"/>
  <c r="U28" i="191" s="1"/>
  <c r="N22" i="54"/>
  <c r="N8" i="164"/>
  <c r="N28" i="164" s="1"/>
  <c r="U13" i="195"/>
  <c r="U13" i="191"/>
  <c r="U33" i="191" s="1"/>
  <c r="N13" i="163"/>
  <c r="N33" i="163" s="1"/>
  <c r="N13" i="80"/>
  <c r="N33" i="80" s="1"/>
  <c r="U13" i="194"/>
  <c r="U33" i="194" s="1"/>
  <c r="N13" i="164"/>
  <c r="N33" i="164" s="1"/>
  <c r="U13" i="192"/>
  <c r="U33" i="192" s="1"/>
  <c r="N13" i="145"/>
  <c r="N33" i="145" s="1"/>
  <c r="N14" i="54"/>
  <c r="N13" i="166"/>
  <c r="N33" i="166" s="1"/>
  <c r="N13" i="126"/>
  <c r="N33" i="126" s="1"/>
  <c r="N12" i="144" s="1"/>
  <c r="AY19" i="194"/>
  <c r="AY39" i="194" s="1"/>
  <c r="AY19" i="192"/>
  <c r="AY39" i="192" s="1"/>
  <c r="AY19" i="195"/>
  <c r="AR19" i="166"/>
  <c r="AR39" i="166" s="1"/>
  <c r="AY19" i="191"/>
  <c r="AY39" i="191" s="1"/>
  <c r="AR19" i="80"/>
  <c r="AR39" i="80" s="1"/>
  <c r="AR19" i="164"/>
  <c r="AR39" i="164" s="1"/>
  <c r="AR19" i="163"/>
  <c r="AR39" i="163" s="1"/>
  <c r="AR20" i="54"/>
  <c r="AR19" i="145"/>
  <c r="AR39" i="145" s="1"/>
  <c r="AR19" i="126"/>
  <c r="AR39" i="126" s="1"/>
  <c r="AR18" i="144" s="1"/>
  <c r="AY16" i="195"/>
  <c r="AY16" i="194"/>
  <c r="AY36" i="194" s="1"/>
  <c r="AY16" i="192"/>
  <c r="AY36" i="192" s="1"/>
  <c r="AR17" i="54"/>
  <c r="AY16" i="191"/>
  <c r="AY36" i="191" s="1"/>
  <c r="AR16" i="166"/>
  <c r="AR36" i="166" s="1"/>
  <c r="AR16" i="126"/>
  <c r="AR36" i="126" s="1"/>
  <c r="AR15" i="144" s="1"/>
  <c r="AR16" i="163"/>
  <c r="AR36" i="163" s="1"/>
  <c r="AR16" i="80"/>
  <c r="AR36" i="80" s="1"/>
  <c r="AR16" i="164"/>
  <c r="AR36" i="164" s="1"/>
  <c r="AR16" i="145"/>
  <c r="AR36" i="145" s="1"/>
  <c r="X16" i="195"/>
  <c r="X16" i="194"/>
  <c r="X36" i="194" s="1"/>
  <c r="X16" i="192"/>
  <c r="X36" i="192" s="1"/>
  <c r="Q17" i="54"/>
  <c r="X16" i="191"/>
  <c r="X36" i="191" s="1"/>
  <c r="Q16" i="145"/>
  <c r="Q36" i="145" s="1"/>
  <c r="Q16" i="166"/>
  <c r="Q36" i="166" s="1"/>
  <c r="Q16" i="80"/>
  <c r="Q36" i="80" s="1"/>
  <c r="Q16" i="163"/>
  <c r="Q36" i="163" s="1"/>
  <c r="Q16" i="126"/>
  <c r="Q36" i="126" s="1"/>
  <c r="Q15" i="144" s="1"/>
  <c r="Q16" i="164"/>
  <c r="Q36" i="164" s="1"/>
  <c r="X8" i="195"/>
  <c r="X8" i="194"/>
  <c r="X28" i="194" s="1"/>
  <c r="X8" i="192"/>
  <c r="X28" i="192" s="1"/>
  <c r="Q22" i="54"/>
  <c r="X8" i="191"/>
  <c r="X28" i="191" s="1"/>
  <c r="Q8" i="166"/>
  <c r="Q28" i="166" s="1"/>
  <c r="Q8" i="126"/>
  <c r="Q28" i="126" s="1"/>
  <c r="Q7" i="144" s="1"/>
  <c r="Q8" i="163"/>
  <c r="Q28" i="163" s="1"/>
  <c r="Q8" i="80"/>
  <c r="Q28" i="80" s="1"/>
  <c r="Q8" i="164"/>
  <c r="Q28" i="164" s="1"/>
  <c r="Q8" i="145"/>
  <c r="Q28" i="145" s="1"/>
  <c r="CE6" i="165"/>
  <c r="CL6" i="193"/>
  <c r="CL13" i="195"/>
  <c r="CL13" i="194"/>
  <c r="CL33" i="194" s="1"/>
  <c r="CL13" i="192"/>
  <c r="CL33" i="192" s="1"/>
  <c r="CE14" i="54"/>
  <c r="CE13" i="80"/>
  <c r="CE33" i="80" s="1"/>
  <c r="CL13" i="191"/>
  <c r="CL33" i="191" s="1"/>
  <c r="CE13" i="126"/>
  <c r="CE33" i="126" s="1"/>
  <c r="CE12" i="144" s="1"/>
  <c r="CE13" i="164"/>
  <c r="CE33" i="164" s="1"/>
  <c r="CE13" i="163"/>
  <c r="CE33" i="163" s="1"/>
  <c r="CE13" i="166"/>
  <c r="CE33" i="166" s="1"/>
  <c r="CE13" i="145"/>
  <c r="CE33" i="145" s="1"/>
  <c r="P16" i="194"/>
  <c r="P36" i="194" s="1"/>
  <c r="P16" i="192"/>
  <c r="P36" i="192" s="1"/>
  <c r="P16" i="191"/>
  <c r="P36" i="191" s="1"/>
  <c r="P16" i="195"/>
  <c r="I17" i="54"/>
  <c r="S17" i="97" s="1"/>
  <c r="I16" i="164"/>
  <c r="I36" i="164" s="1"/>
  <c r="I16" i="145"/>
  <c r="I36" i="145" s="1"/>
  <c r="I16" i="166"/>
  <c r="I36" i="166" s="1"/>
  <c r="I16" i="80"/>
  <c r="I36" i="80" s="1"/>
  <c r="I16" i="163"/>
  <c r="I36" i="163" s="1"/>
  <c r="I16" i="126"/>
  <c r="I36" i="126" s="1"/>
  <c r="I15" i="144" s="1"/>
  <c r="BC16" i="194"/>
  <c r="BC36" i="194" s="1"/>
  <c r="BC16" i="192"/>
  <c r="BC36" i="192" s="1"/>
  <c r="BC16" i="195"/>
  <c r="AV16" i="126"/>
  <c r="AV36" i="126" s="1"/>
  <c r="AV15" i="144" s="1"/>
  <c r="AV17" i="54"/>
  <c r="BC16" i="191"/>
  <c r="BC36" i="191" s="1"/>
  <c r="AV16" i="166"/>
  <c r="AV36" i="166" s="1"/>
  <c r="AV16" i="145"/>
  <c r="AV36" i="145" s="1"/>
  <c r="AV16" i="164"/>
  <c r="AV36" i="164" s="1"/>
  <c r="AV16" i="80"/>
  <c r="AV36" i="80" s="1"/>
  <c r="AV16" i="163"/>
  <c r="AV36" i="163" s="1"/>
  <c r="AV19" i="195"/>
  <c r="AV19" i="194"/>
  <c r="AV39" i="194" s="1"/>
  <c r="AV19" i="192"/>
  <c r="AV39" i="192" s="1"/>
  <c r="AO20" i="54"/>
  <c r="AV19" i="191"/>
  <c r="AV39" i="191" s="1"/>
  <c r="AO19" i="166"/>
  <c r="AO39" i="166" s="1"/>
  <c r="AO19" i="126"/>
  <c r="AO39" i="126" s="1"/>
  <c r="AO18" i="144" s="1"/>
  <c r="AO19" i="163"/>
  <c r="AO39" i="163" s="1"/>
  <c r="AO19" i="80"/>
  <c r="AO39" i="80" s="1"/>
  <c r="AO19" i="164"/>
  <c r="AO39" i="164" s="1"/>
  <c r="AO19" i="145"/>
  <c r="AO39" i="145" s="1"/>
  <c r="BV6" i="165"/>
  <c r="CC6" i="193"/>
  <c r="CC16" i="194"/>
  <c r="CC36" i="194" s="1"/>
  <c r="CC16" i="192"/>
  <c r="CC36" i="192" s="1"/>
  <c r="CC16" i="195"/>
  <c r="BV17" i="54"/>
  <c r="CC16" i="191"/>
  <c r="CC36" i="191" s="1"/>
  <c r="BV16" i="166"/>
  <c r="BV36" i="166" s="1"/>
  <c r="BV16" i="126"/>
  <c r="BV36" i="126" s="1"/>
  <c r="BV15" i="144" s="1"/>
  <c r="BV16" i="163"/>
  <c r="BV36" i="163" s="1"/>
  <c r="BV16" i="80"/>
  <c r="BV36" i="80" s="1"/>
  <c r="BV16" i="164"/>
  <c r="BV36" i="164" s="1"/>
  <c r="BV16" i="145"/>
  <c r="BV36" i="145" s="1"/>
  <c r="BA20" i="54"/>
  <c r="BH19" i="195"/>
  <c r="BH19" i="194"/>
  <c r="BH39" i="194" s="1"/>
  <c r="BH19" i="192"/>
  <c r="BH39" i="192" s="1"/>
  <c r="BH19" i="191"/>
  <c r="BH39" i="191" s="1"/>
  <c r="BA19" i="145"/>
  <c r="BA39" i="145" s="1"/>
  <c r="BA19" i="166"/>
  <c r="BA39" i="166" s="1"/>
  <c r="BA19" i="80"/>
  <c r="BA39" i="80" s="1"/>
  <c r="BA19" i="163"/>
  <c r="BA39" i="163" s="1"/>
  <c r="BA19" i="126"/>
  <c r="BA39" i="126" s="1"/>
  <c r="BA18" i="144" s="1"/>
  <c r="BA19" i="164"/>
  <c r="BA39" i="164" s="1"/>
  <c r="CG13" i="192"/>
  <c r="CG33" i="192" s="1"/>
  <c r="CG13" i="195"/>
  <c r="CG13" i="194"/>
  <c r="CG33" i="194" s="1"/>
  <c r="BZ13" i="126"/>
  <c r="BZ33" i="126" s="1"/>
  <c r="BZ12" i="144" s="1"/>
  <c r="BZ14" i="54"/>
  <c r="CG13" i="191"/>
  <c r="CG33" i="191" s="1"/>
  <c r="BZ13" i="166"/>
  <c r="BZ33" i="166" s="1"/>
  <c r="BZ13" i="145"/>
  <c r="BZ33" i="145" s="1"/>
  <c r="BZ13" i="80"/>
  <c r="BZ33" i="80" s="1"/>
  <c r="BZ13" i="163"/>
  <c r="BZ33" i="163" s="1"/>
  <c r="BZ13" i="164"/>
  <c r="BZ33" i="164" s="1"/>
  <c r="DA16" i="195"/>
  <c r="DA16" i="194"/>
  <c r="DA36" i="194" s="1"/>
  <c r="DA16" i="192"/>
  <c r="DA36" i="192" s="1"/>
  <c r="CT17" i="54"/>
  <c r="DA16" i="191"/>
  <c r="DA36" i="191" s="1"/>
  <c r="CT16" i="80"/>
  <c r="CT36" i="80" s="1"/>
  <c r="CT16" i="163"/>
  <c r="CT36" i="163" s="1"/>
  <c r="CT16" i="164"/>
  <c r="CT36" i="164" s="1"/>
  <c r="CT16" i="126"/>
  <c r="CT36" i="126" s="1"/>
  <c r="CT15" i="144" s="1"/>
  <c r="CT16" i="166"/>
  <c r="CT36" i="166" s="1"/>
  <c r="CT16" i="145"/>
  <c r="CT36" i="145" s="1"/>
  <c r="BE16" i="195"/>
  <c r="BE16" i="194"/>
  <c r="BE36" i="194" s="1"/>
  <c r="BE16" i="192"/>
  <c r="BE36" i="192" s="1"/>
  <c r="AX17" i="54"/>
  <c r="BE16" i="191"/>
  <c r="BE36" i="191" s="1"/>
  <c r="AX16" i="145"/>
  <c r="AX36" i="145" s="1"/>
  <c r="AX16" i="164"/>
  <c r="AX36" i="164" s="1"/>
  <c r="AX16" i="166"/>
  <c r="AX36" i="166" s="1"/>
  <c r="AX16" i="126"/>
  <c r="AX36" i="126" s="1"/>
  <c r="AX15" i="144" s="1"/>
  <c r="AX16" i="163"/>
  <c r="AX36" i="163" s="1"/>
  <c r="AX16" i="80"/>
  <c r="AX36" i="80" s="1"/>
  <c r="AS10" i="194"/>
  <c r="AS30" i="194" s="1"/>
  <c r="AS10" i="192"/>
  <c r="AS30" i="192" s="1"/>
  <c r="AS10" i="195"/>
  <c r="AL11" i="54"/>
  <c r="AS10" i="191"/>
  <c r="AS30" i="191" s="1"/>
  <c r="AL10" i="163"/>
  <c r="AL30" i="163" s="1"/>
  <c r="AL10" i="126"/>
  <c r="AL30" i="126" s="1"/>
  <c r="AL9" i="144" s="1"/>
  <c r="AL10" i="164"/>
  <c r="AL30" i="164" s="1"/>
  <c r="AL10" i="80"/>
  <c r="AL30" i="80" s="1"/>
  <c r="AL10" i="166"/>
  <c r="AL30" i="166" s="1"/>
  <c r="AL10" i="145"/>
  <c r="AL30" i="145" s="1"/>
  <c r="BT16" i="194"/>
  <c r="BT36" i="194" s="1"/>
  <c r="BT16" i="192"/>
  <c r="BT36" i="192" s="1"/>
  <c r="BT16" i="195"/>
  <c r="BM17" i="54"/>
  <c r="BT16" i="191"/>
  <c r="BT36" i="191" s="1"/>
  <c r="BM16" i="163"/>
  <c r="BM36" i="163" s="1"/>
  <c r="BM16" i="126"/>
  <c r="BM36" i="126" s="1"/>
  <c r="BM15" i="144" s="1"/>
  <c r="BM16" i="164"/>
  <c r="BM36" i="164" s="1"/>
  <c r="BM16" i="145"/>
  <c r="BM36" i="145" s="1"/>
  <c r="BM16" i="166"/>
  <c r="BM36" i="166" s="1"/>
  <c r="BM16" i="80"/>
  <c r="BM36" i="80" s="1"/>
  <c r="BM10" i="80"/>
  <c r="BM30" i="80" s="1"/>
  <c r="BT10" i="195"/>
  <c r="BM10" i="164"/>
  <c r="BM30" i="164" s="1"/>
  <c r="BT10" i="194"/>
  <c r="BT30" i="194" s="1"/>
  <c r="BT10" i="192"/>
  <c r="BT30" i="192" s="1"/>
  <c r="BM10" i="163"/>
  <c r="BM30" i="163" s="1"/>
  <c r="BM11" i="54"/>
  <c r="BT10" i="191"/>
  <c r="BT30" i="191" s="1"/>
  <c r="BM10" i="126"/>
  <c r="BM30" i="126" s="1"/>
  <c r="BM9" i="144" s="1"/>
  <c r="BM10" i="145"/>
  <c r="BM30" i="145" s="1"/>
  <c r="BM10" i="166"/>
  <c r="BM30" i="166" s="1"/>
  <c r="AO8" i="192"/>
  <c r="AO28" i="192" s="1"/>
  <c r="AO8" i="195"/>
  <c r="AO8" i="194"/>
  <c r="AO28" i="194" s="1"/>
  <c r="AO8" i="191"/>
  <c r="AO28" i="191" s="1"/>
  <c r="AH8" i="164"/>
  <c r="AH28" i="164" s="1"/>
  <c r="AH8" i="126"/>
  <c r="AH28" i="126" s="1"/>
  <c r="AH7" i="144" s="1"/>
  <c r="AH8" i="80"/>
  <c r="AH28" i="80" s="1"/>
  <c r="AH8" i="166"/>
  <c r="AH28" i="166" s="1"/>
  <c r="AH8" i="163"/>
  <c r="AH28" i="163" s="1"/>
  <c r="AH8" i="145"/>
  <c r="AH28" i="145" s="1"/>
  <c r="AH22" i="54"/>
  <c r="BH20" i="54"/>
  <c r="BH19" i="80"/>
  <c r="BH39" i="80" s="1"/>
  <c r="BH19" i="126"/>
  <c r="BH39" i="126" s="1"/>
  <c r="BH18" i="144" s="1"/>
  <c r="BO19" i="195"/>
  <c r="BO19" i="194"/>
  <c r="BO39" i="194" s="1"/>
  <c r="BH19" i="164"/>
  <c r="BH39" i="164" s="1"/>
  <c r="BH19" i="145"/>
  <c r="BH39" i="145" s="1"/>
  <c r="BO19" i="192"/>
  <c r="BO39" i="192" s="1"/>
  <c r="BH19" i="166"/>
  <c r="BH39" i="166" s="1"/>
  <c r="BH19" i="163"/>
  <c r="BH39" i="163" s="1"/>
  <c r="BO19" i="191"/>
  <c r="BO39" i="191" s="1"/>
  <c r="AG6" i="165"/>
  <c r="AN6" i="193"/>
  <c r="AN13" i="195"/>
  <c r="AN13" i="194"/>
  <c r="AN33" i="194" s="1"/>
  <c r="AN13" i="192"/>
  <c r="AN33" i="192" s="1"/>
  <c r="AN13" i="191"/>
  <c r="AN33" i="191" s="1"/>
  <c r="AG13" i="164"/>
  <c r="AG33" i="164" s="1"/>
  <c r="AG14" i="54"/>
  <c r="AG13" i="166"/>
  <c r="AG33" i="166" s="1"/>
  <c r="AG13" i="145"/>
  <c r="AG33" i="145" s="1"/>
  <c r="AG13" i="126"/>
  <c r="AG33" i="126" s="1"/>
  <c r="AG12" i="144" s="1"/>
  <c r="AG13" i="163"/>
  <c r="AG33" i="163" s="1"/>
  <c r="AG13" i="80"/>
  <c r="AG33" i="80" s="1"/>
  <c r="BP10" i="195"/>
  <c r="BP10" i="194"/>
  <c r="BP30" i="194" s="1"/>
  <c r="BP10" i="192"/>
  <c r="BP30" i="192" s="1"/>
  <c r="BI11" i="54"/>
  <c r="BP10" i="191"/>
  <c r="BP30" i="191" s="1"/>
  <c r="BI10" i="166"/>
  <c r="BI30" i="166" s="1"/>
  <c r="BI10" i="126"/>
  <c r="BI30" i="126" s="1"/>
  <c r="BI9" i="144" s="1"/>
  <c r="BI10" i="163"/>
  <c r="BI30" i="163" s="1"/>
  <c r="BI10" i="80"/>
  <c r="BI30" i="80" s="1"/>
  <c r="BI10" i="164"/>
  <c r="BI30" i="164" s="1"/>
  <c r="BI10" i="145"/>
  <c r="BI30" i="145" s="1"/>
  <c r="U6" i="165"/>
  <c r="AB6" i="193"/>
  <c r="AB19" i="195"/>
  <c r="AB19" i="194"/>
  <c r="AB39" i="194" s="1"/>
  <c r="AB19" i="192"/>
  <c r="AB39" i="192" s="1"/>
  <c r="U20" i="54"/>
  <c r="AB19" i="191"/>
  <c r="AB39" i="191" s="1"/>
  <c r="U19" i="163"/>
  <c r="U39" i="163" s="1"/>
  <c r="U19" i="126"/>
  <c r="U39" i="126" s="1"/>
  <c r="U18" i="144" s="1"/>
  <c r="U19" i="164"/>
  <c r="U39" i="164" s="1"/>
  <c r="U19" i="145"/>
  <c r="U39" i="145" s="1"/>
  <c r="U19" i="166"/>
  <c r="U39" i="166" s="1"/>
  <c r="U19" i="80"/>
  <c r="U39" i="80" s="1"/>
  <c r="BZ13" i="192"/>
  <c r="BZ33" i="192" s="1"/>
  <c r="BZ13" i="195"/>
  <c r="BZ13" i="194"/>
  <c r="BZ33" i="194" s="1"/>
  <c r="BS14" i="54"/>
  <c r="BZ13" i="191"/>
  <c r="BZ33" i="191" s="1"/>
  <c r="BS13" i="126"/>
  <c r="BS33" i="126" s="1"/>
  <c r="BS12" i="144" s="1"/>
  <c r="BS13" i="166"/>
  <c r="BS33" i="166" s="1"/>
  <c r="BS13" i="145"/>
  <c r="BS33" i="145" s="1"/>
  <c r="BS13" i="80"/>
  <c r="BS33" i="80" s="1"/>
  <c r="BS13" i="164"/>
  <c r="BS33" i="164" s="1"/>
  <c r="BS13" i="163"/>
  <c r="BS33" i="163" s="1"/>
  <c r="BZ16" i="195"/>
  <c r="BZ16" i="194"/>
  <c r="BZ36" i="194" s="1"/>
  <c r="BZ16" i="192"/>
  <c r="BZ36" i="192" s="1"/>
  <c r="BS17" i="54"/>
  <c r="BZ16" i="191"/>
  <c r="BZ36" i="191" s="1"/>
  <c r="BS16" i="145"/>
  <c r="BS36" i="145" s="1"/>
  <c r="BS16" i="166"/>
  <c r="BS36" i="166" s="1"/>
  <c r="BS16" i="126"/>
  <c r="BS36" i="126" s="1"/>
  <c r="BS15" i="144" s="1"/>
  <c r="BS16" i="163"/>
  <c r="BS36" i="163" s="1"/>
  <c r="BS16" i="80"/>
  <c r="BS36" i="80" s="1"/>
  <c r="BS16" i="164"/>
  <c r="BS36" i="164" s="1"/>
  <c r="CN19" i="195"/>
  <c r="CN19" i="194"/>
  <c r="CN39" i="194" s="1"/>
  <c r="CN19" i="192"/>
  <c r="CN39" i="192" s="1"/>
  <c r="CG20" i="54"/>
  <c r="CN19" i="191"/>
  <c r="CN39" i="191" s="1"/>
  <c r="CG19" i="163"/>
  <c r="CG39" i="163" s="1"/>
  <c r="CG19" i="126"/>
  <c r="CG39" i="126" s="1"/>
  <c r="CG18" i="144" s="1"/>
  <c r="CG19" i="164"/>
  <c r="CG39" i="164" s="1"/>
  <c r="CG19" i="145"/>
  <c r="CG39" i="145" s="1"/>
  <c r="CG19" i="166"/>
  <c r="CG39" i="166" s="1"/>
  <c r="CG19" i="80"/>
  <c r="CG39" i="80" s="1"/>
  <c r="CN8" i="195"/>
  <c r="CN8" i="194"/>
  <c r="CN28" i="194" s="1"/>
  <c r="CG22" i="54"/>
  <c r="CN8" i="192"/>
  <c r="CN28" i="192" s="1"/>
  <c r="CN8" i="191"/>
  <c r="CN28" i="191" s="1"/>
  <c r="CG8" i="166"/>
  <c r="CG28" i="166" s="1"/>
  <c r="CG8" i="126"/>
  <c r="CG28" i="126" s="1"/>
  <c r="CG7" i="144" s="1"/>
  <c r="CG8" i="163"/>
  <c r="CG28" i="163" s="1"/>
  <c r="CG8" i="80"/>
  <c r="CG28" i="80" s="1"/>
  <c r="CG8" i="164"/>
  <c r="CG28" i="164" s="1"/>
  <c r="CG8" i="145"/>
  <c r="CG28" i="145" s="1"/>
  <c r="CK10" i="195"/>
  <c r="CK10" i="194"/>
  <c r="CK30" i="194" s="1"/>
  <c r="CK10" i="192"/>
  <c r="CK30" i="192" s="1"/>
  <c r="CD11" i="54"/>
  <c r="CK10" i="191"/>
  <c r="CK30" i="191" s="1"/>
  <c r="CD10" i="80"/>
  <c r="CD30" i="80" s="1"/>
  <c r="CD10" i="163"/>
  <c r="CD30" i="163" s="1"/>
  <c r="CD10" i="166"/>
  <c r="CD30" i="166" s="1"/>
  <c r="CD10" i="145"/>
  <c r="CD30" i="145" s="1"/>
  <c r="CD10" i="126"/>
  <c r="CD30" i="126" s="1"/>
  <c r="CD9" i="144" s="1"/>
  <c r="CD10" i="164"/>
  <c r="CD30" i="164" s="1"/>
  <c r="BF6" i="193"/>
  <c r="AY6" i="165"/>
  <c r="BF8" i="192"/>
  <c r="BF28" i="192" s="1"/>
  <c r="BF8" i="195"/>
  <c r="BF8" i="194"/>
  <c r="BF28" i="194" s="1"/>
  <c r="AY22" i="54"/>
  <c r="BF8" i="191"/>
  <c r="BF28" i="191" s="1"/>
  <c r="AY8" i="145"/>
  <c r="AY28" i="145" s="1"/>
  <c r="AY8" i="166"/>
  <c r="AY28" i="166" s="1"/>
  <c r="AY8" i="126"/>
  <c r="AY28" i="126" s="1"/>
  <c r="AY7" i="144" s="1"/>
  <c r="AY8" i="163"/>
  <c r="AY28" i="163" s="1"/>
  <c r="AY8" i="80"/>
  <c r="AY28" i="80" s="1"/>
  <c r="AY8" i="164"/>
  <c r="AY28" i="164" s="1"/>
  <c r="BM13" i="192"/>
  <c r="BM33" i="192" s="1"/>
  <c r="BM13" i="195"/>
  <c r="BM13" i="194"/>
  <c r="BM33" i="194" s="1"/>
  <c r="BF13" i="164"/>
  <c r="BF33" i="164" s="1"/>
  <c r="BM13" i="191"/>
  <c r="BM33" i="191" s="1"/>
  <c r="BF14" i="54"/>
  <c r="BF13" i="145"/>
  <c r="BF33" i="145" s="1"/>
  <c r="BF13" i="80"/>
  <c r="BF33" i="80" s="1"/>
  <c r="BF13" i="126"/>
  <c r="BF33" i="126" s="1"/>
  <c r="BF12" i="144" s="1"/>
  <c r="BF13" i="163"/>
  <c r="BF33" i="163" s="1"/>
  <c r="BF13" i="166"/>
  <c r="BF33" i="166" s="1"/>
  <c r="BM8" i="195"/>
  <c r="BM8" i="194"/>
  <c r="BM28" i="194" s="1"/>
  <c r="BM8" i="192"/>
  <c r="BM28" i="192" s="1"/>
  <c r="BF8" i="126"/>
  <c r="BF28" i="126" s="1"/>
  <c r="BF7" i="144" s="1"/>
  <c r="BM8" i="191"/>
  <c r="BM28" i="191" s="1"/>
  <c r="BF22" i="54"/>
  <c r="BF8" i="166"/>
  <c r="BF28" i="166" s="1"/>
  <c r="BF8" i="145"/>
  <c r="BF28" i="145" s="1"/>
  <c r="BF8" i="80"/>
  <c r="BF28" i="80" s="1"/>
  <c r="BF8" i="164"/>
  <c r="BF28" i="164" s="1"/>
  <c r="BF8" i="163"/>
  <c r="BF28" i="163" s="1"/>
  <c r="BR10" i="195"/>
  <c r="BR10" i="194"/>
  <c r="BR30" i="194" s="1"/>
  <c r="BR10" i="192"/>
  <c r="BR30" i="192" s="1"/>
  <c r="BK11" i="54"/>
  <c r="BR10" i="191"/>
  <c r="BR30" i="191" s="1"/>
  <c r="BK10" i="163"/>
  <c r="BK30" i="163" s="1"/>
  <c r="BK10" i="80"/>
  <c r="BK30" i="80" s="1"/>
  <c r="BK10" i="164"/>
  <c r="BK30" i="164" s="1"/>
  <c r="BK10" i="145"/>
  <c r="BK30" i="145" s="1"/>
  <c r="BK10" i="166"/>
  <c r="BK30" i="166" s="1"/>
  <c r="BK10" i="126"/>
  <c r="BK30" i="126" s="1"/>
  <c r="BK9" i="144" s="1"/>
  <c r="BR8" i="192"/>
  <c r="BR28" i="192" s="1"/>
  <c r="BR8" i="195"/>
  <c r="BR8" i="194"/>
  <c r="BR28" i="194" s="1"/>
  <c r="BK22" i="54"/>
  <c r="BR8" i="191"/>
  <c r="BR28" i="191" s="1"/>
  <c r="BK8" i="163"/>
  <c r="BK28" i="163" s="1"/>
  <c r="BK8" i="80"/>
  <c r="BK28" i="80" s="1"/>
  <c r="BK8" i="164"/>
  <c r="BK28" i="164" s="1"/>
  <c r="BK8" i="145"/>
  <c r="BK28" i="145" s="1"/>
  <c r="BK8" i="166"/>
  <c r="BK28" i="166" s="1"/>
  <c r="BK8" i="126"/>
  <c r="BK28" i="126" s="1"/>
  <c r="BK7" i="144" s="1"/>
  <c r="T13" i="195"/>
  <c r="M14" i="54"/>
  <c r="M13" i="145"/>
  <c r="M33" i="145" s="1"/>
  <c r="T13" i="194"/>
  <c r="T33" i="194" s="1"/>
  <c r="T13" i="191"/>
  <c r="T33" i="191" s="1"/>
  <c r="M13" i="166"/>
  <c r="M33" i="166" s="1"/>
  <c r="M13" i="80"/>
  <c r="M33" i="80" s="1"/>
  <c r="T13" i="192"/>
  <c r="T33" i="192" s="1"/>
  <c r="M13" i="163"/>
  <c r="M33" i="163" s="1"/>
  <c r="M13" i="126"/>
  <c r="M33" i="126" s="1"/>
  <c r="M12" i="144" s="1"/>
  <c r="M13" i="164"/>
  <c r="M33" i="164" s="1"/>
  <c r="T19" i="195"/>
  <c r="M19" i="80"/>
  <c r="M39" i="80" s="1"/>
  <c r="M19" i="126"/>
  <c r="M39" i="126" s="1"/>
  <c r="M18" i="144" s="1"/>
  <c r="T19" i="194"/>
  <c r="T39" i="194" s="1"/>
  <c r="M20" i="54"/>
  <c r="M19" i="164"/>
  <c r="M39" i="164" s="1"/>
  <c r="M19" i="163"/>
  <c r="M39" i="163" s="1"/>
  <c r="M19" i="166"/>
  <c r="M39" i="166" s="1"/>
  <c r="T19" i="192"/>
  <c r="T39" i="192" s="1"/>
  <c r="T19" i="191"/>
  <c r="T39" i="191" s="1"/>
  <c r="M19" i="145"/>
  <c r="M39" i="145" s="1"/>
  <c r="CE10" i="195"/>
  <c r="CE10" i="194"/>
  <c r="CE30" i="194" s="1"/>
  <c r="CE10" i="192"/>
  <c r="CE30" i="192" s="1"/>
  <c r="BX10" i="163"/>
  <c r="BX30" i="163" s="1"/>
  <c r="CE10" i="191"/>
  <c r="CE30" i="191" s="1"/>
  <c r="BX10" i="145"/>
  <c r="BX30" i="145" s="1"/>
  <c r="BX10" i="164"/>
  <c r="BX30" i="164" s="1"/>
  <c r="BX10" i="126"/>
  <c r="BX30" i="126" s="1"/>
  <c r="BX9" i="144" s="1"/>
  <c r="BX11" i="54"/>
  <c r="BX10" i="166"/>
  <c r="BX30" i="166" s="1"/>
  <c r="BX10" i="80"/>
  <c r="BX30" i="80" s="1"/>
  <c r="CX10" i="192"/>
  <c r="CX30" i="192" s="1"/>
  <c r="CX10" i="195"/>
  <c r="CX10" i="194"/>
  <c r="CX30" i="194" s="1"/>
  <c r="CQ11" i="54"/>
  <c r="CX10" i="191"/>
  <c r="CX30" i="191" s="1"/>
  <c r="CQ10" i="145"/>
  <c r="CQ30" i="145" s="1"/>
  <c r="CQ10" i="166"/>
  <c r="CQ30" i="166" s="1"/>
  <c r="CQ10" i="126"/>
  <c r="CQ30" i="126" s="1"/>
  <c r="CQ9" i="144" s="1"/>
  <c r="CQ10" i="163"/>
  <c r="CQ30" i="163" s="1"/>
  <c r="CQ10" i="80"/>
  <c r="CQ30" i="80" s="1"/>
  <c r="CQ10" i="164"/>
  <c r="CQ30" i="164" s="1"/>
  <c r="CX13" i="195"/>
  <c r="CX13" i="194"/>
  <c r="CX33" i="194" s="1"/>
  <c r="CX13" i="192"/>
  <c r="CX33" i="192" s="1"/>
  <c r="CQ14" i="54"/>
  <c r="CX13" i="191"/>
  <c r="CX33" i="191" s="1"/>
  <c r="CQ13" i="80"/>
  <c r="CQ33" i="80" s="1"/>
  <c r="CQ13" i="164"/>
  <c r="CQ33" i="164" s="1"/>
  <c r="CQ13" i="126"/>
  <c r="CQ33" i="126" s="1"/>
  <c r="CQ12" i="144" s="1"/>
  <c r="CQ13" i="145"/>
  <c r="CQ33" i="145" s="1"/>
  <c r="CQ13" i="163"/>
  <c r="CQ33" i="163" s="1"/>
  <c r="CQ13" i="166"/>
  <c r="CQ33" i="166" s="1"/>
  <c r="CR16" i="195"/>
  <c r="CR16" i="194"/>
  <c r="CR36" i="194" s="1"/>
  <c r="CR16" i="192"/>
  <c r="CR36" i="192" s="1"/>
  <c r="CK17" i="54"/>
  <c r="CR16" i="191"/>
  <c r="CR36" i="191" s="1"/>
  <c r="CK16" i="164"/>
  <c r="CK36" i="164" s="1"/>
  <c r="CK16" i="145"/>
  <c r="CK36" i="145" s="1"/>
  <c r="CK16" i="166"/>
  <c r="CK36" i="166" s="1"/>
  <c r="CK16" i="80"/>
  <c r="CK36" i="80" s="1"/>
  <c r="CK16" i="163"/>
  <c r="CK36" i="163" s="1"/>
  <c r="CK16" i="126"/>
  <c r="CK36" i="126" s="1"/>
  <c r="CK15" i="144" s="1"/>
  <c r="BI10" i="194"/>
  <c r="BI30" i="194" s="1"/>
  <c r="BI10" i="192"/>
  <c r="BI30" i="192" s="1"/>
  <c r="BI10" i="195"/>
  <c r="BB10" i="126"/>
  <c r="BB30" i="126" s="1"/>
  <c r="BB9" i="144" s="1"/>
  <c r="BI10" i="191"/>
  <c r="BI30" i="191" s="1"/>
  <c r="BB10" i="166"/>
  <c r="BB30" i="166" s="1"/>
  <c r="BB10" i="164"/>
  <c r="BB30" i="164" s="1"/>
  <c r="BB11" i="54"/>
  <c r="BB10" i="80"/>
  <c r="BB30" i="80" s="1"/>
  <c r="BB10" i="145"/>
  <c r="BB30" i="145" s="1"/>
  <c r="BB10" i="163"/>
  <c r="BB30" i="163" s="1"/>
  <c r="BB19" i="163"/>
  <c r="BB39" i="163" s="1"/>
  <c r="BI19" i="195"/>
  <c r="BB19" i="164"/>
  <c r="BB39" i="164" s="1"/>
  <c r="BI19" i="194"/>
  <c r="BI39" i="194" s="1"/>
  <c r="BB20" i="54"/>
  <c r="BI19" i="192"/>
  <c r="BI39" i="192" s="1"/>
  <c r="BB19" i="126"/>
  <c r="BB39" i="126" s="1"/>
  <c r="BB18" i="144" s="1"/>
  <c r="BI19" i="191"/>
  <c r="BI39" i="191" s="1"/>
  <c r="BB19" i="166"/>
  <c r="BB39" i="166" s="1"/>
  <c r="BB19" i="80"/>
  <c r="BB39" i="80" s="1"/>
  <c r="BB19" i="145"/>
  <c r="BB39" i="145" s="1"/>
  <c r="CW13" i="191"/>
  <c r="CW33" i="191" s="1"/>
  <c r="CW13" i="195"/>
  <c r="CW13" i="194"/>
  <c r="CW33" i="194" s="1"/>
  <c r="CW13" i="192"/>
  <c r="CW33" i="192" s="1"/>
  <c r="CP13" i="164"/>
  <c r="CP33" i="164" s="1"/>
  <c r="CP13" i="80"/>
  <c r="CP33" i="80" s="1"/>
  <c r="CP13" i="163"/>
  <c r="CP33" i="163" s="1"/>
  <c r="CP14" i="54"/>
  <c r="CP13" i="126"/>
  <c r="CP33" i="126" s="1"/>
  <c r="CP12" i="144" s="1"/>
  <c r="CP13" i="166"/>
  <c r="CP33" i="166" s="1"/>
  <c r="CP13" i="145"/>
  <c r="CP33" i="145" s="1"/>
  <c r="CZ16" i="192"/>
  <c r="CZ36" i="192" s="1"/>
  <c r="CZ16" i="195"/>
  <c r="CZ16" i="194"/>
  <c r="CZ36" i="194" s="1"/>
  <c r="CS17" i="54"/>
  <c r="CZ16" i="191"/>
  <c r="CZ36" i="191" s="1"/>
  <c r="CS16" i="166"/>
  <c r="CS36" i="166" s="1"/>
  <c r="CS16" i="80"/>
  <c r="CS36" i="80" s="1"/>
  <c r="CS16" i="163"/>
  <c r="CS36" i="163" s="1"/>
  <c r="CS16" i="126"/>
  <c r="CS36" i="126" s="1"/>
  <c r="CS15" i="144" s="1"/>
  <c r="CS16" i="164"/>
  <c r="CS36" i="164" s="1"/>
  <c r="CS16" i="145"/>
  <c r="CS36" i="145" s="1"/>
  <c r="CZ19" i="194"/>
  <c r="CZ39" i="194" s="1"/>
  <c r="CZ19" i="192"/>
  <c r="CZ39" i="192" s="1"/>
  <c r="CZ19" i="195"/>
  <c r="CZ19" i="191"/>
  <c r="CZ39" i="191" s="1"/>
  <c r="CS20" i="54"/>
  <c r="CS19" i="163"/>
  <c r="CS39" i="163" s="1"/>
  <c r="CS19" i="126"/>
  <c r="CS39" i="126" s="1"/>
  <c r="CS18" i="144" s="1"/>
  <c r="CS19" i="164"/>
  <c r="CS39" i="164" s="1"/>
  <c r="CS19" i="145"/>
  <c r="CS39" i="145" s="1"/>
  <c r="CS19" i="166"/>
  <c r="CS39" i="166" s="1"/>
  <c r="CS19" i="80"/>
  <c r="CS39" i="80" s="1"/>
  <c r="CV19" i="194"/>
  <c r="CV39" i="194" s="1"/>
  <c r="CV19" i="192"/>
  <c r="CV39" i="192" s="1"/>
  <c r="CV19" i="195"/>
  <c r="CO20" i="54"/>
  <c r="CV19" i="191"/>
  <c r="CV39" i="191" s="1"/>
  <c r="CO19" i="166"/>
  <c r="CO39" i="166" s="1"/>
  <c r="CO19" i="126"/>
  <c r="CO39" i="126" s="1"/>
  <c r="CO18" i="144" s="1"/>
  <c r="CO19" i="163"/>
  <c r="CO39" i="163" s="1"/>
  <c r="CO19" i="80"/>
  <c r="CO39" i="80" s="1"/>
  <c r="CO19" i="164"/>
  <c r="CO39" i="164" s="1"/>
  <c r="CO19" i="145"/>
  <c r="CO39" i="145" s="1"/>
  <c r="CV8" i="194"/>
  <c r="CV28" i="194" s="1"/>
  <c r="CV8" i="191"/>
  <c r="CV28" i="191" s="1"/>
  <c r="CV8" i="192"/>
  <c r="CV28" i="192" s="1"/>
  <c r="CV8" i="195"/>
  <c r="CO22" i="54"/>
  <c r="CO8" i="166"/>
  <c r="CO28" i="166" s="1"/>
  <c r="CO8" i="126"/>
  <c r="CO28" i="126" s="1"/>
  <c r="CO7" i="144" s="1"/>
  <c r="CO8" i="163"/>
  <c r="CO28" i="163" s="1"/>
  <c r="CO8" i="80"/>
  <c r="CO28" i="80" s="1"/>
  <c r="CO8" i="164"/>
  <c r="CO28" i="164" s="1"/>
  <c r="CO8" i="145"/>
  <c r="CO28" i="145" s="1"/>
  <c r="CV16" i="195"/>
  <c r="CV16" i="194"/>
  <c r="CV36" i="194" s="1"/>
  <c r="CV16" i="192"/>
  <c r="CV36" i="192" s="1"/>
  <c r="CO17" i="54"/>
  <c r="CV16" i="191"/>
  <c r="CV36" i="191" s="1"/>
  <c r="CO16" i="164"/>
  <c r="CO36" i="164" s="1"/>
  <c r="CO16" i="145"/>
  <c r="CO36" i="145" s="1"/>
  <c r="CO16" i="166"/>
  <c r="CO36" i="166" s="1"/>
  <c r="CO16" i="126"/>
  <c r="CO36" i="126" s="1"/>
  <c r="CO15" i="144" s="1"/>
  <c r="CO16" i="163"/>
  <c r="CO36" i="163" s="1"/>
  <c r="CO16" i="80"/>
  <c r="CO36" i="80" s="1"/>
  <c r="CY6" i="193"/>
  <c r="CR6" i="165"/>
  <c r="CY16" i="194"/>
  <c r="CY36" i="194" s="1"/>
  <c r="CY16" i="192"/>
  <c r="CY36" i="192" s="1"/>
  <c r="CY16" i="195"/>
  <c r="CR17" i="54"/>
  <c r="CY16" i="191"/>
  <c r="CY36" i="191" s="1"/>
  <c r="CR16" i="163"/>
  <c r="CR36" i="163" s="1"/>
  <c r="CR16" i="80"/>
  <c r="CR36" i="80" s="1"/>
  <c r="CR16" i="126"/>
  <c r="CR36" i="126" s="1"/>
  <c r="CR15" i="144" s="1"/>
  <c r="CR16" i="164"/>
  <c r="CR36" i="164" s="1"/>
  <c r="CR16" i="145"/>
  <c r="CR36" i="145" s="1"/>
  <c r="CR16" i="166"/>
  <c r="CR36" i="166" s="1"/>
  <c r="AQ13" i="195"/>
  <c r="AQ13" i="194"/>
  <c r="AQ33" i="194" s="1"/>
  <c r="AQ13" i="192"/>
  <c r="AQ33" i="192" s="1"/>
  <c r="AQ13" i="191"/>
  <c r="AQ33" i="191" s="1"/>
  <c r="AJ13" i="126"/>
  <c r="AJ33" i="126" s="1"/>
  <c r="AJ12" i="144" s="1"/>
  <c r="AJ13" i="145"/>
  <c r="AJ33" i="145" s="1"/>
  <c r="AJ13" i="80"/>
  <c r="AJ33" i="80" s="1"/>
  <c r="AJ14" i="54"/>
  <c r="AJ13" i="166"/>
  <c r="AJ33" i="166" s="1"/>
  <c r="AJ13" i="164"/>
  <c r="AJ33" i="164" s="1"/>
  <c r="AJ13" i="163"/>
  <c r="AJ33" i="163" s="1"/>
  <c r="AQ16" i="195"/>
  <c r="AQ16" i="194"/>
  <c r="AQ36" i="194" s="1"/>
  <c r="AQ16" i="192"/>
  <c r="AQ36" i="192" s="1"/>
  <c r="AJ17" i="54"/>
  <c r="AQ16" i="191"/>
  <c r="AQ36" i="191" s="1"/>
  <c r="AJ16" i="145"/>
  <c r="AJ36" i="145" s="1"/>
  <c r="AJ16" i="166"/>
  <c r="AJ36" i="166" s="1"/>
  <c r="AJ16" i="126"/>
  <c r="AJ36" i="126" s="1"/>
  <c r="AJ15" i="144" s="1"/>
  <c r="AJ16" i="163"/>
  <c r="AJ36" i="163" s="1"/>
  <c r="AJ16" i="80"/>
  <c r="AJ36" i="80" s="1"/>
  <c r="AJ16" i="164"/>
  <c r="AJ36" i="164" s="1"/>
  <c r="AI6" i="165"/>
  <c r="AP6" i="193"/>
  <c r="AP19" i="194"/>
  <c r="AP39" i="194" s="1"/>
  <c r="AP19" i="192"/>
  <c r="AP39" i="192" s="1"/>
  <c r="AP19" i="195"/>
  <c r="AI20" i="54"/>
  <c r="AP19" i="191"/>
  <c r="AP39" i="191" s="1"/>
  <c r="AI19" i="145"/>
  <c r="AI39" i="145" s="1"/>
  <c r="AI19" i="166"/>
  <c r="AI39" i="166" s="1"/>
  <c r="AI19" i="126"/>
  <c r="AI39" i="126" s="1"/>
  <c r="AI18" i="144" s="1"/>
  <c r="AI19" i="163"/>
  <c r="AI39" i="163" s="1"/>
  <c r="AI19" i="80"/>
  <c r="AI39" i="80" s="1"/>
  <c r="AI19" i="164"/>
  <c r="AI39" i="164" s="1"/>
  <c r="AU10" i="195"/>
  <c r="AU10" i="194"/>
  <c r="AU30" i="194" s="1"/>
  <c r="AU10" i="192"/>
  <c r="AU30" i="192" s="1"/>
  <c r="AN11" i="54"/>
  <c r="AU10" i="191"/>
  <c r="AU30" i="191" s="1"/>
  <c r="AN10" i="166"/>
  <c r="AN30" i="166" s="1"/>
  <c r="AN10" i="145"/>
  <c r="AN30" i="145" s="1"/>
  <c r="AN10" i="80"/>
  <c r="AN30" i="80" s="1"/>
  <c r="AN10" i="164"/>
  <c r="AN30" i="164" s="1"/>
  <c r="AN10" i="126"/>
  <c r="AN30" i="126" s="1"/>
  <c r="AN9" i="144" s="1"/>
  <c r="AN10" i="163"/>
  <c r="AN30" i="163" s="1"/>
  <c r="BA10" i="194"/>
  <c r="BA30" i="194" s="1"/>
  <c r="BA10" i="192"/>
  <c r="BA30" i="192" s="1"/>
  <c r="BA10" i="195"/>
  <c r="AT11" i="54"/>
  <c r="BA10" i="191"/>
  <c r="BA30" i="191" s="1"/>
  <c r="AT10" i="163"/>
  <c r="AT30" i="163" s="1"/>
  <c r="AT10" i="126"/>
  <c r="AT30" i="126" s="1"/>
  <c r="AT9" i="144" s="1"/>
  <c r="AT10" i="164"/>
  <c r="AT30" i="164" s="1"/>
  <c r="AT10" i="145"/>
  <c r="AT30" i="145" s="1"/>
  <c r="AT10" i="166"/>
  <c r="AT30" i="166" s="1"/>
  <c r="AT10" i="80"/>
  <c r="AT30" i="80" s="1"/>
  <c r="AT13" i="164"/>
  <c r="AT33" i="164" s="1"/>
  <c r="BA13" i="192"/>
  <c r="BA33" i="192" s="1"/>
  <c r="BA13" i="195"/>
  <c r="BA13" i="194"/>
  <c r="BA33" i="194" s="1"/>
  <c r="AT14" i="54"/>
  <c r="AT13" i="126"/>
  <c r="AT33" i="126" s="1"/>
  <c r="AT12" i="144" s="1"/>
  <c r="BA13" i="191"/>
  <c r="BA33" i="191" s="1"/>
  <c r="AT13" i="80"/>
  <c r="AT33" i="80" s="1"/>
  <c r="AT13" i="166"/>
  <c r="AT33" i="166" s="1"/>
  <c r="AT13" i="145"/>
  <c r="AT33" i="145" s="1"/>
  <c r="AT13" i="163"/>
  <c r="AT33" i="163" s="1"/>
  <c r="U30" i="97" l="1"/>
  <c r="U10" i="190"/>
  <c r="U30" i="190" s="1"/>
  <c r="V36" i="97"/>
  <c r="V16" i="190"/>
  <c r="V36" i="190" s="1"/>
  <c r="U33" i="97"/>
  <c r="U13" i="190"/>
  <c r="U33" i="190" s="1"/>
  <c r="V28" i="97"/>
  <c r="V8" i="190"/>
  <c r="V28" i="190" s="1"/>
  <c r="U36" i="97"/>
  <c r="U16" i="190"/>
  <c r="U36" i="190" s="1"/>
  <c r="V39" i="97"/>
  <c r="V19" i="190"/>
  <c r="V39" i="190" s="1"/>
  <c r="U8" i="190"/>
  <c r="U28" i="190" s="1"/>
  <c r="U28" i="97"/>
  <c r="U39" i="97"/>
  <c r="U19" i="190"/>
  <c r="U39" i="190" s="1"/>
  <c r="V33" i="97"/>
  <c r="V13" i="190"/>
  <c r="V33" i="190" s="1"/>
  <c r="V30" i="97"/>
  <c r="V10" i="190"/>
  <c r="V30" i="190" s="1"/>
  <c r="T14" i="190"/>
  <c r="T34" i="190" s="1"/>
  <c r="T34" i="97"/>
  <c r="S14" i="190"/>
  <c r="S34" i="190" s="1"/>
  <c r="S34" i="97"/>
  <c r="S11" i="190"/>
  <c r="S31" i="190" s="1"/>
  <c r="S31" i="97"/>
  <c r="T42" i="97"/>
  <c r="T22" i="190"/>
  <c r="T42" i="190" s="1"/>
  <c r="S42" i="97"/>
  <c r="S22" i="190"/>
  <c r="S42" i="190" s="1"/>
  <c r="S20" i="190"/>
  <c r="S40" i="190" s="1"/>
  <c r="S40" i="97"/>
  <c r="T11" i="190"/>
  <c r="T31" i="190" s="1"/>
  <c r="T31" i="97"/>
  <c r="T20" i="190"/>
  <c r="T40" i="190" s="1"/>
  <c r="T40" i="97"/>
  <c r="S17" i="190"/>
  <c r="S37" i="190" s="1"/>
  <c r="S37" i="97"/>
  <c r="T17" i="190"/>
  <c r="T37" i="190" s="1"/>
  <c r="T37" i="97"/>
  <c r="AJ12" i="165"/>
  <c r="AQ12" i="193"/>
  <c r="CY17" i="195"/>
  <c r="CY17" i="194"/>
  <c r="CY37" i="194" s="1"/>
  <c r="CY17" i="192"/>
  <c r="CY37" i="192" s="1"/>
  <c r="CY17" i="191"/>
  <c r="CY37" i="191" s="1"/>
  <c r="CR17" i="164"/>
  <c r="CR37" i="164" s="1"/>
  <c r="CR17" i="163"/>
  <c r="CR37" i="163" s="1"/>
  <c r="CR17" i="126"/>
  <c r="CR37" i="126" s="1"/>
  <c r="CR16" i="144" s="1"/>
  <c r="CR17" i="80"/>
  <c r="CR37" i="80" s="1"/>
  <c r="CR17" i="166"/>
  <c r="CR37" i="166" s="1"/>
  <c r="CR17" i="145"/>
  <c r="CR37" i="145" s="1"/>
  <c r="CQ9" i="165"/>
  <c r="CX9" i="193"/>
  <c r="T14" i="195"/>
  <c r="T14" i="191"/>
  <c r="T34" i="191" s="1"/>
  <c r="M14" i="166"/>
  <c r="M34" i="166" s="1"/>
  <c r="M14" i="80"/>
  <c r="M34" i="80" s="1"/>
  <c r="T14" i="194"/>
  <c r="T34" i="194" s="1"/>
  <c r="M14" i="163"/>
  <c r="M34" i="163" s="1"/>
  <c r="M14" i="126"/>
  <c r="M34" i="126" s="1"/>
  <c r="M13" i="144" s="1"/>
  <c r="T14" i="192"/>
  <c r="T34" i="192" s="1"/>
  <c r="M14" i="164"/>
  <c r="M34" i="164" s="1"/>
  <c r="M14" i="145"/>
  <c r="M34" i="145" s="1"/>
  <c r="BR9" i="193"/>
  <c r="BK9" i="165"/>
  <c r="BM22" i="195"/>
  <c r="BM22" i="191"/>
  <c r="BM42" i="191" s="1"/>
  <c r="BF22" i="80"/>
  <c r="BF42" i="80" s="1"/>
  <c r="BM22" i="194"/>
  <c r="BM42" i="194" s="1"/>
  <c r="BF22" i="164"/>
  <c r="BF42" i="164" s="1"/>
  <c r="BF22" i="163"/>
  <c r="BF42" i="163" s="1"/>
  <c r="BF22" i="145"/>
  <c r="BF42" i="145" s="1"/>
  <c r="BM22" i="192"/>
  <c r="BM42" i="192" s="1"/>
  <c r="BF22" i="126"/>
  <c r="BF42" i="126" s="1"/>
  <c r="BF21" i="144" s="1"/>
  <c r="BF22" i="166"/>
  <c r="BF42" i="166" s="1"/>
  <c r="AY7" i="165"/>
  <c r="BF7" i="193"/>
  <c r="BS14" i="126"/>
  <c r="BS34" i="126" s="1"/>
  <c r="BS13" i="144" s="1"/>
  <c r="BS14" i="163"/>
  <c r="BS34" i="163" s="1"/>
  <c r="BZ14" i="195"/>
  <c r="BS14" i="145"/>
  <c r="BS34" i="145" s="1"/>
  <c r="BZ14" i="194"/>
  <c r="BZ34" i="194" s="1"/>
  <c r="BS14" i="166"/>
  <c r="BS34" i="166" s="1"/>
  <c r="BS14" i="80"/>
  <c r="BS34" i="80" s="1"/>
  <c r="BZ14" i="192"/>
  <c r="BZ34" i="192" s="1"/>
  <c r="BS14" i="164"/>
  <c r="BS34" i="164" s="1"/>
  <c r="BZ14" i="191"/>
  <c r="BZ34" i="191" s="1"/>
  <c r="AB20" i="195"/>
  <c r="AB20" i="191"/>
  <c r="AB40" i="191" s="1"/>
  <c r="AB20" i="194"/>
  <c r="AB40" i="194" s="1"/>
  <c r="U20" i="164"/>
  <c r="U40" i="164" s="1"/>
  <c r="AB20" i="192"/>
  <c r="AB40" i="192" s="1"/>
  <c r="U20" i="145"/>
  <c r="U40" i="145" s="1"/>
  <c r="U20" i="166"/>
  <c r="U40" i="166" s="1"/>
  <c r="U20" i="126"/>
  <c r="U40" i="126" s="1"/>
  <c r="U19" i="144" s="1"/>
  <c r="U20" i="163"/>
  <c r="U40" i="163" s="1"/>
  <c r="U20" i="80"/>
  <c r="U40" i="80" s="1"/>
  <c r="AL11" i="163"/>
  <c r="AL31" i="163" s="1"/>
  <c r="AL11" i="164"/>
  <c r="AL31" i="164" s="1"/>
  <c r="AL11" i="166"/>
  <c r="AL31" i="166" s="1"/>
  <c r="AS11" i="191"/>
  <c r="AS31" i="191" s="1"/>
  <c r="AL11" i="126"/>
  <c r="AL31" i="126" s="1"/>
  <c r="AL10" i="144" s="1"/>
  <c r="AS11" i="195"/>
  <c r="AS11" i="194"/>
  <c r="AS31" i="194" s="1"/>
  <c r="AL11" i="145"/>
  <c r="AL31" i="145" s="1"/>
  <c r="AL11" i="80"/>
  <c r="AL31" i="80" s="1"/>
  <c r="AS11" i="192"/>
  <c r="AS31" i="192" s="1"/>
  <c r="DA15" i="193"/>
  <c r="CT15" i="165"/>
  <c r="AY17" i="192"/>
  <c r="AY37" i="192" s="1"/>
  <c r="AY17" i="191"/>
  <c r="AY37" i="191" s="1"/>
  <c r="AY17" i="195"/>
  <c r="AY17" i="194"/>
  <c r="AY37" i="194" s="1"/>
  <c r="AR17" i="145"/>
  <c r="AR37" i="145" s="1"/>
  <c r="AR17" i="166"/>
  <c r="AR37" i="166" s="1"/>
  <c r="AR17" i="126"/>
  <c r="AR37" i="126" s="1"/>
  <c r="AR16" i="144" s="1"/>
  <c r="AR17" i="163"/>
  <c r="AR37" i="163" s="1"/>
  <c r="AR17" i="80"/>
  <c r="AR37" i="80" s="1"/>
  <c r="AR17" i="164"/>
  <c r="AR37" i="164" s="1"/>
  <c r="CF11" i="192"/>
  <c r="CF31" i="192" s="1"/>
  <c r="CF11" i="191"/>
  <c r="CF31" i="191" s="1"/>
  <c r="CF11" i="195"/>
  <c r="CF11" i="194"/>
  <c r="CF31" i="194" s="1"/>
  <c r="BY11" i="164"/>
  <c r="BY31" i="164" s="1"/>
  <c r="BY11" i="145"/>
  <c r="BY31" i="145" s="1"/>
  <c r="BY11" i="166"/>
  <c r="BY31" i="166" s="1"/>
  <c r="BY11" i="126"/>
  <c r="BY31" i="126" s="1"/>
  <c r="BY10" i="144" s="1"/>
  <c r="BY11" i="163"/>
  <c r="BY31" i="163" s="1"/>
  <c r="BY11" i="80"/>
  <c r="BY31" i="80" s="1"/>
  <c r="Y7" i="193"/>
  <c r="R7" i="165"/>
  <c r="Y15" i="193"/>
  <c r="R15" i="165"/>
  <c r="T6" i="165"/>
  <c r="AA6" i="193"/>
  <c r="AA16" i="195"/>
  <c r="AA16" i="194"/>
  <c r="AA36" i="194" s="1"/>
  <c r="AA16" i="192"/>
  <c r="AA36" i="192" s="1"/>
  <c r="T17" i="54"/>
  <c r="AA16" i="191"/>
  <c r="AA36" i="191" s="1"/>
  <c r="T16" i="145"/>
  <c r="T36" i="145" s="1"/>
  <c r="T16" i="166"/>
  <c r="T36" i="166" s="1"/>
  <c r="T16" i="126"/>
  <c r="T36" i="126" s="1"/>
  <c r="T15" i="144" s="1"/>
  <c r="T16" i="163"/>
  <c r="T36" i="163" s="1"/>
  <c r="T16" i="80"/>
  <c r="T36" i="80" s="1"/>
  <c r="T16" i="164"/>
  <c r="T36" i="164" s="1"/>
  <c r="AZ6" i="165"/>
  <c r="BG6" i="193"/>
  <c r="BG13" i="195"/>
  <c r="BG13" i="194"/>
  <c r="BG33" i="194" s="1"/>
  <c r="BG13" i="192"/>
  <c r="BG33" i="192" s="1"/>
  <c r="AZ14" i="54"/>
  <c r="AZ13" i="166"/>
  <c r="AZ33" i="166" s="1"/>
  <c r="BG13" i="191"/>
  <c r="BG33" i="191" s="1"/>
  <c r="AZ13" i="164"/>
  <c r="AZ33" i="164" s="1"/>
  <c r="AZ13" i="126"/>
  <c r="AZ33" i="126" s="1"/>
  <c r="AZ12" i="144" s="1"/>
  <c r="AZ13" i="163"/>
  <c r="AZ33" i="163" s="1"/>
  <c r="AZ13" i="145"/>
  <c r="AZ33" i="145" s="1"/>
  <c r="AZ13" i="80"/>
  <c r="AZ33" i="80" s="1"/>
  <c r="BS13" i="195"/>
  <c r="BS13" i="194"/>
  <c r="BS33" i="194" s="1"/>
  <c r="BS13" i="192"/>
  <c r="BS33" i="192" s="1"/>
  <c r="BS13" i="191"/>
  <c r="BS33" i="191" s="1"/>
  <c r="BL14" i="54"/>
  <c r="BL13" i="80"/>
  <c r="BL33" i="80" s="1"/>
  <c r="BL13" i="164"/>
  <c r="BL33" i="164" s="1"/>
  <c r="BL13" i="163"/>
  <c r="BL33" i="163" s="1"/>
  <c r="BL13" i="166"/>
  <c r="BL33" i="166" s="1"/>
  <c r="BL13" i="145"/>
  <c r="BL33" i="145" s="1"/>
  <c r="BL13" i="126"/>
  <c r="BL33" i="126" s="1"/>
  <c r="BL12" i="144" s="1"/>
  <c r="Z13" i="195"/>
  <c r="Z13" i="192"/>
  <c r="Z33" i="192" s="1"/>
  <c r="Z13" i="194"/>
  <c r="Z33" i="194" s="1"/>
  <c r="S14" i="54"/>
  <c r="Z13" i="191"/>
  <c r="Z33" i="191" s="1"/>
  <c r="S13" i="145"/>
  <c r="S33" i="145" s="1"/>
  <c r="S13" i="164"/>
  <c r="S33" i="164" s="1"/>
  <c r="S13" i="80"/>
  <c r="S33" i="80" s="1"/>
  <c r="S13" i="126"/>
  <c r="S33" i="126" s="1"/>
  <c r="S12" i="144" s="1"/>
  <c r="S13" i="163"/>
  <c r="S33" i="163" s="1"/>
  <c r="S13" i="166"/>
  <c r="S33" i="166" s="1"/>
  <c r="BD19" i="195"/>
  <c r="BD19" i="194"/>
  <c r="BD39" i="194" s="1"/>
  <c r="BD19" i="192"/>
  <c r="BD39" i="192" s="1"/>
  <c r="AW20" i="54"/>
  <c r="BD19" i="191"/>
  <c r="BD39" i="191" s="1"/>
  <c r="AW19" i="145"/>
  <c r="AW39" i="145" s="1"/>
  <c r="AW19" i="166"/>
  <c r="AW39" i="166" s="1"/>
  <c r="AW19" i="80"/>
  <c r="AW39" i="80" s="1"/>
  <c r="AW19" i="163"/>
  <c r="AW39" i="163" s="1"/>
  <c r="AW19" i="126"/>
  <c r="AW39" i="126" s="1"/>
  <c r="AW18" i="144" s="1"/>
  <c r="AW19" i="164"/>
  <c r="AW39" i="164" s="1"/>
  <c r="AN14" i="163"/>
  <c r="AN34" i="163" s="1"/>
  <c r="AN14" i="80"/>
  <c r="AN34" i="80" s="1"/>
  <c r="AN14" i="166"/>
  <c r="AN34" i="166" s="1"/>
  <c r="AU14" i="194"/>
  <c r="AU34" i="194" s="1"/>
  <c r="AU14" i="192"/>
  <c r="AU34" i="192" s="1"/>
  <c r="AU14" i="191"/>
  <c r="AU34" i="191" s="1"/>
  <c r="AU14" i="195"/>
  <c r="AN14" i="145"/>
  <c r="AN34" i="145" s="1"/>
  <c r="AN14" i="164"/>
  <c r="AN34" i="164" s="1"/>
  <c r="AN14" i="126"/>
  <c r="AN34" i="126" s="1"/>
  <c r="AN13" i="144" s="1"/>
  <c r="AP17" i="194"/>
  <c r="AP37" i="194" s="1"/>
  <c r="AP17" i="192"/>
  <c r="AP37" i="192" s="1"/>
  <c r="AP17" i="191"/>
  <c r="AP37" i="191" s="1"/>
  <c r="AP17" i="195"/>
  <c r="AI17" i="145"/>
  <c r="AI37" i="145" s="1"/>
  <c r="AI17" i="166"/>
  <c r="AI37" i="166" s="1"/>
  <c r="AI17" i="126"/>
  <c r="AI37" i="126" s="1"/>
  <c r="AI16" i="144" s="1"/>
  <c r="AI17" i="163"/>
  <c r="AI37" i="163" s="1"/>
  <c r="AI17" i="80"/>
  <c r="AI37" i="80" s="1"/>
  <c r="AI17" i="164"/>
  <c r="AI37" i="164" s="1"/>
  <c r="CY11" i="195"/>
  <c r="CY11" i="194"/>
  <c r="CY31" i="194" s="1"/>
  <c r="CY11" i="192"/>
  <c r="CY31" i="192" s="1"/>
  <c r="CR11" i="163"/>
  <c r="CR31" i="163" s="1"/>
  <c r="CR11" i="145"/>
  <c r="CR31" i="145" s="1"/>
  <c r="CY11" i="191"/>
  <c r="CY31" i="191" s="1"/>
  <c r="CR11" i="164"/>
  <c r="CR31" i="164" s="1"/>
  <c r="CR11" i="126"/>
  <c r="CR31" i="126" s="1"/>
  <c r="CR10" i="144" s="1"/>
  <c r="CR11" i="80"/>
  <c r="CR31" i="80" s="1"/>
  <c r="CR11" i="166"/>
  <c r="CR31" i="166" s="1"/>
  <c r="CV11" i="195"/>
  <c r="CV11" i="194"/>
  <c r="CV31" i="194" s="1"/>
  <c r="CV11" i="192"/>
  <c r="CV31" i="192" s="1"/>
  <c r="CV11" i="191"/>
  <c r="CV31" i="191" s="1"/>
  <c r="CO11" i="145"/>
  <c r="CO31" i="145" s="1"/>
  <c r="CO11" i="166"/>
  <c r="CO31" i="166" s="1"/>
  <c r="CO11" i="126"/>
  <c r="CO31" i="126" s="1"/>
  <c r="CO10" i="144" s="1"/>
  <c r="CO11" i="163"/>
  <c r="CO31" i="163" s="1"/>
  <c r="CO11" i="80"/>
  <c r="CO31" i="80" s="1"/>
  <c r="CO11" i="164"/>
  <c r="CO31" i="164" s="1"/>
  <c r="CW7" i="193"/>
  <c r="CP7" i="165"/>
  <c r="BI12" i="193"/>
  <c r="BB12" i="165"/>
  <c r="CR11" i="191"/>
  <c r="CR31" i="191" s="1"/>
  <c r="CR11" i="195"/>
  <c r="CR11" i="194"/>
  <c r="CR31" i="194" s="1"/>
  <c r="CR11" i="192"/>
  <c r="CR31" i="192" s="1"/>
  <c r="CK11" i="166"/>
  <c r="CK31" i="166" s="1"/>
  <c r="CK11" i="126"/>
  <c r="CK31" i="126" s="1"/>
  <c r="CK10" i="144" s="1"/>
  <c r="CK11" i="163"/>
  <c r="CK31" i="163" s="1"/>
  <c r="CK11" i="80"/>
  <c r="CK31" i="80" s="1"/>
  <c r="CK11" i="164"/>
  <c r="CK31" i="164" s="1"/>
  <c r="CK11" i="145"/>
  <c r="CK31" i="145" s="1"/>
  <c r="AT22" i="194"/>
  <c r="AT42" i="194" s="1"/>
  <c r="AT22" i="192"/>
  <c r="AT42" i="192" s="1"/>
  <c r="AT22" i="191"/>
  <c r="AT42" i="191" s="1"/>
  <c r="AT22" i="195"/>
  <c r="AM22" i="145"/>
  <c r="AM42" i="145" s="1"/>
  <c r="AM22" i="166"/>
  <c r="AM42" i="166" s="1"/>
  <c r="AM22" i="126"/>
  <c r="AM42" i="126" s="1"/>
  <c r="AM21" i="144" s="1"/>
  <c r="AM22" i="163"/>
  <c r="AM42" i="163" s="1"/>
  <c r="AM22" i="80"/>
  <c r="AM42" i="80" s="1"/>
  <c r="AM22" i="164"/>
  <c r="AM42" i="164" s="1"/>
  <c r="AM15" i="193"/>
  <c r="AF15" i="165"/>
  <c r="CX17" i="192"/>
  <c r="CX37" i="192" s="1"/>
  <c r="CX17" i="191"/>
  <c r="CX37" i="191" s="1"/>
  <c r="CX17" i="195"/>
  <c r="CX17" i="194"/>
  <c r="CX37" i="194" s="1"/>
  <c r="CQ17" i="145"/>
  <c r="CQ37" i="145" s="1"/>
  <c r="CQ17" i="166"/>
  <c r="CQ37" i="166" s="1"/>
  <c r="CQ17" i="126"/>
  <c r="CQ37" i="126" s="1"/>
  <c r="CQ16" i="144" s="1"/>
  <c r="CQ17" i="163"/>
  <c r="CQ37" i="163" s="1"/>
  <c r="CQ17" i="80"/>
  <c r="CQ37" i="80" s="1"/>
  <c r="CQ17" i="164"/>
  <c r="CQ37" i="164" s="1"/>
  <c r="CE22" i="194"/>
  <c r="CE42" i="194" s="1"/>
  <c r="CE22" i="191"/>
  <c r="CE42" i="191" s="1"/>
  <c r="BX22" i="80"/>
  <c r="BX42" i="80" s="1"/>
  <c r="CE22" i="192"/>
  <c r="CE42" i="192" s="1"/>
  <c r="BX22" i="145"/>
  <c r="BX42" i="145" s="1"/>
  <c r="BX22" i="164"/>
  <c r="BX42" i="164" s="1"/>
  <c r="BX22" i="163"/>
  <c r="BX42" i="163" s="1"/>
  <c r="BX22" i="126"/>
  <c r="BX42" i="126" s="1"/>
  <c r="BX21" i="144" s="1"/>
  <c r="CE22" i="195"/>
  <c r="BX22" i="166"/>
  <c r="BX42" i="166" s="1"/>
  <c r="CN17" i="192"/>
  <c r="CN37" i="192" s="1"/>
  <c r="CN17" i="191"/>
  <c r="CN37" i="191" s="1"/>
  <c r="CN17" i="195"/>
  <c r="CN17" i="194"/>
  <c r="CN37" i="194" s="1"/>
  <c r="CG17" i="145"/>
  <c r="CG37" i="145" s="1"/>
  <c r="CG17" i="166"/>
  <c r="CG37" i="166" s="1"/>
  <c r="CG17" i="80"/>
  <c r="CG37" i="80" s="1"/>
  <c r="CG17" i="163"/>
  <c r="CG37" i="163" s="1"/>
  <c r="CG17" i="126"/>
  <c r="CG37" i="126" s="1"/>
  <c r="CG16" i="144" s="1"/>
  <c r="CG17" i="164"/>
  <c r="CG37" i="164" s="1"/>
  <c r="CN11" i="195"/>
  <c r="CN11" i="194"/>
  <c r="CN31" i="194" s="1"/>
  <c r="CN11" i="192"/>
  <c r="CN31" i="192" s="1"/>
  <c r="CN11" i="191"/>
  <c r="CN31" i="191" s="1"/>
  <c r="CG11" i="166"/>
  <c r="CG31" i="166" s="1"/>
  <c r="CG11" i="126"/>
  <c r="CG31" i="126" s="1"/>
  <c r="CG10" i="144" s="1"/>
  <c r="CG11" i="163"/>
  <c r="CG31" i="163" s="1"/>
  <c r="CG11" i="80"/>
  <c r="CG31" i="80" s="1"/>
  <c r="CG11" i="164"/>
  <c r="CG31" i="164" s="1"/>
  <c r="CG11" i="145"/>
  <c r="CG31" i="145" s="1"/>
  <c r="AF7" i="193"/>
  <c r="Y7" i="165"/>
  <c r="AN7" i="193"/>
  <c r="AG7" i="165"/>
  <c r="AO17" i="192"/>
  <c r="AO37" i="192" s="1"/>
  <c r="AO17" i="191"/>
  <c r="AO37" i="191" s="1"/>
  <c r="AO17" i="195"/>
  <c r="AO17" i="194"/>
  <c r="AO37" i="194" s="1"/>
  <c r="AH17" i="163"/>
  <c r="AH37" i="163" s="1"/>
  <c r="AH17" i="80"/>
  <c r="AH37" i="80" s="1"/>
  <c r="AH17" i="145"/>
  <c r="AH37" i="145" s="1"/>
  <c r="AH17" i="164"/>
  <c r="AH37" i="164" s="1"/>
  <c r="AH17" i="166"/>
  <c r="AH37" i="166" s="1"/>
  <c r="AH17" i="126"/>
  <c r="AH37" i="126" s="1"/>
  <c r="AH16" i="144" s="1"/>
  <c r="CT11" i="164"/>
  <c r="CT31" i="164" s="1"/>
  <c r="CT11" i="126"/>
  <c r="CT31" i="126" s="1"/>
  <c r="CT10" i="144" s="1"/>
  <c r="CT11" i="166"/>
  <c r="CT31" i="166" s="1"/>
  <c r="CT11" i="145"/>
  <c r="CT31" i="145" s="1"/>
  <c r="CT11" i="80"/>
  <c r="CT31" i="80" s="1"/>
  <c r="CT11" i="163"/>
  <c r="CT31" i="163" s="1"/>
  <c r="DA11" i="195"/>
  <c r="DA11" i="194"/>
  <c r="DA31" i="194" s="1"/>
  <c r="DA11" i="191"/>
  <c r="DA31" i="191" s="1"/>
  <c r="DA11" i="192"/>
  <c r="DA31" i="192" s="1"/>
  <c r="CL7" i="193"/>
  <c r="CE7" i="165"/>
  <c r="X14" i="195"/>
  <c r="Q14" i="164"/>
  <c r="Q34" i="164" s="1"/>
  <c r="Q14" i="126"/>
  <c r="Q34" i="126" s="1"/>
  <c r="Q13" i="144" s="1"/>
  <c r="Q14" i="163"/>
  <c r="Q34" i="163" s="1"/>
  <c r="Q14" i="166"/>
  <c r="Q34" i="166" s="1"/>
  <c r="Q14" i="145"/>
  <c r="Q34" i="145" s="1"/>
  <c r="X14" i="191"/>
  <c r="X34" i="191" s="1"/>
  <c r="X14" i="194"/>
  <c r="X34" i="194" s="1"/>
  <c r="X14" i="192"/>
  <c r="X34" i="192" s="1"/>
  <c r="Q14" i="80"/>
  <c r="Q34" i="80" s="1"/>
  <c r="CF7" i="193"/>
  <c r="BY7" i="165"/>
  <c r="Y12" i="193"/>
  <c r="R12" i="165"/>
  <c r="X7" i="165"/>
  <c r="AE7" i="193"/>
  <c r="CA10" i="194"/>
  <c r="CA30" i="194" s="1"/>
  <c r="CA10" i="192"/>
  <c r="CA30" i="192" s="1"/>
  <c r="CA10" i="195"/>
  <c r="BT11" i="54"/>
  <c r="CA10" i="191"/>
  <c r="CA30" i="191" s="1"/>
  <c r="BT10" i="145"/>
  <c r="BT30" i="145" s="1"/>
  <c r="BT10" i="80"/>
  <c r="BT30" i="80" s="1"/>
  <c r="BT10" i="163"/>
  <c r="BT30" i="163" s="1"/>
  <c r="BT10" i="166"/>
  <c r="BT30" i="166" s="1"/>
  <c r="BT10" i="164"/>
  <c r="BT30" i="164" s="1"/>
  <c r="BT10" i="126"/>
  <c r="BT30" i="126" s="1"/>
  <c r="BT9" i="144" s="1"/>
  <c r="V6" i="165"/>
  <c r="AC6" i="193"/>
  <c r="AJ8" i="194"/>
  <c r="AJ28" i="194" s="1"/>
  <c r="AJ8" i="192"/>
  <c r="AJ28" i="192" s="1"/>
  <c r="AJ8" i="195"/>
  <c r="AC22" i="54"/>
  <c r="AJ8" i="191"/>
  <c r="AJ28" i="191" s="1"/>
  <c r="AC8" i="164"/>
  <c r="AC28" i="164" s="1"/>
  <c r="AC8" i="145"/>
  <c r="AC28" i="145" s="1"/>
  <c r="AC8" i="166"/>
  <c r="AC28" i="166" s="1"/>
  <c r="AC8" i="126"/>
  <c r="AC28" i="126" s="1"/>
  <c r="AC7" i="144" s="1"/>
  <c r="AC8" i="163"/>
  <c r="AC28" i="163" s="1"/>
  <c r="AC8" i="80"/>
  <c r="AC28" i="80" s="1"/>
  <c r="DD13" i="192"/>
  <c r="DD33" i="192" s="1"/>
  <c r="DD13" i="195"/>
  <c r="DD13" i="194"/>
  <c r="DD33" i="194" s="1"/>
  <c r="CW14" i="54"/>
  <c r="DD13" i="191"/>
  <c r="DD33" i="191" s="1"/>
  <c r="CW13" i="166"/>
  <c r="CW33" i="166" s="1"/>
  <c r="CW13" i="80"/>
  <c r="CW33" i="80" s="1"/>
  <c r="CW13" i="163"/>
  <c r="CW33" i="163" s="1"/>
  <c r="CW13" i="126"/>
  <c r="CW33" i="126" s="1"/>
  <c r="CW12" i="144" s="1"/>
  <c r="CW13" i="164"/>
  <c r="CW33" i="164" s="1"/>
  <c r="CW13" i="145"/>
  <c r="CW33" i="145" s="1"/>
  <c r="BN10" i="195"/>
  <c r="BN10" i="194"/>
  <c r="BN30" i="194" s="1"/>
  <c r="BN10" i="192"/>
  <c r="BN30" i="192" s="1"/>
  <c r="BG11" i="54"/>
  <c r="BN10" i="191"/>
  <c r="BN30" i="191" s="1"/>
  <c r="BG10" i="166"/>
  <c r="BG30" i="166" s="1"/>
  <c r="BG10" i="126"/>
  <c r="BG30" i="126" s="1"/>
  <c r="BG9" i="144" s="1"/>
  <c r="BG10" i="163"/>
  <c r="BG30" i="163" s="1"/>
  <c r="BG10" i="80"/>
  <c r="BG30" i="80" s="1"/>
  <c r="BG10" i="164"/>
  <c r="BG30" i="164" s="1"/>
  <c r="BG10" i="145"/>
  <c r="BG30" i="145" s="1"/>
  <c r="AK6" i="165"/>
  <c r="AR6" i="193"/>
  <c r="AQ20" i="192"/>
  <c r="AQ40" i="192" s="1"/>
  <c r="AJ20" i="126"/>
  <c r="AJ40" i="126" s="1"/>
  <c r="AJ19" i="144" s="1"/>
  <c r="AJ20" i="163"/>
  <c r="AJ40" i="163" s="1"/>
  <c r="AJ20" i="145"/>
  <c r="AJ40" i="145" s="1"/>
  <c r="AQ20" i="195"/>
  <c r="AQ20" i="191"/>
  <c r="AQ40" i="191" s="1"/>
  <c r="AJ20" i="166"/>
  <c r="AJ40" i="166" s="1"/>
  <c r="AJ20" i="164"/>
  <c r="AJ40" i="164" s="1"/>
  <c r="AQ20" i="194"/>
  <c r="AQ40" i="194" s="1"/>
  <c r="AJ20" i="80"/>
  <c r="AJ40" i="80" s="1"/>
  <c r="CZ9" i="193"/>
  <c r="CS9" i="165"/>
  <c r="AF12" i="165"/>
  <c r="AM12" i="193"/>
  <c r="AN9" i="165"/>
  <c r="AU9" i="193"/>
  <c r="AQ15" i="193"/>
  <c r="AJ15" i="165"/>
  <c r="CR15" i="165"/>
  <c r="CY15" i="193"/>
  <c r="CO7" i="165"/>
  <c r="CV7" i="193"/>
  <c r="CS15" i="165"/>
  <c r="CZ15" i="193"/>
  <c r="CZ17" i="195"/>
  <c r="CZ17" i="194"/>
  <c r="CZ37" i="194" s="1"/>
  <c r="CZ17" i="192"/>
  <c r="CZ37" i="192" s="1"/>
  <c r="CZ17" i="191"/>
  <c r="CZ37" i="191" s="1"/>
  <c r="CS17" i="163"/>
  <c r="CS37" i="163" s="1"/>
  <c r="CS17" i="80"/>
  <c r="CS37" i="80" s="1"/>
  <c r="CS17" i="164"/>
  <c r="CS37" i="164" s="1"/>
  <c r="CS17" i="145"/>
  <c r="CS37" i="145" s="1"/>
  <c r="CS17" i="166"/>
  <c r="CS37" i="166" s="1"/>
  <c r="CS17" i="126"/>
  <c r="CS37" i="126" s="1"/>
  <c r="CS16" i="144" s="1"/>
  <c r="CP12" i="165"/>
  <c r="CW12" i="193"/>
  <c r="BB9" i="165"/>
  <c r="BI9" i="193"/>
  <c r="BI11" i="194"/>
  <c r="BI31" i="194" s="1"/>
  <c r="BI11" i="191"/>
  <c r="BI31" i="191" s="1"/>
  <c r="BB11" i="164"/>
  <c r="BB31" i="164" s="1"/>
  <c r="BB11" i="145"/>
  <c r="BB31" i="145" s="1"/>
  <c r="BB11" i="163"/>
  <c r="BB31" i="163" s="1"/>
  <c r="BI11" i="192"/>
  <c r="BI31" i="192" s="1"/>
  <c r="BI11" i="195"/>
  <c r="BB11" i="166"/>
  <c r="BB31" i="166" s="1"/>
  <c r="BB11" i="80"/>
  <c r="BB31" i="80" s="1"/>
  <c r="BB11" i="126"/>
  <c r="BB31" i="126" s="1"/>
  <c r="BB10" i="144" s="1"/>
  <c r="CR17" i="195"/>
  <c r="CR17" i="194"/>
  <c r="CR37" i="194" s="1"/>
  <c r="CR17" i="192"/>
  <c r="CR37" i="192" s="1"/>
  <c r="CR17" i="191"/>
  <c r="CR37" i="191" s="1"/>
  <c r="CK17" i="163"/>
  <c r="CK37" i="163" s="1"/>
  <c r="CK17" i="126"/>
  <c r="CK37" i="126" s="1"/>
  <c r="CK16" i="144" s="1"/>
  <c r="CK17" i="164"/>
  <c r="CK37" i="164" s="1"/>
  <c r="CK17" i="145"/>
  <c r="CK37" i="145" s="1"/>
  <c r="CK17" i="166"/>
  <c r="CK37" i="166" s="1"/>
  <c r="CK17" i="80"/>
  <c r="CK37" i="80" s="1"/>
  <c r="CQ14" i="166"/>
  <c r="CQ34" i="166" s="1"/>
  <c r="CX14" i="195"/>
  <c r="CX14" i="194"/>
  <c r="CX34" i="194" s="1"/>
  <c r="CQ14" i="164"/>
  <c r="CQ34" i="164" s="1"/>
  <c r="CQ14" i="80"/>
  <c r="CQ34" i="80" s="1"/>
  <c r="CQ14" i="126"/>
  <c r="CQ34" i="126" s="1"/>
  <c r="CQ13" i="144" s="1"/>
  <c r="CX14" i="192"/>
  <c r="CX34" i="192" s="1"/>
  <c r="CQ14" i="145"/>
  <c r="CQ34" i="145" s="1"/>
  <c r="CQ14" i="163"/>
  <c r="CQ34" i="163" s="1"/>
  <c r="CX14" i="191"/>
  <c r="CX34" i="191" s="1"/>
  <c r="CX11" i="195"/>
  <c r="CX11" i="194"/>
  <c r="CX31" i="194" s="1"/>
  <c r="CX11" i="192"/>
  <c r="CX31" i="192" s="1"/>
  <c r="CX11" i="191"/>
  <c r="CX31" i="191" s="1"/>
  <c r="CQ11" i="145"/>
  <c r="CQ31" i="145" s="1"/>
  <c r="CQ11" i="166"/>
  <c r="CQ31" i="166" s="1"/>
  <c r="CQ11" i="126"/>
  <c r="CQ31" i="126" s="1"/>
  <c r="CQ10" i="144" s="1"/>
  <c r="CQ11" i="163"/>
  <c r="CQ31" i="163" s="1"/>
  <c r="CQ11" i="80"/>
  <c r="CQ31" i="80" s="1"/>
  <c r="CQ11" i="164"/>
  <c r="CQ31" i="164" s="1"/>
  <c r="BX9" i="165"/>
  <c r="CE9" i="193"/>
  <c r="BR22" i="192"/>
  <c r="BR42" i="192" s="1"/>
  <c r="BR22" i="191"/>
  <c r="BR42" i="191" s="1"/>
  <c r="BR22" i="195"/>
  <c r="BR22" i="194"/>
  <c r="BR42" i="194" s="1"/>
  <c r="BK22" i="163"/>
  <c r="BK42" i="163" s="1"/>
  <c r="BK22" i="80"/>
  <c r="BK42" i="80" s="1"/>
  <c r="BK22" i="164"/>
  <c r="BK42" i="164" s="1"/>
  <c r="BK22" i="145"/>
  <c r="BK42" i="145" s="1"/>
  <c r="BK22" i="166"/>
  <c r="BK42" i="166" s="1"/>
  <c r="BK22" i="126"/>
  <c r="BK42" i="126" s="1"/>
  <c r="BK21" i="144" s="1"/>
  <c r="BR11" i="195"/>
  <c r="BR11" i="194"/>
  <c r="BR31" i="194" s="1"/>
  <c r="BR11" i="192"/>
  <c r="BR31" i="192" s="1"/>
  <c r="BR11" i="191"/>
  <c r="BR31" i="191" s="1"/>
  <c r="BK11" i="163"/>
  <c r="BK31" i="163" s="1"/>
  <c r="BK11" i="80"/>
  <c r="BK31" i="80" s="1"/>
  <c r="BK11" i="164"/>
  <c r="BK31" i="164" s="1"/>
  <c r="BK11" i="145"/>
  <c r="BK31" i="145" s="1"/>
  <c r="BK11" i="166"/>
  <c r="BK31" i="166" s="1"/>
  <c r="BK11" i="126"/>
  <c r="BK31" i="126" s="1"/>
  <c r="BK10" i="144" s="1"/>
  <c r="BF7" i="165"/>
  <c r="BM7" i="193"/>
  <c r="BF22" i="192"/>
  <c r="BF42" i="192" s="1"/>
  <c r="BF22" i="191"/>
  <c r="BF42" i="191" s="1"/>
  <c r="BF22" i="195"/>
  <c r="BF22" i="194"/>
  <c r="BF42" i="194" s="1"/>
  <c r="AY22" i="145"/>
  <c r="AY42" i="145" s="1"/>
  <c r="AY22" i="166"/>
  <c r="AY42" i="166" s="1"/>
  <c r="AY22" i="126"/>
  <c r="AY42" i="126" s="1"/>
  <c r="AY21" i="144" s="1"/>
  <c r="AY22" i="164"/>
  <c r="AY42" i="164" s="1"/>
  <c r="AY22" i="80"/>
  <c r="AY42" i="80" s="1"/>
  <c r="AY22" i="163"/>
  <c r="AY42" i="163" s="1"/>
  <c r="CG18" i="165"/>
  <c r="CN18" i="193"/>
  <c r="BS15" i="165"/>
  <c r="BZ15" i="193"/>
  <c r="AB18" i="193"/>
  <c r="U18" i="165"/>
  <c r="BP9" i="193"/>
  <c r="BI9" i="165"/>
  <c r="BP11" i="192"/>
  <c r="BP31" i="192" s="1"/>
  <c r="BP11" i="191"/>
  <c r="BP31" i="191" s="1"/>
  <c r="BP11" i="195"/>
  <c r="BP11" i="194"/>
  <c r="BP31" i="194" s="1"/>
  <c r="BI11" i="145"/>
  <c r="BI31" i="145" s="1"/>
  <c r="BI11" i="166"/>
  <c r="BI31" i="166" s="1"/>
  <c r="BI11" i="126"/>
  <c r="BI31" i="126" s="1"/>
  <c r="BI10" i="144" s="1"/>
  <c r="BI11" i="163"/>
  <c r="BI31" i="163" s="1"/>
  <c r="BI11" i="80"/>
  <c r="BI31" i="80" s="1"/>
  <c r="BI11" i="164"/>
  <c r="BI31" i="164" s="1"/>
  <c r="AH7" i="165"/>
  <c r="AO7" i="193"/>
  <c r="BT9" i="193"/>
  <c r="BM9" i="165"/>
  <c r="BM15" i="165"/>
  <c r="BT15" i="193"/>
  <c r="AS9" i="193"/>
  <c r="AL9" i="165"/>
  <c r="BH18" i="193"/>
  <c r="BA18" i="165"/>
  <c r="AV18" i="193"/>
  <c r="AO18" i="165"/>
  <c r="AV20" i="191"/>
  <c r="AV40" i="191" s="1"/>
  <c r="AV20" i="195"/>
  <c r="AV20" i="194"/>
  <c r="AV40" i="194" s="1"/>
  <c r="AV20" i="192"/>
  <c r="AV40" i="192" s="1"/>
  <c r="AO20" i="145"/>
  <c r="AO40" i="145" s="1"/>
  <c r="AO20" i="166"/>
  <c r="AO40" i="166" s="1"/>
  <c r="AO20" i="80"/>
  <c r="AO40" i="80" s="1"/>
  <c r="AO20" i="163"/>
  <c r="AO40" i="163" s="1"/>
  <c r="AO20" i="126"/>
  <c r="AO40" i="126" s="1"/>
  <c r="AO19" i="144" s="1"/>
  <c r="AO20" i="164"/>
  <c r="AO40" i="164" s="1"/>
  <c r="BC15" i="193"/>
  <c r="AV15" i="165"/>
  <c r="CE14" i="145"/>
  <c r="CE34" i="145" s="1"/>
  <c r="CE14" i="80"/>
  <c r="CE34" i="80" s="1"/>
  <c r="CL14" i="195"/>
  <c r="CE14" i="166"/>
  <c r="CE34" i="166" s="1"/>
  <c r="CL14" i="194"/>
  <c r="CL34" i="194" s="1"/>
  <c r="CE14" i="126"/>
  <c r="CE34" i="126" s="1"/>
  <c r="CE13" i="144" s="1"/>
  <c r="CE14" i="164"/>
  <c r="CE34" i="164" s="1"/>
  <c r="CL14" i="192"/>
  <c r="CL34" i="192" s="1"/>
  <c r="CE14" i="163"/>
  <c r="CE34" i="163" s="1"/>
  <c r="CL14" i="191"/>
  <c r="CL34" i="191" s="1"/>
  <c r="Q15" i="165"/>
  <c r="X15" i="193"/>
  <c r="U14" i="195"/>
  <c r="U14" i="192"/>
  <c r="U34" i="192" s="1"/>
  <c r="N14" i="163"/>
  <c r="N34" i="163" s="1"/>
  <c r="N14" i="80"/>
  <c r="N34" i="80" s="1"/>
  <c r="N14" i="164"/>
  <c r="N34" i="164" s="1"/>
  <c r="U14" i="191"/>
  <c r="U34" i="191" s="1"/>
  <c r="N14" i="145"/>
  <c r="N34" i="145" s="1"/>
  <c r="U14" i="194"/>
  <c r="U34" i="194" s="1"/>
  <c r="N14" i="166"/>
  <c r="N34" i="166" s="1"/>
  <c r="N14" i="126"/>
  <c r="N34" i="126" s="1"/>
  <c r="N13" i="144" s="1"/>
  <c r="Q14" i="191"/>
  <c r="Q34" i="191" s="1"/>
  <c r="J14" i="163"/>
  <c r="J34" i="163" s="1"/>
  <c r="J14" i="80"/>
  <c r="J34" i="80" s="1"/>
  <c r="Q14" i="195"/>
  <c r="J14" i="164"/>
  <c r="J34" i="164" s="1"/>
  <c r="Q14" i="194"/>
  <c r="Q34" i="194" s="1"/>
  <c r="J14" i="145"/>
  <c r="J34" i="145" s="1"/>
  <c r="Q14" i="192"/>
  <c r="Q34" i="192" s="1"/>
  <c r="J14" i="166"/>
  <c r="J34" i="166" s="1"/>
  <c r="J14" i="126"/>
  <c r="J34" i="126" s="1"/>
  <c r="J13" i="144" s="1"/>
  <c r="CJ14" i="195"/>
  <c r="CJ14" i="194"/>
  <c r="CJ34" i="194" s="1"/>
  <c r="CJ14" i="192"/>
  <c r="CJ34" i="192" s="1"/>
  <c r="CJ14" i="191"/>
  <c r="CJ34" i="191" s="1"/>
  <c r="CC14" i="166"/>
  <c r="CC34" i="166" s="1"/>
  <c r="CC14" i="80"/>
  <c r="CC34" i="80" s="1"/>
  <c r="CC14" i="163"/>
  <c r="CC34" i="163" s="1"/>
  <c r="CC14" i="126"/>
  <c r="CC34" i="126" s="1"/>
  <c r="CC13" i="144" s="1"/>
  <c r="CC14" i="164"/>
  <c r="CC34" i="164" s="1"/>
  <c r="CC14" i="145"/>
  <c r="CC34" i="145" s="1"/>
  <c r="DF11" i="195"/>
  <c r="DF11" i="194"/>
  <c r="DF31" i="194" s="1"/>
  <c r="DF11" i="192"/>
  <c r="DF31" i="192" s="1"/>
  <c r="DF11" i="191"/>
  <c r="DF31" i="191" s="1"/>
  <c r="CY11" i="166"/>
  <c r="CY31" i="166" s="1"/>
  <c r="CY11" i="126"/>
  <c r="CY31" i="126" s="1"/>
  <c r="CY10" i="144" s="1"/>
  <c r="CY11" i="163"/>
  <c r="CY31" i="163" s="1"/>
  <c r="CY11" i="80"/>
  <c r="CY31" i="80" s="1"/>
  <c r="CY11" i="164"/>
  <c r="CY31" i="164" s="1"/>
  <c r="CY11" i="145"/>
  <c r="CY31" i="145" s="1"/>
  <c r="CL14" i="166"/>
  <c r="CL34" i="166" s="1"/>
  <c r="CS14" i="191"/>
  <c r="CS34" i="191" s="1"/>
  <c r="CL14" i="126"/>
  <c r="CL34" i="126" s="1"/>
  <c r="CL13" i="144" s="1"/>
  <c r="CS14" i="195"/>
  <c r="CL14" i="145"/>
  <c r="CL34" i="145" s="1"/>
  <c r="CS14" i="194"/>
  <c r="CS34" i="194" s="1"/>
  <c r="CL14" i="80"/>
  <c r="CL34" i="80" s="1"/>
  <c r="CL14" i="164"/>
  <c r="CL34" i="164" s="1"/>
  <c r="CS14" i="192"/>
  <c r="CS34" i="192" s="1"/>
  <c r="CL14" i="163"/>
  <c r="CL34" i="163" s="1"/>
  <c r="BC22" i="54"/>
  <c r="BJ8" i="194"/>
  <c r="BJ28" i="194" s="1"/>
  <c r="BJ8" i="192"/>
  <c r="BJ28" i="192" s="1"/>
  <c r="BJ8" i="191"/>
  <c r="BJ28" i="191" s="1"/>
  <c r="BJ8" i="195"/>
  <c r="BC8" i="166"/>
  <c r="BC28" i="166" s="1"/>
  <c r="BC8" i="126"/>
  <c r="BC28" i="126" s="1"/>
  <c r="BC7" i="144" s="1"/>
  <c r="BC8" i="163"/>
  <c r="BC28" i="163" s="1"/>
  <c r="BC8" i="80"/>
  <c r="BC28" i="80" s="1"/>
  <c r="BC8" i="164"/>
  <c r="BC28" i="164" s="1"/>
  <c r="BC8" i="145"/>
  <c r="BC28" i="145" s="1"/>
  <c r="BJ16" i="195"/>
  <c r="BJ16" i="194"/>
  <c r="BJ36" i="194" s="1"/>
  <c r="BJ16" i="192"/>
  <c r="BJ36" i="192" s="1"/>
  <c r="BC17" i="54"/>
  <c r="BJ16" i="191"/>
  <c r="BJ36" i="191" s="1"/>
  <c r="BC16" i="145"/>
  <c r="BC36" i="145" s="1"/>
  <c r="BC16" i="166"/>
  <c r="BC36" i="166" s="1"/>
  <c r="BC16" i="126"/>
  <c r="BC36" i="126" s="1"/>
  <c r="BC15" i="144" s="1"/>
  <c r="BC16" i="163"/>
  <c r="BC36" i="163" s="1"/>
  <c r="BC16" i="80"/>
  <c r="BC36" i="80" s="1"/>
  <c r="BC16" i="164"/>
  <c r="BC36" i="164" s="1"/>
  <c r="BU13" i="192"/>
  <c r="BU33" i="192" s="1"/>
  <c r="BU13" i="195"/>
  <c r="BU13" i="194"/>
  <c r="BU33" i="194" s="1"/>
  <c r="BN13" i="166"/>
  <c r="BN33" i="166" s="1"/>
  <c r="BU13" i="191"/>
  <c r="BU33" i="191" s="1"/>
  <c r="BN13" i="145"/>
  <c r="BN33" i="145" s="1"/>
  <c r="BN13" i="164"/>
  <c r="BN33" i="164" s="1"/>
  <c r="BN13" i="163"/>
  <c r="BN33" i="163" s="1"/>
  <c r="BN14" i="54"/>
  <c r="BN13" i="80"/>
  <c r="BN33" i="80" s="1"/>
  <c r="BN13" i="126"/>
  <c r="BN33" i="126" s="1"/>
  <c r="BN12" i="144" s="1"/>
  <c r="W16" i="195"/>
  <c r="W16" i="192"/>
  <c r="W36" i="192" s="1"/>
  <c r="W16" i="194"/>
  <c r="W36" i="194" s="1"/>
  <c r="P17" i="54"/>
  <c r="W16" i="191"/>
  <c r="W36" i="191" s="1"/>
  <c r="P16" i="164"/>
  <c r="P36" i="164" s="1"/>
  <c r="P16" i="145"/>
  <c r="P36" i="145" s="1"/>
  <c r="P16" i="126"/>
  <c r="P36" i="126" s="1"/>
  <c r="P15" i="144" s="1"/>
  <c r="P16" i="166"/>
  <c r="P36" i="166" s="1"/>
  <c r="P16" i="163"/>
  <c r="P36" i="163" s="1"/>
  <c r="P16" i="80"/>
  <c r="P36" i="80" s="1"/>
  <c r="P6" i="165"/>
  <c r="W6" i="193"/>
  <c r="AZ13" i="194"/>
  <c r="AZ33" i="194" s="1"/>
  <c r="AZ13" i="192"/>
  <c r="AZ33" i="192" s="1"/>
  <c r="AZ13" i="195"/>
  <c r="AZ13" i="191"/>
  <c r="AZ33" i="191" s="1"/>
  <c r="AS13" i="163"/>
  <c r="AS33" i="163" s="1"/>
  <c r="AS14" i="54"/>
  <c r="AS13" i="164"/>
  <c r="AS33" i="164" s="1"/>
  <c r="AS13" i="80"/>
  <c r="AS33" i="80" s="1"/>
  <c r="AS13" i="145"/>
  <c r="AS33" i="145" s="1"/>
  <c r="AS13" i="166"/>
  <c r="AS33" i="166" s="1"/>
  <c r="AS13" i="126"/>
  <c r="AS33" i="126" s="1"/>
  <c r="AS12" i="144" s="1"/>
  <c r="AZ16" i="192"/>
  <c r="AZ36" i="192" s="1"/>
  <c r="AZ16" i="195"/>
  <c r="AZ16" i="194"/>
  <c r="AZ36" i="194" s="1"/>
  <c r="AZ16" i="191"/>
  <c r="AZ36" i="191" s="1"/>
  <c r="AS17" i="54"/>
  <c r="AS16" i="163"/>
  <c r="AS36" i="163" s="1"/>
  <c r="AS16" i="80"/>
  <c r="AS36" i="80" s="1"/>
  <c r="AS16" i="164"/>
  <c r="AS36" i="164" s="1"/>
  <c r="AS16" i="145"/>
  <c r="AS36" i="145" s="1"/>
  <c r="AS16" i="166"/>
  <c r="AS36" i="166" s="1"/>
  <c r="AS16" i="126"/>
  <c r="AS36" i="126" s="1"/>
  <c r="AS15" i="144" s="1"/>
  <c r="BG10" i="192"/>
  <c r="BG30" i="192" s="1"/>
  <c r="BG10" i="195"/>
  <c r="BG10" i="194"/>
  <c r="BG30" i="194" s="1"/>
  <c r="AZ10" i="164"/>
  <c r="AZ30" i="164" s="1"/>
  <c r="BG10" i="191"/>
  <c r="BG30" i="191" s="1"/>
  <c r="AZ10" i="145"/>
  <c r="AZ30" i="145" s="1"/>
  <c r="AZ10" i="126"/>
  <c r="AZ30" i="126" s="1"/>
  <c r="AZ9" i="144" s="1"/>
  <c r="AZ10" i="166"/>
  <c r="AZ30" i="166" s="1"/>
  <c r="AZ10" i="163"/>
  <c r="AZ30" i="163" s="1"/>
  <c r="AZ10" i="80"/>
  <c r="AZ30" i="80" s="1"/>
  <c r="AZ11" i="54"/>
  <c r="BG8" i="192"/>
  <c r="BG28" i="192" s="1"/>
  <c r="BG8" i="195"/>
  <c r="BG8" i="194"/>
  <c r="BG28" i="194" s="1"/>
  <c r="BG8" i="191"/>
  <c r="BG28" i="191" s="1"/>
  <c r="AZ8" i="126"/>
  <c r="AZ28" i="126" s="1"/>
  <c r="AZ7" i="144" s="1"/>
  <c r="AZ8" i="164"/>
  <c r="AZ28" i="164" s="1"/>
  <c r="AZ8" i="80"/>
  <c r="AZ28" i="80" s="1"/>
  <c r="AZ8" i="166"/>
  <c r="AZ28" i="166" s="1"/>
  <c r="AZ22" i="54"/>
  <c r="AZ8" i="163"/>
  <c r="AZ28" i="163" s="1"/>
  <c r="AZ8" i="145"/>
  <c r="AZ28" i="145" s="1"/>
  <c r="BS8" i="195"/>
  <c r="BS8" i="194"/>
  <c r="BS28" i="194" s="1"/>
  <c r="BS8" i="192"/>
  <c r="BS28" i="192" s="1"/>
  <c r="BS8" i="191"/>
  <c r="BS28" i="191" s="1"/>
  <c r="BL8" i="126"/>
  <c r="BL28" i="126" s="1"/>
  <c r="BL7" i="144" s="1"/>
  <c r="BL8" i="164"/>
  <c r="BL28" i="164" s="1"/>
  <c r="BL8" i="163"/>
  <c r="BL28" i="163" s="1"/>
  <c r="BL22" i="54"/>
  <c r="BL8" i="80"/>
  <c r="BL28" i="80" s="1"/>
  <c r="BL8" i="166"/>
  <c r="BL28" i="166" s="1"/>
  <c r="BL8" i="145"/>
  <c r="BL28" i="145" s="1"/>
  <c r="BD10" i="194"/>
  <c r="BD30" i="194" s="1"/>
  <c r="BD10" i="192"/>
  <c r="BD30" i="192" s="1"/>
  <c r="BD10" i="195"/>
  <c r="AW11" i="54"/>
  <c r="BD10" i="191"/>
  <c r="BD30" i="191" s="1"/>
  <c r="AW10" i="145"/>
  <c r="AW30" i="145" s="1"/>
  <c r="AW10" i="166"/>
  <c r="AW30" i="166" s="1"/>
  <c r="AW10" i="126"/>
  <c r="AW30" i="126" s="1"/>
  <c r="AW9" i="144" s="1"/>
  <c r="AW10" i="163"/>
  <c r="AW30" i="163" s="1"/>
  <c r="AW10" i="80"/>
  <c r="AW30" i="80" s="1"/>
  <c r="AW10" i="164"/>
  <c r="AW30" i="164" s="1"/>
  <c r="AW22" i="54"/>
  <c r="BD8" i="195"/>
  <c r="BD8" i="194"/>
  <c r="BD28" i="194" s="1"/>
  <c r="BD8" i="192"/>
  <c r="BD28" i="192" s="1"/>
  <c r="BD8" i="191"/>
  <c r="BD28" i="191" s="1"/>
  <c r="AW8" i="164"/>
  <c r="AW28" i="164" s="1"/>
  <c r="AW8" i="145"/>
  <c r="AW28" i="145" s="1"/>
  <c r="AW8" i="166"/>
  <c r="AW28" i="166" s="1"/>
  <c r="AW8" i="126"/>
  <c r="AW28" i="126" s="1"/>
  <c r="AW7" i="144" s="1"/>
  <c r="AW8" i="163"/>
  <c r="AW28" i="163" s="1"/>
  <c r="AW8" i="80"/>
  <c r="AW28" i="80" s="1"/>
  <c r="BD13" i="192"/>
  <c r="BD33" i="192" s="1"/>
  <c r="BD13" i="195"/>
  <c r="BD13" i="194"/>
  <c r="BD33" i="194" s="1"/>
  <c r="AW14" i="54"/>
  <c r="BD13" i="191"/>
  <c r="BD33" i="191" s="1"/>
  <c r="AW13" i="163"/>
  <c r="AW33" i="163" s="1"/>
  <c r="AW13" i="126"/>
  <c r="AW33" i="126" s="1"/>
  <c r="AW12" i="144" s="1"/>
  <c r="AW13" i="164"/>
  <c r="AW33" i="164" s="1"/>
  <c r="AW13" i="145"/>
  <c r="AW33" i="145" s="1"/>
  <c r="AW13" i="166"/>
  <c r="AW33" i="166" s="1"/>
  <c r="AW13" i="80"/>
  <c r="AW33" i="80" s="1"/>
  <c r="CU19" i="195"/>
  <c r="CU19" i="194"/>
  <c r="CU39" i="194" s="1"/>
  <c r="CU19" i="192"/>
  <c r="CU39" i="192" s="1"/>
  <c r="CN20" i="54"/>
  <c r="CU19" i="191"/>
  <c r="CU39" i="191" s="1"/>
  <c r="CN19" i="164"/>
  <c r="CN39" i="164" s="1"/>
  <c r="CN19" i="145"/>
  <c r="CN39" i="145" s="1"/>
  <c r="CN19" i="166"/>
  <c r="CN39" i="166" s="1"/>
  <c r="CN19" i="126"/>
  <c r="CN39" i="126" s="1"/>
  <c r="CN18" i="144" s="1"/>
  <c r="CN19" i="163"/>
  <c r="CN39" i="163" s="1"/>
  <c r="CN19" i="80"/>
  <c r="CN39" i="80" s="1"/>
  <c r="CU13" i="195"/>
  <c r="CU13" i="194"/>
  <c r="CU33" i="194" s="1"/>
  <c r="CU13" i="192"/>
  <c r="CU33" i="192" s="1"/>
  <c r="CN13" i="164"/>
  <c r="CN33" i="164" s="1"/>
  <c r="CU13" i="191"/>
  <c r="CU33" i="191" s="1"/>
  <c r="CN14" i="54"/>
  <c r="CN13" i="80"/>
  <c r="CN33" i="80" s="1"/>
  <c r="CN13" i="126"/>
  <c r="CN33" i="126" s="1"/>
  <c r="CN12" i="144" s="1"/>
  <c r="CN13" i="145"/>
  <c r="CN33" i="145" s="1"/>
  <c r="CN13" i="166"/>
  <c r="CN33" i="166" s="1"/>
  <c r="CN13" i="163"/>
  <c r="CN33" i="163" s="1"/>
  <c r="CU8" i="192"/>
  <c r="CU28" i="192" s="1"/>
  <c r="CU8" i="195"/>
  <c r="CU8" i="194"/>
  <c r="CU28" i="194" s="1"/>
  <c r="CN22" i="54"/>
  <c r="CU8" i="191"/>
  <c r="CU28" i="191" s="1"/>
  <c r="CN8" i="145"/>
  <c r="CN28" i="145" s="1"/>
  <c r="CN8" i="166"/>
  <c r="CN28" i="166" s="1"/>
  <c r="CN8" i="80"/>
  <c r="CN28" i="80" s="1"/>
  <c r="CN8" i="163"/>
  <c r="CN28" i="163" s="1"/>
  <c r="CN8" i="126"/>
  <c r="CN28" i="126" s="1"/>
  <c r="CN7" i="144" s="1"/>
  <c r="CN8" i="164"/>
  <c r="CN28" i="164" s="1"/>
  <c r="AT20" i="164"/>
  <c r="AT40" i="164" s="1"/>
  <c r="AT20" i="145"/>
  <c r="AT40" i="145" s="1"/>
  <c r="AT20" i="126"/>
  <c r="AT40" i="126" s="1"/>
  <c r="AT19" i="144" s="1"/>
  <c r="BA20" i="192"/>
  <c r="BA40" i="192" s="1"/>
  <c r="AT20" i="163"/>
  <c r="AT40" i="163" s="1"/>
  <c r="BA20" i="191"/>
  <c r="BA40" i="191" s="1"/>
  <c r="AT20" i="80"/>
  <c r="AT40" i="80" s="1"/>
  <c r="BA20" i="195"/>
  <c r="AT20" i="166"/>
  <c r="AT40" i="166" s="1"/>
  <c r="BA20" i="194"/>
  <c r="BA40" i="194" s="1"/>
  <c r="AN7" i="165"/>
  <c r="AU7" i="193"/>
  <c r="AN15" i="165"/>
  <c r="AU15" i="193"/>
  <c r="AI15" i="165"/>
  <c r="AP15" i="193"/>
  <c r="CP18" i="165"/>
  <c r="CW18" i="193"/>
  <c r="BD15" i="165"/>
  <c r="BK15" i="193"/>
  <c r="CK7" i="165"/>
  <c r="CR7" i="193"/>
  <c r="CK9" i="165"/>
  <c r="CR9" i="193"/>
  <c r="AM7" i="165"/>
  <c r="AT7" i="193"/>
  <c r="AM12" i="165"/>
  <c r="AT12" i="193"/>
  <c r="AF7" i="165"/>
  <c r="AM7" i="193"/>
  <c r="CX15" i="193"/>
  <c r="CQ15" i="165"/>
  <c r="CD20" i="126"/>
  <c r="CD40" i="126" s="1"/>
  <c r="CD19" i="144" s="1"/>
  <c r="CD20" i="163"/>
  <c r="CD40" i="163" s="1"/>
  <c r="CK20" i="192"/>
  <c r="CK40" i="192" s="1"/>
  <c r="CD20" i="166"/>
  <c r="CD40" i="166" s="1"/>
  <c r="CK20" i="191"/>
  <c r="CK40" i="191" s="1"/>
  <c r="CK20" i="195"/>
  <c r="CK20" i="194"/>
  <c r="CK40" i="194" s="1"/>
  <c r="CD20" i="164"/>
  <c r="CD40" i="164" s="1"/>
  <c r="CD20" i="145"/>
  <c r="CD40" i="145" s="1"/>
  <c r="CD20" i="80"/>
  <c r="CD40" i="80" s="1"/>
  <c r="CD22" i="126"/>
  <c r="CD42" i="126" s="1"/>
  <c r="CD21" i="144" s="1"/>
  <c r="CD22" i="166"/>
  <c r="CD42" i="166" s="1"/>
  <c r="CD22" i="164"/>
  <c r="CD42" i="164" s="1"/>
  <c r="CK22" i="192"/>
  <c r="CK42" i="192" s="1"/>
  <c r="CD22" i="163"/>
  <c r="CD42" i="163" s="1"/>
  <c r="CK22" i="191"/>
  <c r="CK42" i="191" s="1"/>
  <c r="CD22" i="80"/>
  <c r="CD42" i="80" s="1"/>
  <c r="CK22" i="195"/>
  <c r="CD22" i="145"/>
  <c r="CD42" i="145" s="1"/>
  <c r="CK22" i="194"/>
  <c r="CK42" i="194" s="1"/>
  <c r="BW7" i="193"/>
  <c r="BP7" i="165"/>
  <c r="AF22" i="194"/>
  <c r="AF42" i="194" s="1"/>
  <c r="AF22" i="192"/>
  <c r="AF42" i="192" s="1"/>
  <c r="AF22" i="191"/>
  <c r="AF42" i="191" s="1"/>
  <c r="AF22" i="195"/>
  <c r="Y22" i="145"/>
  <c r="Y42" i="145" s="1"/>
  <c r="Y22" i="166"/>
  <c r="Y42" i="166" s="1"/>
  <c r="Y22" i="126"/>
  <c r="Y42" i="126" s="1"/>
  <c r="Y21" i="144" s="1"/>
  <c r="Y22" i="163"/>
  <c r="Y42" i="163" s="1"/>
  <c r="Y22" i="80"/>
  <c r="Y42" i="80" s="1"/>
  <c r="Y22" i="164"/>
  <c r="Y42" i="164" s="1"/>
  <c r="Y18" i="165"/>
  <c r="AF18" i="193"/>
  <c r="BP20" i="192"/>
  <c r="BP40" i="192" s="1"/>
  <c r="BI20" i="163"/>
  <c r="BI40" i="163" s="1"/>
  <c r="BI20" i="80"/>
  <c r="BI40" i="80" s="1"/>
  <c r="BP20" i="191"/>
  <c r="BP40" i="191" s="1"/>
  <c r="BI20" i="164"/>
  <c r="BI40" i="164" s="1"/>
  <c r="BP20" i="195"/>
  <c r="BI20" i="145"/>
  <c r="BI40" i="145" s="1"/>
  <c r="BP20" i="194"/>
  <c r="BP40" i="194" s="1"/>
  <c r="BI20" i="166"/>
  <c r="BI40" i="166" s="1"/>
  <c r="BI20" i="126"/>
  <c r="BI40" i="126" s="1"/>
  <c r="BI19" i="144" s="1"/>
  <c r="BP17" i="192"/>
  <c r="BP37" i="192" s="1"/>
  <c r="BP17" i="191"/>
  <c r="BP37" i="191" s="1"/>
  <c r="BP17" i="195"/>
  <c r="BP17" i="194"/>
  <c r="BP37" i="194" s="1"/>
  <c r="BI17" i="164"/>
  <c r="BI37" i="164" s="1"/>
  <c r="BI17" i="145"/>
  <c r="BI37" i="145" s="1"/>
  <c r="BI17" i="166"/>
  <c r="BI37" i="166" s="1"/>
  <c r="BI17" i="80"/>
  <c r="BI37" i="80" s="1"/>
  <c r="BI17" i="163"/>
  <c r="BI37" i="163" s="1"/>
  <c r="BI17" i="126"/>
  <c r="BI37" i="126" s="1"/>
  <c r="BI16" i="144" s="1"/>
  <c r="AH15" i="165"/>
  <c r="AO15" i="193"/>
  <c r="BT14" i="191"/>
  <c r="BT34" i="191" s="1"/>
  <c r="BT14" i="195"/>
  <c r="BT14" i="194"/>
  <c r="BT34" i="194" s="1"/>
  <c r="BT14" i="192"/>
  <c r="BT34" i="192" s="1"/>
  <c r="BM14" i="145"/>
  <c r="BM34" i="145" s="1"/>
  <c r="BM14" i="166"/>
  <c r="BM34" i="166" s="1"/>
  <c r="BM14" i="80"/>
  <c r="BM34" i="80" s="1"/>
  <c r="BM14" i="163"/>
  <c r="BM34" i="163" s="1"/>
  <c r="BM14" i="126"/>
  <c r="BM34" i="126" s="1"/>
  <c r="BM13" i="144" s="1"/>
  <c r="BM14" i="164"/>
  <c r="BM34" i="164" s="1"/>
  <c r="AL15" i="165"/>
  <c r="AS15" i="193"/>
  <c r="AX11" i="126"/>
  <c r="AX31" i="126" s="1"/>
  <c r="AX10" i="144" s="1"/>
  <c r="AX11" i="163"/>
  <c r="AX31" i="163" s="1"/>
  <c r="AX11" i="164"/>
  <c r="AX31" i="164" s="1"/>
  <c r="AX11" i="145"/>
  <c r="AX31" i="145" s="1"/>
  <c r="AX11" i="166"/>
  <c r="AX31" i="166" s="1"/>
  <c r="AX11" i="80"/>
  <c r="AX31" i="80" s="1"/>
  <c r="BE11" i="195"/>
  <c r="BE11" i="191"/>
  <c r="BE31" i="191" s="1"/>
  <c r="BE11" i="194"/>
  <c r="BE31" i="194" s="1"/>
  <c r="BE11" i="192"/>
  <c r="BE31" i="192" s="1"/>
  <c r="BH17" i="192"/>
  <c r="BH37" i="192" s="1"/>
  <c r="BH17" i="191"/>
  <c r="BH37" i="191" s="1"/>
  <c r="BH17" i="195"/>
  <c r="BH17" i="194"/>
  <c r="BH37" i="194" s="1"/>
  <c r="BA17" i="166"/>
  <c r="BA37" i="166" s="1"/>
  <c r="BA17" i="80"/>
  <c r="BA37" i="80" s="1"/>
  <c r="BA17" i="163"/>
  <c r="BA37" i="163" s="1"/>
  <c r="BA17" i="126"/>
  <c r="BA37" i="126" s="1"/>
  <c r="BA16" i="144" s="1"/>
  <c r="BA17" i="164"/>
  <c r="BA37" i="164" s="1"/>
  <c r="BA17" i="145"/>
  <c r="BA37" i="145" s="1"/>
  <c r="BV20" i="80"/>
  <c r="BV40" i="80" s="1"/>
  <c r="BV20" i="145"/>
  <c r="BV40" i="145" s="1"/>
  <c r="BV20" i="164"/>
  <c r="BV40" i="164" s="1"/>
  <c r="BV20" i="166"/>
  <c r="BV40" i="166" s="1"/>
  <c r="BV20" i="126"/>
  <c r="BV40" i="126" s="1"/>
  <c r="BV19" i="144" s="1"/>
  <c r="BV20" i="163"/>
  <c r="BV40" i="163" s="1"/>
  <c r="CC20" i="192"/>
  <c r="CC40" i="192" s="1"/>
  <c r="CC20" i="191"/>
  <c r="CC40" i="191" s="1"/>
  <c r="CC20" i="195"/>
  <c r="CC20" i="194"/>
  <c r="CC40" i="194" s="1"/>
  <c r="AV22" i="194"/>
  <c r="AV42" i="194" s="1"/>
  <c r="AV22" i="192"/>
  <c r="AV42" i="192" s="1"/>
  <c r="AV22" i="191"/>
  <c r="AV42" i="191" s="1"/>
  <c r="AV22" i="195"/>
  <c r="AO22" i="166"/>
  <c r="AO42" i="166" s="1"/>
  <c r="AO22" i="126"/>
  <c r="AO42" i="126" s="1"/>
  <c r="AO21" i="144" s="1"/>
  <c r="AO22" i="163"/>
  <c r="AO42" i="163" s="1"/>
  <c r="AO22" i="80"/>
  <c r="AO42" i="80" s="1"/>
  <c r="AO22" i="164"/>
  <c r="AO42" i="164" s="1"/>
  <c r="AO22" i="145"/>
  <c r="AO42" i="145" s="1"/>
  <c r="AO14" i="126"/>
  <c r="AO34" i="126" s="1"/>
  <c r="AO13" i="144" s="1"/>
  <c r="AO14" i="145"/>
  <c r="AO34" i="145" s="1"/>
  <c r="AO14" i="164"/>
  <c r="AO34" i="164" s="1"/>
  <c r="AO14" i="80"/>
  <c r="AO34" i="80" s="1"/>
  <c r="AO14" i="163"/>
  <c r="AO34" i="163" s="1"/>
  <c r="AO14" i="166"/>
  <c r="AO34" i="166" s="1"/>
  <c r="AV14" i="195"/>
  <c r="AV14" i="194"/>
  <c r="AV34" i="194" s="1"/>
  <c r="AV14" i="192"/>
  <c r="AV34" i="192" s="1"/>
  <c r="AV14" i="191"/>
  <c r="AV34" i="191" s="1"/>
  <c r="AV22" i="164"/>
  <c r="AV42" i="164" s="1"/>
  <c r="AV22" i="126"/>
  <c r="AV42" i="126" s="1"/>
  <c r="AV21" i="144" s="1"/>
  <c r="AV22" i="163"/>
  <c r="AV42" i="163" s="1"/>
  <c r="AV22" i="166"/>
  <c r="AV42" i="166" s="1"/>
  <c r="AV22" i="145"/>
  <c r="AV42" i="145" s="1"/>
  <c r="AV22" i="80"/>
  <c r="AV42" i="80" s="1"/>
  <c r="BC22" i="192"/>
  <c r="BC42" i="192" s="1"/>
  <c r="BC22" i="191"/>
  <c r="BC42" i="191" s="1"/>
  <c r="BC22" i="195"/>
  <c r="BC22" i="194"/>
  <c r="BC42" i="194" s="1"/>
  <c r="BC11" i="192"/>
  <c r="BC31" i="192" s="1"/>
  <c r="BC11" i="195"/>
  <c r="BC11" i="194"/>
  <c r="BC31" i="194" s="1"/>
  <c r="AV11" i="164"/>
  <c r="AV31" i="164" s="1"/>
  <c r="AV11" i="126"/>
  <c r="AV31" i="126" s="1"/>
  <c r="AV10" i="144" s="1"/>
  <c r="AV11" i="166"/>
  <c r="AV31" i="166" s="1"/>
  <c r="BC11" i="191"/>
  <c r="BC31" i="191" s="1"/>
  <c r="AV11" i="163"/>
  <c r="AV31" i="163" s="1"/>
  <c r="AV11" i="80"/>
  <c r="AV31" i="80" s="1"/>
  <c r="AV11" i="145"/>
  <c r="AV31" i="145" s="1"/>
  <c r="AD15" i="165"/>
  <c r="AK15" i="193"/>
  <c r="AD14" i="145"/>
  <c r="AD34" i="145" s="1"/>
  <c r="AK14" i="195"/>
  <c r="AK14" i="194"/>
  <c r="AK34" i="194" s="1"/>
  <c r="AK14" i="192"/>
  <c r="AK34" i="192" s="1"/>
  <c r="AD14" i="163"/>
  <c r="AD34" i="163" s="1"/>
  <c r="AK14" i="191"/>
  <c r="AK34" i="191" s="1"/>
  <c r="AD14" i="164"/>
  <c r="AD34" i="164" s="1"/>
  <c r="AD14" i="126"/>
  <c r="AD34" i="126" s="1"/>
  <c r="AD13" i="144" s="1"/>
  <c r="AD14" i="166"/>
  <c r="AD34" i="166" s="1"/>
  <c r="AD14" i="80"/>
  <c r="AD34" i="80" s="1"/>
  <c r="CL22" i="192"/>
  <c r="CL42" i="192" s="1"/>
  <c r="CL22" i="191"/>
  <c r="CL42" i="191" s="1"/>
  <c r="CL22" i="195"/>
  <c r="CL22" i="194"/>
  <c r="CL42" i="194" s="1"/>
  <c r="CE22" i="164"/>
  <c r="CE42" i="164" s="1"/>
  <c r="CE22" i="80"/>
  <c r="CE42" i="80" s="1"/>
  <c r="CE22" i="163"/>
  <c r="CE42" i="163" s="1"/>
  <c r="CE22" i="145"/>
  <c r="CE42" i="145" s="1"/>
  <c r="CE22" i="166"/>
  <c r="CE42" i="166" s="1"/>
  <c r="CE22" i="126"/>
  <c r="CE42" i="126" s="1"/>
  <c r="CE21" i="144" s="1"/>
  <c r="CL17" i="192"/>
  <c r="CL37" i="192" s="1"/>
  <c r="CL17" i="191"/>
  <c r="CL37" i="191" s="1"/>
  <c r="CL17" i="195"/>
  <c r="CL17" i="194"/>
  <c r="CL37" i="194" s="1"/>
  <c r="CE17" i="145"/>
  <c r="CE37" i="145" s="1"/>
  <c r="CE17" i="166"/>
  <c r="CE37" i="166" s="1"/>
  <c r="CE17" i="126"/>
  <c r="CE37" i="126" s="1"/>
  <c r="CE16" i="144" s="1"/>
  <c r="CE17" i="163"/>
  <c r="CE37" i="163" s="1"/>
  <c r="CE17" i="80"/>
  <c r="CE37" i="80" s="1"/>
  <c r="CE17" i="164"/>
  <c r="CE37" i="164" s="1"/>
  <c r="Q18" i="165"/>
  <c r="X18" i="193"/>
  <c r="CJ20" i="192"/>
  <c r="CJ40" i="192" s="1"/>
  <c r="CJ20" i="191"/>
  <c r="CJ40" i="191" s="1"/>
  <c r="CJ20" i="195"/>
  <c r="CJ20" i="194"/>
  <c r="CJ40" i="194" s="1"/>
  <c r="CC20" i="164"/>
  <c r="CC40" i="164" s="1"/>
  <c r="CC20" i="145"/>
  <c r="CC40" i="145" s="1"/>
  <c r="CC20" i="166"/>
  <c r="CC40" i="166" s="1"/>
  <c r="CC20" i="80"/>
  <c r="CC40" i="80" s="1"/>
  <c r="CC20" i="163"/>
  <c r="CC40" i="163" s="1"/>
  <c r="CC20" i="126"/>
  <c r="CC40" i="126" s="1"/>
  <c r="CC19" i="144" s="1"/>
  <c r="CX18" i="165"/>
  <c r="DE18" i="193"/>
  <c r="CS17" i="191"/>
  <c r="CS37" i="191" s="1"/>
  <c r="CS17" i="195"/>
  <c r="CS17" i="194"/>
  <c r="CS37" i="194" s="1"/>
  <c r="CS17" i="192"/>
  <c r="CS37" i="192" s="1"/>
  <c r="CL17" i="145"/>
  <c r="CL37" i="145" s="1"/>
  <c r="CL17" i="166"/>
  <c r="CL37" i="166" s="1"/>
  <c r="CL17" i="126"/>
  <c r="CL37" i="126" s="1"/>
  <c r="CL16" i="144" s="1"/>
  <c r="CL17" i="163"/>
  <c r="CL37" i="163" s="1"/>
  <c r="CL17" i="80"/>
  <c r="CL37" i="80" s="1"/>
  <c r="CL17" i="164"/>
  <c r="CL37" i="164" s="1"/>
  <c r="R14" i="145"/>
  <c r="R34" i="145" s="1"/>
  <c r="R14" i="80"/>
  <c r="R34" i="80" s="1"/>
  <c r="Y14" i="195"/>
  <c r="R14" i="126"/>
  <c r="R34" i="126" s="1"/>
  <c r="R13" i="144" s="1"/>
  <c r="R14" i="164"/>
  <c r="R34" i="164" s="1"/>
  <c r="R14" i="163"/>
  <c r="R34" i="163" s="1"/>
  <c r="R14" i="166"/>
  <c r="R34" i="166" s="1"/>
  <c r="Y14" i="194"/>
  <c r="Y34" i="194" s="1"/>
  <c r="Y14" i="191"/>
  <c r="Y34" i="191" s="1"/>
  <c r="Y14" i="192"/>
  <c r="Y34" i="192" s="1"/>
  <c r="AE17" i="195"/>
  <c r="AE17" i="194"/>
  <c r="AE37" i="194" s="1"/>
  <c r="AE17" i="192"/>
  <c r="AE37" i="192" s="1"/>
  <c r="AE17" i="191"/>
  <c r="AE37" i="191" s="1"/>
  <c r="X17" i="166"/>
  <c r="X37" i="166" s="1"/>
  <c r="X17" i="126"/>
  <c r="X37" i="126" s="1"/>
  <c r="X16" i="144" s="1"/>
  <c r="X17" i="163"/>
  <c r="X37" i="163" s="1"/>
  <c r="X17" i="80"/>
  <c r="X37" i="80" s="1"/>
  <c r="X17" i="164"/>
  <c r="X37" i="164" s="1"/>
  <c r="X17" i="145"/>
  <c r="X37" i="145" s="1"/>
  <c r="BL10" i="195"/>
  <c r="BL10" i="194"/>
  <c r="BL30" i="194" s="1"/>
  <c r="BL10" i="192"/>
  <c r="BL30" i="192" s="1"/>
  <c r="BL10" i="191"/>
  <c r="BL30" i="191" s="1"/>
  <c r="BE11" i="54"/>
  <c r="BE10" i="164"/>
  <c r="BE30" i="164" s="1"/>
  <c r="BE10" i="145"/>
  <c r="BE30" i="145" s="1"/>
  <c r="BE10" i="166"/>
  <c r="BE30" i="166" s="1"/>
  <c r="BE10" i="126"/>
  <c r="BE30" i="126" s="1"/>
  <c r="BE9" i="144" s="1"/>
  <c r="BE10" i="163"/>
  <c r="BE30" i="163" s="1"/>
  <c r="BE10" i="80"/>
  <c r="BE30" i="80" s="1"/>
  <c r="BL8" i="195"/>
  <c r="BL8" i="194"/>
  <c r="BL28" i="194" s="1"/>
  <c r="BL8" i="192"/>
  <c r="BL28" i="192" s="1"/>
  <c r="BL8" i="191"/>
  <c r="BL28" i="191" s="1"/>
  <c r="BE22" i="54"/>
  <c r="BE8" i="164"/>
  <c r="BE28" i="164" s="1"/>
  <c r="BE8" i="145"/>
  <c r="BE28" i="145" s="1"/>
  <c r="BE8" i="166"/>
  <c r="BE28" i="166" s="1"/>
  <c r="BE8" i="126"/>
  <c r="BE28" i="126" s="1"/>
  <c r="BE7" i="144" s="1"/>
  <c r="BE8" i="163"/>
  <c r="BE28" i="163" s="1"/>
  <c r="BE8" i="80"/>
  <c r="BE28" i="80" s="1"/>
  <c r="CA13" i="195"/>
  <c r="CA13" i="194"/>
  <c r="CA33" i="194" s="1"/>
  <c r="CA13" i="192"/>
  <c r="CA33" i="192" s="1"/>
  <c r="BT13" i="163"/>
  <c r="BT33" i="163" s="1"/>
  <c r="BT14" i="54"/>
  <c r="CA13" i="191"/>
  <c r="CA33" i="191" s="1"/>
  <c r="BT13" i="145"/>
  <c r="BT33" i="145" s="1"/>
  <c r="BT13" i="166"/>
  <c r="BT33" i="166" s="1"/>
  <c r="BT13" i="164"/>
  <c r="BT33" i="164" s="1"/>
  <c r="BT13" i="80"/>
  <c r="BT33" i="80" s="1"/>
  <c r="BT13" i="126"/>
  <c r="BT33" i="126" s="1"/>
  <c r="BT12" i="144" s="1"/>
  <c r="CA8" i="194"/>
  <c r="CA28" i="194" s="1"/>
  <c r="CA8" i="192"/>
  <c r="CA28" i="192" s="1"/>
  <c r="CA8" i="195"/>
  <c r="BT22" i="54"/>
  <c r="CA8" i="191"/>
  <c r="CA28" i="191" s="1"/>
  <c r="BT8" i="164"/>
  <c r="BT28" i="164" s="1"/>
  <c r="BT8" i="145"/>
  <c r="BT28" i="145" s="1"/>
  <c r="BT8" i="166"/>
  <c r="BT28" i="166" s="1"/>
  <c r="BT8" i="80"/>
  <c r="BT28" i="80" s="1"/>
  <c r="BT8" i="163"/>
  <c r="BT28" i="163" s="1"/>
  <c r="BT8" i="126"/>
  <c r="BT28" i="126" s="1"/>
  <c r="BT7" i="144" s="1"/>
  <c r="CA16" i="192"/>
  <c r="CA36" i="192" s="1"/>
  <c r="CA16" i="195"/>
  <c r="CA16" i="194"/>
  <c r="CA36" i="194" s="1"/>
  <c r="CA16" i="191"/>
  <c r="CA36" i="191" s="1"/>
  <c r="BT17" i="54"/>
  <c r="BT16" i="163"/>
  <c r="BT36" i="163" s="1"/>
  <c r="BT16" i="80"/>
  <c r="BT36" i="80" s="1"/>
  <c r="BT16" i="164"/>
  <c r="BT36" i="164" s="1"/>
  <c r="BT16" i="145"/>
  <c r="BT36" i="145" s="1"/>
  <c r="BT16" i="166"/>
  <c r="BT36" i="166" s="1"/>
  <c r="BT16" i="126"/>
  <c r="BT36" i="126" s="1"/>
  <c r="BT15" i="144" s="1"/>
  <c r="AC8" i="195"/>
  <c r="AC8" i="194"/>
  <c r="AC28" i="194" s="1"/>
  <c r="AC8" i="192"/>
  <c r="AC28" i="192" s="1"/>
  <c r="V22" i="54"/>
  <c r="V8" i="80"/>
  <c r="V28" i="80" s="1"/>
  <c r="V8" i="126"/>
  <c r="V28" i="126" s="1"/>
  <c r="V7" i="144" s="1"/>
  <c r="AC8" i="191"/>
  <c r="AC28" i="191" s="1"/>
  <c r="V8" i="166"/>
  <c r="V28" i="166" s="1"/>
  <c r="V8" i="164"/>
  <c r="V28" i="164" s="1"/>
  <c r="V8" i="163"/>
  <c r="V28" i="163" s="1"/>
  <c r="V8" i="145"/>
  <c r="V28" i="145" s="1"/>
  <c r="AJ16" i="195"/>
  <c r="AJ16" i="194"/>
  <c r="AJ36" i="194" s="1"/>
  <c r="AJ16" i="192"/>
  <c r="AJ36" i="192" s="1"/>
  <c r="AJ16" i="191"/>
  <c r="AJ36" i="191" s="1"/>
  <c r="AC17" i="54"/>
  <c r="AC16" i="163"/>
  <c r="AC36" i="163" s="1"/>
  <c r="AC16" i="80"/>
  <c r="AC36" i="80" s="1"/>
  <c r="AC16" i="164"/>
  <c r="AC36" i="164" s="1"/>
  <c r="AC16" i="145"/>
  <c r="AC36" i="145" s="1"/>
  <c r="AC16" i="166"/>
  <c r="AC36" i="166" s="1"/>
  <c r="AC16" i="126"/>
  <c r="AC36" i="126" s="1"/>
  <c r="AC15" i="144" s="1"/>
  <c r="AW19" i="195"/>
  <c r="AW19" i="194"/>
  <c r="AW39" i="194" s="1"/>
  <c r="AW19" i="192"/>
  <c r="AW39" i="192" s="1"/>
  <c r="AP20" i="54"/>
  <c r="AW19" i="191"/>
  <c r="AW39" i="191" s="1"/>
  <c r="AP19" i="166"/>
  <c r="AP39" i="166" s="1"/>
  <c r="AP19" i="145"/>
  <c r="AP39" i="145" s="1"/>
  <c r="AP19" i="164"/>
  <c r="AP39" i="164" s="1"/>
  <c r="AP19" i="163"/>
  <c r="AP39" i="163" s="1"/>
  <c r="AP19" i="80"/>
  <c r="AP39" i="80" s="1"/>
  <c r="AP19" i="126"/>
  <c r="AP39" i="126" s="1"/>
  <c r="AP18" i="144" s="1"/>
  <c r="AW8" i="195"/>
  <c r="AW8" i="194"/>
  <c r="AW28" i="194" s="1"/>
  <c r="AW8" i="192"/>
  <c r="AW28" i="192" s="1"/>
  <c r="AP8" i="145"/>
  <c r="AP28" i="145" s="1"/>
  <c r="AP22" i="54"/>
  <c r="AP8" i="166"/>
  <c r="AP28" i="166" s="1"/>
  <c r="AW8" i="191"/>
  <c r="AW28" i="191" s="1"/>
  <c r="AP8" i="164"/>
  <c r="AP28" i="164" s="1"/>
  <c r="AP8" i="80"/>
  <c r="AP28" i="80" s="1"/>
  <c r="AP8" i="163"/>
  <c r="AP28" i="163" s="1"/>
  <c r="AP8" i="126"/>
  <c r="AP28" i="126" s="1"/>
  <c r="AP7" i="144" s="1"/>
  <c r="CO13" i="194"/>
  <c r="CO33" i="194" s="1"/>
  <c r="CO13" i="192"/>
  <c r="CO33" i="192" s="1"/>
  <c r="CO13" i="195"/>
  <c r="CH14" i="54"/>
  <c r="CO13" i="191"/>
  <c r="CO33" i="191" s="1"/>
  <c r="CH13" i="80"/>
  <c r="CH33" i="80" s="1"/>
  <c r="CH13" i="145"/>
  <c r="CH33" i="145" s="1"/>
  <c r="CH13" i="164"/>
  <c r="CH33" i="164" s="1"/>
  <c r="CH13" i="166"/>
  <c r="CH33" i="166" s="1"/>
  <c r="CH13" i="163"/>
  <c r="CH33" i="163" s="1"/>
  <c r="CH13" i="126"/>
  <c r="CH33" i="126" s="1"/>
  <c r="CH12" i="144" s="1"/>
  <c r="CO6" i="193"/>
  <c r="CH6" i="165"/>
  <c r="CO10" i="195"/>
  <c r="CO10" i="194"/>
  <c r="CO30" i="194" s="1"/>
  <c r="CO10" i="192"/>
  <c r="CO30" i="192" s="1"/>
  <c r="CH10" i="163"/>
  <c r="CH30" i="163" s="1"/>
  <c r="CO10" i="191"/>
  <c r="CO30" i="191" s="1"/>
  <c r="CH10" i="145"/>
  <c r="CH30" i="145" s="1"/>
  <c r="CH11" i="54"/>
  <c r="CH10" i="126"/>
  <c r="CH30" i="126" s="1"/>
  <c r="CH9" i="144" s="1"/>
  <c r="CH10" i="166"/>
  <c r="CH30" i="166" s="1"/>
  <c r="CH10" i="164"/>
  <c r="CH30" i="164" s="1"/>
  <c r="CH10" i="80"/>
  <c r="CH30" i="80" s="1"/>
  <c r="CW6" i="165"/>
  <c r="DD6" i="193"/>
  <c r="DD10" i="192"/>
  <c r="DD30" i="192" s="1"/>
  <c r="DD10" i="195"/>
  <c r="DD10" i="194"/>
  <c r="DD30" i="194" s="1"/>
  <c r="CW11" i="54"/>
  <c r="DD10" i="191"/>
  <c r="DD30" i="191" s="1"/>
  <c r="CW10" i="164"/>
  <c r="CW30" i="164" s="1"/>
  <c r="CW10" i="145"/>
  <c r="CW30" i="145" s="1"/>
  <c r="CW10" i="166"/>
  <c r="CW30" i="166" s="1"/>
  <c r="CW10" i="126"/>
  <c r="CW30" i="126" s="1"/>
  <c r="CW9" i="144" s="1"/>
  <c r="CW10" i="163"/>
  <c r="CW30" i="163" s="1"/>
  <c r="CW10" i="80"/>
  <c r="CW30" i="80" s="1"/>
  <c r="DD16" i="192"/>
  <c r="DD36" i="192" s="1"/>
  <c r="DD16" i="195"/>
  <c r="DD16" i="194"/>
  <c r="DD36" i="194" s="1"/>
  <c r="CW17" i="54"/>
  <c r="DD16" i="191"/>
  <c r="DD36" i="191" s="1"/>
  <c r="CW16" i="163"/>
  <c r="CW36" i="163" s="1"/>
  <c r="CW16" i="126"/>
  <c r="CW36" i="126" s="1"/>
  <c r="CW15" i="144" s="1"/>
  <c r="CW16" i="164"/>
  <c r="CW36" i="164" s="1"/>
  <c r="CW16" i="145"/>
  <c r="CW36" i="145" s="1"/>
  <c r="CW16" i="166"/>
  <c r="CW36" i="166" s="1"/>
  <c r="CW16" i="80"/>
  <c r="CW36" i="80" s="1"/>
  <c r="AH19" i="195"/>
  <c r="AH19" i="194"/>
  <c r="AH39" i="194" s="1"/>
  <c r="AH19" i="192"/>
  <c r="AH39" i="192" s="1"/>
  <c r="AA20" i="54"/>
  <c r="AH19" i="191"/>
  <c r="AH39" i="191" s="1"/>
  <c r="AA19" i="163"/>
  <c r="AA39" i="163" s="1"/>
  <c r="AA19" i="80"/>
  <c r="AA39" i="80" s="1"/>
  <c r="AA19" i="164"/>
  <c r="AA39" i="164" s="1"/>
  <c r="AA19" i="145"/>
  <c r="AA39" i="145" s="1"/>
  <c r="AA19" i="166"/>
  <c r="AA39" i="166" s="1"/>
  <c r="AA19" i="126"/>
  <c r="AA39" i="126" s="1"/>
  <c r="AA18" i="144" s="1"/>
  <c r="AH10" i="195"/>
  <c r="AH10" i="194"/>
  <c r="AH30" i="194" s="1"/>
  <c r="AH10" i="192"/>
  <c r="AH30" i="192" s="1"/>
  <c r="AA11" i="54"/>
  <c r="AH10" i="191"/>
  <c r="AH30" i="191" s="1"/>
  <c r="AA10" i="163"/>
  <c r="AA30" i="163" s="1"/>
  <c r="AA10" i="80"/>
  <c r="AA30" i="80" s="1"/>
  <c r="AA10" i="164"/>
  <c r="AA30" i="164" s="1"/>
  <c r="AA10" i="145"/>
  <c r="AA30" i="145" s="1"/>
  <c r="AA10" i="166"/>
  <c r="AA30" i="166" s="1"/>
  <c r="AA10" i="126"/>
  <c r="AA30" i="126" s="1"/>
  <c r="AA9" i="144" s="1"/>
  <c r="AH16" i="194"/>
  <c r="AH36" i="194" s="1"/>
  <c r="AH16" i="191"/>
  <c r="AH36" i="191" s="1"/>
  <c r="AH16" i="195"/>
  <c r="AH16" i="192"/>
  <c r="AH36" i="192" s="1"/>
  <c r="AA17" i="54"/>
  <c r="AA16" i="163"/>
  <c r="AA36" i="163" s="1"/>
  <c r="AA16" i="80"/>
  <c r="AA36" i="80" s="1"/>
  <c r="AA16" i="164"/>
  <c r="AA36" i="164" s="1"/>
  <c r="AA16" i="145"/>
  <c r="AA36" i="145" s="1"/>
  <c r="AA16" i="166"/>
  <c r="AA36" i="166" s="1"/>
  <c r="AA16" i="126"/>
  <c r="AA36" i="126" s="1"/>
  <c r="AA15" i="144" s="1"/>
  <c r="BN13" i="194"/>
  <c r="BN33" i="194" s="1"/>
  <c r="BN13" i="192"/>
  <c r="BN33" i="192" s="1"/>
  <c r="BN13" i="195"/>
  <c r="BG14" i="54"/>
  <c r="BN13" i="191"/>
  <c r="BN33" i="191" s="1"/>
  <c r="BG13" i="166"/>
  <c r="BG33" i="166" s="1"/>
  <c r="BG13" i="145"/>
  <c r="BG33" i="145" s="1"/>
  <c r="BG13" i="80"/>
  <c r="BG33" i="80" s="1"/>
  <c r="BG13" i="163"/>
  <c r="BG33" i="163" s="1"/>
  <c r="BG13" i="164"/>
  <c r="BG33" i="164" s="1"/>
  <c r="BG13" i="126"/>
  <c r="BG33" i="126" s="1"/>
  <c r="BG12" i="144" s="1"/>
  <c r="BN8" i="194"/>
  <c r="BN28" i="194" s="1"/>
  <c r="BN8" i="191"/>
  <c r="BN28" i="191" s="1"/>
  <c r="BN8" i="192"/>
  <c r="BN28" i="192" s="1"/>
  <c r="BN8" i="195"/>
  <c r="BG22" i="54"/>
  <c r="BG8" i="166"/>
  <c r="BG28" i="166" s="1"/>
  <c r="BG8" i="126"/>
  <c r="BG28" i="126" s="1"/>
  <c r="BG7" i="144" s="1"/>
  <c r="BG8" i="163"/>
  <c r="BG28" i="163" s="1"/>
  <c r="BG8" i="80"/>
  <c r="BG28" i="80" s="1"/>
  <c r="BG8" i="164"/>
  <c r="BG28" i="164" s="1"/>
  <c r="BG8" i="145"/>
  <c r="BG28" i="145" s="1"/>
  <c r="AR13" i="195"/>
  <c r="AR13" i="194"/>
  <c r="AR33" i="194" s="1"/>
  <c r="AR13" i="192"/>
  <c r="AR33" i="192" s="1"/>
  <c r="AK14" i="54"/>
  <c r="AR13" i="191"/>
  <c r="AR33" i="191" s="1"/>
  <c r="AK13" i="164"/>
  <c r="AK33" i="164" s="1"/>
  <c r="AK13" i="145"/>
  <c r="AK33" i="145" s="1"/>
  <c r="AK13" i="166"/>
  <c r="AK33" i="166" s="1"/>
  <c r="AK13" i="80"/>
  <c r="AK33" i="80" s="1"/>
  <c r="AK13" i="163"/>
  <c r="AK33" i="163" s="1"/>
  <c r="AK13" i="126"/>
  <c r="AK33" i="126" s="1"/>
  <c r="AK12" i="144" s="1"/>
  <c r="AR16" i="194"/>
  <c r="AR36" i="194" s="1"/>
  <c r="AR16" i="192"/>
  <c r="AR36" i="192" s="1"/>
  <c r="AR16" i="195"/>
  <c r="AK17" i="54"/>
  <c r="AR16" i="191"/>
  <c r="AR36" i="191" s="1"/>
  <c r="AK16" i="145"/>
  <c r="AK36" i="145" s="1"/>
  <c r="AK16" i="166"/>
  <c r="AK36" i="166" s="1"/>
  <c r="AK16" i="126"/>
  <c r="AK36" i="126" s="1"/>
  <c r="AK15" i="144" s="1"/>
  <c r="AK16" i="163"/>
  <c r="AK36" i="163" s="1"/>
  <c r="AK16" i="80"/>
  <c r="AK36" i="80" s="1"/>
  <c r="AK16" i="164"/>
  <c r="AK36" i="164" s="1"/>
  <c r="AN18" i="165"/>
  <c r="AU18" i="193"/>
  <c r="CR12" i="165"/>
  <c r="CY12" i="193"/>
  <c r="CZ12" i="193"/>
  <c r="CS12" i="165"/>
  <c r="CW15" i="193"/>
  <c r="CP15" i="165"/>
  <c r="CI12" i="165"/>
  <c r="CP12" i="193"/>
  <c r="CI14" i="80"/>
  <c r="CI34" i="80" s="1"/>
  <c r="CI14" i="166"/>
  <c r="CI34" i="166" s="1"/>
  <c r="CI14" i="164"/>
  <c r="CI34" i="164" s="1"/>
  <c r="CI14" i="126"/>
  <c r="CI34" i="126" s="1"/>
  <c r="CI13" i="144" s="1"/>
  <c r="CI14" i="145"/>
  <c r="CI34" i="145" s="1"/>
  <c r="CI14" i="163"/>
  <c r="CI34" i="163" s="1"/>
  <c r="CP14" i="195"/>
  <c r="CP14" i="194"/>
  <c r="CP34" i="194" s="1"/>
  <c r="CP14" i="192"/>
  <c r="CP34" i="192" s="1"/>
  <c r="CP14" i="191"/>
  <c r="CP34" i="191" s="1"/>
  <c r="BI17" i="195"/>
  <c r="BI17" i="194"/>
  <c r="BI37" i="194" s="1"/>
  <c r="BI17" i="192"/>
  <c r="BI37" i="192" s="1"/>
  <c r="BI17" i="191"/>
  <c r="BI37" i="191" s="1"/>
  <c r="BB17" i="164"/>
  <c r="BB37" i="164" s="1"/>
  <c r="BB17" i="145"/>
  <c r="BB37" i="145" s="1"/>
  <c r="BB17" i="166"/>
  <c r="BB37" i="166" s="1"/>
  <c r="BB17" i="126"/>
  <c r="BB37" i="126" s="1"/>
  <c r="BB16" i="144" s="1"/>
  <c r="BB17" i="163"/>
  <c r="BB37" i="163" s="1"/>
  <c r="BB17" i="80"/>
  <c r="BB37" i="80" s="1"/>
  <c r="CK12" i="165"/>
  <c r="CR12" i="193"/>
  <c r="AT9" i="193"/>
  <c r="AM9" i="165"/>
  <c r="AT18" i="193"/>
  <c r="AM18" i="165"/>
  <c r="CQ7" i="165"/>
  <c r="CX7" i="193"/>
  <c r="CX18" i="193"/>
  <c r="CQ18" i="165"/>
  <c r="CE12" i="193"/>
  <c r="BX12" i="165"/>
  <c r="T9" i="193"/>
  <c r="M9" i="165"/>
  <c r="T11" i="195"/>
  <c r="M11" i="163"/>
  <c r="M31" i="163" s="1"/>
  <c r="M11" i="80"/>
  <c r="M31" i="80" s="1"/>
  <c r="T11" i="191"/>
  <c r="T31" i="191" s="1"/>
  <c r="M11" i="164"/>
  <c r="M31" i="164" s="1"/>
  <c r="T11" i="194"/>
  <c r="T31" i="194" s="1"/>
  <c r="M11" i="145"/>
  <c r="M31" i="145" s="1"/>
  <c r="T11" i="192"/>
  <c r="T31" i="192" s="1"/>
  <c r="M11" i="166"/>
  <c r="M31" i="166" s="1"/>
  <c r="M11" i="126"/>
  <c r="M31" i="126" s="1"/>
  <c r="M10" i="144" s="1"/>
  <c r="BR17" i="192"/>
  <c r="BR37" i="192" s="1"/>
  <c r="BR17" i="191"/>
  <c r="BR37" i="191" s="1"/>
  <c r="BR17" i="195"/>
  <c r="BR17" i="194"/>
  <c r="BR37" i="194" s="1"/>
  <c r="BK17" i="145"/>
  <c r="BK37" i="145" s="1"/>
  <c r="BK17" i="166"/>
  <c r="BK37" i="166" s="1"/>
  <c r="BK17" i="126"/>
  <c r="BK37" i="126" s="1"/>
  <c r="BK16" i="144" s="1"/>
  <c r="BK17" i="163"/>
  <c r="BK37" i="163" s="1"/>
  <c r="BK17" i="80"/>
  <c r="BK37" i="80" s="1"/>
  <c r="BK17" i="164"/>
  <c r="BK37" i="164" s="1"/>
  <c r="BR20" i="194"/>
  <c r="BR40" i="194" s="1"/>
  <c r="BR20" i="192"/>
  <c r="BR40" i="192" s="1"/>
  <c r="BR20" i="191"/>
  <c r="BR40" i="191" s="1"/>
  <c r="BR20" i="195"/>
  <c r="BK20" i="145"/>
  <c r="BK40" i="145" s="1"/>
  <c r="BK20" i="166"/>
  <c r="BK40" i="166" s="1"/>
  <c r="BK20" i="126"/>
  <c r="BK40" i="126" s="1"/>
  <c r="BK19" i="144" s="1"/>
  <c r="BK20" i="163"/>
  <c r="BK40" i="163" s="1"/>
  <c r="BK20" i="80"/>
  <c r="BK40" i="80" s="1"/>
  <c r="BK20" i="164"/>
  <c r="BK40" i="164" s="1"/>
  <c r="AY15" i="165"/>
  <c r="BF15" i="193"/>
  <c r="BF17" i="192"/>
  <c r="BF37" i="192" s="1"/>
  <c r="BF17" i="191"/>
  <c r="BF37" i="191" s="1"/>
  <c r="BF17" i="195"/>
  <c r="BF17" i="194"/>
  <c r="BF37" i="194" s="1"/>
  <c r="AY17" i="166"/>
  <c r="AY37" i="166" s="1"/>
  <c r="AY17" i="126"/>
  <c r="AY37" i="126" s="1"/>
  <c r="AY16" i="144" s="1"/>
  <c r="AY17" i="163"/>
  <c r="AY37" i="163" s="1"/>
  <c r="AY17" i="80"/>
  <c r="AY37" i="80" s="1"/>
  <c r="AY17" i="164"/>
  <c r="AY37" i="164" s="1"/>
  <c r="AY17" i="145"/>
  <c r="AY37" i="145" s="1"/>
  <c r="BF18" i="193"/>
  <c r="AY18" i="165"/>
  <c r="BF20" i="195"/>
  <c r="BF20" i="194"/>
  <c r="BF40" i="194" s="1"/>
  <c r="BF20" i="192"/>
  <c r="BF40" i="192" s="1"/>
  <c r="BF20" i="191"/>
  <c r="BF40" i="191" s="1"/>
  <c r="AY20" i="163"/>
  <c r="AY40" i="163" s="1"/>
  <c r="AY20" i="145"/>
  <c r="AY40" i="145" s="1"/>
  <c r="AY20" i="166"/>
  <c r="AY40" i="166" s="1"/>
  <c r="AY20" i="126"/>
  <c r="AY40" i="126" s="1"/>
  <c r="AY19" i="144" s="1"/>
  <c r="AY20" i="164"/>
  <c r="AY40" i="164" s="1"/>
  <c r="AY20" i="80"/>
  <c r="AY40" i="80" s="1"/>
  <c r="AY14" i="163"/>
  <c r="AY34" i="163" s="1"/>
  <c r="AY14" i="145"/>
  <c r="AY34" i="145" s="1"/>
  <c r="AY14" i="80"/>
  <c r="AY34" i="80" s="1"/>
  <c r="AY14" i="164"/>
  <c r="AY34" i="164" s="1"/>
  <c r="AY14" i="166"/>
  <c r="AY34" i="166" s="1"/>
  <c r="AY14" i="126"/>
  <c r="AY34" i="126" s="1"/>
  <c r="AY13" i="144" s="1"/>
  <c r="BF14" i="195"/>
  <c r="BF14" i="194"/>
  <c r="BF34" i="194" s="1"/>
  <c r="BF14" i="192"/>
  <c r="BF34" i="192" s="1"/>
  <c r="BF14" i="191"/>
  <c r="BF34" i="191" s="1"/>
  <c r="BZ20" i="195"/>
  <c r="BZ20" i="194"/>
  <c r="BZ40" i="194" s="1"/>
  <c r="BZ20" i="192"/>
  <c r="BZ40" i="192" s="1"/>
  <c r="BZ20" i="191"/>
  <c r="BZ40" i="191" s="1"/>
  <c r="BS20" i="163"/>
  <c r="BS40" i="163" s="1"/>
  <c r="BS20" i="80"/>
  <c r="BS40" i="80" s="1"/>
  <c r="BS20" i="164"/>
  <c r="BS40" i="164" s="1"/>
  <c r="BS20" i="145"/>
  <c r="BS40" i="145" s="1"/>
  <c r="BS20" i="166"/>
  <c r="BS40" i="166" s="1"/>
  <c r="BS20" i="126"/>
  <c r="BS40" i="126" s="1"/>
  <c r="BS19" i="144" s="1"/>
  <c r="Y9" i="165"/>
  <c r="AF9" i="193"/>
  <c r="BP14" i="194"/>
  <c r="BP34" i="194" s="1"/>
  <c r="BP14" i="192"/>
  <c r="BP34" i="192" s="1"/>
  <c r="BP14" i="191"/>
  <c r="BP34" i="191" s="1"/>
  <c r="BP14" i="195"/>
  <c r="BI14" i="166"/>
  <c r="BI34" i="166" s="1"/>
  <c r="BI14" i="80"/>
  <c r="BI34" i="80" s="1"/>
  <c r="BI14" i="163"/>
  <c r="BI34" i="163" s="1"/>
  <c r="BI14" i="126"/>
  <c r="BI34" i="126" s="1"/>
  <c r="BI13" i="144" s="1"/>
  <c r="BI14" i="164"/>
  <c r="BI34" i="164" s="1"/>
  <c r="BI14" i="145"/>
  <c r="BI34" i="145" s="1"/>
  <c r="AG11" i="166"/>
  <c r="AG31" i="166" s="1"/>
  <c r="AG11" i="164"/>
  <c r="AG31" i="164" s="1"/>
  <c r="AG11" i="126"/>
  <c r="AG31" i="126" s="1"/>
  <c r="AG10" i="144" s="1"/>
  <c r="AN11" i="195"/>
  <c r="AN11" i="194"/>
  <c r="AN31" i="194" s="1"/>
  <c r="AG11" i="145"/>
  <c r="AG31" i="145" s="1"/>
  <c r="AN11" i="192"/>
  <c r="AN31" i="192" s="1"/>
  <c r="AG11" i="80"/>
  <c r="AG31" i="80" s="1"/>
  <c r="AN11" i="191"/>
  <c r="AN31" i="191" s="1"/>
  <c r="AG11" i="163"/>
  <c r="AG31" i="163" s="1"/>
  <c r="BO17" i="192"/>
  <c r="BO37" i="192" s="1"/>
  <c r="BO17" i="191"/>
  <c r="BO37" i="191" s="1"/>
  <c r="BO17" i="195"/>
  <c r="BO17" i="194"/>
  <c r="BO37" i="194" s="1"/>
  <c r="BH17" i="166"/>
  <c r="BH37" i="166" s="1"/>
  <c r="BH17" i="126"/>
  <c r="BH37" i="126" s="1"/>
  <c r="BH16" i="144" s="1"/>
  <c r="BH17" i="163"/>
  <c r="BH37" i="163" s="1"/>
  <c r="BH17" i="80"/>
  <c r="BH37" i="80" s="1"/>
  <c r="BH17" i="164"/>
  <c r="BH37" i="164" s="1"/>
  <c r="BH17" i="145"/>
  <c r="BH37" i="145" s="1"/>
  <c r="BT7" i="193"/>
  <c r="BM7" i="165"/>
  <c r="BT22" i="192"/>
  <c r="BT42" i="192" s="1"/>
  <c r="BT22" i="191"/>
  <c r="BT42" i="191" s="1"/>
  <c r="BT22" i="195"/>
  <c r="BT22" i="194"/>
  <c r="BT42" i="194" s="1"/>
  <c r="BM22" i="164"/>
  <c r="BM42" i="164" s="1"/>
  <c r="BM22" i="145"/>
  <c r="BM42" i="145" s="1"/>
  <c r="BM22" i="166"/>
  <c r="BM42" i="166" s="1"/>
  <c r="BM22" i="126"/>
  <c r="BM42" i="126" s="1"/>
  <c r="BM21" i="144" s="1"/>
  <c r="BM22" i="163"/>
  <c r="BM42" i="163" s="1"/>
  <c r="BM22" i="80"/>
  <c r="BM42" i="80" s="1"/>
  <c r="AL18" i="165"/>
  <c r="AS18" i="193"/>
  <c r="AL20" i="163"/>
  <c r="AL40" i="163" s="1"/>
  <c r="AL20" i="164"/>
  <c r="AL40" i="164" s="1"/>
  <c r="AL20" i="126"/>
  <c r="AL40" i="126" s="1"/>
  <c r="AL19" i="144" s="1"/>
  <c r="AS20" i="192"/>
  <c r="AS40" i="192" s="1"/>
  <c r="AS20" i="195"/>
  <c r="AL20" i="166"/>
  <c r="AL40" i="166" s="1"/>
  <c r="AL20" i="80"/>
  <c r="AL40" i="80" s="1"/>
  <c r="AS20" i="194"/>
  <c r="AS40" i="194" s="1"/>
  <c r="AS20" i="191"/>
  <c r="AS40" i="191" s="1"/>
  <c r="AL20" i="145"/>
  <c r="AL40" i="145" s="1"/>
  <c r="BE7" i="193"/>
  <c r="AX7" i="165"/>
  <c r="AX12" i="165"/>
  <c r="BE12" i="193"/>
  <c r="BZ15" i="165"/>
  <c r="CG15" i="193"/>
  <c r="BH22" i="194"/>
  <c r="BH42" i="194" s="1"/>
  <c r="BH22" i="192"/>
  <c r="BH42" i="192" s="1"/>
  <c r="BH22" i="191"/>
  <c r="BH42" i="191" s="1"/>
  <c r="BH22" i="195"/>
  <c r="BA22" i="164"/>
  <c r="BA42" i="164" s="1"/>
  <c r="BA22" i="145"/>
  <c r="BA42" i="145" s="1"/>
  <c r="BA22" i="163"/>
  <c r="BA42" i="163" s="1"/>
  <c r="BA22" i="126"/>
  <c r="BA42" i="126" s="1"/>
  <c r="BA21" i="144" s="1"/>
  <c r="BA22" i="166"/>
  <c r="BA42" i="166" s="1"/>
  <c r="BA22" i="80"/>
  <c r="BA42" i="80" s="1"/>
  <c r="AV18" i="165"/>
  <c r="BC18" i="193"/>
  <c r="AD20" i="80"/>
  <c r="AD40" i="80" s="1"/>
  <c r="AK20" i="195"/>
  <c r="AD20" i="163"/>
  <c r="AD40" i="163" s="1"/>
  <c r="AK20" i="194"/>
  <c r="AK40" i="194" s="1"/>
  <c r="AK20" i="191"/>
  <c r="AK40" i="191" s="1"/>
  <c r="AD20" i="126"/>
  <c r="AD40" i="126" s="1"/>
  <c r="AD19" i="144" s="1"/>
  <c r="AD20" i="166"/>
  <c r="AD40" i="166" s="1"/>
  <c r="AD20" i="145"/>
  <c r="AD40" i="145" s="1"/>
  <c r="AK20" i="192"/>
  <c r="AK40" i="192" s="1"/>
  <c r="AD20" i="164"/>
  <c r="AD40" i="164" s="1"/>
  <c r="I18" i="165"/>
  <c r="P18" i="193"/>
  <c r="P14" i="194"/>
  <c r="P34" i="194" s="1"/>
  <c r="I14" i="166"/>
  <c r="I34" i="166" s="1"/>
  <c r="I14" i="80"/>
  <c r="I34" i="80" s="1"/>
  <c r="P14" i="192"/>
  <c r="P34" i="192" s="1"/>
  <c r="I14" i="163"/>
  <c r="I34" i="163" s="1"/>
  <c r="I14" i="126"/>
  <c r="I34" i="126" s="1"/>
  <c r="I13" i="144" s="1"/>
  <c r="P14" i="191"/>
  <c r="P34" i="191" s="1"/>
  <c r="I14" i="164"/>
  <c r="I34" i="164" s="1"/>
  <c r="P14" i="195"/>
  <c r="I14" i="145"/>
  <c r="I34" i="145" s="1"/>
  <c r="CL20" i="191"/>
  <c r="CL40" i="191" s="1"/>
  <c r="CL20" i="195"/>
  <c r="CL20" i="194"/>
  <c r="CL40" i="194" s="1"/>
  <c r="CL20" i="192"/>
  <c r="CL40" i="192" s="1"/>
  <c r="CE20" i="166"/>
  <c r="CE40" i="166" s="1"/>
  <c r="CE20" i="126"/>
  <c r="CE40" i="126" s="1"/>
  <c r="CE19" i="144" s="1"/>
  <c r="CE20" i="164"/>
  <c r="CE40" i="164" s="1"/>
  <c r="CE20" i="80"/>
  <c r="CE40" i="80" s="1"/>
  <c r="CE20" i="163"/>
  <c r="CE40" i="163" s="1"/>
  <c r="CE20" i="145"/>
  <c r="CE40" i="145" s="1"/>
  <c r="AR22" i="80"/>
  <c r="AR42" i="80" s="1"/>
  <c r="AY22" i="195"/>
  <c r="AY22" i="194"/>
  <c r="AY42" i="194" s="1"/>
  <c r="AY22" i="192"/>
  <c r="AY42" i="192" s="1"/>
  <c r="AR22" i="164"/>
  <c r="AR42" i="164" s="1"/>
  <c r="AR22" i="163"/>
  <c r="AR42" i="163" s="1"/>
  <c r="AR22" i="145"/>
  <c r="AR42" i="145" s="1"/>
  <c r="AY22" i="191"/>
  <c r="AY42" i="191" s="1"/>
  <c r="AR22" i="166"/>
  <c r="AR42" i="166" s="1"/>
  <c r="AR22" i="126"/>
  <c r="AR42" i="126" s="1"/>
  <c r="AR21" i="144" s="1"/>
  <c r="U17" i="195"/>
  <c r="U17" i="192"/>
  <c r="U37" i="192" s="1"/>
  <c r="U17" i="191"/>
  <c r="U37" i="191" s="1"/>
  <c r="U17" i="194"/>
  <c r="U37" i="194" s="1"/>
  <c r="N17" i="163"/>
  <c r="N37" i="163" s="1"/>
  <c r="N17" i="80"/>
  <c r="N37" i="80" s="1"/>
  <c r="N17" i="164"/>
  <c r="N37" i="164" s="1"/>
  <c r="N17" i="145"/>
  <c r="N37" i="145" s="1"/>
  <c r="N17" i="166"/>
  <c r="N37" i="166" s="1"/>
  <c r="N17" i="126"/>
  <c r="N37" i="126" s="1"/>
  <c r="N16" i="144" s="1"/>
  <c r="CF20" i="192"/>
  <c r="CF40" i="192" s="1"/>
  <c r="CF20" i="191"/>
  <c r="CF40" i="191" s="1"/>
  <c r="CF20" i="195"/>
  <c r="CF20" i="194"/>
  <c r="CF40" i="194" s="1"/>
  <c r="BY20" i="163"/>
  <c r="BY40" i="163" s="1"/>
  <c r="BY20" i="80"/>
  <c r="BY40" i="80" s="1"/>
  <c r="BY20" i="164"/>
  <c r="BY40" i="164" s="1"/>
  <c r="BY20" i="145"/>
  <c r="BY40" i="145" s="1"/>
  <c r="BY20" i="166"/>
  <c r="BY40" i="166" s="1"/>
  <c r="BY20" i="126"/>
  <c r="BY40" i="126" s="1"/>
  <c r="BY19" i="144" s="1"/>
  <c r="CF14" i="194"/>
  <c r="CF34" i="194" s="1"/>
  <c r="CF14" i="192"/>
  <c r="CF34" i="192" s="1"/>
  <c r="CF14" i="191"/>
  <c r="CF34" i="191" s="1"/>
  <c r="CF14" i="195"/>
  <c r="BY14" i="163"/>
  <c r="BY34" i="163" s="1"/>
  <c r="BY14" i="126"/>
  <c r="BY34" i="126" s="1"/>
  <c r="BY13" i="144" s="1"/>
  <c r="BY14" i="164"/>
  <c r="BY34" i="164" s="1"/>
  <c r="BY14" i="145"/>
  <c r="BY34" i="145" s="1"/>
  <c r="BY14" i="166"/>
  <c r="BY34" i="166" s="1"/>
  <c r="BY14" i="80"/>
  <c r="BY34" i="80" s="1"/>
  <c r="BO15" i="165"/>
  <c r="BV15" i="193"/>
  <c r="BV17" i="195"/>
  <c r="BV17" i="194"/>
  <c r="BV37" i="194" s="1"/>
  <c r="BV17" i="192"/>
  <c r="BV37" i="192" s="1"/>
  <c r="BV17" i="191"/>
  <c r="BV37" i="191" s="1"/>
  <c r="BO17" i="166"/>
  <c r="BO37" i="166" s="1"/>
  <c r="BO17" i="126"/>
  <c r="BO37" i="126" s="1"/>
  <c r="BO16" i="144" s="1"/>
  <c r="BO17" i="163"/>
  <c r="BO37" i="163" s="1"/>
  <c r="BO17" i="80"/>
  <c r="BO37" i="80" s="1"/>
  <c r="BO17" i="164"/>
  <c r="BO37" i="164" s="1"/>
  <c r="BO17" i="145"/>
  <c r="BO37" i="145" s="1"/>
  <c r="BO14" i="166"/>
  <c r="BO34" i="166" s="1"/>
  <c r="BO14" i="145"/>
  <c r="BO34" i="145" s="1"/>
  <c r="BO14" i="163"/>
  <c r="BO34" i="163" s="1"/>
  <c r="BO14" i="80"/>
  <c r="BO34" i="80" s="1"/>
  <c r="BO14" i="164"/>
  <c r="BO34" i="164" s="1"/>
  <c r="BO14" i="126"/>
  <c r="BO34" i="126" s="1"/>
  <c r="BO13" i="144" s="1"/>
  <c r="BV14" i="195"/>
  <c r="BV14" i="194"/>
  <c r="BV34" i="194" s="1"/>
  <c r="BV14" i="192"/>
  <c r="BV34" i="192" s="1"/>
  <c r="BV14" i="191"/>
  <c r="BV34" i="191" s="1"/>
  <c r="CC11" i="166"/>
  <c r="CC31" i="166" s="1"/>
  <c r="CC11" i="145"/>
  <c r="CC31" i="145" s="1"/>
  <c r="CC11" i="163"/>
  <c r="CC31" i="163" s="1"/>
  <c r="CJ11" i="191"/>
  <c r="CJ31" i="191" s="1"/>
  <c r="CC11" i="80"/>
  <c r="CC31" i="80" s="1"/>
  <c r="CJ11" i="195"/>
  <c r="CC11" i="164"/>
  <c r="CC31" i="164" s="1"/>
  <c r="CC11" i="126"/>
  <c r="CC31" i="126" s="1"/>
  <c r="CC10" i="144" s="1"/>
  <c r="CJ11" i="194"/>
  <c r="CJ31" i="194" s="1"/>
  <c r="CJ11" i="192"/>
  <c r="CJ31" i="192" s="1"/>
  <c r="CY15" i="165"/>
  <c r="DF15" i="193"/>
  <c r="DF17" i="195"/>
  <c r="DF17" i="194"/>
  <c r="DF37" i="194" s="1"/>
  <c r="DF17" i="192"/>
  <c r="DF37" i="192" s="1"/>
  <c r="DF17" i="191"/>
  <c r="DF37" i="191" s="1"/>
  <c r="CY17" i="163"/>
  <c r="CY37" i="163" s="1"/>
  <c r="CY17" i="80"/>
  <c r="CY37" i="80" s="1"/>
  <c r="CY17" i="164"/>
  <c r="CY37" i="164" s="1"/>
  <c r="CY17" i="166"/>
  <c r="CY37" i="166" s="1"/>
  <c r="CY17" i="145"/>
  <c r="CY37" i="145" s="1"/>
  <c r="CY17" i="126"/>
  <c r="CY37" i="126" s="1"/>
  <c r="CY16" i="144" s="1"/>
  <c r="BY6" i="193"/>
  <c r="BR6" i="165"/>
  <c r="BY13" i="195"/>
  <c r="BY13" i="194"/>
  <c r="BY33" i="194" s="1"/>
  <c r="BY13" i="192"/>
  <c r="BY33" i="192" s="1"/>
  <c r="BY13" i="191"/>
  <c r="BY33" i="191" s="1"/>
  <c r="BR13" i="126"/>
  <c r="BR33" i="126" s="1"/>
  <c r="BR12" i="144" s="1"/>
  <c r="BR13" i="145"/>
  <c r="BR33" i="145" s="1"/>
  <c r="BR13" i="80"/>
  <c r="BR33" i="80" s="1"/>
  <c r="BR14" i="54"/>
  <c r="BR13" i="166"/>
  <c r="BR33" i="166" s="1"/>
  <c r="BR13" i="164"/>
  <c r="BR33" i="164" s="1"/>
  <c r="BR13" i="163"/>
  <c r="BR33" i="163" s="1"/>
  <c r="CM10" i="195"/>
  <c r="CM10" i="194"/>
  <c r="CM30" i="194" s="1"/>
  <c r="CM10" i="192"/>
  <c r="CM30" i="192" s="1"/>
  <c r="CF11" i="54"/>
  <c r="CM10" i="191"/>
  <c r="CM30" i="191" s="1"/>
  <c r="CF10" i="163"/>
  <c r="CF30" i="163" s="1"/>
  <c r="CF10" i="126"/>
  <c r="CF30" i="126" s="1"/>
  <c r="CF9" i="144" s="1"/>
  <c r="CF10" i="164"/>
  <c r="CF30" i="164" s="1"/>
  <c r="CF10" i="145"/>
  <c r="CF30" i="145" s="1"/>
  <c r="CF10" i="166"/>
  <c r="CF30" i="166" s="1"/>
  <c r="CF10" i="80"/>
  <c r="CF30" i="80" s="1"/>
  <c r="R10" i="194"/>
  <c r="R30" i="194" s="1"/>
  <c r="K10" i="145"/>
  <c r="K30" i="145" s="1"/>
  <c r="R10" i="192"/>
  <c r="R30" i="192" s="1"/>
  <c r="K10" i="166"/>
  <c r="K30" i="166" s="1"/>
  <c r="K10" i="126"/>
  <c r="K30" i="126" s="1"/>
  <c r="K9" i="144" s="1"/>
  <c r="R10" i="191"/>
  <c r="R30" i="191" s="1"/>
  <c r="K10" i="163"/>
  <c r="K30" i="163" s="1"/>
  <c r="K10" i="80"/>
  <c r="K30" i="80" s="1"/>
  <c r="R10" i="195"/>
  <c r="K10" i="164"/>
  <c r="K30" i="164" s="1"/>
  <c r="K11" i="54"/>
  <c r="U11" i="97" s="1"/>
  <c r="AQ6" i="165"/>
  <c r="AX6" i="193"/>
  <c r="AX8" i="195"/>
  <c r="AX8" i="194"/>
  <c r="AX28" i="194" s="1"/>
  <c r="AX8" i="192"/>
  <c r="AX28" i="192" s="1"/>
  <c r="AQ22" i="54"/>
  <c r="AX8" i="191"/>
  <c r="AX28" i="191" s="1"/>
  <c r="AQ8" i="164"/>
  <c r="AQ28" i="164" s="1"/>
  <c r="AQ8" i="145"/>
  <c r="AQ28" i="145" s="1"/>
  <c r="AQ8" i="166"/>
  <c r="AQ28" i="166" s="1"/>
  <c r="AQ8" i="126"/>
  <c r="AQ28" i="126" s="1"/>
  <c r="AQ7" i="144" s="1"/>
  <c r="AQ8" i="163"/>
  <c r="AQ28" i="163" s="1"/>
  <c r="AQ8" i="80"/>
  <c r="AQ28" i="80" s="1"/>
  <c r="DG16" i="195"/>
  <c r="DG16" i="194"/>
  <c r="DG36" i="194" s="1"/>
  <c r="DG16" i="192"/>
  <c r="DG36" i="192" s="1"/>
  <c r="CZ17" i="54"/>
  <c r="DG16" i="191"/>
  <c r="DG36" i="191" s="1"/>
  <c r="CZ16" i="164"/>
  <c r="CZ36" i="164" s="1"/>
  <c r="CZ16" i="145"/>
  <c r="CZ36" i="145" s="1"/>
  <c r="CZ16" i="166"/>
  <c r="CZ36" i="166" s="1"/>
  <c r="CZ16" i="80"/>
  <c r="CZ36" i="80" s="1"/>
  <c r="CZ16" i="163"/>
  <c r="CZ36" i="163" s="1"/>
  <c r="CZ16" i="126"/>
  <c r="CZ36" i="126" s="1"/>
  <c r="CZ15" i="144" s="1"/>
  <c r="BX8" i="192"/>
  <c r="BX28" i="192" s="1"/>
  <c r="BX8" i="195"/>
  <c r="BX8" i="194"/>
  <c r="BX28" i="194" s="1"/>
  <c r="BQ22" i="54"/>
  <c r="BX8" i="191"/>
  <c r="BX28" i="191" s="1"/>
  <c r="BQ8" i="163"/>
  <c r="BQ28" i="163" s="1"/>
  <c r="BQ8" i="80"/>
  <c r="BQ28" i="80" s="1"/>
  <c r="BQ8" i="164"/>
  <c r="BQ28" i="164" s="1"/>
  <c r="BQ8" i="145"/>
  <c r="BQ28" i="145" s="1"/>
  <c r="BQ8" i="166"/>
  <c r="BQ28" i="166" s="1"/>
  <c r="BQ8" i="126"/>
  <c r="BQ28" i="126" s="1"/>
  <c r="BQ7" i="144" s="1"/>
  <c r="DB10" i="195"/>
  <c r="DB10" i="194"/>
  <c r="DB30" i="194" s="1"/>
  <c r="DB10" i="192"/>
  <c r="DB30" i="192" s="1"/>
  <c r="CU11" i="54"/>
  <c r="DB10" i="191"/>
  <c r="DB30" i="191" s="1"/>
  <c r="CU10" i="163"/>
  <c r="CU30" i="163" s="1"/>
  <c r="CU10" i="80"/>
  <c r="CU30" i="80" s="1"/>
  <c r="CU10" i="164"/>
  <c r="CU30" i="164" s="1"/>
  <c r="CU10" i="145"/>
  <c r="CU30" i="145" s="1"/>
  <c r="CU10" i="166"/>
  <c r="CU30" i="166" s="1"/>
  <c r="CU10" i="126"/>
  <c r="CU30" i="126" s="1"/>
  <c r="CU9" i="144" s="1"/>
  <c r="AB6" i="165"/>
  <c r="AI6" i="193"/>
  <c r="CH19" i="192"/>
  <c r="CH39" i="192" s="1"/>
  <c r="CH19" i="195"/>
  <c r="CH19" i="194"/>
  <c r="CH39" i="194" s="1"/>
  <c r="CA20" i="54"/>
  <c r="CH19" i="191"/>
  <c r="CH39" i="191" s="1"/>
  <c r="CA19" i="145"/>
  <c r="CA39" i="145" s="1"/>
  <c r="CA19" i="166"/>
  <c r="CA39" i="166" s="1"/>
  <c r="CA19" i="126"/>
  <c r="CA39" i="126" s="1"/>
  <c r="CA18" i="144" s="1"/>
  <c r="CA19" i="163"/>
  <c r="CA39" i="163" s="1"/>
  <c r="CA19" i="80"/>
  <c r="CA39" i="80" s="1"/>
  <c r="CA19" i="164"/>
  <c r="CA39" i="164" s="1"/>
  <c r="AG16" i="195"/>
  <c r="AG16" i="194"/>
  <c r="AG36" i="194" s="1"/>
  <c r="AG16" i="192"/>
  <c r="AG36" i="192" s="1"/>
  <c r="Z17" i="54"/>
  <c r="AG16" i="191"/>
  <c r="AG36" i="191" s="1"/>
  <c r="Z16" i="166"/>
  <c r="Z36" i="166" s="1"/>
  <c r="Z16" i="145"/>
  <c r="Z36" i="145" s="1"/>
  <c r="Z16" i="164"/>
  <c r="Z36" i="164" s="1"/>
  <c r="Z16" i="80"/>
  <c r="Z36" i="80" s="1"/>
  <c r="Z16" i="163"/>
  <c r="Z36" i="163" s="1"/>
  <c r="Z16" i="126"/>
  <c r="Z36" i="126" s="1"/>
  <c r="Z15" i="144" s="1"/>
  <c r="AI7" i="165"/>
  <c r="AP7" i="193"/>
  <c r="AP22" i="192"/>
  <c r="AP42" i="192" s="1"/>
  <c r="AP22" i="191"/>
  <c r="AP42" i="191" s="1"/>
  <c r="AP22" i="195"/>
  <c r="AP22" i="194"/>
  <c r="AP42" i="194" s="1"/>
  <c r="AI22" i="164"/>
  <c r="AI42" i="164" s="1"/>
  <c r="AI22" i="145"/>
  <c r="AI42" i="145" s="1"/>
  <c r="AI22" i="166"/>
  <c r="AI42" i="166" s="1"/>
  <c r="AI22" i="126"/>
  <c r="AI42" i="126" s="1"/>
  <c r="AI21" i="144" s="1"/>
  <c r="AI22" i="163"/>
  <c r="AI42" i="163" s="1"/>
  <c r="AI22" i="80"/>
  <c r="AI42" i="80" s="1"/>
  <c r="AI14" i="164"/>
  <c r="AI34" i="164" s="1"/>
  <c r="AI14" i="166"/>
  <c r="AI34" i="166" s="1"/>
  <c r="AI14" i="126"/>
  <c r="AI34" i="126" s="1"/>
  <c r="AI13" i="144" s="1"/>
  <c r="AI14" i="163"/>
  <c r="AI34" i="163" s="1"/>
  <c r="AI14" i="145"/>
  <c r="AI34" i="145" s="1"/>
  <c r="AI14" i="80"/>
  <c r="AI34" i="80" s="1"/>
  <c r="AP14" i="195"/>
  <c r="AP14" i="194"/>
  <c r="AP34" i="194" s="1"/>
  <c r="AP14" i="192"/>
  <c r="AP34" i="192" s="1"/>
  <c r="AP14" i="191"/>
  <c r="AP34" i="191" s="1"/>
  <c r="CI9" i="165"/>
  <c r="CP9" i="193"/>
  <c r="BK18" i="193"/>
  <c r="BD18" i="165"/>
  <c r="AM15" i="165"/>
  <c r="AT15" i="193"/>
  <c r="AT17" i="192"/>
  <c r="AT37" i="192" s="1"/>
  <c r="AT17" i="191"/>
  <c r="AT37" i="191" s="1"/>
  <c r="AT17" i="195"/>
  <c r="AT17" i="194"/>
  <c r="AT37" i="194" s="1"/>
  <c r="AM17" i="163"/>
  <c r="AM37" i="163" s="1"/>
  <c r="AM17" i="80"/>
  <c r="AM37" i="80" s="1"/>
  <c r="AM17" i="164"/>
  <c r="AM37" i="164" s="1"/>
  <c r="AM17" i="166"/>
  <c r="AM37" i="166" s="1"/>
  <c r="AM17" i="145"/>
  <c r="AM37" i="145" s="1"/>
  <c r="AM17" i="126"/>
  <c r="AM37" i="126" s="1"/>
  <c r="AM16" i="144" s="1"/>
  <c r="M15" i="165"/>
  <c r="T15" i="193"/>
  <c r="BM20" i="192"/>
  <c r="BM40" i="192" s="1"/>
  <c r="BM20" i="191"/>
  <c r="BM40" i="191" s="1"/>
  <c r="BF20" i="166"/>
  <c r="BF40" i="166" s="1"/>
  <c r="BF20" i="163"/>
  <c r="BF40" i="163" s="1"/>
  <c r="BF20" i="164"/>
  <c r="BF40" i="164" s="1"/>
  <c r="BM20" i="195"/>
  <c r="BF20" i="80"/>
  <c r="BF40" i="80" s="1"/>
  <c r="BF20" i="145"/>
  <c r="BF40" i="145" s="1"/>
  <c r="BM20" i="194"/>
  <c r="BM40" i="194" s="1"/>
  <c r="BF20" i="126"/>
  <c r="BF40" i="126" s="1"/>
  <c r="BF19" i="144" s="1"/>
  <c r="AY9" i="165"/>
  <c r="BF9" i="193"/>
  <c r="BZ9" i="193"/>
  <c r="BS9" i="165"/>
  <c r="AB11" i="195"/>
  <c r="AB11" i="191"/>
  <c r="AB31" i="191" s="1"/>
  <c r="AB11" i="194"/>
  <c r="AB31" i="194" s="1"/>
  <c r="AB11" i="192"/>
  <c r="AB31" i="192" s="1"/>
  <c r="U11" i="163"/>
  <c r="U31" i="163" s="1"/>
  <c r="U11" i="80"/>
  <c r="U31" i="80" s="1"/>
  <c r="U11" i="164"/>
  <c r="U31" i="164" s="1"/>
  <c r="U11" i="145"/>
  <c r="U31" i="145" s="1"/>
  <c r="U11" i="166"/>
  <c r="U31" i="166" s="1"/>
  <c r="U11" i="126"/>
  <c r="U31" i="126" s="1"/>
  <c r="U10" i="144" s="1"/>
  <c r="U12" i="165"/>
  <c r="AB12" i="193"/>
  <c r="AB14" i="195"/>
  <c r="AB14" i="192"/>
  <c r="AB34" i="192" s="1"/>
  <c r="AB14" i="191"/>
  <c r="AB34" i="191" s="1"/>
  <c r="AB14" i="194"/>
  <c r="AB34" i="194" s="1"/>
  <c r="U14" i="145"/>
  <c r="U34" i="145" s="1"/>
  <c r="U14" i="166"/>
  <c r="U34" i="166" s="1"/>
  <c r="U14" i="80"/>
  <c r="U34" i="80" s="1"/>
  <c r="U14" i="163"/>
  <c r="U34" i="163" s="1"/>
  <c r="U14" i="126"/>
  <c r="U34" i="126" s="1"/>
  <c r="U13" i="144" s="1"/>
  <c r="U14" i="164"/>
  <c r="U34" i="164" s="1"/>
  <c r="AF17" i="192"/>
  <c r="AF37" i="192" s="1"/>
  <c r="AF17" i="191"/>
  <c r="AF37" i="191" s="1"/>
  <c r="AF17" i="195"/>
  <c r="AF17" i="194"/>
  <c r="AF37" i="194" s="1"/>
  <c r="Y17" i="145"/>
  <c r="Y37" i="145" s="1"/>
  <c r="Y17" i="166"/>
  <c r="Y37" i="166" s="1"/>
  <c r="Y17" i="80"/>
  <c r="Y37" i="80" s="1"/>
  <c r="Y17" i="163"/>
  <c r="Y37" i="163" s="1"/>
  <c r="Y17" i="126"/>
  <c r="Y37" i="126" s="1"/>
  <c r="Y16" i="144" s="1"/>
  <c r="Y17" i="164"/>
  <c r="Y37" i="164" s="1"/>
  <c r="BP22" i="191"/>
  <c r="BP42" i="191" s="1"/>
  <c r="BP22" i="195"/>
  <c r="BP22" i="194"/>
  <c r="BP42" i="194" s="1"/>
  <c r="BP22" i="192"/>
  <c r="BP42" i="192" s="1"/>
  <c r="BI22" i="163"/>
  <c r="BI42" i="163" s="1"/>
  <c r="BI22" i="80"/>
  <c r="BI42" i="80" s="1"/>
  <c r="BI22" i="164"/>
  <c r="BI42" i="164" s="1"/>
  <c r="BI22" i="145"/>
  <c r="BI42" i="145" s="1"/>
  <c r="BI22" i="166"/>
  <c r="BI42" i="166" s="1"/>
  <c r="BI22" i="126"/>
  <c r="BI42" i="126" s="1"/>
  <c r="BI21" i="144" s="1"/>
  <c r="AN15" i="193"/>
  <c r="AG15" i="165"/>
  <c r="AN17" i="192"/>
  <c r="AN37" i="192" s="1"/>
  <c r="AN17" i="191"/>
  <c r="AN37" i="191" s="1"/>
  <c r="AN17" i="195"/>
  <c r="AN17" i="194"/>
  <c r="AN37" i="194" s="1"/>
  <c r="AG17" i="166"/>
  <c r="AG37" i="166" s="1"/>
  <c r="AG17" i="80"/>
  <c r="AG37" i="80" s="1"/>
  <c r="AG17" i="163"/>
  <c r="AG37" i="163" s="1"/>
  <c r="AG17" i="126"/>
  <c r="AG37" i="126" s="1"/>
  <c r="AG16" i="144" s="1"/>
  <c r="AG17" i="164"/>
  <c r="AG37" i="164" s="1"/>
  <c r="AG17" i="145"/>
  <c r="AG37" i="145" s="1"/>
  <c r="AG18" i="165"/>
  <c r="AN18" i="193"/>
  <c r="AN20" i="195"/>
  <c r="AN20" i="194"/>
  <c r="AN40" i="194" s="1"/>
  <c r="AN20" i="192"/>
  <c r="AN40" i="192" s="1"/>
  <c r="AN20" i="191"/>
  <c r="AN40" i="191" s="1"/>
  <c r="AG20" i="166"/>
  <c r="AG40" i="166" s="1"/>
  <c r="AG20" i="80"/>
  <c r="AG40" i="80" s="1"/>
  <c r="AG20" i="163"/>
  <c r="AG40" i="163" s="1"/>
  <c r="AG20" i="126"/>
  <c r="AG40" i="126" s="1"/>
  <c r="AG19" i="144" s="1"/>
  <c r="AG20" i="164"/>
  <c r="AG40" i="164" s="1"/>
  <c r="AG20" i="145"/>
  <c r="AG40" i="145" s="1"/>
  <c r="BH11" i="166"/>
  <c r="BH31" i="166" s="1"/>
  <c r="BH11" i="164"/>
  <c r="BH31" i="164" s="1"/>
  <c r="BH11" i="126"/>
  <c r="BH31" i="126" s="1"/>
  <c r="BH10" i="144" s="1"/>
  <c r="BH11" i="80"/>
  <c r="BH31" i="80" s="1"/>
  <c r="BH11" i="145"/>
  <c r="BH31" i="145" s="1"/>
  <c r="BO11" i="194"/>
  <c r="BO31" i="194" s="1"/>
  <c r="BO11" i="192"/>
  <c r="BO31" i="192" s="1"/>
  <c r="BH11" i="163"/>
  <c r="BH31" i="163" s="1"/>
  <c r="BO11" i="195"/>
  <c r="BO11" i="191"/>
  <c r="BO31" i="191" s="1"/>
  <c r="BT18" i="193"/>
  <c r="BM18" i="165"/>
  <c r="AS22" i="194"/>
  <c r="AS42" i="194" s="1"/>
  <c r="AL22" i="80"/>
  <c r="AL42" i="80" s="1"/>
  <c r="AS22" i="192"/>
  <c r="AS42" i="192" s="1"/>
  <c r="AL22" i="145"/>
  <c r="AL42" i="145" s="1"/>
  <c r="AL22" i="163"/>
  <c r="AL42" i="163" s="1"/>
  <c r="AS22" i="191"/>
  <c r="AS42" i="191" s="1"/>
  <c r="AL22" i="166"/>
  <c r="AL42" i="166" s="1"/>
  <c r="AS22" i="195"/>
  <c r="AL22" i="164"/>
  <c r="AL42" i="164" s="1"/>
  <c r="AL22" i="126"/>
  <c r="AL42" i="126" s="1"/>
  <c r="AL21" i="144" s="1"/>
  <c r="CT14" i="80"/>
  <c r="CT34" i="80" s="1"/>
  <c r="CT14" i="145"/>
  <c r="CT34" i="145" s="1"/>
  <c r="CT14" i="126"/>
  <c r="CT34" i="126" s="1"/>
  <c r="CT13" i="144" s="1"/>
  <c r="CT14" i="164"/>
  <c r="CT34" i="164" s="1"/>
  <c r="CT14" i="163"/>
  <c r="CT34" i="163" s="1"/>
  <c r="DA14" i="195"/>
  <c r="CT14" i="166"/>
  <c r="CT34" i="166" s="1"/>
  <c r="DA14" i="194"/>
  <c r="DA34" i="194" s="1"/>
  <c r="DA14" i="191"/>
  <c r="DA34" i="191" s="1"/>
  <c r="DA14" i="192"/>
  <c r="DA34" i="192" s="1"/>
  <c r="BZ18" i="165"/>
  <c r="CG18" i="193"/>
  <c r="BZ9" i="165"/>
  <c r="CG9" i="193"/>
  <c r="BH11" i="191"/>
  <c r="BH31" i="191" s="1"/>
  <c r="BH11" i="195"/>
  <c r="BH11" i="194"/>
  <c r="BH31" i="194" s="1"/>
  <c r="BH11" i="192"/>
  <c r="BH31" i="192" s="1"/>
  <c r="BA11" i="164"/>
  <c r="BA31" i="164" s="1"/>
  <c r="BA11" i="145"/>
  <c r="BA31" i="145" s="1"/>
  <c r="BA11" i="166"/>
  <c r="BA31" i="166" s="1"/>
  <c r="BA11" i="126"/>
  <c r="BA31" i="126" s="1"/>
  <c r="BA10" i="144" s="1"/>
  <c r="BA11" i="163"/>
  <c r="BA31" i="163" s="1"/>
  <c r="BA11" i="80"/>
  <c r="BA31" i="80" s="1"/>
  <c r="BH14" i="195"/>
  <c r="BH14" i="194"/>
  <c r="BH34" i="194" s="1"/>
  <c r="BH14" i="192"/>
  <c r="BH34" i="192" s="1"/>
  <c r="BH14" i="191"/>
  <c r="BH34" i="191" s="1"/>
  <c r="BA14" i="164"/>
  <c r="BA34" i="164" s="1"/>
  <c r="BA14" i="145"/>
  <c r="BA34" i="145" s="1"/>
  <c r="BA14" i="166"/>
  <c r="BA34" i="166" s="1"/>
  <c r="BA14" i="80"/>
  <c r="BA34" i="80" s="1"/>
  <c r="BA14" i="163"/>
  <c r="BA34" i="163" s="1"/>
  <c r="BA14" i="126"/>
  <c r="BA34" i="126" s="1"/>
  <c r="BA13" i="144" s="1"/>
  <c r="BV7" i="165"/>
  <c r="CC7" i="193"/>
  <c r="BV14" i="126"/>
  <c r="BV34" i="126" s="1"/>
  <c r="BV13" i="144" s="1"/>
  <c r="BV14" i="166"/>
  <c r="BV34" i="166" s="1"/>
  <c r="BV14" i="164"/>
  <c r="BV34" i="164" s="1"/>
  <c r="BV14" i="163"/>
  <c r="BV34" i="163" s="1"/>
  <c r="CC14" i="195"/>
  <c r="CC14" i="194"/>
  <c r="CC34" i="194" s="1"/>
  <c r="CC14" i="192"/>
  <c r="CC34" i="192" s="1"/>
  <c r="BV14" i="80"/>
  <c r="BV34" i="80" s="1"/>
  <c r="CC14" i="191"/>
  <c r="CC34" i="191" s="1"/>
  <c r="BV14" i="145"/>
  <c r="BV34" i="145" s="1"/>
  <c r="AV17" i="192"/>
  <c r="AV37" i="192" s="1"/>
  <c r="AV17" i="191"/>
  <c r="AV37" i="191" s="1"/>
  <c r="AV17" i="195"/>
  <c r="AV17" i="194"/>
  <c r="AV37" i="194" s="1"/>
  <c r="AO17" i="145"/>
  <c r="AO37" i="145" s="1"/>
  <c r="AO17" i="166"/>
  <c r="AO37" i="166" s="1"/>
  <c r="AO17" i="80"/>
  <c r="AO37" i="80" s="1"/>
  <c r="AO17" i="163"/>
  <c r="AO37" i="163" s="1"/>
  <c r="AO17" i="126"/>
  <c r="AO37" i="126" s="1"/>
  <c r="AO16" i="144" s="1"/>
  <c r="AO17" i="164"/>
  <c r="AO37" i="164" s="1"/>
  <c r="AK22" i="195"/>
  <c r="AK22" i="194"/>
  <c r="AK42" i="194" s="1"/>
  <c r="AK22" i="192"/>
  <c r="AK42" i="192" s="1"/>
  <c r="AD22" i="80"/>
  <c r="AD42" i="80" s="1"/>
  <c r="AD22" i="166"/>
  <c r="AD42" i="166" s="1"/>
  <c r="AD22" i="163"/>
  <c r="AD42" i="163" s="1"/>
  <c r="AD22" i="126"/>
  <c r="AD42" i="126" s="1"/>
  <c r="AD21" i="144" s="1"/>
  <c r="AD22" i="145"/>
  <c r="AD42" i="145" s="1"/>
  <c r="AK22" i="191"/>
  <c r="AK42" i="191" s="1"/>
  <c r="AD22" i="164"/>
  <c r="AD42" i="164" s="1"/>
  <c r="P11" i="192"/>
  <c r="P31" i="192" s="1"/>
  <c r="I11" i="166"/>
  <c r="I31" i="166" s="1"/>
  <c r="I11" i="126"/>
  <c r="I31" i="126" s="1"/>
  <c r="I10" i="144" s="1"/>
  <c r="P11" i="191"/>
  <c r="P31" i="191" s="1"/>
  <c r="I11" i="163"/>
  <c r="I31" i="163" s="1"/>
  <c r="I11" i="80"/>
  <c r="I31" i="80" s="1"/>
  <c r="P11" i="195"/>
  <c r="I11" i="164"/>
  <c r="I31" i="164" s="1"/>
  <c r="P11" i="194"/>
  <c r="P31" i="194" s="1"/>
  <c r="I11" i="145"/>
  <c r="I31" i="145" s="1"/>
  <c r="CE9" i="165"/>
  <c r="CL9" i="193"/>
  <c r="Q9" i="165"/>
  <c r="X9" i="193"/>
  <c r="N9" i="165"/>
  <c r="U9" i="193"/>
  <c r="Q22" i="194"/>
  <c r="Q42" i="194" s="1"/>
  <c r="J22" i="164"/>
  <c r="J42" i="164" s="1"/>
  <c r="Q22" i="192"/>
  <c r="Q42" i="192" s="1"/>
  <c r="J22" i="145"/>
  <c r="J42" i="145" s="1"/>
  <c r="Q22" i="191"/>
  <c r="Q42" i="191" s="1"/>
  <c r="J22" i="166"/>
  <c r="J42" i="166" s="1"/>
  <c r="J22" i="126"/>
  <c r="J42" i="126" s="1"/>
  <c r="J21" i="144" s="1"/>
  <c r="Q22" i="195"/>
  <c r="J22" i="163"/>
  <c r="J42" i="163" s="1"/>
  <c r="J22" i="80"/>
  <c r="J42" i="80" s="1"/>
  <c r="CF17" i="191"/>
  <c r="CF37" i="191" s="1"/>
  <c r="CF17" i="195"/>
  <c r="CF17" i="194"/>
  <c r="CF37" i="194" s="1"/>
  <c r="CF17" i="192"/>
  <c r="CF37" i="192" s="1"/>
  <c r="BY17" i="163"/>
  <c r="BY37" i="163" s="1"/>
  <c r="BY17" i="126"/>
  <c r="BY37" i="126" s="1"/>
  <c r="BY16" i="144" s="1"/>
  <c r="BY17" i="164"/>
  <c r="BY37" i="164" s="1"/>
  <c r="BY17" i="145"/>
  <c r="BY37" i="145" s="1"/>
  <c r="BY17" i="166"/>
  <c r="BY37" i="166" s="1"/>
  <c r="BY17" i="80"/>
  <c r="BY37" i="80" s="1"/>
  <c r="BV20" i="191"/>
  <c r="BV40" i="191" s="1"/>
  <c r="BV20" i="195"/>
  <c r="BV20" i="194"/>
  <c r="BV40" i="194" s="1"/>
  <c r="BV20" i="192"/>
  <c r="BV40" i="192" s="1"/>
  <c r="BO20" i="145"/>
  <c r="BO40" i="145" s="1"/>
  <c r="BO20" i="166"/>
  <c r="BO40" i="166" s="1"/>
  <c r="BO20" i="126"/>
  <c r="BO40" i="126" s="1"/>
  <c r="BO19" i="144" s="1"/>
  <c r="BO20" i="163"/>
  <c r="BO40" i="163" s="1"/>
  <c r="BO20" i="80"/>
  <c r="BO40" i="80" s="1"/>
  <c r="BO20" i="164"/>
  <c r="BO40" i="164" s="1"/>
  <c r="BV11" i="192"/>
  <c r="BV31" i="192" s="1"/>
  <c r="BV11" i="191"/>
  <c r="BV31" i="191" s="1"/>
  <c r="BV11" i="195"/>
  <c r="BV11" i="194"/>
  <c r="BV31" i="194" s="1"/>
  <c r="BO11" i="166"/>
  <c r="BO31" i="166" s="1"/>
  <c r="BO11" i="126"/>
  <c r="BO31" i="126" s="1"/>
  <c r="BO10" i="144" s="1"/>
  <c r="BO11" i="163"/>
  <c r="BO31" i="163" s="1"/>
  <c r="BO11" i="80"/>
  <c r="BO31" i="80" s="1"/>
  <c r="BO11" i="164"/>
  <c r="BO31" i="164" s="1"/>
  <c r="BO11" i="145"/>
  <c r="BO31" i="145" s="1"/>
  <c r="CJ22" i="195"/>
  <c r="CJ22" i="194"/>
  <c r="CJ42" i="194" s="1"/>
  <c r="CJ22" i="192"/>
  <c r="CJ42" i="192" s="1"/>
  <c r="CJ22" i="191"/>
  <c r="CJ42" i="191" s="1"/>
  <c r="CC22" i="163"/>
  <c r="CC42" i="163" s="1"/>
  <c r="CC22" i="80"/>
  <c r="CC42" i="80" s="1"/>
  <c r="CC22" i="164"/>
  <c r="CC42" i="164" s="1"/>
  <c r="CC22" i="145"/>
  <c r="CC42" i="145" s="1"/>
  <c r="CC22" i="166"/>
  <c r="CC42" i="166" s="1"/>
  <c r="CC22" i="126"/>
  <c r="CC42" i="126" s="1"/>
  <c r="CC21" i="144" s="1"/>
  <c r="DE17" i="195"/>
  <c r="DE17" i="194"/>
  <c r="DE37" i="194" s="1"/>
  <c r="DE17" i="192"/>
  <c r="DE37" i="192" s="1"/>
  <c r="DE17" i="191"/>
  <c r="DE37" i="191" s="1"/>
  <c r="CX17" i="164"/>
  <c r="CX37" i="164" s="1"/>
  <c r="CX17" i="166"/>
  <c r="CX37" i="166" s="1"/>
  <c r="CX17" i="126"/>
  <c r="CX37" i="126" s="1"/>
  <c r="CX16" i="144" s="1"/>
  <c r="CX17" i="145"/>
  <c r="CX37" i="145" s="1"/>
  <c r="CX17" i="80"/>
  <c r="CX37" i="80" s="1"/>
  <c r="CX17" i="163"/>
  <c r="CX37" i="163" s="1"/>
  <c r="BB19" i="195"/>
  <c r="BB19" i="194"/>
  <c r="BB39" i="194" s="1"/>
  <c r="BB19" i="192"/>
  <c r="BB39" i="192" s="1"/>
  <c r="AU20" i="54"/>
  <c r="BB19" i="191"/>
  <c r="BB39" i="191" s="1"/>
  <c r="AU19" i="166"/>
  <c r="AU39" i="166" s="1"/>
  <c r="AU19" i="126"/>
  <c r="AU39" i="126" s="1"/>
  <c r="AU18" i="144" s="1"/>
  <c r="AU19" i="163"/>
  <c r="AU39" i="163" s="1"/>
  <c r="AU19" i="80"/>
  <c r="AU39" i="80" s="1"/>
  <c r="AU19" i="164"/>
  <c r="AU39" i="164" s="1"/>
  <c r="AU19" i="145"/>
  <c r="AU39" i="145" s="1"/>
  <c r="S16" i="192"/>
  <c r="S36" i="192" s="1"/>
  <c r="S16" i="195"/>
  <c r="L17" i="54"/>
  <c r="V17" i="97" s="1"/>
  <c r="S16" i="194"/>
  <c r="S36" i="194" s="1"/>
  <c r="S16" i="191"/>
  <c r="S36" i="191" s="1"/>
  <c r="L16" i="166"/>
  <c r="L36" i="166" s="1"/>
  <c r="L16" i="126"/>
  <c r="L36" i="126" s="1"/>
  <c r="L15" i="144" s="1"/>
  <c r="L16" i="163"/>
  <c r="L36" i="163" s="1"/>
  <c r="L16" i="80"/>
  <c r="L36" i="80" s="1"/>
  <c r="L16" i="164"/>
  <c r="L36" i="164" s="1"/>
  <c r="L16" i="145"/>
  <c r="L36" i="145" s="1"/>
  <c r="AL16" i="192"/>
  <c r="AL36" i="192" s="1"/>
  <c r="AL16" i="195"/>
  <c r="AL16" i="194"/>
  <c r="AL36" i="194" s="1"/>
  <c r="AE17" i="54"/>
  <c r="AL16" i="191"/>
  <c r="AL36" i="191" s="1"/>
  <c r="AE16" i="164"/>
  <c r="AE36" i="164" s="1"/>
  <c r="AE16" i="145"/>
  <c r="AE36" i="145" s="1"/>
  <c r="AE16" i="166"/>
  <c r="AE36" i="166" s="1"/>
  <c r="AE16" i="126"/>
  <c r="AE36" i="126" s="1"/>
  <c r="AE15" i="144" s="1"/>
  <c r="AE16" i="163"/>
  <c r="AE36" i="163" s="1"/>
  <c r="AE16" i="80"/>
  <c r="AE36" i="80" s="1"/>
  <c r="AD8" i="194"/>
  <c r="AD28" i="194" s="1"/>
  <c r="AD8" i="192"/>
  <c r="AD28" i="192" s="1"/>
  <c r="AD8" i="195"/>
  <c r="W22" i="54"/>
  <c r="AD8" i="191"/>
  <c r="AD28" i="191" s="1"/>
  <c r="W8" i="163"/>
  <c r="W28" i="163" s="1"/>
  <c r="W8" i="145"/>
  <c r="W28" i="145" s="1"/>
  <c r="W8" i="166"/>
  <c r="W28" i="166" s="1"/>
  <c r="W8" i="126"/>
  <c r="W28" i="126" s="1"/>
  <c r="W7" i="144" s="1"/>
  <c r="W8" i="164"/>
  <c r="W28" i="164" s="1"/>
  <c r="W8" i="80"/>
  <c r="W28" i="80" s="1"/>
  <c r="BQ13" i="192"/>
  <c r="BQ33" i="192" s="1"/>
  <c r="BQ13" i="191"/>
  <c r="BQ33" i="191" s="1"/>
  <c r="BQ13" i="195"/>
  <c r="BQ13" i="194"/>
  <c r="BQ33" i="194" s="1"/>
  <c r="BJ13" i="166"/>
  <c r="BJ33" i="166" s="1"/>
  <c r="BJ13" i="80"/>
  <c r="BJ33" i="80" s="1"/>
  <c r="BJ13" i="145"/>
  <c r="BJ33" i="145" s="1"/>
  <c r="BJ13" i="164"/>
  <c r="BJ33" i="164" s="1"/>
  <c r="BJ13" i="163"/>
  <c r="BJ33" i="163" s="1"/>
  <c r="BJ14" i="54"/>
  <c r="BJ13" i="126"/>
  <c r="BJ33" i="126" s="1"/>
  <c r="BJ12" i="144" s="1"/>
  <c r="BQ8" i="195"/>
  <c r="BQ8" i="194"/>
  <c r="BQ28" i="194" s="1"/>
  <c r="BQ8" i="192"/>
  <c r="BQ28" i="192" s="1"/>
  <c r="BJ8" i="166"/>
  <c r="BJ28" i="166" s="1"/>
  <c r="BJ8" i="80"/>
  <c r="BJ28" i="80" s="1"/>
  <c r="BJ8" i="126"/>
  <c r="BJ28" i="126" s="1"/>
  <c r="BJ7" i="144" s="1"/>
  <c r="BJ8" i="164"/>
  <c r="BJ28" i="164" s="1"/>
  <c r="BJ8" i="163"/>
  <c r="BJ28" i="163" s="1"/>
  <c r="BJ22" i="54"/>
  <c r="BJ8" i="145"/>
  <c r="BJ28" i="145" s="1"/>
  <c r="BQ8" i="191"/>
  <c r="BQ28" i="191" s="1"/>
  <c r="BW6" i="165"/>
  <c r="CD6" i="193"/>
  <c r="DC19" i="195"/>
  <c r="DC19" i="194"/>
  <c r="DC39" i="194" s="1"/>
  <c r="DC19" i="192"/>
  <c r="DC39" i="192" s="1"/>
  <c r="CV19" i="163"/>
  <c r="CV39" i="163" s="1"/>
  <c r="CV20" i="54"/>
  <c r="DC19" i="191"/>
  <c r="DC39" i="191" s="1"/>
  <c r="CV19" i="166"/>
  <c r="CV39" i="166" s="1"/>
  <c r="CV19" i="164"/>
  <c r="CV39" i="164" s="1"/>
  <c r="CV19" i="80"/>
  <c r="CV39" i="80" s="1"/>
  <c r="CV19" i="126"/>
  <c r="CV39" i="126" s="1"/>
  <c r="CV18" i="144" s="1"/>
  <c r="CV19" i="145"/>
  <c r="CV39" i="145" s="1"/>
  <c r="CB6" i="165"/>
  <c r="CI6" i="193"/>
  <c r="CI8" i="195"/>
  <c r="CI8" i="194"/>
  <c r="CI28" i="194" s="1"/>
  <c r="CI8" i="192"/>
  <c r="CI28" i="192" s="1"/>
  <c r="CB8" i="163"/>
  <c r="CB28" i="163" s="1"/>
  <c r="CI8" i="191"/>
  <c r="CI28" i="191" s="1"/>
  <c r="CB8" i="166"/>
  <c r="CB28" i="166" s="1"/>
  <c r="CB22" i="54"/>
  <c r="CB8" i="80"/>
  <c r="CB28" i="80" s="1"/>
  <c r="CB8" i="164"/>
  <c r="CB28" i="164" s="1"/>
  <c r="CB8" i="126"/>
  <c r="CB28" i="126" s="1"/>
  <c r="CB7" i="144" s="1"/>
  <c r="CB8" i="145"/>
  <c r="CB28" i="145" s="1"/>
  <c r="AP18" i="193"/>
  <c r="AI18" i="165"/>
  <c r="AQ17" i="192"/>
  <c r="AQ37" i="192" s="1"/>
  <c r="AQ17" i="191"/>
  <c r="AQ37" i="191" s="1"/>
  <c r="AQ17" i="195"/>
  <c r="AQ17" i="194"/>
  <c r="AQ37" i="194" s="1"/>
  <c r="AJ17" i="163"/>
  <c r="AJ37" i="163" s="1"/>
  <c r="AJ17" i="80"/>
  <c r="AJ37" i="80" s="1"/>
  <c r="AJ17" i="164"/>
  <c r="AJ37" i="164" s="1"/>
  <c r="AJ17" i="145"/>
  <c r="AJ37" i="145" s="1"/>
  <c r="AJ17" i="166"/>
  <c r="AJ37" i="166" s="1"/>
  <c r="AJ17" i="126"/>
  <c r="AJ37" i="126" s="1"/>
  <c r="AJ16" i="144" s="1"/>
  <c r="CS18" i="165"/>
  <c r="CZ18" i="193"/>
  <c r="CQ12" i="165"/>
  <c r="CX12" i="193"/>
  <c r="BK7" i="165"/>
  <c r="BR7" i="193"/>
  <c r="CG7" i="165"/>
  <c r="CN7" i="193"/>
  <c r="CN20" i="192"/>
  <c r="CN40" i="192" s="1"/>
  <c r="CN20" i="191"/>
  <c r="CN40" i="191" s="1"/>
  <c r="CN20" i="195"/>
  <c r="CN20" i="194"/>
  <c r="CN40" i="194" s="1"/>
  <c r="CG20" i="145"/>
  <c r="CG40" i="145" s="1"/>
  <c r="CG20" i="166"/>
  <c r="CG40" i="166" s="1"/>
  <c r="CG20" i="126"/>
  <c r="CG40" i="126" s="1"/>
  <c r="CG19" i="144" s="1"/>
  <c r="CG20" i="163"/>
  <c r="CG40" i="163" s="1"/>
  <c r="CG20" i="80"/>
  <c r="CG40" i="80" s="1"/>
  <c r="CG20" i="164"/>
  <c r="CG40" i="164" s="1"/>
  <c r="BZ12" i="193"/>
  <c r="BS12" i="165"/>
  <c r="BE17" i="192"/>
  <c r="BE37" i="192" s="1"/>
  <c r="BE17" i="191"/>
  <c r="BE37" i="191" s="1"/>
  <c r="BE17" i="195"/>
  <c r="BE17" i="194"/>
  <c r="BE37" i="194" s="1"/>
  <c r="AX17" i="166"/>
  <c r="AX37" i="166" s="1"/>
  <c r="AX17" i="126"/>
  <c r="AX37" i="126" s="1"/>
  <c r="AX16" i="144" s="1"/>
  <c r="AX17" i="163"/>
  <c r="AX37" i="163" s="1"/>
  <c r="AX17" i="80"/>
  <c r="AX37" i="80" s="1"/>
  <c r="AX17" i="145"/>
  <c r="AX37" i="145" s="1"/>
  <c r="AX17" i="164"/>
  <c r="AX37" i="164" s="1"/>
  <c r="BV15" i="165"/>
  <c r="CC15" i="193"/>
  <c r="X7" i="193"/>
  <c r="Q7" i="165"/>
  <c r="X22" i="195"/>
  <c r="X22" i="191"/>
  <c r="X42" i="191" s="1"/>
  <c r="X22" i="194"/>
  <c r="X42" i="194" s="1"/>
  <c r="X22" i="192"/>
  <c r="X42" i="192" s="1"/>
  <c r="Q22" i="164"/>
  <c r="Q42" i="164" s="1"/>
  <c r="Q22" i="145"/>
  <c r="Q42" i="145" s="1"/>
  <c r="Q22" i="166"/>
  <c r="Q42" i="166" s="1"/>
  <c r="Q22" i="126"/>
  <c r="Q42" i="126" s="1"/>
  <c r="Q21" i="144" s="1"/>
  <c r="Q22" i="163"/>
  <c r="Q42" i="163" s="1"/>
  <c r="Q22" i="80"/>
  <c r="Q42" i="80" s="1"/>
  <c r="X17" i="195"/>
  <c r="X17" i="194"/>
  <c r="X37" i="194" s="1"/>
  <c r="X17" i="192"/>
  <c r="X37" i="192" s="1"/>
  <c r="X17" i="191"/>
  <c r="X37" i="191" s="1"/>
  <c r="Q17" i="166"/>
  <c r="Q37" i="166" s="1"/>
  <c r="Q17" i="80"/>
  <c r="Q37" i="80" s="1"/>
  <c r="Q17" i="163"/>
  <c r="Q37" i="163" s="1"/>
  <c r="Q17" i="126"/>
  <c r="Q37" i="126" s="1"/>
  <c r="Q16" i="144" s="1"/>
  <c r="Q17" i="164"/>
  <c r="Q37" i="164" s="1"/>
  <c r="Q17" i="145"/>
  <c r="Q37" i="145" s="1"/>
  <c r="U7" i="193"/>
  <c r="N7" i="165"/>
  <c r="Q20" i="191"/>
  <c r="Q40" i="191" s="1"/>
  <c r="J20" i="166"/>
  <c r="J40" i="166" s="1"/>
  <c r="J20" i="126"/>
  <c r="J40" i="126" s="1"/>
  <c r="J19" i="144" s="1"/>
  <c r="Q20" i="195"/>
  <c r="J20" i="163"/>
  <c r="J40" i="163" s="1"/>
  <c r="J20" i="80"/>
  <c r="J40" i="80" s="1"/>
  <c r="Q20" i="194"/>
  <c r="Q40" i="194" s="1"/>
  <c r="J20" i="164"/>
  <c r="J40" i="164" s="1"/>
  <c r="Q20" i="192"/>
  <c r="Q40" i="192" s="1"/>
  <c r="J20" i="145"/>
  <c r="J40" i="145" s="1"/>
  <c r="CJ12" i="193"/>
  <c r="CC12" i="165"/>
  <c r="CS12" i="193"/>
  <c r="CL12" i="165"/>
  <c r="BJ13" i="195"/>
  <c r="BJ13" i="194"/>
  <c r="BJ33" i="194" s="1"/>
  <c r="BJ13" i="192"/>
  <c r="BJ33" i="192" s="1"/>
  <c r="BC14" i="54"/>
  <c r="BJ13" i="191"/>
  <c r="BJ33" i="191" s="1"/>
  <c r="BC13" i="126"/>
  <c r="BC33" i="126" s="1"/>
  <c r="BC12" i="144" s="1"/>
  <c r="BC13" i="80"/>
  <c r="BC33" i="80" s="1"/>
  <c r="BC13" i="166"/>
  <c r="BC33" i="166" s="1"/>
  <c r="BC13" i="145"/>
  <c r="BC33" i="145" s="1"/>
  <c r="BC13" i="164"/>
  <c r="BC33" i="164" s="1"/>
  <c r="BC13" i="163"/>
  <c r="BC33" i="163" s="1"/>
  <c r="BJ19" i="195"/>
  <c r="BJ19" i="194"/>
  <c r="BJ39" i="194" s="1"/>
  <c r="BJ19" i="192"/>
  <c r="BJ39" i="192" s="1"/>
  <c r="BC20" i="54"/>
  <c r="BJ19" i="191"/>
  <c r="BJ39" i="191" s="1"/>
  <c r="BC19" i="164"/>
  <c r="BC39" i="164" s="1"/>
  <c r="BC19" i="145"/>
  <c r="BC39" i="145" s="1"/>
  <c r="BC19" i="166"/>
  <c r="BC39" i="166" s="1"/>
  <c r="BC19" i="126"/>
  <c r="BC39" i="126" s="1"/>
  <c r="BC18" i="144" s="1"/>
  <c r="BC19" i="163"/>
  <c r="BC39" i="163" s="1"/>
  <c r="BC19" i="80"/>
  <c r="BC39" i="80" s="1"/>
  <c r="BN10" i="163"/>
  <c r="BN30" i="163" s="1"/>
  <c r="BU10" i="195"/>
  <c r="BU10" i="194"/>
  <c r="BU30" i="194" s="1"/>
  <c r="BU10" i="192"/>
  <c r="BU30" i="192" s="1"/>
  <c r="BN10" i="80"/>
  <c r="BN30" i="80" s="1"/>
  <c r="BN11" i="54"/>
  <c r="BU10" i="191"/>
  <c r="BU30" i="191" s="1"/>
  <c r="BN10" i="166"/>
  <c r="BN30" i="166" s="1"/>
  <c r="BN10" i="145"/>
  <c r="BN30" i="145" s="1"/>
  <c r="BN10" i="126"/>
  <c r="BN30" i="126" s="1"/>
  <c r="BN9" i="144" s="1"/>
  <c r="BN10" i="164"/>
  <c r="BN30" i="164" s="1"/>
  <c r="AS6" i="165"/>
  <c r="AZ6" i="193"/>
  <c r="BG19" i="195"/>
  <c r="BG19" i="194"/>
  <c r="BG39" i="194" s="1"/>
  <c r="BG19" i="192"/>
  <c r="BG39" i="192" s="1"/>
  <c r="AZ20" i="54"/>
  <c r="BG19" i="191"/>
  <c r="BG39" i="191" s="1"/>
  <c r="AZ19" i="164"/>
  <c r="AZ39" i="164" s="1"/>
  <c r="AZ19" i="163"/>
  <c r="AZ39" i="163" s="1"/>
  <c r="AZ19" i="126"/>
  <c r="AZ39" i="126" s="1"/>
  <c r="AZ18" i="144" s="1"/>
  <c r="AZ19" i="145"/>
  <c r="AZ39" i="145" s="1"/>
  <c r="AZ19" i="80"/>
  <c r="AZ39" i="80" s="1"/>
  <c r="AZ19" i="166"/>
  <c r="AZ39" i="166" s="1"/>
  <c r="Z19" i="195"/>
  <c r="Z19" i="194"/>
  <c r="Z39" i="194" s="1"/>
  <c r="Z19" i="192"/>
  <c r="Z39" i="192" s="1"/>
  <c r="S20" i="54"/>
  <c r="Z19" i="191"/>
  <c r="Z39" i="191" s="1"/>
  <c r="S19" i="163"/>
  <c r="S39" i="163" s="1"/>
  <c r="S19" i="80"/>
  <c r="S39" i="80" s="1"/>
  <c r="S19" i="164"/>
  <c r="S39" i="164" s="1"/>
  <c r="S19" i="145"/>
  <c r="S39" i="145" s="1"/>
  <c r="S19" i="166"/>
  <c r="S39" i="166" s="1"/>
  <c r="S19" i="126"/>
  <c r="S39" i="126" s="1"/>
  <c r="S18" i="144" s="1"/>
  <c r="BD16" i="192"/>
  <c r="BD36" i="192" s="1"/>
  <c r="BD16" i="195"/>
  <c r="BD16" i="194"/>
  <c r="BD36" i="194" s="1"/>
  <c r="AW17" i="54"/>
  <c r="BD16" i="191"/>
  <c r="BD36" i="191" s="1"/>
  <c r="AW16" i="145"/>
  <c r="AW36" i="145" s="1"/>
  <c r="AW16" i="166"/>
  <c r="AW36" i="166" s="1"/>
  <c r="AW16" i="80"/>
  <c r="AW36" i="80" s="1"/>
  <c r="AW16" i="163"/>
  <c r="AW36" i="163" s="1"/>
  <c r="AW16" i="126"/>
  <c r="AW36" i="126" s="1"/>
  <c r="AW15" i="144" s="1"/>
  <c r="AW16" i="164"/>
  <c r="AW36" i="164" s="1"/>
  <c r="CU10" i="195"/>
  <c r="CU10" i="194"/>
  <c r="CU30" i="194" s="1"/>
  <c r="CU10" i="192"/>
  <c r="CU30" i="192" s="1"/>
  <c r="CN10" i="145"/>
  <c r="CN30" i="145" s="1"/>
  <c r="CN10" i="126"/>
  <c r="CN30" i="126" s="1"/>
  <c r="CN9" i="144" s="1"/>
  <c r="CU10" i="191"/>
  <c r="CU30" i="191" s="1"/>
  <c r="CN10" i="80"/>
  <c r="CN30" i="80" s="1"/>
  <c r="CN11" i="54"/>
  <c r="CN10" i="166"/>
  <c r="CN30" i="166" s="1"/>
  <c r="CN10" i="164"/>
  <c r="CN30" i="164" s="1"/>
  <c r="CN10" i="163"/>
  <c r="CN30" i="163" s="1"/>
  <c r="AN12" i="165"/>
  <c r="AU12" i="193"/>
  <c r="CZ22" i="194"/>
  <c r="CZ42" i="194" s="1"/>
  <c r="CZ22" i="192"/>
  <c r="CZ42" i="192" s="1"/>
  <c r="CZ22" i="191"/>
  <c r="CZ42" i="191" s="1"/>
  <c r="CZ22" i="195"/>
  <c r="CS22" i="164"/>
  <c r="CS42" i="164" s="1"/>
  <c r="CS22" i="145"/>
  <c r="CS42" i="145" s="1"/>
  <c r="CS22" i="166"/>
  <c r="CS42" i="166" s="1"/>
  <c r="CS22" i="80"/>
  <c r="CS42" i="80" s="1"/>
  <c r="CS22" i="163"/>
  <c r="CS42" i="163" s="1"/>
  <c r="CS22" i="126"/>
  <c r="CS42" i="126" s="1"/>
  <c r="CS21" i="144" s="1"/>
  <c r="CP17" i="192"/>
  <c r="CP37" i="192" s="1"/>
  <c r="CP17" i="191"/>
  <c r="CP37" i="191" s="1"/>
  <c r="CP17" i="195"/>
  <c r="CP17" i="194"/>
  <c r="CP37" i="194" s="1"/>
  <c r="CI17" i="166"/>
  <c r="CI37" i="166" s="1"/>
  <c r="CI17" i="126"/>
  <c r="CI37" i="126" s="1"/>
  <c r="CI16" i="144" s="1"/>
  <c r="CI17" i="163"/>
  <c r="CI37" i="163" s="1"/>
  <c r="CI17" i="80"/>
  <c r="CI37" i="80" s="1"/>
  <c r="CI17" i="164"/>
  <c r="CI37" i="164" s="1"/>
  <c r="CI17" i="145"/>
  <c r="CI37" i="145" s="1"/>
  <c r="BK17" i="192"/>
  <c r="BK37" i="192" s="1"/>
  <c r="BK17" i="191"/>
  <c r="BK37" i="191" s="1"/>
  <c r="BK17" i="195"/>
  <c r="BK17" i="194"/>
  <c r="BK37" i="194" s="1"/>
  <c r="BD17" i="163"/>
  <c r="BD37" i="163" s="1"/>
  <c r="BD17" i="80"/>
  <c r="BD37" i="80" s="1"/>
  <c r="BD17" i="164"/>
  <c r="BD37" i="164" s="1"/>
  <c r="BD17" i="145"/>
  <c r="BD37" i="145" s="1"/>
  <c r="BD17" i="166"/>
  <c r="BD37" i="166" s="1"/>
  <c r="BD17" i="126"/>
  <c r="BD37" i="126" s="1"/>
  <c r="BD16" i="144" s="1"/>
  <c r="BI22" i="194"/>
  <c r="BI42" i="194" s="1"/>
  <c r="BI22" i="192"/>
  <c r="BI42" i="192" s="1"/>
  <c r="BI22" i="195"/>
  <c r="BB22" i="163"/>
  <c r="BB42" i="163" s="1"/>
  <c r="BI22" i="191"/>
  <c r="BI42" i="191" s="1"/>
  <c r="BB22" i="126"/>
  <c r="BB42" i="126" s="1"/>
  <c r="BB21" i="144" s="1"/>
  <c r="BB22" i="145"/>
  <c r="BB42" i="145" s="1"/>
  <c r="BB22" i="166"/>
  <c r="BB42" i="166" s="1"/>
  <c r="BB22" i="164"/>
  <c r="BB42" i="164" s="1"/>
  <c r="BB22" i="80"/>
  <c r="BB42" i="80" s="1"/>
  <c r="CR22" i="192"/>
  <c r="CR42" i="192" s="1"/>
  <c r="CR22" i="191"/>
  <c r="CR42" i="191" s="1"/>
  <c r="CR22" i="195"/>
  <c r="CR22" i="194"/>
  <c r="CR42" i="194" s="1"/>
  <c r="CK22" i="166"/>
  <c r="CK42" i="166" s="1"/>
  <c r="CK22" i="126"/>
  <c r="CK42" i="126" s="1"/>
  <c r="CK21" i="144" s="1"/>
  <c r="CK22" i="163"/>
  <c r="CK42" i="163" s="1"/>
  <c r="CK22" i="80"/>
  <c r="CK42" i="80" s="1"/>
  <c r="CK22" i="164"/>
  <c r="CK42" i="164" s="1"/>
  <c r="CK22" i="145"/>
  <c r="CK42" i="145" s="1"/>
  <c r="AF18" i="165"/>
  <c r="AM18" i="193"/>
  <c r="CD18" i="165"/>
  <c r="CK18" i="193"/>
  <c r="CG9" i="165"/>
  <c r="CN9" i="193"/>
  <c r="BI15" i="165"/>
  <c r="BP15" i="193"/>
  <c r="AN22" i="195"/>
  <c r="AN22" i="194"/>
  <c r="AN42" i="194" s="1"/>
  <c r="AN22" i="192"/>
  <c r="AN42" i="192" s="1"/>
  <c r="AN22" i="191"/>
  <c r="AN42" i="191" s="1"/>
  <c r="AG22" i="163"/>
  <c r="AG42" i="163" s="1"/>
  <c r="AG22" i="80"/>
  <c r="AG42" i="80" s="1"/>
  <c r="AG22" i="164"/>
  <c r="AG42" i="164" s="1"/>
  <c r="AG22" i="145"/>
  <c r="AG42" i="145" s="1"/>
  <c r="AG22" i="166"/>
  <c r="AG42" i="166" s="1"/>
  <c r="AG22" i="126"/>
  <c r="AG42" i="126" s="1"/>
  <c r="AG21" i="144" s="1"/>
  <c r="BT12" i="193"/>
  <c r="BM12" i="165"/>
  <c r="AS17" i="192"/>
  <c r="AS37" i="192" s="1"/>
  <c r="AS17" i="191"/>
  <c r="AS37" i="191" s="1"/>
  <c r="AS17" i="195"/>
  <c r="AS17" i="194"/>
  <c r="AS37" i="194" s="1"/>
  <c r="AL17" i="145"/>
  <c r="AL37" i="145" s="1"/>
  <c r="AL17" i="166"/>
  <c r="AL37" i="166" s="1"/>
  <c r="AL17" i="126"/>
  <c r="AL37" i="126" s="1"/>
  <c r="AL16" i="144" s="1"/>
  <c r="AL17" i="163"/>
  <c r="AL37" i="163" s="1"/>
  <c r="AL17" i="80"/>
  <c r="AL37" i="80" s="1"/>
  <c r="AL17" i="164"/>
  <c r="AL37" i="164" s="1"/>
  <c r="AV7" i="193"/>
  <c r="AO7" i="165"/>
  <c r="X12" i="193"/>
  <c r="Q12" i="165"/>
  <c r="CJ15" i="193"/>
  <c r="CC15" i="165"/>
  <c r="CS15" i="193"/>
  <c r="CL15" i="165"/>
  <c r="BE6" i="165"/>
  <c r="BL6" i="193"/>
  <c r="AW16" i="192"/>
  <c r="AW36" i="192" s="1"/>
  <c r="AW16" i="195"/>
  <c r="AW16" i="194"/>
  <c r="AW36" i="194" s="1"/>
  <c r="AP17" i="54"/>
  <c r="AW16" i="191"/>
  <c r="AW36" i="191" s="1"/>
  <c r="AP16" i="145"/>
  <c r="AP36" i="145" s="1"/>
  <c r="AP16" i="166"/>
  <c r="AP36" i="166" s="1"/>
  <c r="AP16" i="126"/>
  <c r="AP36" i="126" s="1"/>
  <c r="AP15" i="144" s="1"/>
  <c r="AP16" i="163"/>
  <c r="AP36" i="163" s="1"/>
  <c r="AP16" i="80"/>
  <c r="AP36" i="80" s="1"/>
  <c r="AP16" i="164"/>
  <c r="AP36" i="164" s="1"/>
  <c r="AA6" i="165"/>
  <c r="AH6" i="193"/>
  <c r="AP11" i="191"/>
  <c r="AP31" i="191" s="1"/>
  <c r="AP11" i="195"/>
  <c r="AP11" i="194"/>
  <c r="AP31" i="194" s="1"/>
  <c r="AP11" i="192"/>
  <c r="AP31" i="192" s="1"/>
  <c r="AI11" i="166"/>
  <c r="AI31" i="166" s="1"/>
  <c r="AI11" i="126"/>
  <c r="AI31" i="126" s="1"/>
  <c r="AI10" i="144" s="1"/>
  <c r="AI11" i="163"/>
  <c r="AI31" i="163" s="1"/>
  <c r="AI11" i="80"/>
  <c r="AI31" i="80" s="1"/>
  <c r="AI11" i="164"/>
  <c r="AI31" i="164" s="1"/>
  <c r="AI11" i="145"/>
  <c r="AI31" i="145" s="1"/>
  <c r="AJ18" i="165"/>
  <c r="AQ18" i="193"/>
  <c r="CZ14" i="191"/>
  <c r="CZ34" i="191" s="1"/>
  <c r="CZ14" i="195"/>
  <c r="CZ14" i="194"/>
  <c r="CZ34" i="194" s="1"/>
  <c r="CZ14" i="192"/>
  <c r="CZ34" i="192" s="1"/>
  <c r="CS14" i="145"/>
  <c r="CS34" i="145" s="1"/>
  <c r="CS14" i="166"/>
  <c r="CS34" i="166" s="1"/>
  <c r="CS14" i="80"/>
  <c r="CS34" i="80" s="1"/>
  <c r="CS14" i="163"/>
  <c r="CS34" i="163" s="1"/>
  <c r="CS14" i="126"/>
  <c r="CS34" i="126" s="1"/>
  <c r="CS13" i="144" s="1"/>
  <c r="CS14" i="164"/>
  <c r="CS34" i="164" s="1"/>
  <c r="CR14" i="191"/>
  <c r="CR34" i="191" s="1"/>
  <c r="CR14" i="195"/>
  <c r="CR14" i="194"/>
  <c r="CR34" i="194" s="1"/>
  <c r="CR14" i="192"/>
  <c r="CR34" i="192" s="1"/>
  <c r="CK14" i="163"/>
  <c r="CK34" i="163" s="1"/>
  <c r="CK14" i="126"/>
  <c r="CK34" i="126" s="1"/>
  <c r="CK13" i="144" s="1"/>
  <c r="CK14" i="164"/>
  <c r="CK34" i="164" s="1"/>
  <c r="CK14" i="166"/>
  <c r="CK34" i="166" s="1"/>
  <c r="CK14" i="145"/>
  <c r="CK34" i="145" s="1"/>
  <c r="CK14" i="80"/>
  <c r="CK34" i="80" s="1"/>
  <c r="AT11" i="192"/>
  <c r="AT31" i="192" s="1"/>
  <c r="AT11" i="191"/>
  <c r="AT31" i="191" s="1"/>
  <c r="AT11" i="195"/>
  <c r="AT11" i="194"/>
  <c r="AT31" i="194" s="1"/>
  <c r="AM11" i="166"/>
  <c r="AM31" i="166" s="1"/>
  <c r="AM11" i="126"/>
  <c r="AM31" i="126" s="1"/>
  <c r="AM10" i="144" s="1"/>
  <c r="AM11" i="163"/>
  <c r="AM31" i="163" s="1"/>
  <c r="AM11" i="80"/>
  <c r="AM31" i="80" s="1"/>
  <c r="AM11" i="164"/>
  <c r="AM31" i="164" s="1"/>
  <c r="AM11" i="145"/>
  <c r="AM31" i="145" s="1"/>
  <c r="AB17" i="195"/>
  <c r="AB17" i="194"/>
  <c r="AB37" i="194" s="1"/>
  <c r="AB17" i="192"/>
  <c r="AB37" i="192" s="1"/>
  <c r="AB17" i="191"/>
  <c r="AB37" i="191" s="1"/>
  <c r="U17" i="145"/>
  <c r="U37" i="145" s="1"/>
  <c r="U17" i="166"/>
  <c r="U37" i="166" s="1"/>
  <c r="U17" i="80"/>
  <c r="U37" i="80" s="1"/>
  <c r="U17" i="163"/>
  <c r="U37" i="163" s="1"/>
  <c r="U17" i="126"/>
  <c r="U37" i="126" s="1"/>
  <c r="U16" i="144" s="1"/>
  <c r="U17" i="164"/>
  <c r="U37" i="164" s="1"/>
  <c r="AT12" i="165"/>
  <c r="BA12" i="193"/>
  <c r="AT11" i="164"/>
  <c r="AT31" i="164" s="1"/>
  <c r="AT11" i="145"/>
  <c r="AT31" i="145" s="1"/>
  <c r="BA11" i="195"/>
  <c r="BA11" i="194"/>
  <c r="BA31" i="194" s="1"/>
  <c r="AT11" i="163"/>
  <c r="AT31" i="163" s="1"/>
  <c r="AT11" i="126"/>
  <c r="AT31" i="126" s="1"/>
  <c r="AT10" i="144" s="1"/>
  <c r="BA11" i="192"/>
  <c r="BA31" i="192" s="1"/>
  <c r="AT11" i="166"/>
  <c r="AT31" i="166" s="1"/>
  <c r="BA11" i="191"/>
  <c r="BA31" i="191" s="1"/>
  <c r="AT11" i="80"/>
  <c r="AT31" i="80" s="1"/>
  <c r="AN11" i="80"/>
  <c r="AN31" i="80" s="1"/>
  <c r="AN11" i="164"/>
  <c r="AN31" i="164" s="1"/>
  <c r="AU11" i="192"/>
  <c r="AU31" i="192" s="1"/>
  <c r="AN11" i="163"/>
  <c r="AN31" i="163" s="1"/>
  <c r="AN11" i="126"/>
  <c r="AN31" i="126" s="1"/>
  <c r="AN10" i="144" s="1"/>
  <c r="AN11" i="145"/>
  <c r="AN31" i="145" s="1"/>
  <c r="AU11" i="195"/>
  <c r="AU11" i="194"/>
  <c r="AU31" i="194" s="1"/>
  <c r="AU11" i="191"/>
  <c r="AU31" i="191" s="1"/>
  <c r="AN11" i="166"/>
  <c r="AN31" i="166" s="1"/>
  <c r="AP20" i="195"/>
  <c r="AP20" i="194"/>
  <c r="AP40" i="194" s="1"/>
  <c r="AP20" i="192"/>
  <c r="AP40" i="192" s="1"/>
  <c r="AP20" i="191"/>
  <c r="AP40" i="191" s="1"/>
  <c r="AI20" i="166"/>
  <c r="AI40" i="166" s="1"/>
  <c r="AI20" i="126"/>
  <c r="AI40" i="126" s="1"/>
  <c r="AI19" i="144" s="1"/>
  <c r="AI20" i="164"/>
  <c r="AI40" i="164" s="1"/>
  <c r="AI20" i="80"/>
  <c r="AI40" i="80" s="1"/>
  <c r="AI20" i="163"/>
  <c r="AI40" i="163" s="1"/>
  <c r="AI20" i="145"/>
  <c r="AI40" i="145" s="1"/>
  <c r="CV17" i="192"/>
  <c r="CV37" i="192" s="1"/>
  <c r="CV17" i="191"/>
  <c r="CV37" i="191" s="1"/>
  <c r="CV17" i="195"/>
  <c r="CV17" i="194"/>
  <c r="CV37" i="194" s="1"/>
  <c r="CO17" i="164"/>
  <c r="CO37" i="164" s="1"/>
  <c r="CO17" i="145"/>
  <c r="CO37" i="145" s="1"/>
  <c r="CO17" i="166"/>
  <c r="CO37" i="166" s="1"/>
  <c r="CO17" i="80"/>
  <c r="CO37" i="80" s="1"/>
  <c r="CO17" i="163"/>
  <c r="CO37" i="163" s="1"/>
  <c r="CO17" i="126"/>
  <c r="CO37" i="126" s="1"/>
  <c r="CO16" i="144" s="1"/>
  <c r="CO18" i="165"/>
  <c r="CV18" i="193"/>
  <c r="CV20" i="192"/>
  <c r="CV40" i="192" s="1"/>
  <c r="CV20" i="191"/>
  <c r="CV40" i="191" s="1"/>
  <c r="CV20" i="195"/>
  <c r="CV20" i="194"/>
  <c r="CV40" i="194" s="1"/>
  <c r="CO20" i="163"/>
  <c r="CO40" i="163" s="1"/>
  <c r="CO20" i="80"/>
  <c r="CO40" i="80" s="1"/>
  <c r="CO20" i="164"/>
  <c r="CO40" i="164" s="1"/>
  <c r="CO20" i="145"/>
  <c r="CO40" i="145" s="1"/>
  <c r="CO20" i="166"/>
  <c r="CO40" i="166" s="1"/>
  <c r="CO20" i="126"/>
  <c r="CO40" i="126" s="1"/>
  <c r="CO19" i="144" s="1"/>
  <c r="AT9" i="165"/>
  <c r="BA9" i="193"/>
  <c r="AQ14" i="194"/>
  <c r="AQ34" i="194" s="1"/>
  <c r="AQ14" i="192"/>
  <c r="AQ34" i="192" s="1"/>
  <c r="AQ14" i="191"/>
  <c r="AQ34" i="191" s="1"/>
  <c r="AQ14" i="195"/>
  <c r="AJ14" i="145"/>
  <c r="AJ34" i="145" s="1"/>
  <c r="AJ14" i="163"/>
  <c r="AJ34" i="163" s="1"/>
  <c r="AJ14" i="164"/>
  <c r="AJ34" i="164" s="1"/>
  <c r="AJ14" i="80"/>
  <c r="AJ34" i="80" s="1"/>
  <c r="AJ14" i="166"/>
  <c r="AJ34" i="166" s="1"/>
  <c r="AJ14" i="126"/>
  <c r="AJ34" i="126" s="1"/>
  <c r="AJ13" i="144" s="1"/>
  <c r="CO15" i="165"/>
  <c r="CV15" i="193"/>
  <c r="CK15" i="165"/>
  <c r="CR15" i="193"/>
  <c r="M18" i="165"/>
  <c r="T18" i="193"/>
  <c r="BF12" i="165"/>
  <c r="BM12" i="193"/>
  <c r="AG12" i="165"/>
  <c r="AN12" i="193"/>
  <c r="BH20" i="166"/>
  <c r="BH40" i="166" s="1"/>
  <c r="BO20" i="192"/>
  <c r="BO40" i="192" s="1"/>
  <c r="BO20" i="195"/>
  <c r="BO20" i="194"/>
  <c r="BO40" i="194" s="1"/>
  <c r="BH20" i="126"/>
  <c r="BH40" i="126" s="1"/>
  <c r="BH19" i="144" s="1"/>
  <c r="BH20" i="80"/>
  <c r="BH40" i="80" s="1"/>
  <c r="BH20" i="163"/>
  <c r="BH40" i="163" s="1"/>
  <c r="BH20" i="164"/>
  <c r="BH40" i="164" s="1"/>
  <c r="BO20" i="191"/>
  <c r="BO40" i="191" s="1"/>
  <c r="BH20" i="145"/>
  <c r="BH40" i="145" s="1"/>
  <c r="BZ14" i="164"/>
  <c r="BZ34" i="164" s="1"/>
  <c r="BZ14" i="163"/>
  <c r="BZ34" i="163" s="1"/>
  <c r="BZ14" i="145"/>
  <c r="BZ34" i="145" s="1"/>
  <c r="CG14" i="194"/>
  <c r="CG34" i="194" s="1"/>
  <c r="CG14" i="191"/>
  <c r="CG34" i="191" s="1"/>
  <c r="CG14" i="192"/>
  <c r="CG34" i="192" s="1"/>
  <c r="BZ14" i="166"/>
  <c r="BZ34" i="166" s="1"/>
  <c r="BZ14" i="126"/>
  <c r="BZ34" i="126" s="1"/>
  <c r="BZ13" i="144" s="1"/>
  <c r="CG14" i="195"/>
  <c r="BZ14" i="80"/>
  <c r="BZ34" i="80" s="1"/>
  <c r="BH20" i="192"/>
  <c r="BH40" i="192" s="1"/>
  <c r="BH20" i="191"/>
  <c r="BH40" i="191" s="1"/>
  <c r="BH20" i="195"/>
  <c r="BH20" i="194"/>
  <c r="BH40" i="194" s="1"/>
  <c r="BA20" i="163"/>
  <c r="BA40" i="163" s="1"/>
  <c r="BA20" i="80"/>
  <c r="BA40" i="80" s="1"/>
  <c r="BA20" i="164"/>
  <c r="BA40" i="164" s="1"/>
  <c r="BA20" i="145"/>
  <c r="BA40" i="145" s="1"/>
  <c r="BA20" i="166"/>
  <c r="BA40" i="166" s="1"/>
  <c r="BA20" i="126"/>
  <c r="BA40" i="126" s="1"/>
  <c r="BA19" i="144" s="1"/>
  <c r="P15" i="193"/>
  <c r="I15" i="165"/>
  <c r="AY20" i="191"/>
  <c r="AY40" i="191" s="1"/>
  <c r="AY20" i="195"/>
  <c r="AY20" i="194"/>
  <c r="AY40" i="194" s="1"/>
  <c r="AY20" i="192"/>
  <c r="AY40" i="192" s="1"/>
  <c r="AR20" i="126"/>
  <c r="AR40" i="126" s="1"/>
  <c r="AR19" i="144" s="1"/>
  <c r="AR20" i="166"/>
  <c r="AR40" i="166" s="1"/>
  <c r="AR20" i="163"/>
  <c r="AR40" i="163" s="1"/>
  <c r="AR20" i="80"/>
  <c r="AR40" i="80" s="1"/>
  <c r="AR20" i="164"/>
  <c r="AR40" i="164" s="1"/>
  <c r="AR20" i="145"/>
  <c r="AR40" i="145" s="1"/>
  <c r="Q18" i="193"/>
  <c r="J18" i="165"/>
  <c r="CX22" i="126"/>
  <c r="CX42" i="126" s="1"/>
  <c r="CX21" i="144" s="1"/>
  <c r="DE22" i="194"/>
  <c r="DE42" i="194" s="1"/>
  <c r="CX22" i="145"/>
  <c r="CX42" i="145" s="1"/>
  <c r="CX22" i="163"/>
  <c r="CX42" i="163" s="1"/>
  <c r="DE22" i="192"/>
  <c r="DE42" i="192" s="1"/>
  <c r="CX22" i="166"/>
  <c r="CX42" i="166" s="1"/>
  <c r="DE22" i="195"/>
  <c r="DE22" i="191"/>
  <c r="DE42" i="191" s="1"/>
  <c r="CX22" i="80"/>
  <c r="CX42" i="80" s="1"/>
  <c r="CX22" i="164"/>
  <c r="CX42" i="164" s="1"/>
  <c r="CY9" i="165"/>
  <c r="DF9" i="193"/>
  <c r="R22" i="163"/>
  <c r="R42" i="163" s="1"/>
  <c r="R22" i="80"/>
  <c r="R42" i="80" s="1"/>
  <c r="Y22" i="195"/>
  <c r="R22" i="166"/>
  <c r="R42" i="166" s="1"/>
  <c r="R22" i="145"/>
  <c r="R42" i="145" s="1"/>
  <c r="R22" i="126"/>
  <c r="R42" i="126" s="1"/>
  <c r="R21" i="144" s="1"/>
  <c r="R22" i="164"/>
  <c r="R42" i="164" s="1"/>
  <c r="Y22" i="191"/>
  <c r="Y42" i="191" s="1"/>
  <c r="Y22" i="194"/>
  <c r="Y42" i="194" s="1"/>
  <c r="Y22" i="192"/>
  <c r="Y42" i="192" s="1"/>
  <c r="AE12" i="193"/>
  <c r="X12" i="165"/>
  <c r="BJ10" i="195"/>
  <c r="BJ10" i="194"/>
  <c r="BJ30" i="194" s="1"/>
  <c r="BJ10" i="192"/>
  <c r="BJ30" i="192" s="1"/>
  <c r="BC11" i="54"/>
  <c r="BJ10" i="191"/>
  <c r="BJ30" i="191" s="1"/>
  <c r="BC10" i="145"/>
  <c r="BC30" i="145" s="1"/>
  <c r="BC10" i="166"/>
  <c r="BC30" i="166" s="1"/>
  <c r="BC10" i="126"/>
  <c r="BC30" i="126" s="1"/>
  <c r="BC9" i="144" s="1"/>
  <c r="BC10" i="163"/>
  <c r="BC30" i="163" s="1"/>
  <c r="BC10" i="80"/>
  <c r="BC30" i="80" s="1"/>
  <c r="BC10" i="164"/>
  <c r="BC30" i="164" s="1"/>
  <c r="BN6" i="165"/>
  <c r="BU6" i="193"/>
  <c r="BU16" i="192"/>
  <c r="BU36" i="192" s="1"/>
  <c r="BU16" i="195"/>
  <c r="BU16" i="194"/>
  <c r="BU36" i="194" s="1"/>
  <c r="BN17" i="54"/>
  <c r="BU16" i="191"/>
  <c r="BU36" i="191" s="1"/>
  <c r="BN16" i="164"/>
  <c r="BN36" i="164" s="1"/>
  <c r="BN16" i="166"/>
  <c r="BN36" i="166" s="1"/>
  <c r="BN16" i="126"/>
  <c r="BN36" i="126" s="1"/>
  <c r="BN15" i="144" s="1"/>
  <c r="BN16" i="163"/>
  <c r="BN36" i="163" s="1"/>
  <c r="BN16" i="80"/>
  <c r="BN36" i="80" s="1"/>
  <c r="BN16" i="145"/>
  <c r="BN36" i="145" s="1"/>
  <c r="AA13" i="195"/>
  <c r="AA13" i="194"/>
  <c r="AA33" i="194" s="1"/>
  <c r="AA13" i="192"/>
  <c r="AA33" i="192" s="1"/>
  <c r="T13" i="163"/>
  <c r="T33" i="163" s="1"/>
  <c r="AA13" i="191"/>
  <c r="AA33" i="191" s="1"/>
  <c r="T13" i="166"/>
  <c r="T33" i="166" s="1"/>
  <c r="T13" i="145"/>
  <c r="T33" i="145" s="1"/>
  <c r="T14" i="54"/>
  <c r="T13" i="126"/>
  <c r="T33" i="126" s="1"/>
  <c r="T12" i="144" s="1"/>
  <c r="T13" i="80"/>
  <c r="T33" i="80" s="1"/>
  <c r="T13" i="164"/>
  <c r="T33" i="164" s="1"/>
  <c r="W10" i="195"/>
  <c r="W10" i="194"/>
  <c r="W30" i="194" s="1"/>
  <c r="W10" i="192"/>
  <c r="W30" i="192" s="1"/>
  <c r="P10" i="145"/>
  <c r="P30" i="145" s="1"/>
  <c r="W10" i="191"/>
  <c r="W30" i="191" s="1"/>
  <c r="P10" i="163"/>
  <c r="P30" i="163" s="1"/>
  <c r="P10" i="126"/>
  <c r="P30" i="126" s="1"/>
  <c r="P9" i="144" s="1"/>
  <c r="P10" i="80"/>
  <c r="P30" i="80" s="1"/>
  <c r="P10" i="164"/>
  <c r="P30" i="164" s="1"/>
  <c r="P11" i="54"/>
  <c r="P10" i="166"/>
  <c r="P30" i="166" s="1"/>
  <c r="W13" i="195"/>
  <c r="W13" i="194"/>
  <c r="W33" i="194" s="1"/>
  <c r="W13" i="192"/>
  <c r="W33" i="192" s="1"/>
  <c r="P13" i="164"/>
  <c r="P33" i="164" s="1"/>
  <c r="P13" i="166"/>
  <c r="P33" i="166" s="1"/>
  <c r="W13" i="191"/>
  <c r="W33" i="191" s="1"/>
  <c r="P13" i="80"/>
  <c r="P33" i="80" s="1"/>
  <c r="P14" i="54"/>
  <c r="P13" i="145"/>
  <c r="P33" i="145" s="1"/>
  <c r="P13" i="126"/>
  <c r="P33" i="126" s="1"/>
  <c r="P12" i="144" s="1"/>
  <c r="P13" i="163"/>
  <c r="P33" i="163" s="1"/>
  <c r="W19" i="195"/>
  <c r="W19" i="192"/>
  <c r="W39" i="192" s="1"/>
  <c r="W19" i="194"/>
  <c r="W39" i="194" s="1"/>
  <c r="P19" i="164"/>
  <c r="P39" i="164" s="1"/>
  <c r="W19" i="191"/>
  <c r="W39" i="191" s="1"/>
  <c r="P19" i="163"/>
  <c r="P39" i="163" s="1"/>
  <c r="P19" i="166"/>
  <c r="P39" i="166" s="1"/>
  <c r="P19" i="80"/>
  <c r="P39" i="80" s="1"/>
  <c r="P20" i="54"/>
  <c r="P19" i="145"/>
  <c r="P39" i="145" s="1"/>
  <c r="P19" i="126"/>
  <c r="P39" i="126" s="1"/>
  <c r="P18" i="144" s="1"/>
  <c r="BS16" i="195"/>
  <c r="BS16" i="194"/>
  <c r="BS36" i="194" s="1"/>
  <c r="BS16" i="192"/>
  <c r="BS36" i="192" s="1"/>
  <c r="BL17" i="54"/>
  <c r="BS16" i="191"/>
  <c r="BS36" i="191" s="1"/>
  <c r="BL16" i="163"/>
  <c r="BL36" i="163" s="1"/>
  <c r="BL16" i="80"/>
  <c r="BL36" i="80" s="1"/>
  <c r="BL16" i="164"/>
  <c r="BL36" i="164" s="1"/>
  <c r="BL16" i="145"/>
  <c r="BL36" i="145" s="1"/>
  <c r="BL16" i="166"/>
  <c r="BL36" i="166" s="1"/>
  <c r="BL16" i="126"/>
  <c r="BL36" i="126" s="1"/>
  <c r="BL15" i="144" s="1"/>
  <c r="Z6" i="193"/>
  <c r="S6" i="165"/>
  <c r="Z10" i="195"/>
  <c r="Z10" i="194"/>
  <c r="Z30" i="194" s="1"/>
  <c r="Z10" i="192"/>
  <c r="Z30" i="192" s="1"/>
  <c r="S11" i="54"/>
  <c r="Z10" i="191"/>
  <c r="Z30" i="191" s="1"/>
  <c r="S10" i="166"/>
  <c r="S30" i="166" s="1"/>
  <c r="S10" i="126"/>
  <c r="S30" i="126" s="1"/>
  <c r="S9" i="144" s="1"/>
  <c r="S10" i="163"/>
  <c r="S30" i="163" s="1"/>
  <c r="S10" i="80"/>
  <c r="S30" i="80" s="1"/>
  <c r="S10" i="164"/>
  <c r="S30" i="164" s="1"/>
  <c r="S10" i="145"/>
  <c r="S30" i="145" s="1"/>
  <c r="Z8" i="195"/>
  <c r="Z8" i="194"/>
  <c r="Z28" i="194" s="1"/>
  <c r="Z8" i="192"/>
  <c r="Z28" i="192" s="1"/>
  <c r="S22" i="54"/>
  <c r="Z8" i="191"/>
  <c r="Z28" i="191" s="1"/>
  <c r="S8" i="145"/>
  <c r="S28" i="145" s="1"/>
  <c r="S8" i="166"/>
  <c r="S28" i="166" s="1"/>
  <c r="S8" i="126"/>
  <c r="S28" i="126" s="1"/>
  <c r="S7" i="144" s="1"/>
  <c r="S8" i="163"/>
  <c r="S28" i="163" s="1"/>
  <c r="S8" i="80"/>
  <c r="S28" i="80" s="1"/>
  <c r="S8" i="164"/>
  <c r="S28" i="164" s="1"/>
  <c r="CP22" i="164"/>
  <c r="CP42" i="164" s="1"/>
  <c r="CW22" i="194"/>
  <c r="CW42" i="194" s="1"/>
  <c r="CP22" i="163"/>
  <c r="CP42" i="163" s="1"/>
  <c r="CW22" i="192"/>
  <c r="CW42" i="192" s="1"/>
  <c r="CP22" i="126"/>
  <c r="CP42" i="126" s="1"/>
  <c r="CP21" i="144" s="1"/>
  <c r="CP22" i="80"/>
  <c r="CP42" i="80" s="1"/>
  <c r="CW22" i="191"/>
  <c r="CW42" i="191" s="1"/>
  <c r="CP22" i="145"/>
  <c r="CP42" i="145" s="1"/>
  <c r="CW22" i="195"/>
  <c r="CP22" i="166"/>
  <c r="CP42" i="166" s="1"/>
  <c r="BK7" i="193"/>
  <c r="BD7" i="165"/>
  <c r="BK14" i="191"/>
  <c r="BK34" i="191" s="1"/>
  <c r="BD14" i="80"/>
  <c r="BD34" i="80" s="1"/>
  <c r="BK14" i="195"/>
  <c r="BD14" i="164"/>
  <c r="BD34" i="164" s="1"/>
  <c r="BD14" i="126"/>
  <c r="BD34" i="126" s="1"/>
  <c r="BD13" i="144" s="1"/>
  <c r="BD14" i="166"/>
  <c r="BD34" i="166" s="1"/>
  <c r="BK14" i="194"/>
  <c r="BK34" i="194" s="1"/>
  <c r="BD14" i="163"/>
  <c r="BD34" i="163" s="1"/>
  <c r="BK14" i="192"/>
  <c r="BK34" i="192" s="1"/>
  <c r="BD14" i="145"/>
  <c r="BD34" i="145" s="1"/>
  <c r="BD12" i="165"/>
  <c r="BK12" i="193"/>
  <c r="AF9" i="165"/>
  <c r="AM9" i="193"/>
  <c r="BK12" i="165"/>
  <c r="BR12" i="193"/>
  <c r="BM17" i="192"/>
  <c r="BM37" i="192" s="1"/>
  <c r="BM17" i="191"/>
  <c r="BM37" i="191" s="1"/>
  <c r="BM17" i="195"/>
  <c r="BM17" i="194"/>
  <c r="BM37" i="194" s="1"/>
  <c r="BF17" i="166"/>
  <c r="BF37" i="166" s="1"/>
  <c r="BF17" i="126"/>
  <c r="BF37" i="126" s="1"/>
  <c r="BF16" i="144" s="1"/>
  <c r="BF17" i="163"/>
  <c r="BF37" i="163" s="1"/>
  <c r="BF17" i="80"/>
  <c r="BF37" i="80" s="1"/>
  <c r="BF17" i="164"/>
  <c r="BF37" i="164" s="1"/>
  <c r="BF17" i="145"/>
  <c r="BF37" i="145" s="1"/>
  <c r="BZ7" i="193"/>
  <c r="BS7" i="165"/>
  <c r="AF12" i="193"/>
  <c r="Y12" i="165"/>
  <c r="AX9" i="165"/>
  <c r="BE9" i="193"/>
  <c r="DA9" i="193"/>
  <c r="CT9" i="165"/>
  <c r="AV7" i="165"/>
  <c r="BC7" i="193"/>
  <c r="AV9" i="165"/>
  <c r="BC9" i="193"/>
  <c r="AD12" i="165"/>
  <c r="AK12" i="193"/>
  <c r="I7" i="165"/>
  <c r="P7" i="193"/>
  <c r="P22" i="191"/>
  <c r="P42" i="191" s="1"/>
  <c r="I22" i="163"/>
  <c r="I42" i="163" s="1"/>
  <c r="I22" i="80"/>
  <c r="I42" i="80" s="1"/>
  <c r="P22" i="195"/>
  <c r="I22" i="164"/>
  <c r="I42" i="164" s="1"/>
  <c r="P22" i="194"/>
  <c r="P42" i="194" s="1"/>
  <c r="I22" i="145"/>
  <c r="I42" i="145" s="1"/>
  <c r="P22" i="192"/>
  <c r="P42" i="192" s="1"/>
  <c r="I22" i="166"/>
  <c r="I42" i="166" s="1"/>
  <c r="I22" i="126"/>
  <c r="I42" i="126" s="1"/>
  <c r="I21" i="144" s="1"/>
  <c r="CF22" i="191"/>
  <c r="CF42" i="191" s="1"/>
  <c r="CF22" i="195"/>
  <c r="CF22" i="194"/>
  <c r="CF42" i="194" s="1"/>
  <c r="CF22" i="192"/>
  <c r="CF42" i="192" s="1"/>
  <c r="BY22" i="166"/>
  <c r="BY42" i="166" s="1"/>
  <c r="BY22" i="126"/>
  <c r="BY42" i="126" s="1"/>
  <c r="BY21" i="144" s="1"/>
  <c r="BY22" i="163"/>
  <c r="BY42" i="163" s="1"/>
  <c r="BY22" i="80"/>
  <c r="BY42" i="80" s="1"/>
  <c r="BY22" i="164"/>
  <c r="BY42" i="164" s="1"/>
  <c r="BY22" i="145"/>
  <c r="BY42" i="145" s="1"/>
  <c r="AE22" i="195"/>
  <c r="AE22" i="194"/>
  <c r="AE42" i="194" s="1"/>
  <c r="AE22" i="192"/>
  <c r="AE42" i="192" s="1"/>
  <c r="X22" i="164"/>
  <c r="X42" i="164" s="1"/>
  <c r="X22" i="163"/>
  <c r="X42" i="163" s="1"/>
  <c r="X22" i="80"/>
  <c r="X42" i="80" s="1"/>
  <c r="AE22" i="191"/>
  <c r="AE42" i="191" s="1"/>
  <c r="X22" i="145"/>
  <c r="X42" i="145" s="1"/>
  <c r="X22" i="126"/>
  <c r="X42" i="126" s="1"/>
  <c r="X21" i="144" s="1"/>
  <c r="X22" i="166"/>
  <c r="X42" i="166" s="1"/>
  <c r="BL19" i="195"/>
  <c r="BL19" i="194"/>
  <c r="BL39" i="194" s="1"/>
  <c r="BL19" i="192"/>
  <c r="BL39" i="192" s="1"/>
  <c r="BE20" i="54"/>
  <c r="BL19" i="191"/>
  <c r="BL39" i="191" s="1"/>
  <c r="BE19" i="163"/>
  <c r="BE39" i="163" s="1"/>
  <c r="BE19" i="80"/>
  <c r="BE39" i="80" s="1"/>
  <c r="BE19" i="164"/>
  <c r="BE39" i="164" s="1"/>
  <c r="BE19" i="145"/>
  <c r="BE39" i="145" s="1"/>
  <c r="BE19" i="166"/>
  <c r="BE39" i="166" s="1"/>
  <c r="BE19" i="126"/>
  <c r="BE39" i="126" s="1"/>
  <c r="BE18" i="144" s="1"/>
  <c r="BL16" i="194"/>
  <c r="BL36" i="194" s="1"/>
  <c r="BL16" i="192"/>
  <c r="BL36" i="192" s="1"/>
  <c r="BL16" i="195"/>
  <c r="BE17" i="54"/>
  <c r="BL16" i="191"/>
  <c r="BL36" i="191" s="1"/>
  <c r="BE16" i="145"/>
  <c r="BE36" i="145" s="1"/>
  <c r="BE16" i="166"/>
  <c r="BE36" i="166" s="1"/>
  <c r="BE16" i="80"/>
  <c r="BE36" i="80" s="1"/>
  <c r="BE16" i="163"/>
  <c r="BE36" i="163" s="1"/>
  <c r="BE16" i="126"/>
  <c r="BE36" i="126" s="1"/>
  <c r="BE15" i="144" s="1"/>
  <c r="BE16" i="164"/>
  <c r="BE36" i="164" s="1"/>
  <c r="AC19" i="195"/>
  <c r="AC19" i="194"/>
  <c r="AC39" i="194" s="1"/>
  <c r="AC19" i="192"/>
  <c r="AC39" i="192" s="1"/>
  <c r="V20" i="54"/>
  <c r="AC19" i="191"/>
  <c r="AC39" i="191" s="1"/>
  <c r="V19" i="166"/>
  <c r="V39" i="166" s="1"/>
  <c r="V19" i="145"/>
  <c r="V39" i="145" s="1"/>
  <c r="V19" i="80"/>
  <c r="V39" i="80" s="1"/>
  <c r="V19" i="164"/>
  <c r="V39" i="164" s="1"/>
  <c r="V19" i="163"/>
  <c r="V39" i="163" s="1"/>
  <c r="V19" i="126"/>
  <c r="V39" i="126" s="1"/>
  <c r="V18" i="144" s="1"/>
  <c r="AJ13" i="192"/>
  <c r="AJ33" i="192" s="1"/>
  <c r="AJ13" i="195"/>
  <c r="AJ13" i="194"/>
  <c r="AJ33" i="194" s="1"/>
  <c r="AC14" i="54"/>
  <c r="AJ13" i="191"/>
  <c r="AJ33" i="191" s="1"/>
  <c r="AC13" i="163"/>
  <c r="AC33" i="163" s="1"/>
  <c r="AC13" i="126"/>
  <c r="AC33" i="126" s="1"/>
  <c r="AC12" i="144" s="1"/>
  <c r="AC13" i="164"/>
  <c r="AC33" i="164" s="1"/>
  <c r="AC13" i="145"/>
  <c r="AC33" i="145" s="1"/>
  <c r="AC13" i="166"/>
  <c r="AC33" i="166" s="1"/>
  <c r="AC13" i="80"/>
  <c r="AC33" i="80" s="1"/>
  <c r="AP6" i="165"/>
  <c r="AW6" i="193"/>
  <c r="CO19" i="192"/>
  <c r="CO39" i="192" s="1"/>
  <c r="CO19" i="195"/>
  <c r="CO19" i="194"/>
  <c r="CO39" i="194" s="1"/>
  <c r="CH20" i="54"/>
  <c r="CO19" i="191"/>
  <c r="CO39" i="191" s="1"/>
  <c r="CH19" i="163"/>
  <c r="CH39" i="163" s="1"/>
  <c r="CH19" i="126"/>
  <c r="CH39" i="126" s="1"/>
  <c r="CH18" i="144" s="1"/>
  <c r="CH19" i="145"/>
  <c r="CH39" i="145" s="1"/>
  <c r="CH19" i="80"/>
  <c r="CH39" i="80" s="1"/>
  <c r="CH19" i="164"/>
  <c r="CH39" i="164" s="1"/>
  <c r="CH19" i="166"/>
  <c r="CH39" i="166" s="1"/>
  <c r="CO8" i="195"/>
  <c r="CO8" i="194"/>
  <c r="CO28" i="194" s="1"/>
  <c r="CO8" i="192"/>
  <c r="CO28" i="192" s="1"/>
  <c r="CH22" i="54"/>
  <c r="CO8" i="191"/>
  <c r="CO28" i="191" s="1"/>
  <c r="CH8" i="166"/>
  <c r="CH28" i="166" s="1"/>
  <c r="CH8" i="145"/>
  <c r="CH28" i="145" s="1"/>
  <c r="CH8" i="164"/>
  <c r="CH28" i="164" s="1"/>
  <c r="CH8" i="80"/>
  <c r="CH28" i="80" s="1"/>
  <c r="CH8" i="163"/>
  <c r="CH28" i="163" s="1"/>
  <c r="CH8" i="126"/>
  <c r="CH28" i="126" s="1"/>
  <c r="CH7" i="144" s="1"/>
  <c r="DD19" i="195"/>
  <c r="DD19" i="194"/>
  <c r="DD39" i="194" s="1"/>
  <c r="DD19" i="192"/>
  <c r="DD39" i="192" s="1"/>
  <c r="CW20" i="54"/>
  <c r="DD19" i="191"/>
  <c r="DD39" i="191" s="1"/>
  <c r="CW19" i="166"/>
  <c r="CW39" i="166" s="1"/>
  <c r="CW19" i="80"/>
  <c r="CW39" i="80" s="1"/>
  <c r="CW19" i="163"/>
  <c r="CW39" i="163" s="1"/>
  <c r="CW19" i="126"/>
  <c r="CW39" i="126" s="1"/>
  <c r="CW18" i="144" s="1"/>
  <c r="CW19" i="164"/>
  <c r="CW39" i="164" s="1"/>
  <c r="CW19" i="145"/>
  <c r="CW39" i="145" s="1"/>
  <c r="DD8" i="192"/>
  <c r="DD28" i="192" s="1"/>
  <c r="CW22" i="54"/>
  <c r="DD8" i="195"/>
  <c r="DD8" i="191"/>
  <c r="DD28" i="191" s="1"/>
  <c r="DD8" i="194"/>
  <c r="DD28" i="194" s="1"/>
  <c r="CW8" i="163"/>
  <c r="CW28" i="163" s="1"/>
  <c r="CW8" i="80"/>
  <c r="CW28" i="80" s="1"/>
  <c r="CW8" i="164"/>
  <c r="CW28" i="164" s="1"/>
  <c r="CW8" i="145"/>
  <c r="CW28" i="145" s="1"/>
  <c r="CW8" i="166"/>
  <c r="CW28" i="166" s="1"/>
  <c r="CW8" i="126"/>
  <c r="CW28" i="126" s="1"/>
  <c r="CW7" i="144" s="1"/>
  <c r="BG6" i="165"/>
  <c r="BN6" i="193"/>
  <c r="BN16" i="195"/>
  <c r="BN16" i="194"/>
  <c r="BN36" i="194" s="1"/>
  <c r="BN16" i="192"/>
  <c r="BN36" i="192" s="1"/>
  <c r="BG17" i="54"/>
  <c r="BN16" i="191"/>
  <c r="BN36" i="191" s="1"/>
  <c r="BG16" i="163"/>
  <c r="BG36" i="163" s="1"/>
  <c r="BG16" i="80"/>
  <c r="BG36" i="80" s="1"/>
  <c r="BG16" i="164"/>
  <c r="BG36" i="164" s="1"/>
  <c r="BG16" i="145"/>
  <c r="BG36" i="145" s="1"/>
  <c r="BG16" i="166"/>
  <c r="BG36" i="166" s="1"/>
  <c r="BG16" i="126"/>
  <c r="BG36" i="126" s="1"/>
  <c r="BG15" i="144" s="1"/>
  <c r="BA17" i="191"/>
  <c r="BA37" i="191" s="1"/>
  <c r="BA17" i="195"/>
  <c r="BA17" i="194"/>
  <c r="BA37" i="194" s="1"/>
  <c r="BA17" i="192"/>
  <c r="BA37" i="192" s="1"/>
  <c r="AT17" i="166"/>
  <c r="AT37" i="166" s="1"/>
  <c r="AT17" i="126"/>
  <c r="AT37" i="126" s="1"/>
  <c r="AT16" i="144" s="1"/>
  <c r="AT17" i="163"/>
  <c r="AT37" i="163" s="1"/>
  <c r="AT17" i="80"/>
  <c r="AT37" i="80" s="1"/>
  <c r="AT17" i="164"/>
  <c r="AT37" i="164" s="1"/>
  <c r="AT17" i="145"/>
  <c r="AT37" i="145" s="1"/>
  <c r="AJ22" i="145"/>
  <c r="AJ42" i="145" s="1"/>
  <c r="AJ22" i="164"/>
  <c r="AJ42" i="164" s="1"/>
  <c r="AJ22" i="80"/>
  <c r="AJ42" i="80" s="1"/>
  <c r="AQ22" i="192"/>
  <c r="AQ42" i="192" s="1"/>
  <c r="AJ22" i="166"/>
  <c r="AJ42" i="166" s="1"/>
  <c r="AQ22" i="191"/>
  <c r="AQ42" i="191" s="1"/>
  <c r="AJ22" i="126"/>
  <c r="AJ42" i="126" s="1"/>
  <c r="AJ21" i="144" s="1"/>
  <c r="AQ22" i="195"/>
  <c r="AJ22" i="163"/>
  <c r="AJ42" i="163" s="1"/>
  <c r="AQ22" i="194"/>
  <c r="AQ42" i="194" s="1"/>
  <c r="CY7" i="193"/>
  <c r="CR7" i="165"/>
  <c r="CO12" i="165"/>
  <c r="CV12" i="193"/>
  <c r="CS11" i="163"/>
  <c r="CS31" i="163" s="1"/>
  <c r="CS11" i="166"/>
  <c r="CS31" i="166" s="1"/>
  <c r="CS11" i="145"/>
  <c r="CS31" i="145" s="1"/>
  <c r="CS11" i="126"/>
  <c r="CS31" i="126" s="1"/>
  <c r="CS10" i="144" s="1"/>
  <c r="CS11" i="164"/>
  <c r="CS31" i="164" s="1"/>
  <c r="CS11" i="80"/>
  <c r="CS31" i="80" s="1"/>
  <c r="CZ11" i="194"/>
  <c r="CZ31" i="194" s="1"/>
  <c r="CZ11" i="192"/>
  <c r="CZ31" i="192" s="1"/>
  <c r="CZ11" i="191"/>
  <c r="CZ31" i="191" s="1"/>
  <c r="CZ11" i="195"/>
  <c r="CI7" i="165"/>
  <c r="CP7" i="193"/>
  <c r="BB15" i="165"/>
  <c r="BI15" i="193"/>
  <c r="AM14" i="191"/>
  <c r="AM34" i="191" s="1"/>
  <c r="AM14" i="195"/>
  <c r="AM14" i="194"/>
  <c r="AM34" i="194" s="1"/>
  <c r="AM14" i="192"/>
  <c r="AM34" i="192" s="1"/>
  <c r="AF14" i="166"/>
  <c r="AF34" i="166" s="1"/>
  <c r="AF14" i="126"/>
  <c r="AF34" i="126" s="1"/>
  <c r="AF13" i="144" s="1"/>
  <c r="AF14" i="80"/>
  <c r="AF34" i="80" s="1"/>
  <c r="AF14" i="163"/>
  <c r="AF34" i="163" s="1"/>
  <c r="AF14" i="164"/>
  <c r="AF34" i="164" s="1"/>
  <c r="AF14" i="145"/>
  <c r="AF34" i="145" s="1"/>
  <c r="T7" i="193"/>
  <c r="M7" i="165"/>
  <c r="BF12" i="193"/>
  <c r="AY12" i="165"/>
  <c r="BS18" i="165"/>
  <c r="BZ18" i="193"/>
  <c r="BI12" i="165"/>
  <c r="BP12" i="193"/>
  <c r="AG9" i="165"/>
  <c r="AN9" i="193"/>
  <c r="BH15" i="165"/>
  <c r="BO15" i="193"/>
  <c r="BO22" i="195"/>
  <c r="BH22" i="80"/>
  <c r="BH42" i="80" s="1"/>
  <c r="BO22" i="194"/>
  <c r="BO42" i="194" s="1"/>
  <c r="BH22" i="166"/>
  <c r="BH42" i="166" s="1"/>
  <c r="BO22" i="192"/>
  <c r="BO42" i="192" s="1"/>
  <c r="BH22" i="126"/>
  <c r="BH42" i="126" s="1"/>
  <c r="BH21" i="144" s="1"/>
  <c r="BH22" i="164"/>
  <c r="BH42" i="164" s="1"/>
  <c r="BO22" i="191"/>
  <c r="BO42" i="191" s="1"/>
  <c r="BH22" i="163"/>
  <c r="BH42" i="163" s="1"/>
  <c r="BH22" i="145"/>
  <c r="BH42" i="145" s="1"/>
  <c r="BH12" i="165"/>
  <c r="BO12" i="193"/>
  <c r="AX18" i="165"/>
  <c r="BE18" i="193"/>
  <c r="BE22" i="195"/>
  <c r="BE22" i="194"/>
  <c r="BE42" i="194" s="1"/>
  <c r="BE22" i="192"/>
  <c r="BE42" i="192" s="1"/>
  <c r="AX22" i="145"/>
  <c r="AX42" i="145" s="1"/>
  <c r="AX22" i="126"/>
  <c r="AX42" i="126" s="1"/>
  <c r="AX21" i="144" s="1"/>
  <c r="BE22" i="191"/>
  <c r="BE42" i="191" s="1"/>
  <c r="AX22" i="80"/>
  <c r="AX42" i="80" s="1"/>
  <c r="AX22" i="163"/>
  <c r="AX42" i="163" s="1"/>
  <c r="AX22" i="166"/>
  <c r="AX42" i="166" s="1"/>
  <c r="AX22" i="164"/>
  <c r="AX42" i="164" s="1"/>
  <c r="BH7" i="193"/>
  <c r="BA7" i="165"/>
  <c r="CC9" i="193"/>
  <c r="BV9" i="165"/>
  <c r="P20" i="194"/>
  <c r="P40" i="194" s="1"/>
  <c r="I20" i="163"/>
  <c r="I40" i="163" s="1"/>
  <c r="I20" i="126"/>
  <c r="I40" i="126" s="1"/>
  <c r="I19" i="144" s="1"/>
  <c r="P20" i="192"/>
  <c r="P40" i="192" s="1"/>
  <c r="I20" i="164"/>
  <c r="I40" i="164" s="1"/>
  <c r="P20" i="191"/>
  <c r="P40" i="191" s="1"/>
  <c r="I20" i="145"/>
  <c r="I40" i="145" s="1"/>
  <c r="P20" i="195"/>
  <c r="I20" i="166"/>
  <c r="I40" i="166" s="1"/>
  <c r="I20" i="80"/>
  <c r="I40" i="80" s="1"/>
  <c r="AR11" i="80"/>
  <c r="AR31" i="80" s="1"/>
  <c r="AR11" i="166"/>
  <c r="AR31" i="166" s="1"/>
  <c r="AR11" i="145"/>
  <c r="AR31" i="145" s="1"/>
  <c r="AY11" i="194"/>
  <c r="AY31" i="194" s="1"/>
  <c r="AR11" i="126"/>
  <c r="AR31" i="126" s="1"/>
  <c r="AR10" i="144" s="1"/>
  <c r="AY11" i="192"/>
  <c r="AY31" i="192" s="1"/>
  <c r="AR11" i="163"/>
  <c r="AR31" i="163" s="1"/>
  <c r="AR11" i="164"/>
  <c r="AR31" i="164" s="1"/>
  <c r="AY11" i="195"/>
  <c r="AY11" i="191"/>
  <c r="AY31" i="191" s="1"/>
  <c r="U18" i="193"/>
  <c r="N18" i="165"/>
  <c r="Q9" i="193"/>
  <c r="J9" i="165"/>
  <c r="J11" i="166"/>
  <c r="J31" i="166" s="1"/>
  <c r="Q11" i="194"/>
  <c r="Q31" i="194" s="1"/>
  <c r="J11" i="145"/>
  <c r="J31" i="145" s="1"/>
  <c r="Q11" i="192"/>
  <c r="Q31" i="192" s="1"/>
  <c r="J11" i="163"/>
  <c r="J31" i="163" s="1"/>
  <c r="J11" i="126"/>
  <c r="J31" i="126" s="1"/>
  <c r="J10" i="144" s="1"/>
  <c r="Q11" i="191"/>
  <c r="Q31" i="191" s="1"/>
  <c r="J11" i="164"/>
  <c r="J31" i="164" s="1"/>
  <c r="Q11" i="195"/>
  <c r="J11" i="80"/>
  <c r="J31" i="80" s="1"/>
  <c r="J15" i="165"/>
  <c r="Q15" i="193"/>
  <c r="BY18" i="165"/>
  <c r="CF18" i="193"/>
  <c r="CF12" i="193"/>
  <c r="BY12" i="165"/>
  <c r="BO12" i="165"/>
  <c r="BV12" i="193"/>
  <c r="DE11" i="195"/>
  <c r="CX11" i="126"/>
  <c r="CX31" i="126" s="1"/>
  <c r="CX10" i="144" s="1"/>
  <c r="CX11" i="164"/>
  <c r="CX31" i="164" s="1"/>
  <c r="CX11" i="80"/>
  <c r="CX31" i="80" s="1"/>
  <c r="DE11" i="194"/>
  <c r="DE31" i="194" s="1"/>
  <c r="CX11" i="163"/>
  <c r="CX31" i="163" s="1"/>
  <c r="CX11" i="166"/>
  <c r="CX31" i="166" s="1"/>
  <c r="DE11" i="192"/>
  <c r="DE31" i="192" s="1"/>
  <c r="DE11" i="191"/>
  <c r="DE31" i="191" s="1"/>
  <c r="CX11" i="145"/>
  <c r="CX31" i="145" s="1"/>
  <c r="DF7" i="193"/>
  <c r="CY7" i="165"/>
  <c r="Y20" i="195"/>
  <c r="Y20" i="194"/>
  <c r="Y40" i="194" s="1"/>
  <c r="Y20" i="192"/>
  <c r="Y40" i="192" s="1"/>
  <c r="R20" i="145"/>
  <c r="R40" i="145" s="1"/>
  <c r="R20" i="163"/>
  <c r="R40" i="163" s="1"/>
  <c r="R20" i="80"/>
  <c r="R40" i="80" s="1"/>
  <c r="R20" i="126"/>
  <c r="R40" i="126" s="1"/>
  <c r="R19" i="144" s="1"/>
  <c r="R20" i="164"/>
  <c r="R40" i="164" s="1"/>
  <c r="R20" i="166"/>
  <c r="R40" i="166" s="1"/>
  <c r="Y20" i="191"/>
  <c r="Y40" i="191" s="1"/>
  <c r="BY10" i="195"/>
  <c r="BY10" i="194"/>
  <c r="BY30" i="194" s="1"/>
  <c r="BY10" i="192"/>
  <c r="BY30" i="192" s="1"/>
  <c r="BR11" i="54"/>
  <c r="BY10" i="191"/>
  <c r="BY30" i="191" s="1"/>
  <c r="BR10" i="164"/>
  <c r="BR30" i="164" s="1"/>
  <c r="BR10" i="80"/>
  <c r="BR30" i="80" s="1"/>
  <c r="BR10" i="163"/>
  <c r="BR30" i="163" s="1"/>
  <c r="BR10" i="126"/>
  <c r="BR30" i="126" s="1"/>
  <c r="BR9" i="144" s="1"/>
  <c r="BR10" i="166"/>
  <c r="BR30" i="166" s="1"/>
  <c r="BR10" i="145"/>
  <c r="BR30" i="145" s="1"/>
  <c r="CM16" i="194"/>
  <c r="CM36" i="194" s="1"/>
  <c r="CM16" i="192"/>
  <c r="CM36" i="192" s="1"/>
  <c r="CM16" i="195"/>
  <c r="CF17" i="54"/>
  <c r="CM16" i="191"/>
  <c r="CM36" i="191" s="1"/>
  <c r="CF16" i="164"/>
  <c r="CF36" i="164" s="1"/>
  <c r="CF16" i="166"/>
  <c r="CF36" i="166" s="1"/>
  <c r="CF16" i="145"/>
  <c r="CF36" i="145" s="1"/>
  <c r="CF16" i="80"/>
  <c r="CF36" i="80" s="1"/>
  <c r="CF16" i="163"/>
  <c r="CF36" i="163" s="1"/>
  <c r="CF16" i="126"/>
  <c r="CF36" i="126" s="1"/>
  <c r="CF15" i="144" s="1"/>
  <c r="R13" i="194"/>
  <c r="R33" i="194" s="1"/>
  <c r="K13" i="145"/>
  <c r="K33" i="145" s="1"/>
  <c r="R13" i="192"/>
  <c r="R33" i="192" s="1"/>
  <c r="K13" i="166"/>
  <c r="K33" i="166" s="1"/>
  <c r="K13" i="126"/>
  <c r="K33" i="126" s="1"/>
  <c r="K12" i="144" s="1"/>
  <c r="R13" i="191"/>
  <c r="R33" i="191" s="1"/>
  <c r="K13" i="163"/>
  <c r="K33" i="163" s="1"/>
  <c r="K13" i="80"/>
  <c r="K33" i="80" s="1"/>
  <c r="R13" i="195"/>
  <c r="K14" i="54"/>
  <c r="U14" i="97" s="1"/>
  <c r="K13" i="164"/>
  <c r="K33" i="164" s="1"/>
  <c r="AX13" i="194"/>
  <c r="AX33" i="194" s="1"/>
  <c r="AX13" i="192"/>
  <c r="AX33" i="192" s="1"/>
  <c r="AX13" i="195"/>
  <c r="AQ13" i="163"/>
  <c r="AQ33" i="163" s="1"/>
  <c r="AQ14" i="54"/>
  <c r="AX13" i="191"/>
  <c r="AX33" i="191" s="1"/>
  <c r="AQ13" i="80"/>
  <c r="AQ33" i="80" s="1"/>
  <c r="AQ13" i="126"/>
  <c r="AQ33" i="126" s="1"/>
  <c r="AQ12" i="144" s="1"/>
  <c r="AQ13" i="164"/>
  <c r="AQ33" i="164" s="1"/>
  <c r="AQ13" i="166"/>
  <c r="AQ33" i="166" s="1"/>
  <c r="AQ13" i="145"/>
  <c r="AQ33" i="145" s="1"/>
  <c r="CZ6" i="165"/>
  <c r="DG6" i="193"/>
  <c r="DG19" i="194"/>
  <c r="DG39" i="194" s="1"/>
  <c r="DG19" i="192"/>
  <c r="DG39" i="192" s="1"/>
  <c r="DG19" i="195"/>
  <c r="CZ20" i="54"/>
  <c r="DG19" i="191"/>
  <c r="DG39" i="191" s="1"/>
  <c r="CZ19" i="164"/>
  <c r="CZ39" i="164" s="1"/>
  <c r="CZ19" i="80"/>
  <c r="CZ39" i="80" s="1"/>
  <c r="CZ19" i="145"/>
  <c r="CZ39" i="145" s="1"/>
  <c r="CZ19" i="126"/>
  <c r="CZ39" i="126" s="1"/>
  <c r="CZ18" i="144" s="1"/>
  <c r="CZ19" i="163"/>
  <c r="CZ39" i="163" s="1"/>
  <c r="CZ19" i="166"/>
  <c r="CZ39" i="166" s="1"/>
  <c r="DG8" i="192"/>
  <c r="DG28" i="192" s="1"/>
  <c r="CZ22" i="54"/>
  <c r="DG8" i="195"/>
  <c r="DG8" i="191"/>
  <c r="DG28" i="191" s="1"/>
  <c r="DG8" i="194"/>
  <c r="DG28" i="194" s="1"/>
  <c r="CZ8" i="163"/>
  <c r="CZ28" i="163" s="1"/>
  <c r="CZ8" i="80"/>
  <c r="CZ28" i="80" s="1"/>
  <c r="CZ8" i="164"/>
  <c r="CZ28" i="164" s="1"/>
  <c r="CZ8" i="145"/>
  <c r="CZ28" i="145" s="1"/>
  <c r="CZ8" i="166"/>
  <c r="CZ28" i="166" s="1"/>
  <c r="CZ8" i="126"/>
  <c r="CZ28" i="126" s="1"/>
  <c r="CZ7" i="144" s="1"/>
  <c r="BX6" i="193"/>
  <c r="BQ6" i="165"/>
  <c r="DB19" i="195"/>
  <c r="DB19" i="194"/>
  <c r="DB39" i="194" s="1"/>
  <c r="DB19" i="192"/>
  <c r="DB39" i="192" s="1"/>
  <c r="CU20" i="54"/>
  <c r="DB19" i="191"/>
  <c r="DB39" i="191" s="1"/>
  <c r="CU19" i="163"/>
  <c r="CU39" i="163" s="1"/>
  <c r="CU19" i="80"/>
  <c r="CU39" i="80" s="1"/>
  <c r="CU19" i="164"/>
  <c r="CU39" i="164" s="1"/>
  <c r="CU19" i="145"/>
  <c r="CU39" i="145" s="1"/>
  <c r="CU19" i="166"/>
  <c r="CU39" i="166" s="1"/>
  <c r="CU19" i="126"/>
  <c r="CU39" i="126" s="1"/>
  <c r="CU18" i="144" s="1"/>
  <c r="CU6" i="165"/>
  <c r="DB6" i="193"/>
  <c r="AI19" i="195"/>
  <c r="AI19" i="194"/>
  <c r="AI39" i="194" s="1"/>
  <c r="AI19" i="192"/>
  <c r="AI39" i="192" s="1"/>
  <c r="AB20" i="54"/>
  <c r="AB19" i="164"/>
  <c r="AB39" i="164" s="1"/>
  <c r="AI19" i="191"/>
  <c r="AI39" i="191" s="1"/>
  <c r="AB19" i="126"/>
  <c r="AB39" i="126" s="1"/>
  <c r="AB18" i="144" s="1"/>
  <c r="AB19" i="145"/>
  <c r="AB39" i="145" s="1"/>
  <c r="AB19" i="163"/>
  <c r="AB39" i="163" s="1"/>
  <c r="AB19" i="166"/>
  <c r="AB39" i="166" s="1"/>
  <c r="AB19" i="80"/>
  <c r="AB39" i="80" s="1"/>
  <c r="AI13" i="194"/>
  <c r="AI33" i="194" s="1"/>
  <c r="AI13" i="192"/>
  <c r="AI33" i="192" s="1"/>
  <c r="AI13" i="195"/>
  <c r="AB13" i="145"/>
  <c r="AB33" i="145" s="1"/>
  <c r="AB14" i="54"/>
  <c r="AI13" i="191"/>
  <c r="AI33" i="191" s="1"/>
  <c r="AB13" i="163"/>
  <c r="AB33" i="163" s="1"/>
  <c r="AB13" i="80"/>
  <c r="AB33" i="80" s="1"/>
  <c r="AB13" i="126"/>
  <c r="AB33" i="126" s="1"/>
  <c r="AB12" i="144" s="1"/>
  <c r="AB13" i="164"/>
  <c r="AB33" i="164" s="1"/>
  <c r="AB13" i="166"/>
  <c r="AB33" i="166" s="1"/>
  <c r="AI8" i="195"/>
  <c r="AI8" i="194"/>
  <c r="AI28" i="194" s="1"/>
  <c r="AI8" i="192"/>
  <c r="AI28" i="192" s="1"/>
  <c r="AB8" i="80"/>
  <c r="AB28" i="80" s="1"/>
  <c r="AB22" i="54"/>
  <c r="AB8" i="163"/>
  <c r="AB28" i="163" s="1"/>
  <c r="AB8" i="166"/>
  <c r="AB28" i="166" s="1"/>
  <c r="AB8" i="164"/>
  <c r="AB28" i="164" s="1"/>
  <c r="AB8" i="145"/>
  <c r="AB28" i="145" s="1"/>
  <c r="AI8" i="191"/>
  <c r="AI28" i="191" s="1"/>
  <c r="AB8" i="126"/>
  <c r="AB28" i="126" s="1"/>
  <c r="AB7" i="144" s="1"/>
  <c r="CT10" i="194"/>
  <c r="CT30" i="194" s="1"/>
  <c r="CT10" i="192"/>
  <c r="CT30" i="192" s="1"/>
  <c r="CT10" i="195"/>
  <c r="CM11" i="54"/>
  <c r="CT10" i="191"/>
  <c r="CT30" i="191" s="1"/>
  <c r="CM10" i="166"/>
  <c r="CM30" i="166" s="1"/>
  <c r="CM10" i="126"/>
  <c r="CM30" i="126" s="1"/>
  <c r="CM9" i="144" s="1"/>
  <c r="CM10" i="163"/>
  <c r="CM30" i="163" s="1"/>
  <c r="CM10" i="80"/>
  <c r="CM30" i="80" s="1"/>
  <c r="CM10" i="164"/>
  <c r="CM30" i="164" s="1"/>
  <c r="CM10" i="145"/>
  <c r="CM30" i="145" s="1"/>
  <c r="CM6" i="165"/>
  <c r="CT6" i="193"/>
  <c r="CQ16" i="194"/>
  <c r="CQ36" i="194" s="1"/>
  <c r="CQ16" i="192"/>
  <c r="CQ36" i="192" s="1"/>
  <c r="CQ16" i="195"/>
  <c r="CJ17" i="54"/>
  <c r="CQ16" i="191"/>
  <c r="CQ36" i="191" s="1"/>
  <c r="CJ16" i="166"/>
  <c r="CJ36" i="166" s="1"/>
  <c r="CJ16" i="126"/>
  <c r="CJ36" i="126" s="1"/>
  <c r="CJ15" i="144" s="1"/>
  <c r="CJ16" i="163"/>
  <c r="CJ36" i="163" s="1"/>
  <c r="CJ16" i="80"/>
  <c r="CJ36" i="80" s="1"/>
  <c r="CJ16" i="164"/>
  <c r="CJ36" i="164" s="1"/>
  <c r="CJ16" i="145"/>
  <c r="CJ36" i="145" s="1"/>
  <c r="CQ8" i="192"/>
  <c r="CQ28" i="192" s="1"/>
  <c r="CJ22" i="54"/>
  <c r="CQ8" i="195"/>
  <c r="CQ8" i="191"/>
  <c r="CQ28" i="191" s="1"/>
  <c r="CQ8" i="194"/>
  <c r="CQ28" i="194" s="1"/>
  <c r="CJ8" i="145"/>
  <c r="CJ28" i="145" s="1"/>
  <c r="CJ8" i="166"/>
  <c r="CJ28" i="166" s="1"/>
  <c r="CJ8" i="80"/>
  <c r="CJ28" i="80" s="1"/>
  <c r="CJ8" i="163"/>
  <c r="CJ28" i="163" s="1"/>
  <c r="CJ8" i="126"/>
  <c r="CJ28" i="126" s="1"/>
  <c r="CJ7" i="144" s="1"/>
  <c r="CJ8" i="164"/>
  <c r="CJ28" i="164" s="1"/>
  <c r="CA6" i="165"/>
  <c r="CH6" i="193"/>
  <c r="CA13" i="126"/>
  <c r="CA33" i="126" s="1"/>
  <c r="CA12" i="144" s="1"/>
  <c r="CH13" i="192"/>
  <c r="CH33" i="192" s="1"/>
  <c r="CH13" i="195"/>
  <c r="CH13" i="194"/>
  <c r="CH33" i="194" s="1"/>
  <c r="CA14" i="54"/>
  <c r="CH13" i="191"/>
  <c r="CH33" i="191" s="1"/>
  <c r="CA13" i="164"/>
  <c r="CA33" i="164" s="1"/>
  <c r="CA13" i="145"/>
  <c r="CA33" i="145" s="1"/>
  <c r="CA13" i="166"/>
  <c r="CA33" i="166" s="1"/>
  <c r="CA13" i="80"/>
  <c r="CA33" i="80" s="1"/>
  <c r="CA13" i="163"/>
  <c r="CA33" i="163" s="1"/>
  <c r="AG13" i="192"/>
  <c r="AG33" i="192" s="1"/>
  <c r="AG13" i="191"/>
  <c r="AG33" i="191" s="1"/>
  <c r="AG13" i="195"/>
  <c r="AG13" i="194"/>
  <c r="AG33" i="194" s="1"/>
  <c r="Z13" i="80"/>
  <c r="Z33" i="80" s="1"/>
  <c r="Z13" i="166"/>
  <c r="Z33" i="166" s="1"/>
  <c r="Z14" i="54"/>
  <c r="Z13" i="145"/>
  <c r="Z33" i="145" s="1"/>
  <c r="Z13" i="164"/>
  <c r="Z33" i="164" s="1"/>
  <c r="Z13" i="163"/>
  <c r="Z33" i="163" s="1"/>
  <c r="Z13" i="126"/>
  <c r="Z33" i="126" s="1"/>
  <c r="Z12" i="144" s="1"/>
  <c r="AG10" i="194"/>
  <c r="AG30" i="194" s="1"/>
  <c r="AG10" i="192"/>
  <c r="AG30" i="192" s="1"/>
  <c r="AG10" i="195"/>
  <c r="Z11" i="54"/>
  <c r="AG10" i="191"/>
  <c r="AG30" i="191" s="1"/>
  <c r="Z10" i="145"/>
  <c r="Z30" i="145" s="1"/>
  <c r="Z10" i="80"/>
  <c r="Z30" i="80" s="1"/>
  <c r="Z10" i="126"/>
  <c r="Z30" i="126" s="1"/>
  <c r="Z9" i="144" s="1"/>
  <c r="Z10" i="163"/>
  <c r="Z30" i="163" s="1"/>
  <c r="Z10" i="166"/>
  <c r="Z30" i="166" s="1"/>
  <c r="Z10" i="164"/>
  <c r="Z30" i="164" s="1"/>
  <c r="BA22" i="194"/>
  <c r="BA42" i="194" s="1"/>
  <c r="BA22" i="192"/>
  <c r="BA42" i="192" s="1"/>
  <c r="AT22" i="166"/>
  <c r="AT42" i="166" s="1"/>
  <c r="AT22" i="80"/>
  <c r="AT42" i="80" s="1"/>
  <c r="AT22" i="164"/>
  <c r="AT42" i="164" s="1"/>
  <c r="BA22" i="191"/>
  <c r="BA42" i="191" s="1"/>
  <c r="AT22" i="145"/>
  <c r="AT42" i="145" s="1"/>
  <c r="AT22" i="126"/>
  <c r="AT42" i="126" s="1"/>
  <c r="AT21" i="144" s="1"/>
  <c r="BA22" i="195"/>
  <c r="AT22" i="163"/>
  <c r="AT42" i="163" s="1"/>
  <c r="BM18" i="193"/>
  <c r="BF18" i="165"/>
  <c r="CN14" i="195"/>
  <c r="CN14" i="194"/>
  <c r="CN34" i="194" s="1"/>
  <c r="CN14" i="192"/>
  <c r="CN34" i="192" s="1"/>
  <c r="CN14" i="191"/>
  <c r="CN34" i="191" s="1"/>
  <c r="CG14" i="164"/>
  <c r="CG34" i="164" s="1"/>
  <c r="CG14" i="145"/>
  <c r="CG34" i="145" s="1"/>
  <c r="CG14" i="166"/>
  <c r="CG34" i="166" s="1"/>
  <c r="CG14" i="80"/>
  <c r="CG34" i="80" s="1"/>
  <c r="CG14" i="163"/>
  <c r="CG34" i="163" s="1"/>
  <c r="CG14" i="126"/>
  <c r="CG34" i="126" s="1"/>
  <c r="CG13" i="144" s="1"/>
  <c r="Y15" i="165"/>
  <c r="AF15" i="193"/>
  <c r="BI7" i="165"/>
  <c r="BP7" i="193"/>
  <c r="DA12" i="193"/>
  <c r="CT12" i="165"/>
  <c r="BH9" i="193"/>
  <c r="BA9" i="165"/>
  <c r="AV15" i="193"/>
  <c r="AO15" i="165"/>
  <c r="AK7" i="193"/>
  <c r="AD7" i="165"/>
  <c r="X11" i="195"/>
  <c r="X11" i="194"/>
  <c r="X31" i="194" s="1"/>
  <c r="X11" i="192"/>
  <c r="X31" i="192" s="1"/>
  <c r="X11" i="191"/>
  <c r="X31" i="191" s="1"/>
  <c r="Q11" i="164"/>
  <c r="Q31" i="164" s="1"/>
  <c r="Q11" i="145"/>
  <c r="Q31" i="145" s="1"/>
  <c r="Q11" i="166"/>
  <c r="Q31" i="166" s="1"/>
  <c r="Q11" i="126"/>
  <c r="Q31" i="126" s="1"/>
  <c r="Q10" i="144" s="1"/>
  <c r="Q11" i="163"/>
  <c r="Q31" i="163" s="1"/>
  <c r="Q11" i="80"/>
  <c r="Q31" i="80" s="1"/>
  <c r="AR12" i="165"/>
  <c r="AY12" i="193"/>
  <c r="BY15" i="165"/>
  <c r="CF15" i="193"/>
  <c r="DE12" i="193"/>
  <c r="CX12" i="165"/>
  <c r="Y9" i="193"/>
  <c r="R9" i="165"/>
  <c r="V8" i="195"/>
  <c r="V8" i="192"/>
  <c r="V28" i="192" s="1"/>
  <c r="V8" i="194"/>
  <c r="V28" i="194" s="1"/>
  <c r="O22" i="54"/>
  <c r="V8" i="191"/>
  <c r="V28" i="191" s="1"/>
  <c r="O8" i="164"/>
  <c r="O28" i="164" s="1"/>
  <c r="O8" i="145"/>
  <c r="O28" i="145" s="1"/>
  <c r="O8" i="166"/>
  <c r="O28" i="166" s="1"/>
  <c r="O8" i="126"/>
  <c r="O28" i="126" s="1"/>
  <c r="O7" i="144" s="1"/>
  <c r="O8" i="163"/>
  <c r="O28" i="163" s="1"/>
  <c r="O8" i="80"/>
  <c r="O28" i="80" s="1"/>
  <c r="O6" i="165"/>
  <c r="V6" i="193"/>
  <c r="BB6" i="193"/>
  <c r="AU6" i="165"/>
  <c r="BB16" i="192"/>
  <c r="BB36" i="192" s="1"/>
  <c r="BB16" i="195"/>
  <c r="BB16" i="194"/>
  <c r="BB36" i="194" s="1"/>
  <c r="AU17" i="54"/>
  <c r="BB16" i="191"/>
  <c r="BB36" i="191" s="1"/>
  <c r="AU16" i="164"/>
  <c r="AU36" i="164" s="1"/>
  <c r="AU16" i="145"/>
  <c r="AU36" i="145" s="1"/>
  <c r="AU16" i="166"/>
  <c r="AU36" i="166" s="1"/>
  <c r="AU16" i="126"/>
  <c r="AU36" i="126" s="1"/>
  <c r="AU15" i="144" s="1"/>
  <c r="AU16" i="163"/>
  <c r="AU36" i="163" s="1"/>
  <c r="AU16" i="80"/>
  <c r="AU36" i="80" s="1"/>
  <c r="S8" i="195"/>
  <c r="S8" i="191"/>
  <c r="S28" i="191" s="1"/>
  <c r="L8" i="166"/>
  <c r="L28" i="166" s="1"/>
  <c r="L8" i="80"/>
  <c r="L28" i="80" s="1"/>
  <c r="S8" i="194"/>
  <c r="S28" i="194" s="1"/>
  <c r="L8" i="163"/>
  <c r="L28" i="163" s="1"/>
  <c r="L8" i="126"/>
  <c r="L28" i="126" s="1"/>
  <c r="L7" i="144" s="1"/>
  <c r="S8" i="192"/>
  <c r="S28" i="192" s="1"/>
  <c r="L8" i="164"/>
  <c r="L28" i="164" s="1"/>
  <c r="L22" i="54"/>
  <c r="V22" i="97" s="1"/>
  <c r="L8" i="145"/>
  <c r="L28" i="145" s="1"/>
  <c r="BU6" i="165"/>
  <c r="CB6" i="193"/>
  <c r="CB13" i="195"/>
  <c r="CB13" i="194"/>
  <c r="CB33" i="194" s="1"/>
  <c r="CB13" i="192"/>
  <c r="CB33" i="192" s="1"/>
  <c r="BU13" i="166"/>
  <c r="BU33" i="166" s="1"/>
  <c r="BU14" i="54"/>
  <c r="CB13" i="191"/>
  <c r="CB33" i="191" s="1"/>
  <c r="BU13" i="126"/>
  <c r="BU33" i="126" s="1"/>
  <c r="BU12" i="144" s="1"/>
  <c r="BU13" i="80"/>
  <c r="BU33" i="80" s="1"/>
  <c r="BU13" i="163"/>
  <c r="BU33" i="163" s="1"/>
  <c r="BU13" i="145"/>
  <c r="BU33" i="145" s="1"/>
  <c r="BU13" i="164"/>
  <c r="BU33" i="164" s="1"/>
  <c r="AE6" i="165"/>
  <c r="AL6" i="193"/>
  <c r="AL19" i="195"/>
  <c r="AL19" i="194"/>
  <c r="AL39" i="194" s="1"/>
  <c r="AL19" i="192"/>
  <c r="AL39" i="192" s="1"/>
  <c r="AE20" i="54"/>
  <c r="AL19" i="191"/>
  <c r="AL39" i="191" s="1"/>
  <c r="AE19" i="166"/>
  <c r="AE39" i="166" s="1"/>
  <c r="AE19" i="126"/>
  <c r="AE39" i="126" s="1"/>
  <c r="AE18" i="144" s="1"/>
  <c r="AE19" i="163"/>
  <c r="AE39" i="163" s="1"/>
  <c r="AE19" i="80"/>
  <c r="AE39" i="80" s="1"/>
  <c r="AE19" i="164"/>
  <c r="AE39" i="164" s="1"/>
  <c r="AE19" i="145"/>
  <c r="AE39" i="145" s="1"/>
  <c r="AD6" i="193"/>
  <c r="W6" i="165"/>
  <c r="AD16" i="192"/>
  <c r="AD36" i="192" s="1"/>
  <c r="AD16" i="195"/>
  <c r="AD16" i="194"/>
  <c r="AD36" i="194" s="1"/>
  <c r="W17" i="54"/>
  <c r="AD16" i="191"/>
  <c r="AD36" i="191" s="1"/>
  <c r="W16" i="164"/>
  <c r="W36" i="164" s="1"/>
  <c r="W16" i="145"/>
  <c r="W36" i="145" s="1"/>
  <c r="W16" i="166"/>
  <c r="W36" i="166" s="1"/>
  <c r="W16" i="126"/>
  <c r="W36" i="126" s="1"/>
  <c r="W15" i="144" s="1"/>
  <c r="W16" i="163"/>
  <c r="W36" i="163" s="1"/>
  <c r="W16" i="80"/>
  <c r="W36" i="80" s="1"/>
  <c r="AD13" i="192"/>
  <c r="AD33" i="192" s="1"/>
  <c r="AD13" i="195"/>
  <c r="AD13" i="194"/>
  <c r="AD33" i="194" s="1"/>
  <c r="W14" i="54"/>
  <c r="AD13" i="191"/>
  <c r="AD33" i="191" s="1"/>
  <c r="W13" i="80"/>
  <c r="W33" i="80" s="1"/>
  <c r="W13" i="126"/>
  <c r="W33" i="126" s="1"/>
  <c r="W12" i="144" s="1"/>
  <c r="W13" i="164"/>
  <c r="W33" i="164" s="1"/>
  <c r="W13" i="163"/>
  <c r="W33" i="163" s="1"/>
  <c r="W13" i="166"/>
  <c r="W33" i="166" s="1"/>
  <c r="W13" i="145"/>
  <c r="W33" i="145" s="1"/>
  <c r="BJ6" i="165"/>
  <c r="BQ6" i="193"/>
  <c r="CD16" i="192"/>
  <c r="CD36" i="192" s="1"/>
  <c r="CD16" i="195"/>
  <c r="CD16" i="194"/>
  <c r="CD36" i="194" s="1"/>
  <c r="BW17" i="54"/>
  <c r="CD16" i="191"/>
  <c r="CD36" i="191" s="1"/>
  <c r="BW16" i="166"/>
  <c r="BW36" i="166" s="1"/>
  <c r="BW16" i="126"/>
  <c r="BW36" i="126" s="1"/>
  <c r="BW15" i="144" s="1"/>
  <c r="BW16" i="163"/>
  <c r="BW36" i="163" s="1"/>
  <c r="BW16" i="80"/>
  <c r="BW36" i="80" s="1"/>
  <c r="BW16" i="164"/>
  <c r="BW36" i="164" s="1"/>
  <c r="BW16" i="145"/>
  <c r="BW36" i="145" s="1"/>
  <c r="CD10" i="194"/>
  <c r="CD30" i="194" s="1"/>
  <c r="CD10" i="192"/>
  <c r="CD30" i="192" s="1"/>
  <c r="CD10" i="195"/>
  <c r="BW11" i="54"/>
  <c r="CD10" i="191"/>
  <c r="CD30" i="191" s="1"/>
  <c r="BW10" i="166"/>
  <c r="BW30" i="166" s="1"/>
  <c r="BW10" i="126"/>
  <c r="BW30" i="126" s="1"/>
  <c r="BW9" i="144" s="1"/>
  <c r="BW10" i="163"/>
  <c r="BW30" i="163" s="1"/>
  <c r="BW10" i="80"/>
  <c r="BW30" i="80" s="1"/>
  <c r="BW10" i="164"/>
  <c r="BW30" i="164" s="1"/>
  <c r="BW10" i="145"/>
  <c r="BW30" i="145" s="1"/>
  <c r="CD19" i="195"/>
  <c r="CD19" i="194"/>
  <c r="CD39" i="194" s="1"/>
  <c r="CD19" i="192"/>
  <c r="CD39" i="192" s="1"/>
  <c r="BW20" i="54"/>
  <c r="CD19" i="191"/>
  <c r="CD39" i="191" s="1"/>
  <c r="BW19" i="166"/>
  <c r="BW39" i="166" s="1"/>
  <c r="BW19" i="126"/>
  <c r="BW39" i="126" s="1"/>
  <c r="BW18" i="144" s="1"/>
  <c r="BW19" i="163"/>
  <c r="BW39" i="163" s="1"/>
  <c r="BW19" i="80"/>
  <c r="BW39" i="80" s="1"/>
  <c r="BW19" i="164"/>
  <c r="BW39" i="164" s="1"/>
  <c r="BW19" i="145"/>
  <c r="BW39" i="145" s="1"/>
  <c r="CB13" i="163"/>
  <c r="CB33" i="163" s="1"/>
  <c r="CI13" i="194"/>
  <c r="CI33" i="194" s="1"/>
  <c r="CI13" i="192"/>
  <c r="CI33" i="192" s="1"/>
  <c r="CI13" i="195"/>
  <c r="CB14" i="54"/>
  <c r="CI13" i="191"/>
  <c r="CI33" i="191" s="1"/>
  <c r="CB13" i="164"/>
  <c r="CB33" i="164" s="1"/>
  <c r="CB13" i="166"/>
  <c r="CB33" i="166" s="1"/>
  <c r="CB13" i="80"/>
  <c r="CB33" i="80" s="1"/>
  <c r="CB13" i="145"/>
  <c r="CB33" i="145" s="1"/>
  <c r="CB13" i="126"/>
  <c r="CB33" i="126" s="1"/>
  <c r="CB12" i="144" s="1"/>
  <c r="AH20" i="164"/>
  <c r="AH40" i="164" s="1"/>
  <c r="AH20" i="126"/>
  <c r="AH40" i="126" s="1"/>
  <c r="AH19" i="144" s="1"/>
  <c r="AH20" i="166"/>
  <c r="AH40" i="166" s="1"/>
  <c r="AH20" i="80"/>
  <c r="AH40" i="80" s="1"/>
  <c r="AH20" i="145"/>
  <c r="AH40" i="145" s="1"/>
  <c r="AH20" i="163"/>
  <c r="AH40" i="163" s="1"/>
  <c r="AO20" i="191"/>
  <c r="AO40" i="191" s="1"/>
  <c r="AO20" i="195"/>
  <c r="AO20" i="194"/>
  <c r="AO40" i="194" s="1"/>
  <c r="AO20" i="192"/>
  <c r="AO40" i="192" s="1"/>
  <c r="CG17" i="194"/>
  <c r="CG37" i="194" s="1"/>
  <c r="CG17" i="192"/>
  <c r="CG37" i="192" s="1"/>
  <c r="CG17" i="191"/>
  <c r="CG37" i="191" s="1"/>
  <c r="CG17" i="195"/>
  <c r="BZ17" i="164"/>
  <c r="BZ37" i="164" s="1"/>
  <c r="BZ17" i="145"/>
  <c r="BZ37" i="145" s="1"/>
  <c r="BZ17" i="166"/>
  <c r="BZ37" i="166" s="1"/>
  <c r="BZ17" i="126"/>
  <c r="BZ37" i="126" s="1"/>
  <c r="BZ16" i="144" s="1"/>
  <c r="BZ17" i="163"/>
  <c r="BZ37" i="163" s="1"/>
  <c r="BZ17" i="80"/>
  <c r="BZ37" i="80" s="1"/>
  <c r="BV11" i="164"/>
  <c r="BV31" i="164" s="1"/>
  <c r="BV11" i="126"/>
  <c r="BV31" i="126" s="1"/>
  <c r="BV10" i="144" s="1"/>
  <c r="BV11" i="145"/>
  <c r="BV31" i="145" s="1"/>
  <c r="BV11" i="166"/>
  <c r="BV31" i="166" s="1"/>
  <c r="BV11" i="163"/>
  <c r="BV31" i="163" s="1"/>
  <c r="CC11" i="195"/>
  <c r="BV11" i="80"/>
  <c r="BV31" i="80" s="1"/>
  <c r="CC11" i="194"/>
  <c r="CC31" i="194" s="1"/>
  <c r="CC11" i="191"/>
  <c r="CC31" i="191" s="1"/>
  <c r="CC11" i="192"/>
  <c r="CC31" i="192" s="1"/>
  <c r="AV11" i="191"/>
  <c r="AV31" i="191" s="1"/>
  <c r="AV11" i="195"/>
  <c r="AV11" i="194"/>
  <c r="AV31" i="194" s="1"/>
  <c r="AV11" i="192"/>
  <c r="AV31" i="192" s="1"/>
  <c r="AO11" i="166"/>
  <c r="AO31" i="166" s="1"/>
  <c r="AO11" i="126"/>
  <c r="AO31" i="126" s="1"/>
  <c r="AO10" i="144" s="1"/>
  <c r="AO11" i="163"/>
  <c r="AO31" i="163" s="1"/>
  <c r="AO11" i="80"/>
  <c r="AO31" i="80" s="1"/>
  <c r="AO11" i="164"/>
  <c r="AO31" i="164" s="1"/>
  <c r="AO11" i="145"/>
  <c r="AO31" i="145" s="1"/>
  <c r="BC20" i="195"/>
  <c r="BC20" i="194"/>
  <c r="BC40" i="194" s="1"/>
  <c r="BC20" i="192"/>
  <c r="BC40" i="192" s="1"/>
  <c r="BC20" i="191"/>
  <c r="BC40" i="191" s="1"/>
  <c r="AV20" i="166"/>
  <c r="AV40" i="166" s="1"/>
  <c r="AV20" i="163"/>
  <c r="AV40" i="163" s="1"/>
  <c r="AV20" i="80"/>
  <c r="AV40" i="80" s="1"/>
  <c r="AV20" i="126"/>
  <c r="AV40" i="126" s="1"/>
  <c r="AV19" i="144" s="1"/>
  <c r="AV20" i="164"/>
  <c r="AV40" i="164" s="1"/>
  <c r="AV20" i="145"/>
  <c r="AV40" i="145" s="1"/>
  <c r="AK11" i="195"/>
  <c r="AK11" i="194"/>
  <c r="AK31" i="194" s="1"/>
  <c r="AK11" i="192"/>
  <c r="AK31" i="192" s="1"/>
  <c r="AD11" i="126"/>
  <c r="AD31" i="126" s="1"/>
  <c r="AD10" i="144" s="1"/>
  <c r="AD11" i="163"/>
  <c r="AD31" i="163" s="1"/>
  <c r="AD11" i="166"/>
  <c r="AD31" i="166" s="1"/>
  <c r="AD11" i="145"/>
  <c r="AD31" i="145" s="1"/>
  <c r="AK11" i="191"/>
  <c r="AK31" i="191" s="1"/>
  <c r="AD11" i="164"/>
  <c r="AD31" i="164" s="1"/>
  <c r="AD11" i="80"/>
  <c r="AD31" i="80" s="1"/>
  <c r="AK9" i="193"/>
  <c r="AD9" i="165"/>
  <c r="AK18" i="193"/>
  <c r="AD18" i="165"/>
  <c r="CE18" i="165"/>
  <c r="CL18" i="193"/>
  <c r="AR9" i="165"/>
  <c r="AY9" i="193"/>
  <c r="U20" i="195"/>
  <c r="N20" i="164"/>
  <c r="N40" i="164" s="1"/>
  <c r="U20" i="191"/>
  <c r="U40" i="191" s="1"/>
  <c r="N20" i="145"/>
  <c r="N40" i="145" s="1"/>
  <c r="U20" i="194"/>
  <c r="U40" i="194" s="1"/>
  <c r="N20" i="166"/>
  <c r="N40" i="166" s="1"/>
  <c r="N20" i="126"/>
  <c r="N40" i="126" s="1"/>
  <c r="N19" i="144" s="1"/>
  <c r="U20" i="192"/>
  <c r="U40" i="192" s="1"/>
  <c r="N20" i="163"/>
  <c r="N40" i="163" s="1"/>
  <c r="N20" i="80"/>
  <c r="N40" i="80" s="1"/>
  <c r="U15" i="193"/>
  <c r="N15" i="165"/>
  <c r="CL22" i="80"/>
  <c r="CL42" i="80" s="1"/>
  <c r="CL22" i="126"/>
  <c r="CL42" i="126" s="1"/>
  <c r="CL21" i="144" s="1"/>
  <c r="CL22" i="163"/>
  <c r="CL42" i="163" s="1"/>
  <c r="CL22" i="166"/>
  <c r="CL42" i="166" s="1"/>
  <c r="CL22" i="145"/>
  <c r="CL42" i="145" s="1"/>
  <c r="CL22" i="164"/>
  <c r="CL42" i="164" s="1"/>
  <c r="CS22" i="192"/>
  <c r="CS42" i="192" s="1"/>
  <c r="CS22" i="191"/>
  <c r="CS42" i="191" s="1"/>
  <c r="CS22" i="195"/>
  <c r="CS22" i="194"/>
  <c r="CS42" i="194" s="1"/>
  <c r="CS18" i="193"/>
  <c r="CL18" i="165"/>
  <c r="CL20" i="126"/>
  <c r="CL40" i="126" s="1"/>
  <c r="CL19" i="144" s="1"/>
  <c r="CL20" i="163"/>
  <c r="CL40" i="163" s="1"/>
  <c r="CL20" i="164"/>
  <c r="CL40" i="164" s="1"/>
  <c r="CL20" i="166"/>
  <c r="CL40" i="166" s="1"/>
  <c r="CL20" i="145"/>
  <c r="CL40" i="145" s="1"/>
  <c r="CS20" i="192"/>
  <c r="CS40" i="192" s="1"/>
  <c r="CS20" i="195"/>
  <c r="CL20" i="80"/>
  <c r="CL40" i="80" s="1"/>
  <c r="CS20" i="194"/>
  <c r="CS40" i="194" s="1"/>
  <c r="CS20" i="191"/>
  <c r="CS40" i="191" s="1"/>
  <c r="R18" i="165"/>
  <c r="Y18" i="193"/>
  <c r="AE9" i="193"/>
  <c r="X9" i="165"/>
  <c r="AE20" i="191"/>
  <c r="AE40" i="191" s="1"/>
  <c r="X20" i="166"/>
  <c r="X40" i="166" s="1"/>
  <c r="AE20" i="195"/>
  <c r="AE20" i="194"/>
  <c r="AE40" i="194" s="1"/>
  <c r="X20" i="164"/>
  <c r="X40" i="164" s="1"/>
  <c r="AE20" i="192"/>
  <c r="AE40" i="192" s="1"/>
  <c r="X20" i="163"/>
  <c r="X40" i="163" s="1"/>
  <c r="X20" i="145"/>
  <c r="X40" i="145" s="1"/>
  <c r="X20" i="80"/>
  <c r="X40" i="80" s="1"/>
  <c r="X20" i="126"/>
  <c r="X40" i="126" s="1"/>
  <c r="X19" i="144" s="1"/>
  <c r="AE18" i="193"/>
  <c r="X18" i="165"/>
  <c r="BR19" i="163"/>
  <c r="BR39" i="163" s="1"/>
  <c r="BR19" i="80"/>
  <c r="BR39" i="80" s="1"/>
  <c r="BY19" i="195"/>
  <c r="BR19" i="166"/>
  <c r="BR39" i="166" s="1"/>
  <c r="BR19" i="126"/>
  <c r="BR39" i="126" s="1"/>
  <c r="BR18" i="144" s="1"/>
  <c r="BY19" i="194"/>
  <c r="BY39" i="194" s="1"/>
  <c r="BY19" i="192"/>
  <c r="BY39" i="192" s="1"/>
  <c r="BR20" i="54"/>
  <c r="BR19" i="164"/>
  <c r="BR39" i="164" s="1"/>
  <c r="BY19" i="191"/>
  <c r="BY39" i="191" s="1"/>
  <c r="BR19" i="145"/>
  <c r="BR39" i="145" s="1"/>
  <c r="BY8" i="195"/>
  <c r="BY8" i="194"/>
  <c r="BY28" i="194" s="1"/>
  <c r="BY8" i="192"/>
  <c r="BY28" i="192" s="1"/>
  <c r="BY8" i="191"/>
  <c r="BY28" i="191" s="1"/>
  <c r="BR8" i="145"/>
  <c r="BR28" i="145" s="1"/>
  <c r="BR8" i="164"/>
  <c r="BR28" i="164" s="1"/>
  <c r="BR8" i="163"/>
  <c r="BR28" i="163" s="1"/>
  <c r="BR8" i="80"/>
  <c r="BR28" i="80" s="1"/>
  <c r="BR8" i="166"/>
  <c r="BR28" i="166" s="1"/>
  <c r="BR22" i="54"/>
  <c r="BR8" i="126"/>
  <c r="BR28" i="126" s="1"/>
  <c r="BR7" i="144" s="1"/>
  <c r="CM19" i="194"/>
  <c r="CM39" i="194" s="1"/>
  <c r="CM19" i="192"/>
  <c r="CM39" i="192" s="1"/>
  <c r="CM19" i="195"/>
  <c r="CF20" i="54"/>
  <c r="CM19" i="191"/>
  <c r="CM39" i="191" s="1"/>
  <c r="CF19" i="80"/>
  <c r="CF39" i="80" s="1"/>
  <c r="CF19" i="126"/>
  <c r="CF39" i="126" s="1"/>
  <c r="CF18" i="144" s="1"/>
  <c r="CF19" i="145"/>
  <c r="CF39" i="145" s="1"/>
  <c r="CF19" i="163"/>
  <c r="CF39" i="163" s="1"/>
  <c r="CF19" i="166"/>
  <c r="CF39" i="166" s="1"/>
  <c r="CF19" i="164"/>
  <c r="CF39" i="164" s="1"/>
  <c r="CF8" i="126"/>
  <c r="CF28" i="126" s="1"/>
  <c r="CF7" i="144" s="1"/>
  <c r="CM8" i="194"/>
  <c r="CM28" i="194" s="1"/>
  <c r="CM8" i="192"/>
  <c r="CM28" i="192" s="1"/>
  <c r="CM8" i="195"/>
  <c r="CF22" i="54"/>
  <c r="CM8" i="191"/>
  <c r="CM28" i="191" s="1"/>
  <c r="CF8" i="166"/>
  <c r="CF28" i="166" s="1"/>
  <c r="CF8" i="163"/>
  <c r="CF28" i="163" s="1"/>
  <c r="CF8" i="164"/>
  <c r="CF28" i="164" s="1"/>
  <c r="CF8" i="145"/>
  <c r="CF28" i="145" s="1"/>
  <c r="CF8" i="80"/>
  <c r="CF28" i="80" s="1"/>
  <c r="R16" i="195"/>
  <c r="R16" i="194"/>
  <c r="R36" i="194" s="1"/>
  <c r="R16" i="192"/>
  <c r="R36" i="192" s="1"/>
  <c r="R16" i="191"/>
  <c r="R36" i="191" s="1"/>
  <c r="K16" i="163"/>
  <c r="K36" i="163" s="1"/>
  <c r="K16" i="80"/>
  <c r="K36" i="80" s="1"/>
  <c r="K17" i="54"/>
  <c r="U17" i="97" s="1"/>
  <c r="K16" i="164"/>
  <c r="K36" i="164" s="1"/>
  <c r="K16" i="145"/>
  <c r="K36" i="145" s="1"/>
  <c r="K16" i="166"/>
  <c r="K36" i="166" s="1"/>
  <c r="K16" i="126"/>
  <c r="K36" i="126" s="1"/>
  <c r="K15" i="144" s="1"/>
  <c r="AX19" i="195"/>
  <c r="AX19" i="194"/>
  <c r="AX39" i="194" s="1"/>
  <c r="AX19" i="192"/>
  <c r="AX39" i="192" s="1"/>
  <c r="AQ20" i="54"/>
  <c r="AX19" i="191"/>
  <c r="AX39" i="191" s="1"/>
  <c r="AQ19" i="145"/>
  <c r="AQ39" i="145" s="1"/>
  <c r="AQ19" i="166"/>
  <c r="AQ39" i="166" s="1"/>
  <c r="AQ19" i="126"/>
  <c r="AQ39" i="126" s="1"/>
  <c r="AQ18" i="144" s="1"/>
  <c r="AQ19" i="163"/>
  <c r="AQ39" i="163" s="1"/>
  <c r="AQ19" i="80"/>
  <c r="AQ39" i="80" s="1"/>
  <c r="AQ19" i="164"/>
  <c r="AQ39" i="164" s="1"/>
  <c r="AX10" i="192"/>
  <c r="AX30" i="192" s="1"/>
  <c r="AX10" i="195"/>
  <c r="AX10" i="194"/>
  <c r="AX30" i="194" s="1"/>
  <c r="AQ11" i="54"/>
  <c r="AX10" i="191"/>
  <c r="AX30" i="191" s="1"/>
  <c r="AQ10" i="164"/>
  <c r="AQ30" i="164" s="1"/>
  <c r="AQ10" i="145"/>
  <c r="AQ30" i="145" s="1"/>
  <c r="AQ10" i="166"/>
  <c r="AQ30" i="166" s="1"/>
  <c r="AQ10" i="126"/>
  <c r="AQ30" i="126" s="1"/>
  <c r="AQ9" i="144" s="1"/>
  <c r="AQ10" i="163"/>
  <c r="AQ30" i="163" s="1"/>
  <c r="AQ10" i="80"/>
  <c r="AQ30" i="80" s="1"/>
  <c r="AX16" i="195"/>
  <c r="AX16" i="194"/>
  <c r="AX36" i="194" s="1"/>
  <c r="AQ17" i="54"/>
  <c r="AX16" i="192"/>
  <c r="AX36" i="192" s="1"/>
  <c r="AX16" i="191"/>
  <c r="AX36" i="191" s="1"/>
  <c r="AQ16" i="164"/>
  <c r="AQ36" i="164" s="1"/>
  <c r="AQ16" i="145"/>
  <c r="AQ36" i="145" s="1"/>
  <c r="AQ16" i="166"/>
  <c r="AQ36" i="166" s="1"/>
  <c r="AQ16" i="126"/>
  <c r="AQ36" i="126" s="1"/>
  <c r="AQ15" i="144" s="1"/>
  <c r="AQ16" i="163"/>
  <c r="AQ36" i="163" s="1"/>
  <c r="AQ16" i="80"/>
  <c r="AQ36" i="80" s="1"/>
  <c r="DG13" i="194"/>
  <c r="DG33" i="194" s="1"/>
  <c r="DG13" i="192"/>
  <c r="DG33" i="192" s="1"/>
  <c r="DG13" i="195"/>
  <c r="CZ13" i="145"/>
  <c r="CZ33" i="145" s="1"/>
  <c r="CZ14" i="54"/>
  <c r="DG13" i="191"/>
  <c r="DG33" i="191" s="1"/>
  <c r="CZ13" i="126"/>
  <c r="CZ33" i="126" s="1"/>
  <c r="CZ12" i="144" s="1"/>
  <c r="CZ13" i="166"/>
  <c r="CZ33" i="166" s="1"/>
  <c r="CZ13" i="164"/>
  <c r="CZ33" i="164" s="1"/>
  <c r="CZ13" i="163"/>
  <c r="CZ33" i="163" s="1"/>
  <c r="CZ13" i="80"/>
  <c r="CZ33" i="80" s="1"/>
  <c r="DG10" i="192"/>
  <c r="DG30" i="192" s="1"/>
  <c r="DG10" i="195"/>
  <c r="DG10" i="194"/>
  <c r="DG30" i="194" s="1"/>
  <c r="CZ11" i="54"/>
  <c r="DG10" i="191"/>
  <c r="DG30" i="191" s="1"/>
  <c r="CZ10" i="164"/>
  <c r="CZ30" i="164" s="1"/>
  <c r="CZ10" i="145"/>
  <c r="CZ30" i="145" s="1"/>
  <c r="CZ10" i="166"/>
  <c r="CZ30" i="166" s="1"/>
  <c r="CZ10" i="80"/>
  <c r="CZ30" i="80" s="1"/>
  <c r="CZ10" i="163"/>
  <c r="CZ30" i="163" s="1"/>
  <c r="CZ10" i="126"/>
  <c r="CZ30" i="126" s="1"/>
  <c r="CZ9" i="144" s="1"/>
  <c r="BX13" i="195"/>
  <c r="BX13" i="194"/>
  <c r="BX33" i="194" s="1"/>
  <c r="BX13" i="192"/>
  <c r="BX33" i="192" s="1"/>
  <c r="BQ14" i="54"/>
  <c r="BX13" i="191"/>
  <c r="BX33" i="191" s="1"/>
  <c r="BQ13" i="164"/>
  <c r="BQ33" i="164" s="1"/>
  <c r="BQ13" i="145"/>
  <c r="BQ33" i="145" s="1"/>
  <c r="BQ13" i="166"/>
  <c r="BQ33" i="166" s="1"/>
  <c r="BQ13" i="80"/>
  <c r="BQ33" i="80" s="1"/>
  <c r="BQ13" i="163"/>
  <c r="BQ33" i="163" s="1"/>
  <c r="BQ13" i="126"/>
  <c r="BQ33" i="126" s="1"/>
  <c r="BQ12" i="144" s="1"/>
  <c r="BX16" i="192"/>
  <c r="BX36" i="192" s="1"/>
  <c r="BX16" i="195"/>
  <c r="BX16" i="194"/>
  <c r="BX36" i="194" s="1"/>
  <c r="BX16" i="191"/>
  <c r="BX36" i="191" s="1"/>
  <c r="BQ17" i="54"/>
  <c r="BQ16" i="163"/>
  <c r="BQ36" i="163" s="1"/>
  <c r="BQ16" i="80"/>
  <c r="BQ36" i="80" s="1"/>
  <c r="BQ16" i="164"/>
  <c r="BQ36" i="164" s="1"/>
  <c r="BQ16" i="145"/>
  <c r="BQ36" i="145" s="1"/>
  <c r="BQ16" i="166"/>
  <c r="BQ36" i="166" s="1"/>
  <c r="BQ16" i="126"/>
  <c r="BQ36" i="126" s="1"/>
  <c r="BQ15" i="144" s="1"/>
  <c r="DB16" i="194"/>
  <c r="DB36" i="194" s="1"/>
  <c r="DB16" i="192"/>
  <c r="DB36" i="192" s="1"/>
  <c r="DB16" i="195"/>
  <c r="CU17" i="54"/>
  <c r="DB16" i="191"/>
  <c r="DB36" i="191" s="1"/>
  <c r="CU16" i="145"/>
  <c r="CU36" i="145" s="1"/>
  <c r="CU16" i="166"/>
  <c r="CU36" i="166" s="1"/>
  <c r="CU16" i="126"/>
  <c r="CU36" i="126" s="1"/>
  <c r="CU15" i="144" s="1"/>
  <c r="CU16" i="163"/>
  <c r="CU36" i="163" s="1"/>
  <c r="CU16" i="80"/>
  <c r="CU36" i="80" s="1"/>
  <c r="CU16" i="164"/>
  <c r="CU36" i="164" s="1"/>
  <c r="DB13" i="195"/>
  <c r="DB13" i="194"/>
  <c r="DB33" i="194" s="1"/>
  <c r="DB13" i="192"/>
  <c r="DB33" i="192" s="1"/>
  <c r="CU13" i="164"/>
  <c r="CU33" i="164" s="1"/>
  <c r="CU14" i="54"/>
  <c r="DB13" i="191"/>
  <c r="DB33" i="191" s="1"/>
  <c r="CU13" i="163"/>
  <c r="CU33" i="163" s="1"/>
  <c r="CU13" i="126"/>
  <c r="CU33" i="126" s="1"/>
  <c r="CU12" i="144" s="1"/>
  <c r="CU13" i="166"/>
  <c r="CU33" i="166" s="1"/>
  <c r="CU13" i="145"/>
  <c r="CU33" i="145" s="1"/>
  <c r="CU13" i="80"/>
  <c r="CU33" i="80" s="1"/>
  <c r="DB8" i="195"/>
  <c r="DB8" i="194"/>
  <c r="DB28" i="194" s="1"/>
  <c r="DB8" i="192"/>
  <c r="DB28" i="192" s="1"/>
  <c r="CU22" i="54"/>
  <c r="DB8" i="191"/>
  <c r="DB28" i="191" s="1"/>
  <c r="CU8" i="163"/>
  <c r="CU28" i="163" s="1"/>
  <c r="CU8" i="80"/>
  <c r="CU28" i="80" s="1"/>
  <c r="CU8" i="164"/>
  <c r="CU28" i="164" s="1"/>
  <c r="CU8" i="145"/>
  <c r="CU28" i="145" s="1"/>
  <c r="CU8" i="166"/>
  <c r="CU28" i="166" s="1"/>
  <c r="CU8" i="126"/>
  <c r="CU28" i="126" s="1"/>
  <c r="CU7" i="144" s="1"/>
  <c r="CT19" i="195"/>
  <c r="CT19" i="194"/>
  <c r="CT39" i="194" s="1"/>
  <c r="CT19" i="192"/>
  <c r="CT39" i="192" s="1"/>
  <c r="CM20" i="54"/>
  <c r="CT19" i="191"/>
  <c r="CT39" i="191" s="1"/>
  <c r="CM19" i="145"/>
  <c r="CM39" i="145" s="1"/>
  <c r="CM19" i="166"/>
  <c r="CM39" i="166" s="1"/>
  <c r="CM19" i="126"/>
  <c r="CM39" i="126" s="1"/>
  <c r="CM18" i="144" s="1"/>
  <c r="CM19" i="163"/>
  <c r="CM39" i="163" s="1"/>
  <c r="CM19" i="80"/>
  <c r="CM39" i="80" s="1"/>
  <c r="CM19" i="164"/>
  <c r="CM39" i="164" s="1"/>
  <c r="CT16" i="194"/>
  <c r="CT36" i="194" s="1"/>
  <c r="CT16" i="192"/>
  <c r="CT36" i="192" s="1"/>
  <c r="CT16" i="195"/>
  <c r="CM17" i="54"/>
  <c r="CT16" i="191"/>
  <c r="CT36" i="191" s="1"/>
  <c r="CM16" i="164"/>
  <c r="CM36" i="164" s="1"/>
  <c r="CM16" i="145"/>
  <c r="CM36" i="145" s="1"/>
  <c r="CM16" i="166"/>
  <c r="CM36" i="166" s="1"/>
  <c r="CM16" i="126"/>
  <c r="CM36" i="126" s="1"/>
  <c r="CM15" i="144" s="1"/>
  <c r="CM16" i="163"/>
  <c r="CM36" i="163" s="1"/>
  <c r="CM16" i="80"/>
  <c r="CM36" i="80" s="1"/>
  <c r="CT8" i="195"/>
  <c r="CT8" i="194"/>
  <c r="CT28" i="194" s="1"/>
  <c r="CT8" i="192"/>
  <c r="CT28" i="192" s="1"/>
  <c r="CM22" i="54"/>
  <c r="CT8" i="191"/>
  <c r="CT28" i="191" s="1"/>
  <c r="CM8" i="166"/>
  <c r="CM28" i="166" s="1"/>
  <c r="CM8" i="126"/>
  <c r="CM28" i="126" s="1"/>
  <c r="CM7" i="144" s="1"/>
  <c r="CM8" i="163"/>
  <c r="CM28" i="163" s="1"/>
  <c r="CM8" i="80"/>
  <c r="CM28" i="80" s="1"/>
  <c r="CM8" i="164"/>
  <c r="CM28" i="164" s="1"/>
  <c r="CM8" i="145"/>
  <c r="CM28" i="145" s="1"/>
  <c r="CJ6" i="165"/>
  <c r="CQ6" i="193"/>
  <c r="CQ13" i="192"/>
  <c r="CQ33" i="192" s="1"/>
  <c r="CQ13" i="195"/>
  <c r="CQ13" i="194"/>
  <c r="CQ33" i="194" s="1"/>
  <c r="CJ13" i="164"/>
  <c r="CJ33" i="164" s="1"/>
  <c r="CQ13" i="191"/>
  <c r="CQ33" i="191" s="1"/>
  <c r="CJ13" i="166"/>
  <c r="CJ33" i="166" s="1"/>
  <c r="CJ13" i="126"/>
  <c r="CJ33" i="126" s="1"/>
  <c r="CJ12" i="144" s="1"/>
  <c r="CJ13" i="145"/>
  <c r="CJ33" i="145" s="1"/>
  <c r="CJ14" i="54"/>
  <c r="CJ13" i="80"/>
  <c r="CJ33" i="80" s="1"/>
  <c r="CJ13" i="163"/>
  <c r="CJ33" i="163" s="1"/>
  <c r="CH16" i="195"/>
  <c r="CH16" i="194"/>
  <c r="CH36" i="194" s="1"/>
  <c r="CH16" i="192"/>
  <c r="CH36" i="192" s="1"/>
  <c r="CA17" i="54"/>
  <c r="CH16" i="191"/>
  <c r="CH36" i="191" s="1"/>
  <c r="CA16" i="164"/>
  <c r="CA36" i="164" s="1"/>
  <c r="CA16" i="145"/>
  <c r="CA36" i="145" s="1"/>
  <c r="CA16" i="166"/>
  <c r="CA36" i="166" s="1"/>
  <c r="CA16" i="126"/>
  <c r="CA36" i="126" s="1"/>
  <c r="CA15" i="144" s="1"/>
  <c r="CA16" i="163"/>
  <c r="CA36" i="163" s="1"/>
  <c r="CA16" i="80"/>
  <c r="CA36" i="80" s="1"/>
  <c r="CH10" i="195"/>
  <c r="CH10" i="194"/>
  <c r="CH30" i="194" s="1"/>
  <c r="CH10" i="192"/>
  <c r="CH30" i="192" s="1"/>
  <c r="CA11" i="54"/>
  <c r="CH10" i="191"/>
  <c r="CH30" i="191" s="1"/>
  <c r="CA10" i="166"/>
  <c r="CA30" i="166" s="1"/>
  <c r="CA10" i="126"/>
  <c r="CA30" i="126" s="1"/>
  <c r="CA9" i="144" s="1"/>
  <c r="CA10" i="163"/>
  <c r="CA30" i="163" s="1"/>
  <c r="CA10" i="80"/>
  <c r="CA30" i="80" s="1"/>
  <c r="CA10" i="164"/>
  <c r="CA30" i="164" s="1"/>
  <c r="CA10" i="145"/>
  <c r="CA30" i="145" s="1"/>
  <c r="CH8" i="194"/>
  <c r="CH28" i="194" s="1"/>
  <c r="CH8" i="192"/>
  <c r="CH28" i="192" s="1"/>
  <c r="CH8" i="195"/>
  <c r="CA22" i="54"/>
  <c r="CH8" i="191"/>
  <c r="CH28" i="191" s="1"/>
  <c r="CA8" i="163"/>
  <c r="CA28" i="163" s="1"/>
  <c r="CA8" i="80"/>
  <c r="CA28" i="80" s="1"/>
  <c r="CA8" i="164"/>
  <c r="CA28" i="164" s="1"/>
  <c r="CA8" i="145"/>
  <c r="CA28" i="145" s="1"/>
  <c r="CA8" i="166"/>
  <c r="CA28" i="166" s="1"/>
  <c r="CA8" i="126"/>
  <c r="CA28" i="126" s="1"/>
  <c r="CA7" i="144" s="1"/>
  <c r="Z19" i="126"/>
  <c r="Z39" i="126" s="1"/>
  <c r="Z18" i="144" s="1"/>
  <c r="AG19" i="192"/>
  <c r="AG39" i="192" s="1"/>
  <c r="AG19" i="195"/>
  <c r="AG19" i="194"/>
  <c r="AG39" i="194" s="1"/>
  <c r="Z20" i="54"/>
  <c r="AG19" i="191"/>
  <c r="AG39" i="191" s="1"/>
  <c r="Z19" i="166"/>
  <c r="Z39" i="166" s="1"/>
  <c r="Z19" i="80"/>
  <c r="Z39" i="80" s="1"/>
  <c r="Z19" i="145"/>
  <c r="Z39" i="145" s="1"/>
  <c r="Z19" i="164"/>
  <c r="Z39" i="164" s="1"/>
  <c r="Z19" i="163"/>
  <c r="Z39" i="163" s="1"/>
  <c r="AG8" i="194"/>
  <c r="AG28" i="194" s="1"/>
  <c r="AG8" i="192"/>
  <c r="AG28" i="192" s="1"/>
  <c r="AG8" i="195"/>
  <c r="Z8" i="164"/>
  <c r="Z28" i="164" s="1"/>
  <c r="AG8" i="191"/>
  <c r="AG28" i="191" s="1"/>
  <c r="Z8" i="163"/>
  <c r="Z28" i="163" s="1"/>
  <c r="Z8" i="166"/>
  <c r="Z28" i="166" s="1"/>
  <c r="Z22" i="54"/>
  <c r="Z8" i="145"/>
  <c r="Z28" i="145" s="1"/>
  <c r="Z8" i="80"/>
  <c r="Z28" i="80" s="1"/>
  <c r="Z8" i="126"/>
  <c r="Z28" i="126" s="1"/>
  <c r="Z7" i="144" s="1"/>
  <c r="AT7" i="165"/>
  <c r="BA7" i="193"/>
  <c r="AI12" i="165"/>
  <c r="AP12" i="193"/>
  <c r="CY20" i="194"/>
  <c r="CY40" i="194" s="1"/>
  <c r="CY20" i="192"/>
  <c r="CY40" i="192" s="1"/>
  <c r="CY20" i="191"/>
  <c r="CY40" i="191" s="1"/>
  <c r="CY20" i="195"/>
  <c r="CR20" i="166"/>
  <c r="CR40" i="166" s="1"/>
  <c r="CR20" i="80"/>
  <c r="CR40" i="80" s="1"/>
  <c r="CR20" i="163"/>
  <c r="CR40" i="163" s="1"/>
  <c r="CR20" i="126"/>
  <c r="CR40" i="126" s="1"/>
  <c r="CR19" i="144" s="1"/>
  <c r="CR20" i="164"/>
  <c r="CR40" i="164" s="1"/>
  <c r="CR20" i="145"/>
  <c r="CR40" i="145" s="1"/>
  <c r="CP11" i="195"/>
  <c r="CP11" i="194"/>
  <c r="CP31" i="194" s="1"/>
  <c r="CP11" i="192"/>
  <c r="CP31" i="192" s="1"/>
  <c r="CP11" i="191"/>
  <c r="CP31" i="191" s="1"/>
  <c r="CI11" i="163"/>
  <c r="CI31" i="163" s="1"/>
  <c r="CI11" i="80"/>
  <c r="CI31" i="80" s="1"/>
  <c r="CI11" i="164"/>
  <c r="CI31" i="164" s="1"/>
  <c r="CI11" i="145"/>
  <c r="CI31" i="145" s="1"/>
  <c r="CI11" i="166"/>
  <c r="CI31" i="166" s="1"/>
  <c r="CI11" i="126"/>
  <c r="CI31" i="126" s="1"/>
  <c r="CI10" i="144" s="1"/>
  <c r="BD9" i="165"/>
  <c r="BK9" i="193"/>
  <c r="BD11" i="126"/>
  <c r="BD31" i="126" s="1"/>
  <c r="BD10" i="144" s="1"/>
  <c r="BD11" i="166"/>
  <c r="BD31" i="166" s="1"/>
  <c r="BD11" i="164"/>
  <c r="BD31" i="164" s="1"/>
  <c r="BK11" i="194"/>
  <c r="BK31" i="194" s="1"/>
  <c r="BD11" i="163"/>
  <c r="BD31" i="163" s="1"/>
  <c r="BK11" i="192"/>
  <c r="BK31" i="192" s="1"/>
  <c r="BD11" i="145"/>
  <c r="BD31" i="145" s="1"/>
  <c r="BD11" i="80"/>
  <c r="BD31" i="80" s="1"/>
  <c r="BK11" i="195"/>
  <c r="BK11" i="191"/>
  <c r="BK31" i="191" s="1"/>
  <c r="CK20" i="145"/>
  <c r="CK40" i="145" s="1"/>
  <c r="CK20" i="166"/>
  <c r="CK40" i="166" s="1"/>
  <c r="CK20" i="80"/>
  <c r="CK40" i="80" s="1"/>
  <c r="CK20" i="164"/>
  <c r="CK40" i="164" s="1"/>
  <c r="CK20" i="163"/>
  <c r="CK40" i="163" s="1"/>
  <c r="CK20" i="126"/>
  <c r="CK40" i="126" s="1"/>
  <c r="CK19" i="144" s="1"/>
  <c r="CR20" i="194"/>
  <c r="CR40" i="194" s="1"/>
  <c r="CR20" i="192"/>
  <c r="CR40" i="192" s="1"/>
  <c r="CR20" i="191"/>
  <c r="CR40" i="191" s="1"/>
  <c r="CR20" i="195"/>
  <c r="BX18" i="165"/>
  <c r="CE18" i="193"/>
  <c r="BF11" i="192"/>
  <c r="BF31" i="192" s="1"/>
  <c r="BF11" i="191"/>
  <c r="BF31" i="191" s="1"/>
  <c r="BF11" i="195"/>
  <c r="BF11" i="194"/>
  <c r="BF31" i="194" s="1"/>
  <c r="AY11" i="166"/>
  <c r="AY31" i="166" s="1"/>
  <c r="AY11" i="126"/>
  <c r="AY31" i="126" s="1"/>
  <c r="AY10" i="144" s="1"/>
  <c r="AY11" i="163"/>
  <c r="AY31" i="163" s="1"/>
  <c r="AY11" i="80"/>
  <c r="AY31" i="80" s="1"/>
  <c r="AY11" i="164"/>
  <c r="AY31" i="164" s="1"/>
  <c r="AY11" i="145"/>
  <c r="AY31" i="145" s="1"/>
  <c r="CD15" i="165"/>
  <c r="CK15" i="193"/>
  <c r="CK17" i="195"/>
  <c r="CK17" i="194"/>
  <c r="CK37" i="194" s="1"/>
  <c r="CK17" i="192"/>
  <c r="CK37" i="192" s="1"/>
  <c r="CK17" i="191"/>
  <c r="CK37" i="191" s="1"/>
  <c r="CD17" i="145"/>
  <c r="CD37" i="145" s="1"/>
  <c r="CD17" i="166"/>
  <c r="CD37" i="166" s="1"/>
  <c r="CD17" i="126"/>
  <c r="CD37" i="126" s="1"/>
  <c r="CD16" i="144" s="1"/>
  <c r="CD17" i="163"/>
  <c r="CD37" i="163" s="1"/>
  <c r="CD17" i="80"/>
  <c r="CD37" i="80" s="1"/>
  <c r="CD17" i="164"/>
  <c r="CD37" i="164" s="1"/>
  <c r="CN12" i="193"/>
  <c r="CG12" i="165"/>
  <c r="BZ11" i="191"/>
  <c r="BZ31" i="191" s="1"/>
  <c r="BZ11" i="195"/>
  <c r="BZ11" i="194"/>
  <c r="BZ31" i="194" s="1"/>
  <c r="BZ11" i="192"/>
  <c r="BZ31" i="192" s="1"/>
  <c r="BS11" i="164"/>
  <c r="BS31" i="164" s="1"/>
  <c r="BS11" i="145"/>
  <c r="BS31" i="145" s="1"/>
  <c r="BS11" i="166"/>
  <c r="BS31" i="166" s="1"/>
  <c r="BS11" i="126"/>
  <c r="BS31" i="126" s="1"/>
  <c r="BS10" i="144" s="1"/>
  <c r="BS11" i="163"/>
  <c r="BS31" i="163" s="1"/>
  <c r="BS11" i="80"/>
  <c r="BS31" i="80" s="1"/>
  <c r="BP18" i="165"/>
  <c r="BW18" i="193"/>
  <c r="BP12" i="165"/>
  <c r="BW12" i="193"/>
  <c r="BW14" i="195"/>
  <c r="BW14" i="194"/>
  <c r="BW34" i="194" s="1"/>
  <c r="BW14" i="192"/>
  <c r="BW34" i="192" s="1"/>
  <c r="BP14" i="164"/>
  <c r="BP34" i="164" s="1"/>
  <c r="BP14" i="166"/>
  <c r="BP34" i="166" s="1"/>
  <c r="BP14" i="80"/>
  <c r="BP34" i="80" s="1"/>
  <c r="BP14" i="126"/>
  <c r="BP34" i="126" s="1"/>
  <c r="BP13" i="144" s="1"/>
  <c r="BW14" i="191"/>
  <c r="BW34" i="191" s="1"/>
  <c r="BP14" i="163"/>
  <c r="BP34" i="163" s="1"/>
  <c r="BP14" i="145"/>
  <c r="BP34" i="145" s="1"/>
  <c r="U9" i="165"/>
  <c r="AB9" i="193"/>
  <c r="AH11" i="166"/>
  <c r="AH31" i="166" s="1"/>
  <c r="AH11" i="126"/>
  <c r="AH31" i="126" s="1"/>
  <c r="AH10" i="144" s="1"/>
  <c r="AH11" i="145"/>
  <c r="AH31" i="145" s="1"/>
  <c r="AH11" i="80"/>
  <c r="AH31" i="80" s="1"/>
  <c r="AH11" i="164"/>
  <c r="AH31" i="164" s="1"/>
  <c r="AH11" i="163"/>
  <c r="AH31" i="163" s="1"/>
  <c r="AO11" i="192"/>
  <c r="AO31" i="192" s="1"/>
  <c r="AO11" i="195"/>
  <c r="AO11" i="194"/>
  <c r="AO31" i="194" s="1"/>
  <c r="AO11" i="191"/>
  <c r="AO31" i="191" s="1"/>
  <c r="BT20" i="192"/>
  <c r="BT40" i="192" s="1"/>
  <c r="BT20" i="191"/>
  <c r="BT40" i="191" s="1"/>
  <c r="BT20" i="195"/>
  <c r="BT20" i="194"/>
  <c r="BT40" i="194" s="1"/>
  <c r="BM20" i="166"/>
  <c r="BM40" i="166" s="1"/>
  <c r="BM20" i="80"/>
  <c r="BM40" i="80" s="1"/>
  <c r="BM20" i="163"/>
  <c r="BM40" i="163" s="1"/>
  <c r="BM20" i="126"/>
  <c r="BM40" i="126" s="1"/>
  <c r="BM19" i="144" s="1"/>
  <c r="BM20" i="164"/>
  <c r="BM40" i="164" s="1"/>
  <c r="BM20" i="145"/>
  <c r="BM40" i="145" s="1"/>
  <c r="AL7" i="165"/>
  <c r="AS7" i="193"/>
  <c r="CT7" i="165"/>
  <c r="DA7" i="193"/>
  <c r="CG20" i="192"/>
  <c r="CG40" i="192" s="1"/>
  <c r="CG20" i="195"/>
  <c r="CG20" i="194"/>
  <c r="CG40" i="194" s="1"/>
  <c r="BZ20" i="166"/>
  <c r="BZ40" i="166" s="1"/>
  <c r="BZ20" i="145"/>
  <c r="BZ40" i="145" s="1"/>
  <c r="CG20" i="191"/>
  <c r="CG40" i="191" s="1"/>
  <c r="BZ20" i="164"/>
  <c r="BZ40" i="164" s="1"/>
  <c r="BZ20" i="80"/>
  <c r="BZ40" i="80" s="1"/>
  <c r="BZ20" i="126"/>
  <c r="BZ40" i="126" s="1"/>
  <c r="BZ19" i="144" s="1"/>
  <c r="BZ20" i="163"/>
  <c r="BZ40" i="163" s="1"/>
  <c r="BA12" i="165"/>
  <c r="BH12" i="193"/>
  <c r="CC12" i="193"/>
  <c r="BV12" i="165"/>
  <c r="BC12" i="193"/>
  <c r="AV12" i="165"/>
  <c r="CL11" i="191"/>
  <c r="CL31" i="191" s="1"/>
  <c r="CL11" i="195"/>
  <c r="CL11" i="194"/>
  <c r="CL31" i="194" s="1"/>
  <c r="CL11" i="192"/>
  <c r="CL31" i="192" s="1"/>
  <c r="CE11" i="164"/>
  <c r="CE31" i="164" s="1"/>
  <c r="CE11" i="145"/>
  <c r="CE31" i="145" s="1"/>
  <c r="CE11" i="166"/>
  <c r="CE31" i="166" s="1"/>
  <c r="CE11" i="126"/>
  <c r="CE31" i="126" s="1"/>
  <c r="CE10" i="144" s="1"/>
  <c r="CE11" i="163"/>
  <c r="CE31" i="163" s="1"/>
  <c r="CE11" i="80"/>
  <c r="CE31" i="80" s="1"/>
  <c r="AR14" i="164"/>
  <c r="AR34" i="164" s="1"/>
  <c r="AY14" i="192"/>
  <c r="AY34" i="192" s="1"/>
  <c r="AY14" i="191"/>
  <c r="AY34" i="191" s="1"/>
  <c r="AR14" i="126"/>
  <c r="AR34" i="126" s="1"/>
  <c r="AR13" i="144" s="1"/>
  <c r="AR14" i="145"/>
  <c r="AR34" i="145" s="1"/>
  <c r="AR14" i="80"/>
  <c r="AR34" i="80" s="1"/>
  <c r="AY14" i="195"/>
  <c r="AR14" i="166"/>
  <c r="AR34" i="166" s="1"/>
  <c r="AY14" i="194"/>
  <c r="AY34" i="194" s="1"/>
  <c r="AR14" i="163"/>
  <c r="AR34" i="163" s="1"/>
  <c r="BO18" i="165"/>
  <c r="BV18" i="193"/>
  <c r="BV9" i="193"/>
  <c r="BO9" i="165"/>
  <c r="CJ7" i="193"/>
  <c r="CC7" i="165"/>
  <c r="CY18" i="165"/>
  <c r="DF18" i="193"/>
  <c r="DF20" i="195"/>
  <c r="DF20" i="194"/>
  <c r="DF40" i="194" s="1"/>
  <c r="DF20" i="192"/>
  <c r="DF40" i="192" s="1"/>
  <c r="DF20" i="191"/>
  <c r="DF40" i="191" s="1"/>
  <c r="CY20" i="166"/>
  <c r="CY40" i="166" s="1"/>
  <c r="CY20" i="145"/>
  <c r="CY40" i="145" s="1"/>
  <c r="CY20" i="126"/>
  <c r="CY40" i="126" s="1"/>
  <c r="CY19" i="144" s="1"/>
  <c r="CY20" i="163"/>
  <c r="CY40" i="163" s="1"/>
  <c r="CY20" i="80"/>
  <c r="CY40" i="80" s="1"/>
  <c r="CY20" i="164"/>
  <c r="CY40" i="164" s="1"/>
  <c r="CL9" i="165"/>
  <c r="CS9" i="193"/>
  <c r="CL11" i="164"/>
  <c r="CL31" i="164" s="1"/>
  <c r="CL11" i="126"/>
  <c r="CL31" i="126" s="1"/>
  <c r="CL10" i="144" s="1"/>
  <c r="CL11" i="166"/>
  <c r="CL31" i="166" s="1"/>
  <c r="CS11" i="195"/>
  <c r="CL11" i="145"/>
  <c r="CL31" i="145" s="1"/>
  <c r="CS11" i="194"/>
  <c r="CS31" i="194" s="1"/>
  <c r="CL11" i="80"/>
  <c r="CL31" i="80" s="1"/>
  <c r="CS11" i="192"/>
  <c r="CS31" i="192" s="1"/>
  <c r="CL11" i="163"/>
  <c r="CL31" i="163" s="1"/>
  <c r="CS11" i="191"/>
  <c r="CS31" i="191" s="1"/>
  <c r="Y11" i="195"/>
  <c r="Y11" i="192"/>
  <c r="Y31" i="192" s="1"/>
  <c r="R11" i="126"/>
  <c r="R31" i="126" s="1"/>
  <c r="R10" i="144" s="1"/>
  <c r="R11" i="163"/>
  <c r="R31" i="163" s="1"/>
  <c r="R11" i="145"/>
  <c r="R31" i="145" s="1"/>
  <c r="Y11" i="191"/>
  <c r="Y31" i="191" s="1"/>
  <c r="R11" i="80"/>
  <c r="R31" i="80" s="1"/>
  <c r="R11" i="164"/>
  <c r="R31" i="164" s="1"/>
  <c r="Y11" i="194"/>
  <c r="Y31" i="194" s="1"/>
  <c r="R11" i="166"/>
  <c r="R31" i="166" s="1"/>
  <c r="V10" i="195"/>
  <c r="V10" i="194"/>
  <c r="V30" i="194" s="1"/>
  <c r="V10" i="192"/>
  <c r="V30" i="192" s="1"/>
  <c r="O11" i="54"/>
  <c r="V10" i="191"/>
  <c r="V30" i="191" s="1"/>
  <c r="O10" i="145"/>
  <c r="O30" i="145" s="1"/>
  <c r="O10" i="166"/>
  <c r="O30" i="166" s="1"/>
  <c r="O10" i="126"/>
  <c r="O30" i="126" s="1"/>
  <c r="O9" i="144" s="1"/>
  <c r="O10" i="163"/>
  <c r="O30" i="163" s="1"/>
  <c r="O10" i="80"/>
  <c r="O30" i="80" s="1"/>
  <c r="O10" i="164"/>
  <c r="O30" i="164" s="1"/>
  <c r="V16" i="195"/>
  <c r="V16" i="192"/>
  <c r="V36" i="192" s="1"/>
  <c r="V16" i="194"/>
  <c r="V36" i="194" s="1"/>
  <c r="O17" i="54"/>
  <c r="V16" i="191"/>
  <c r="V36" i="191" s="1"/>
  <c r="O16" i="163"/>
  <c r="O36" i="163" s="1"/>
  <c r="O16" i="80"/>
  <c r="O36" i="80" s="1"/>
  <c r="O16" i="164"/>
  <c r="O36" i="164" s="1"/>
  <c r="O16" i="145"/>
  <c r="O36" i="145" s="1"/>
  <c r="O16" i="166"/>
  <c r="O36" i="166" s="1"/>
  <c r="O16" i="126"/>
  <c r="O36" i="126" s="1"/>
  <c r="O15" i="144" s="1"/>
  <c r="BB13" i="195"/>
  <c r="BB13" i="194"/>
  <c r="BB33" i="194" s="1"/>
  <c r="BB13" i="192"/>
  <c r="BB33" i="192" s="1"/>
  <c r="AU13" i="163"/>
  <c r="AU33" i="163" s="1"/>
  <c r="AU14" i="54"/>
  <c r="BB13" i="191"/>
  <c r="BB33" i="191" s="1"/>
  <c r="AU13" i="126"/>
  <c r="AU33" i="126" s="1"/>
  <c r="AU12" i="144" s="1"/>
  <c r="AU13" i="145"/>
  <c r="AU33" i="145" s="1"/>
  <c r="AU13" i="80"/>
  <c r="AU33" i="80" s="1"/>
  <c r="AU13" i="166"/>
  <c r="AU33" i="166" s="1"/>
  <c r="AU13" i="164"/>
  <c r="AU33" i="164" s="1"/>
  <c r="BB8" i="192"/>
  <c r="BB28" i="192" s="1"/>
  <c r="BB8" i="195"/>
  <c r="BB8" i="194"/>
  <c r="BB28" i="194" s="1"/>
  <c r="BB8" i="191"/>
  <c r="BB28" i="191" s="1"/>
  <c r="AU22" i="54"/>
  <c r="AU8" i="163"/>
  <c r="AU28" i="163" s="1"/>
  <c r="AU8" i="80"/>
  <c r="AU28" i="80" s="1"/>
  <c r="AU8" i="164"/>
  <c r="AU28" i="164" s="1"/>
  <c r="AU8" i="145"/>
  <c r="AU28" i="145" s="1"/>
  <c r="AU8" i="166"/>
  <c r="AU28" i="166" s="1"/>
  <c r="AU8" i="126"/>
  <c r="AU28" i="126" s="1"/>
  <c r="AU7" i="144" s="1"/>
  <c r="S6" i="193"/>
  <c r="L6" i="165"/>
  <c r="S19" i="194"/>
  <c r="S39" i="194" s="1"/>
  <c r="L19" i="145"/>
  <c r="L39" i="145" s="1"/>
  <c r="S19" i="192"/>
  <c r="S39" i="192" s="1"/>
  <c r="L20" i="54"/>
  <c r="V20" i="97" s="1"/>
  <c r="L19" i="166"/>
  <c r="L39" i="166" s="1"/>
  <c r="L19" i="126"/>
  <c r="L39" i="126" s="1"/>
  <c r="L18" i="144" s="1"/>
  <c r="S19" i="191"/>
  <c r="S39" i="191" s="1"/>
  <c r="L19" i="163"/>
  <c r="L39" i="163" s="1"/>
  <c r="L19" i="80"/>
  <c r="L39" i="80" s="1"/>
  <c r="S19" i="195"/>
  <c r="L19" i="164"/>
  <c r="L39" i="164" s="1"/>
  <c r="CB10" i="194"/>
  <c r="CB30" i="194" s="1"/>
  <c r="CB10" i="192"/>
  <c r="CB30" i="192" s="1"/>
  <c r="CB10" i="195"/>
  <c r="CB10" i="191"/>
  <c r="CB30" i="191" s="1"/>
  <c r="BU11" i="54"/>
  <c r="BU10" i="164"/>
  <c r="BU30" i="164" s="1"/>
  <c r="BU10" i="145"/>
  <c r="BU30" i="145" s="1"/>
  <c r="BU10" i="166"/>
  <c r="BU30" i="166" s="1"/>
  <c r="BU10" i="126"/>
  <c r="BU30" i="126" s="1"/>
  <c r="BU9" i="144" s="1"/>
  <c r="BU10" i="163"/>
  <c r="BU30" i="163" s="1"/>
  <c r="BU10" i="80"/>
  <c r="BU30" i="80" s="1"/>
  <c r="CB8" i="195"/>
  <c r="CB8" i="194"/>
  <c r="CB28" i="194" s="1"/>
  <c r="CB8" i="192"/>
  <c r="CB28" i="192" s="1"/>
  <c r="BU22" i="54"/>
  <c r="CB8" i="191"/>
  <c r="CB28" i="191" s="1"/>
  <c r="BU8" i="163"/>
  <c r="BU28" i="163" s="1"/>
  <c r="BU8" i="80"/>
  <c r="BU28" i="80" s="1"/>
  <c r="BU8" i="164"/>
  <c r="BU28" i="164" s="1"/>
  <c r="BU8" i="145"/>
  <c r="BU28" i="145" s="1"/>
  <c r="BU8" i="166"/>
  <c r="BU28" i="166" s="1"/>
  <c r="BU8" i="126"/>
  <c r="BU28" i="126" s="1"/>
  <c r="BU7" i="144" s="1"/>
  <c r="AE13" i="126"/>
  <c r="AE33" i="126" s="1"/>
  <c r="AE12" i="144" s="1"/>
  <c r="AL13" i="195"/>
  <c r="AL13" i="194"/>
  <c r="AL33" i="194" s="1"/>
  <c r="AL13" i="192"/>
  <c r="AL33" i="192" s="1"/>
  <c r="AE14" i="54"/>
  <c r="AL13" i="191"/>
  <c r="AL33" i="191" s="1"/>
  <c r="AE13" i="163"/>
  <c r="AE33" i="163" s="1"/>
  <c r="AE13" i="164"/>
  <c r="AE33" i="164" s="1"/>
  <c r="AE13" i="80"/>
  <c r="AE33" i="80" s="1"/>
  <c r="AE13" i="166"/>
  <c r="AE33" i="166" s="1"/>
  <c r="AE13" i="145"/>
  <c r="AE33" i="145" s="1"/>
  <c r="AL8" i="194"/>
  <c r="AL28" i="194" s="1"/>
  <c r="AL8" i="192"/>
  <c r="AL28" i="192" s="1"/>
  <c r="AL8" i="195"/>
  <c r="AE22" i="54"/>
  <c r="AL8" i="191"/>
  <c r="AL28" i="191" s="1"/>
  <c r="AE8" i="166"/>
  <c r="AE28" i="166" s="1"/>
  <c r="AE8" i="126"/>
  <c r="AE28" i="126" s="1"/>
  <c r="AE7" i="144" s="1"/>
  <c r="AE8" i="163"/>
  <c r="AE28" i="163" s="1"/>
  <c r="AE8" i="80"/>
  <c r="AE28" i="80" s="1"/>
  <c r="AE8" i="164"/>
  <c r="AE28" i="164" s="1"/>
  <c r="AE8" i="145"/>
  <c r="AE28" i="145" s="1"/>
  <c r="AD10" i="195"/>
  <c r="AD10" i="194"/>
  <c r="AD30" i="194" s="1"/>
  <c r="AD10" i="192"/>
  <c r="AD30" i="192" s="1"/>
  <c r="W11" i="54"/>
  <c r="AD10" i="191"/>
  <c r="AD30" i="191" s="1"/>
  <c r="W10" i="164"/>
  <c r="W30" i="164" s="1"/>
  <c r="W10" i="145"/>
  <c r="W30" i="145" s="1"/>
  <c r="W10" i="166"/>
  <c r="W30" i="166" s="1"/>
  <c r="W10" i="126"/>
  <c r="W30" i="126" s="1"/>
  <c r="W9" i="144" s="1"/>
  <c r="W10" i="163"/>
  <c r="W30" i="163" s="1"/>
  <c r="W10" i="80"/>
  <c r="W30" i="80" s="1"/>
  <c r="W20" i="54"/>
  <c r="AD19" i="195"/>
  <c r="AD19" i="194"/>
  <c r="AD39" i="194" s="1"/>
  <c r="AD19" i="192"/>
  <c r="AD39" i="192" s="1"/>
  <c r="AD19" i="191"/>
  <c r="AD39" i="191" s="1"/>
  <c r="W19" i="164"/>
  <c r="W39" i="164" s="1"/>
  <c r="W19" i="145"/>
  <c r="W39" i="145" s="1"/>
  <c r="W19" i="166"/>
  <c r="W39" i="166" s="1"/>
  <c r="W19" i="126"/>
  <c r="W39" i="126" s="1"/>
  <c r="W18" i="144" s="1"/>
  <c r="W19" i="163"/>
  <c r="W39" i="163" s="1"/>
  <c r="W19" i="80"/>
  <c r="W39" i="80" s="1"/>
  <c r="BQ10" i="195"/>
  <c r="BQ10" i="194"/>
  <c r="BQ30" i="194" s="1"/>
  <c r="BQ10" i="192"/>
  <c r="BQ30" i="192" s="1"/>
  <c r="BJ11" i="54"/>
  <c r="BQ10" i="191"/>
  <c r="BQ30" i="191" s="1"/>
  <c r="BJ10" i="126"/>
  <c r="BJ30" i="126" s="1"/>
  <c r="BJ9" i="144" s="1"/>
  <c r="BJ10" i="164"/>
  <c r="BJ30" i="164" s="1"/>
  <c r="BJ10" i="80"/>
  <c r="BJ30" i="80" s="1"/>
  <c r="BJ10" i="163"/>
  <c r="BJ30" i="163" s="1"/>
  <c r="BJ10" i="166"/>
  <c r="BJ30" i="166" s="1"/>
  <c r="BJ10" i="145"/>
  <c r="BJ30" i="145" s="1"/>
  <c r="BQ16" i="194"/>
  <c r="BQ36" i="194" s="1"/>
  <c r="BQ16" i="192"/>
  <c r="BQ36" i="192" s="1"/>
  <c r="BQ16" i="195"/>
  <c r="BJ17" i="54"/>
  <c r="BQ16" i="191"/>
  <c r="BQ36" i="191" s="1"/>
  <c r="BJ16" i="145"/>
  <c r="BJ36" i="145" s="1"/>
  <c r="BJ16" i="166"/>
  <c r="BJ36" i="166" s="1"/>
  <c r="BJ16" i="126"/>
  <c r="BJ36" i="126" s="1"/>
  <c r="BJ15" i="144" s="1"/>
  <c r="BJ16" i="163"/>
  <c r="BJ36" i="163" s="1"/>
  <c r="BJ16" i="80"/>
  <c r="BJ36" i="80" s="1"/>
  <c r="BJ16" i="164"/>
  <c r="BJ36" i="164" s="1"/>
  <c r="BQ19" i="195"/>
  <c r="BQ19" i="194"/>
  <c r="BQ39" i="194" s="1"/>
  <c r="BQ19" i="192"/>
  <c r="BQ39" i="192" s="1"/>
  <c r="BJ19" i="166"/>
  <c r="BJ39" i="166" s="1"/>
  <c r="BQ19" i="191"/>
  <c r="BQ39" i="191" s="1"/>
  <c r="BJ20" i="54"/>
  <c r="BJ19" i="80"/>
  <c r="BJ39" i="80" s="1"/>
  <c r="BJ19" i="164"/>
  <c r="BJ39" i="164" s="1"/>
  <c r="BJ19" i="163"/>
  <c r="BJ39" i="163" s="1"/>
  <c r="BJ19" i="126"/>
  <c r="BJ39" i="126" s="1"/>
  <c r="BJ18" i="144" s="1"/>
  <c r="BJ19" i="145"/>
  <c r="BJ39" i="145" s="1"/>
  <c r="CD13" i="195"/>
  <c r="CD13" i="194"/>
  <c r="CD33" i="194" s="1"/>
  <c r="CD13" i="192"/>
  <c r="CD33" i="192" s="1"/>
  <c r="BW13" i="80"/>
  <c r="BW33" i="80" s="1"/>
  <c r="BW14" i="54"/>
  <c r="CD13" i="191"/>
  <c r="CD33" i="191" s="1"/>
  <c r="BW13" i="163"/>
  <c r="BW33" i="163" s="1"/>
  <c r="BW13" i="126"/>
  <c r="BW33" i="126" s="1"/>
  <c r="BW12" i="144" s="1"/>
  <c r="BW13" i="166"/>
  <c r="BW33" i="166" s="1"/>
  <c r="BW13" i="145"/>
  <c r="BW33" i="145" s="1"/>
  <c r="BW13" i="164"/>
  <c r="BW33" i="164" s="1"/>
  <c r="DC13" i="195"/>
  <c r="DC13" i="194"/>
  <c r="DC33" i="194" s="1"/>
  <c r="DC13" i="192"/>
  <c r="DC33" i="192" s="1"/>
  <c r="CV13" i="126"/>
  <c r="CV33" i="126" s="1"/>
  <c r="CV12" i="144" s="1"/>
  <c r="DC13" i="191"/>
  <c r="DC33" i="191" s="1"/>
  <c r="CV14" i="54"/>
  <c r="CV13" i="166"/>
  <c r="CV33" i="166" s="1"/>
  <c r="CV13" i="80"/>
  <c r="CV33" i="80" s="1"/>
  <c r="CV13" i="145"/>
  <c r="CV33" i="145" s="1"/>
  <c r="CV13" i="163"/>
  <c r="CV33" i="163" s="1"/>
  <c r="CV13" i="164"/>
  <c r="CV33" i="164" s="1"/>
  <c r="CV6" i="165"/>
  <c r="DC6" i="193"/>
  <c r="DC10" i="194"/>
  <c r="DC30" i="194" s="1"/>
  <c r="DC10" i="192"/>
  <c r="DC30" i="192" s="1"/>
  <c r="DC10" i="195"/>
  <c r="CV11" i="54"/>
  <c r="DC10" i="191"/>
  <c r="DC30" i="191" s="1"/>
  <c r="CV10" i="166"/>
  <c r="CV30" i="166" s="1"/>
  <c r="CV10" i="80"/>
  <c r="CV30" i="80" s="1"/>
  <c r="CV10" i="163"/>
  <c r="CV30" i="163" s="1"/>
  <c r="CV10" i="126"/>
  <c r="CV30" i="126" s="1"/>
  <c r="CV9" i="144" s="1"/>
  <c r="CV10" i="164"/>
  <c r="CV30" i="164" s="1"/>
  <c r="CV10" i="145"/>
  <c r="CV30" i="145" s="1"/>
  <c r="CV8" i="126"/>
  <c r="CV28" i="126" s="1"/>
  <c r="CV7" i="144" s="1"/>
  <c r="CV8" i="166"/>
  <c r="CV28" i="166" s="1"/>
  <c r="CV8" i="163"/>
  <c r="CV28" i="163" s="1"/>
  <c r="CV8" i="80"/>
  <c r="CV28" i="80" s="1"/>
  <c r="DC8" i="195"/>
  <c r="CV8" i="145"/>
  <c r="CV28" i="145" s="1"/>
  <c r="DC8" i="194"/>
  <c r="DC28" i="194" s="1"/>
  <c r="CV8" i="164"/>
  <c r="CV28" i="164" s="1"/>
  <c r="DC8" i="192"/>
  <c r="DC28" i="192" s="1"/>
  <c r="CV22" i="54"/>
  <c r="DC8" i="191"/>
  <c r="DC28" i="191" s="1"/>
  <c r="CI10" i="195"/>
  <c r="CI10" i="194"/>
  <c r="CI30" i="194" s="1"/>
  <c r="CI10" i="192"/>
  <c r="CI30" i="192" s="1"/>
  <c r="CB10" i="163"/>
  <c r="CB30" i="163" s="1"/>
  <c r="CI10" i="191"/>
  <c r="CI30" i="191" s="1"/>
  <c r="CB10" i="164"/>
  <c r="CB30" i="164" s="1"/>
  <c r="CB10" i="166"/>
  <c r="CB30" i="166" s="1"/>
  <c r="CB10" i="126"/>
  <c r="CB30" i="126" s="1"/>
  <c r="CB9" i="144" s="1"/>
  <c r="CB10" i="145"/>
  <c r="CB30" i="145" s="1"/>
  <c r="CB11" i="54"/>
  <c r="CB10" i="80"/>
  <c r="CB30" i="80" s="1"/>
  <c r="CI19" i="195"/>
  <c r="CI19" i="194"/>
  <c r="CI39" i="194" s="1"/>
  <c r="CI19" i="192"/>
  <c r="CI39" i="192" s="1"/>
  <c r="CB19" i="164"/>
  <c r="CB39" i="164" s="1"/>
  <c r="CI19" i="191"/>
  <c r="CI39" i="191" s="1"/>
  <c r="CB20" i="54"/>
  <c r="CB19" i="145"/>
  <c r="CB39" i="145" s="1"/>
  <c r="CB19" i="126"/>
  <c r="CB39" i="126" s="1"/>
  <c r="CB18" i="144" s="1"/>
  <c r="CB19" i="163"/>
  <c r="CB39" i="163" s="1"/>
  <c r="CB19" i="166"/>
  <c r="CB39" i="166" s="1"/>
  <c r="CB19" i="80"/>
  <c r="CB39" i="80" s="1"/>
  <c r="CE11" i="195"/>
  <c r="BX11" i="166"/>
  <c r="BX31" i="166" s="1"/>
  <c r="CE11" i="194"/>
  <c r="CE31" i="194" s="1"/>
  <c r="BX11" i="126"/>
  <c r="BX31" i="126" s="1"/>
  <c r="BX10" i="144" s="1"/>
  <c r="BX11" i="80"/>
  <c r="BX31" i="80" s="1"/>
  <c r="CE11" i="192"/>
  <c r="CE31" i="192" s="1"/>
  <c r="CE11" i="191"/>
  <c r="CE31" i="191" s="1"/>
  <c r="BX11" i="164"/>
  <c r="BX31" i="164" s="1"/>
  <c r="BX11" i="145"/>
  <c r="BX31" i="145" s="1"/>
  <c r="BX11" i="163"/>
  <c r="BX31" i="163" s="1"/>
  <c r="M12" i="165"/>
  <c r="T12" i="193"/>
  <c r="BM14" i="192"/>
  <c r="BM34" i="192" s="1"/>
  <c r="BM14" i="195"/>
  <c r="BM14" i="194"/>
  <c r="BM34" i="194" s="1"/>
  <c r="BF14" i="80"/>
  <c r="BF34" i="80" s="1"/>
  <c r="BF14" i="163"/>
  <c r="BF34" i="163" s="1"/>
  <c r="BF14" i="164"/>
  <c r="BF34" i="164" s="1"/>
  <c r="BF14" i="126"/>
  <c r="BF34" i="126" s="1"/>
  <c r="BF13" i="144" s="1"/>
  <c r="BF14" i="166"/>
  <c r="BF34" i="166" s="1"/>
  <c r="BM14" i="191"/>
  <c r="BM34" i="191" s="1"/>
  <c r="BF14" i="145"/>
  <c r="BF34" i="145" s="1"/>
  <c r="CD11" i="163"/>
  <c r="CD31" i="163" s="1"/>
  <c r="CD11" i="145"/>
  <c r="CD31" i="145" s="1"/>
  <c r="CD11" i="166"/>
  <c r="CD31" i="166" s="1"/>
  <c r="CK11" i="195"/>
  <c r="CD11" i="126"/>
  <c r="CD31" i="126" s="1"/>
  <c r="CD10" i="144" s="1"/>
  <c r="CK11" i="194"/>
  <c r="CK31" i="194" s="1"/>
  <c r="CD11" i="164"/>
  <c r="CD31" i="164" s="1"/>
  <c r="CK11" i="192"/>
  <c r="CK31" i="192" s="1"/>
  <c r="CD11" i="80"/>
  <c r="CD31" i="80" s="1"/>
  <c r="CK11" i="191"/>
  <c r="CK31" i="191" s="1"/>
  <c r="BZ17" i="192"/>
  <c r="BZ37" i="192" s="1"/>
  <c r="BZ17" i="191"/>
  <c r="BZ37" i="191" s="1"/>
  <c r="BZ17" i="195"/>
  <c r="BZ17" i="194"/>
  <c r="BZ37" i="194" s="1"/>
  <c r="BS17" i="163"/>
  <c r="BS37" i="163" s="1"/>
  <c r="BS17" i="80"/>
  <c r="BS37" i="80" s="1"/>
  <c r="BS17" i="164"/>
  <c r="BS37" i="164" s="1"/>
  <c r="BS17" i="145"/>
  <c r="BS37" i="145" s="1"/>
  <c r="BS17" i="166"/>
  <c r="BS37" i="166" s="1"/>
  <c r="BS17" i="126"/>
  <c r="BS37" i="126" s="1"/>
  <c r="BS16" i="144" s="1"/>
  <c r="AG14" i="163"/>
  <c r="AG34" i="163" s="1"/>
  <c r="AG14" i="164"/>
  <c r="AG34" i="164" s="1"/>
  <c r="AG14" i="126"/>
  <c r="AG34" i="126" s="1"/>
  <c r="AG13" i="144" s="1"/>
  <c r="AG14" i="145"/>
  <c r="AG34" i="145" s="1"/>
  <c r="AN14" i="195"/>
  <c r="AG14" i="166"/>
  <c r="AG34" i="166" s="1"/>
  <c r="AN14" i="194"/>
  <c r="AN34" i="194" s="1"/>
  <c r="AG14" i="80"/>
  <c r="AG34" i="80" s="1"/>
  <c r="AN14" i="192"/>
  <c r="AN34" i="192" s="1"/>
  <c r="AN14" i="191"/>
  <c r="AN34" i="191" s="1"/>
  <c r="AO22" i="192"/>
  <c r="AO42" i="192" s="1"/>
  <c r="AO22" i="191"/>
  <c r="AO42" i="191" s="1"/>
  <c r="AH22" i="145"/>
  <c r="AH42" i="145" s="1"/>
  <c r="AO22" i="195"/>
  <c r="AH22" i="164"/>
  <c r="AH42" i="164" s="1"/>
  <c r="AH22" i="80"/>
  <c r="AH42" i="80" s="1"/>
  <c r="AH22" i="126"/>
  <c r="AH42" i="126" s="1"/>
  <c r="AH21" i="144" s="1"/>
  <c r="AO22" i="194"/>
  <c r="AO42" i="194" s="1"/>
  <c r="AH22" i="163"/>
  <c r="AH42" i="163" s="1"/>
  <c r="AH22" i="166"/>
  <c r="AH42" i="166" s="1"/>
  <c r="BT17" i="194"/>
  <c r="BT37" i="194" s="1"/>
  <c r="BT17" i="192"/>
  <c r="BT37" i="192" s="1"/>
  <c r="BT17" i="191"/>
  <c r="BT37" i="191" s="1"/>
  <c r="BT17" i="195"/>
  <c r="BM17" i="164"/>
  <c r="BM37" i="164" s="1"/>
  <c r="BM17" i="145"/>
  <c r="BM37" i="145" s="1"/>
  <c r="BM17" i="166"/>
  <c r="BM37" i="166" s="1"/>
  <c r="BM17" i="80"/>
  <c r="BM37" i="80" s="1"/>
  <c r="BM17" i="163"/>
  <c r="BM37" i="163" s="1"/>
  <c r="BM17" i="126"/>
  <c r="BM37" i="126" s="1"/>
  <c r="BM16" i="144" s="1"/>
  <c r="DA17" i="194"/>
  <c r="DA37" i="194" s="1"/>
  <c r="DA17" i="192"/>
  <c r="DA37" i="192" s="1"/>
  <c r="DA17" i="191"/>
  <c r="DA37" i="191" s="1"/>
  <c r="DA17" i="195"/>
  <c r="CT17" i="164"/>
  <c r="CT37" i="164" s="1"/>
  <c r="CT17" i="166"/>
  <c r="CT37" i="166" s="1"/>
  <c r="CT17" i="126"/>
  <c r="CT37" i="126" s="1"/>
  <c r="CT16" i="144" s="1"/>
  <c r="CT17" i="163"/>
  <c r="CT37" i="163" s="1"/>
  <c r="CT17" i="80"/>
  <c r="CT37" i="80" s="1"/>
  <c r="CT17" i="145"/>
  <c r="CT37" i="145" s="1"/>
  <c r="CC17" i="195"/>
  <c r="CC17" i="194"/>
  <c r="CC37" i="194" s="1"/>
  <c r="CC17" i="192"/>
  <c r="CC37" i="192" s="1"/>
  <c r="CC17" i="191"/>
  <c r="CC37" i="191" s="1"/>
  <c r="BV17" i="145"/>
  <c r="BV37" i="145" s="1"/>
  <c r="BV17" i="166"/>
  <c r="BV37" i="166" s="1"/>
  <c r="BV17" i="126"/>
  <c r="BV37" i="126" s="1"/>
  <c r="BV16" i="144" s="1"/>
  <c r="BV17" i="163"/>
  <c r="BV37" i="163" s="1"/>
  <c r="BV17" i="80"/>
  <c r="BV37" i="80" s="1"/>
  <c r="BV17" i="164"/>
  <c r="BV37" i="164" s="1"/>
  <c r="AY15" i="193"/>
  <c r="AR15" i="165"/>
  <c r="AY18" i="193"/>
  <c r="AR18" i="165"/>
  <c r="BY9" i="165"/>
  <c r="CF9" i="193"/>
  <c r="Y17" i="195"/>
  <c r="Y17" i="192"/>
  <c r="Y37" i="192" s="1"/>
  <c r="Y17" i="191"/>
  <c r="Y37" i="191" s="1"/>
  <c r="Y17" i="194"/>
  <c r="Y37" i="194" s="1"/>
  <c r="R17" i="164"/>
  <c r="R37" i="164" s="1"/>
  <c r="R17" i="145"/>
  <c r="R37" i="145" s="1"/>
  <c r="R17" i="166"/>
  <c r="R37" i="166" s="1"/>
  <c r="R17" i="126"/>
  <c r="R37" i="126" s="1"/>
  <c r="R16" i="144" s="1"/>
  <c r="R17" i="163"/>
  <c r="R37" i="163" s="1"/>
  <c r="R17" i="80"/>
  <c r="R37" i="80" s="1"/>
  <c r="X14" i="80"/>
  <c r="X34" i="80" s="1"/>
  <c r="X14" i="166"/>
  <c r="X34" i="166" s="1"/>
  <c r="X14" i="126"/>
  <c r="X34" i="126" s="1"/>
  <c r="X13" i="144" s="1"/>
  <c r="AE14" i="192"/>
  <c r="AE34" i="192" s="1"/>
  <c r="X14" i="145"/>
  <c r="X34" i="145" s="1"/>
  <c r="X14" i="163"/>
  <c r="X34" i="163" s="1"/>
  <c r="AE14" i="191"/>
  <c r="AE34" i="191" s="1"/>
  <c r="AE14" i="195"/>
  <c r="X14" i="164"/>
  <c r="X34" i="164" s="1"/>
  <c r="AE14" i="194"/>
  <c r="AE34" i="194" s="1"/>
  <c r="AA8" i="195"/>
  <c r="AA8" i="192"/>
  <c r="AA28" i="192" s="1"/>
  <c r="AA8" i="194"/>
  <c r="AA28" i="194" s="1"/>
  <c r="T22" i="54"/>
  <c r="AA8" i="191"/>
  <c r="AA28" i="191" s="1"/>
  <c r="T8" i="126"/>
  <c r="T28" i="126" s="1"/>
  <c r="T7" i="144" s="1"/>
  <c r="T8" i="145"/>
  <c r="T28" i="145" s="1"/>
  <c r="T8" i="163"/>
  <c r="T28" i="163" s="1"/>
  <c r="T8" i="164"/>
  <c r="T28" i="164" s="1"/>
  <c r="T8" i="80"/>
  <c r="T28" i="80" s="1"/>
  <c r="T8" i="166"/>
  <c r="T28" i="166" s="1"/>
  <c r="AZ10" i="192"/>
  <c r="AZ30" i="192" s="1"/>
  <c r="AZ10" i="195"/>
  <c r="AZ10" i="194"/>
  <c r="AZ30" i="194" s="1"/>
  <c r="AS11" i="54"/>
  <c r="AZ10" i="191"/>
  <c r="AZ30" i="191" s="1"/>
  <c r="AS10" i="163"/>
  <c r="AS30" i="163" s="1"/>
  <c r="AS10" i="80"/>
  <c r="AS30" i="80" s="1"/>
  <c r="AS10" i="164"/>
  <c r="AS30" i="164" s="1"/>
  <c r="AS10" i="145"/>
  <c r="AS30" i="145" s="1"/>
  <c r="AS10" i="166"/>
  <c r="AS30" i="166" s="1"/>
  <c r="AS10" i="126"/>
  <c r="AS30" i="126" s="1"/>
  <c r="AS9" i="144" s="1"/>
  <c r="AZ8" i="195"/>
  <c r="AZ8" i="194"/>
  <c r="AZ28" i="194" s="1"/>
  <c r="AZ8" i="192"/>
  <c r="AZ28" i="192" s="1"/>
  <c r="AS22" i="54"/>
  <c r="AZ8" i="191"/>
  <c r="AZ28" i="191" s="1"/>
  <c r="AS8" i="145"/>
  <c r="AS28" i="145" s="1"/>
  <c r="AS8" i="166"/>
  <c r="AS28" i="166" s="1"/>
  <c r="AS8" i="126"/>
  <c r="AS28" i="126" s="1"/>
  <c r="AS7" i="144" s="1"/>
  <c r="AS8" i="163"/>
  <c r="AS28" i="163" s="1"/>
  <c r="AS8" i="80"/>
  <c r="AS28" i="80" s="1"/>
  <c r="AS8" i="164"/>
  <c r="AS28" i="164" s="1"/>
  <c r="BL6" i="165"/>
  <c r="BS6" i="193"/>
  <c r="AU17" i="195"/>
  <c r="AU17" i="194"/>
  <c r="AU37" i="194" s="1"/>
  <c r="AU17" i="192"/>
  <c r="AU37" i="192" s="1"/>
  <c r="AU17" i="191"/>
  <c r="AU37" i="191" s="1"/>
  <c r="AN17" i="164"/>
  <c r="AN37" i="164" s="1"/>
  <c r="AN17" i="145"/>
  <c r="AN37" i="145" s="1"/>
  <c r="AN17" i="166"/>
  <c r="AN37" i="166" s="1"/>
  <c r="AN17" i="126"/>
  <c r="AN37" i="126" s="1"/>
  <c r="AN16" i="144" s="1"/>
  <c r="AN17" i="163"/>
  <c r="AN37" i="163" s="1"/>
  <c r="AN17" i="80"/>
  <c r="AN37" i="80" s="1"/>
  <c r="CP15" i="193"/>
  <c r="CI15" i="165"/>
  <c r="CP20" i="195"/>
  <c r="CP20" i="194"/>
  <c r="CP40" i="194" s="1"/>
  <c r="CP20" i="192"/>
  <c r="CP40" i="192" s="1"/>
  <c r="CP20" i="191"/>
  <c r="CP40" i="191" s="1"/>
  <c r="CI20" i="166"/>
  <c r="CI40" i="166" s="1"/>
  <c r="CI20" i="126"/>
  <c r="CI40" i="126" s="1"/>
  <c r="CI19" i="144" s="1"/>
  <c r="CI20" i="163"/>
  <c r="CI40" i="163" s="1"/>
  <c r="CI20" i="80"/>
  <c r="CI40" i="80" s="1"/>
  <c r="CI20" i="164"/>
  <c r="CI40" i="164" s="1"/>
  <c r="CI20" i="145"/>
  <c r="CI40" i="145" s="1"/>
  <c r="BB14" i="80"/>
  <c r="BB34" i="80" s="1"/>
  <c r="BB14" i="163"/>
  <c r="BB34" i="163" s="1"/>
  <c r="BB14" i="145"/>
  <c r="BB34" i="145" s="1"/>
  <c r="BI14" i="195"/>
  <c r="BI14" i="194"/>
  <c r="BI34" i="194" s="1"/>
  <c r="BB14" i="164"/>
  <c r="BB34" i="164" s="1"/>
  <c r="BI14" i="192"/>
  <c r="BI34" i="192" s="1"/>
  <c r="BB14" i="126"/>
  <c r="BB34" i="126" s="1"/>
  <c r="BB13" i="144" s="1"/>
  <c r="BI14" i="191"/>
  <c r="BI34" i="191" s="1"/>
  <c r="BB14" i="166"/>
  <c r="BB34" i="166" s="1"/>
  <c r="AM14" i="166"/>
  <c r="AM34" i="166" s="1"/>
  <c r="AM14" i="80"/>
  <c r="AM34" i="80" s="1"/>
  <c r="AM14" i="164"/>
  <c r="AM34" i="164" s="1"/>
  <c r="AM14" i="145"/>
  <c r="AM34" i="145" s="1"/>
  <c r="AM14" i="126"/>
  <c r="AM34" i="126" s="1"/>
  <c r="AM13" i="144" s="1"/>
  <c r="AM14" i="163"/>
  <c r="AM34" i="163" s="1"/>
  <c r="AT14" i="195"/>
  <c r="AT14" i="194"/>
  <c r="AT34" i="194" s="1"/>
  <c r="AT14" i="192"/>
  <c r="AT34" i="192" s="1"/>
  <c r="AT14" i="191"/>
  <c r="AT34" i="191" s="1"/>
  <c r="AM17" i="194"/>
  <c r="AM37" i="194" s="1"/>
  <c r="AM17" i="192"/>
  <c r="AM37" i="192" s="1"/>
  <c r="AM17" i="191"/>
  <c r="AM37" i="191" s="1"/>
  <c r="AM17" i="195"/>
  <c r="AF17" i="166"/>
  <c r="AF37" i="166" s="1"/>
  <c r="AF17" i="80"/>
  <c r="AF37" i="80" s="1"/>
  <c r="AF17" i="163"/>
  <c r="AF37" i="163" s="1"/>
  <c r="AF17" i="126"/>
  <c r="AF37" i="126" s="1"/>
  <c r="AF16" i="144" s="1"/>
  <c r="AF17" i="164"/>
  <c r="AF37" i="164" s="1"/>
  <c r="AF17" i="145"/>
  <c r="AF37" i="145" s="1"/>
  <c r="BF15" i="165"/>
  <c r="BM15" i="193"/>
  <c r="BI18" i="165"/>
  <c r="BP18" i="193"/>
  <c r="AL14" i="145"/>
  <c r="AL34" i="145" s="1"/>
  <c r="AL14" i="80"/>
  <c r="AL34" i="80" s="1"/>
  <c r="AL14" i="164"/>
  <c r="AL34" i="164" s="1"/>
  <c r="AL14" i="126"/>
  <c r="AL34" i="126" s="1"/>
  <c r="AL13" i="144" s="1"/>
  <c r="AS14" i="195"/>
  <c r="AL14" i="163"/>
  <c r="AL34" i="163" s="1"/>
  <c r="AS14" i="194"/>
  <c r="AS34" i="194" s="1"/>
  <c r="AL14" i="166"/>
  <c r="AL34" i="166" s="1"/>
  <c r="AS14" i="192"/>
  <c r="AS34" i="192" s="1"/>
  <c r="AS14" i="191"/>
  <c r="AS34" i="191" s="1"/>
  <c r="CT20" i="164"/>
  <c r="CT40" i="164" s="1"/>
  <c r="CT20" i="80"/>
  <c r="CT40" i="80" s="1"/>
  <c r="CT20" i="166"/>
  <c r="CT40" i="166" s="1"/>
  <c r="CT20" i="126"/>
  <c r="CT40" i="126" s="1"/>
  <c r="CT19" i="144" s="1"/>
  <c r="CT20" i="145"/>
  <c r="CT40" i="145" s="1"/>
  <c r="CT20" i="163"/>
  <c r="CT40" i="163" s="1"/>
  <c r="DA20" i="191"/>
  <c r="DA40" i="191" s="1"/>
  <c r="DA20" i="195"/>
  <c r="DA20" i="194"/>
  <c r="DA40" i="194" s="1"/>
  <c r="DA20" i="192"/>
  <c r="DA40" i="192" s="1"/>
  <c r="BZ7" i="165"/>
  <c r="CG7" i="193"/>
  <c r="BA15" i="165"/>
  <c r="BH15" i="193"/>
  <c r="CC18" i="193"/>
  <c r="BV18" i="165"/>
  <c r="AO12" i="165"/>
  <c r="AV12" i="193"/>
  <c r="CL15" i="193"/>
  <c r="CE15" i="165"/>
  <c r="X20" i="195"/>
  <c r="X20" i="192"/>
  <c r="X40" i="192" s="1"/>
  <c r="X20" i="191"/>
  <c r="X40" i="191" s="1"/>
  <c r="X20" i="194"/>
  <c r="X40" i="194" s="1"/>
  <c r="Q20" i="163"/>
  <c r="Q40" i="163" s="1"/>
  <c r="Q20" i="126"/>
  <c r="Q40" i="126" s="1"/>
  <c r="Q19" i="144" s="1"/>
  <c r="Q20" i="164"/>
  <c r="Q40" i="164" s="1"/>
  <c r="Q20" i="145"/>
  <c r="Q40" i="145" s="1"/>
  <c r="Q20" i="166"/>
  <c r="Q40" i="166" s="1"/>
  <c r="Q20" i="80"/>
  <c r="Q40" i="80" s="1"/>
  <c r="BV7" i="193"/>
  <c r="BO7" i="165"/>
  <c r="BV22" i="192"/>
  <c r="BV42" i="192" s="1"/>
  <c r="BV22" i="191"/>
  <c r="BV42" i="191" s="1"/>
  <c r="BV22" i="195"/>
  <c r="BV22" i="194"/>
  <c r="BV42" i="194" s="1"/>
  <c r="BO22" i="145"/>
  <c r="BO42" i="145" s="1"/>
  <c r="BO22" i="166"/>
  <c r="BO42" i="166" s="1"/>
  <c r="BO22" i="126"/>
  <c r="BO42" i="126" s="1"/>
  <c r="BO21" i="144" s="1"/>
  <c r="BO22" i="164"/>
  <c r="BO42" i="164" s="1"/>
  <c r="BO22" i="80"/>
  <c r="BO42" i="80" s="1"/>
  <c r="BO22" i="163"/>
  <c r="BO42" i="163" s="1"/>
  <c r="CC18" i="165"/>
  <c r="CJ18" i="193"/>
  <c r="CX20" i="163"/>
  <c r="CX40" i="163" s="1"/>
  <c r="CX20" i="80"/>
  <c r="CX40" i="80" s="1"/>
  <c r="CX20" i="164"/>
  <c r="CX40" i="164" s="1"/>
  <c r="CX20" i="145"/>
  <c r="CX40" i="145" s="1"/>
  <c r="CX20" i="166"/>
  <c r="CX40" i="166" s="1"/>
  <c r="CX20" i="126"/>
  <c r="CX40" i="126" s="1"/>
  <c r="CX19" i="144" s="1"/>
  <c r="DE20" i="194"/>
  <c r="DE40" i="194" s="1"/>
  <c r="DE20" i="192"/>
  <c r="DE40" i="192" s="1"/>
  <c r="DE20" i="191"/>
  <c r="DE40" i="191" s="1"/>
  <c r="DE20" i="195"/>
  <c r="CY14" i="145"/>
  <c r="CY34" i="145" s="1"/>
  <c r="CY14" i="126"/>
  <c r="CY34" i="126" s="1"/>
  <c r="CY13" i="144" s="1"/>
  <c r="CY14" i="164"/>
  <c r="CY34" i="164" s="1"/>
  <c r="DF14" i="192"/>
  <c r="DF34" i="192" s="1"/>
  <c r="CY14" i="166"/>
  <c r="CY34" i="166" s="1"/>
  <c r="DF14" i="191"/>
  <c r="DF34" i="191" s="1"/>
  <c r="CY14" i="163"/>
  <c r="CY34" i="163" s="1"/>
  <c r="DF14" i="195"/>
  <c r="CY14" i="80"/>
  <c r="CY34" i="80" s="1"/>
  <c r="DF14" i="194"/>
  <c r="DF34" i="194" s="1"/>
  <c r="AE15" i="193"/>
  <c r="X15" i="165"/>
  <c r="CA19" i="195"/>
  <c r="CA19" i="194"/>
  <c r="CA39" i="194" s="1"/>
  <c r="CA19" i="192"/>
  <c r="CA39" i="192" s="1"/>
  <c r="BT19" i="166"/>
  <c r="BT39" i="166" s="1"/>
  <c r="CA19" i="191"/>
  <c r="CA39" i="191" s="1"/>
  <c r="BT19" i="163"/>
  <c r="BT39" i="163" s="1"/>
  <c r="BT20" i="54"/>
  <c r="BT19" i="145"/>
  <c r="BT39" i="145" s="1"/>
  <c r="BT19" i="164"/>
  <c r="BT39" i="164" s="1"/>
  <c r="BT19" i="126"/>
  <c r="BT39" i="126" s="1"/>
  <c r="BT18" i="144" s="1"/>
  <c r="BT19" i="80"/>
  <c r="BT39" i="80" s="1"/>
  <c r="AC13" i="195"/>
  <c r="AC13" i="194"/>
  <c r="AC33" i="194" s="1"/>
  <c r="AC13" i="192"/>
  <c r="AC33" i="192" s="1"/>
  <c r="V14" i="54"/>
  <c r="AC13" i="191"/>
  <c r="AC33" i="191" s="1"/>
  <c r="V13" i="145"/>
  <c r="V33" i="145" s="1"/>
  <c r="V13" i="80"/>
  <c r="V33" i="80" s="1"/>
  <c r="V13" i="166"/>
  <c r="V33" i="166" s="1"/>
  <c r="V13" i="126"/>
  <c r="V33" i="126" s="1"/>
  <c r="V12" i="144" s="1"/>
  <c r="V13" i="164"/>
  <c r="V33" i="164" s="1"/>
  <c r="V13" i="163"/>
  <c r="V33" i="163" s="1"/>
  <c r="AJ10" i="195"/>
  <c r="AJ10" i="194"/>
  <c r="AJ30" i="194" s="1"/>
  <c r="AJ10" i="192"/>
  <c r="AJ30" i="192" s="1"/>
  <c r="AC11" i="54"/>
  <c r="AJ10" i="191"/>
  <c r="AJ30" i="191" s="1"/>
  <c r="AC10" i="164"/>
  <c r="AC30" i="164" s="1"/>
  <c r="AC10" i="145"/>
  <c r="AC30" i="145" s="1"/>
  <c r="AC10" i="166"/>
  <c r="AC30" i="166" s="1"/>
  <c r="AC10" i="126"/>
  <c r="AC30" i="126" s="1"/>
  <c r="AC9" i="144" s="1"/>
  <c r="AC10" i="163"/>
  <c r="AC30" i="163" s="1"/>
  <c r="AC10" i="80"/>
  <c r="AC30" i="80" s="1"/>
  <c r="CO16" i="195"/>
  <c r="CO16" i="194"/>
  <c r="CO36" i="194" s="1"/>
  <c r="CO16" i="192"/>
  <c r="CO36" i="192" s="1"/>
  <c r="CH17" i="54"/>
  <c r="CO16" i="191"/>
  <c r="CO36" i="191" s="1"/>
  <c r="CH16" i="166"/>
  <c r="CH36" i="166" s="1"/>
  <c r="CH16" i="126"/>
  <c r="CH36" i="126" s="1"/>
  <c r="CH15" i="144" s="1"/>
  <c r="CH16" i="163"/>
  <c r="CH36" i="163" s="1"/>
  <c r="CH16" i="80"/>
  <c r="CH36" i="80" s="1"/>
  <c r="CH16" i="164"/>
  <c r="CH36" i="164" s="1"/>
  <c r="CH16" i="145"/>
  <c r="CH36" i="145" s="1"/>
  <c r="AH8" i="195"/>
  <c r="AH8" i="194"/>
  <c r="AH28" i="194" s="1"/>
  <c r="AH8" i="192"/>
  <c r="AH28" i="192" s="1"/>
  <c r="AA22" i="54"/>
  <c r="AH8" i="191"/>
  <c r="AH28" i="191" s="1"/>
  <c r="AA8" i="145"/>
  <c r="AA28" i="145" s="1"/>
  <c r="AA8" i="166"/>
  <c r="AA28" i="166" s="1"/>
  <c r="AA8" i="126"/>
  <c r="AA28" i="126" s="1"/>
  <c r="AA7" i="144" s="1"/>
  <c r="AA8" i="163"/>
  <c r="AA28" i="163" s="1"/>
  <c r="AA8" i="80"/>
  <c r="AA28" i="80" s="1"/>
  <c r="AA8" i="164"/>
  <c r="AA28" i="164" s="1"/>
  <c r="AR8" i="192"/>
  <c r="AR28" i="192" s="1"/>
  <c r="AR8" i="195"/>
  <c r="AR8" i="194"/>
  <c r="AR28" i="194" s="1"/>
  <c r="AK8" i="80"/>
  <c r="AK28" i="80" s="1"/>
  <c r="AK8" i="163"/>
  <c r="AK28" i="163" s="1"/>
  <c r="AK8" i="164"/>
  <c r="AK28" i="164" s="1"/>
  <c r="AK22" i="54"/>
  <c r="AK8" i="145"/>
  <c r="AK28" i="145" s="1"/>
  <c r="AK8" i="126"/>
  <c r="AK28" i="126" s="1"/>
  <c r="AK7" i="144" s="1"/>
  <c r="AR8" i="191"/>
  <c r="AR28" i="191" s="1"/>
  <c r="AK8" i="166"/>
  <c r="AK28" i="166" s="1"/>
  <c r="CR22" i="80"/>
  <c r="CR42" i="80" s="1"/>
  <c r="CR22" i="126"/>
  <c r="CR42" i="126" s="1"/>
  <c r="CR21" i="144" s="1"/>
  <c r="CR22" i="163"/>
  <c r="CR42" i="163" s="1"/>
  <c r="CR22" i="166"/>
  <c r="CR42" i="166" s="1"/>
  <c r="CR22" i="164"/>
  <c r="CR42" i="164" s="1"/>
  <c r="CY22" i="192"/>
  <c r="CY42" i="192" s="1"/>
  <c r="CY22" i="191"/>
  <c r="CY42" i="191" s="1"/>
  <c r="CR22" i="145"/>
  <c r="CR42" i="145" s="1"/>
  <c r="CY22" i="195"/>
  <c r="CY22" i="194"/>
  <c r="CY42" i="194" s="1"/>
  <c r="CY14" i="192"/>
  <c r="CY34" i="192" s="1"/>
  <c r="CY14" i="195"/>
  <c r="CY14" i="194"/>
  <c r="CY34" i="194" s="1"/>
  <c r="CR14" i="80"/>
  <c r="CR34" i="80" s="1"/>
  <c r="CR14" i="126"/>
  <c r="CR34" i="126" s="1"/>
  <c r="CR13" i="144" s="1"/>
  <c r="CR14" i="145"/>
  <c r="CR34" i="145" s="1"/>
  <c r="CY14" i="191"/>
  <c r="CY34" i="191" s="1"/>
  <c r="CR14" i="164"/>
  <c r="CR34" i="164" s="1"/>
  <c r="CR14" i="166"/>
  <c r="CR34" i="166" s="1"/>
  <c r="CR14" i="163"/>
  <c r="CR34" i="163" s="1"/>
  <c r="CP11" i="145"/>
  <c r="CP31" i="145" s="1"/>
  <c r="CP11" i="126"/>
  <c r="CP31" i="126" s="1"/>
  <c r="CP10" i="144" s="1"/>
  <c r="CP11" i="163"/>
  <c r="CP31" i="163" s="1"/>
  <c r="CP11" i="164"/>
  <c r="CP31" i="164" s="1"/>
  <c r="CP11" i="80"/>
  <c r="CP31" i="80" s="1"/>
  <c r="CP11" i="166"/>
  <c r="CP31" i="166" s="1"/>
  <c r="CW11" i="192"/>
  <c r="CW31" i="192" s="1"/>
  <c r="CW11" i="191"/>
  <c r="CW31" i="191" s="1"/>
  <c r="CW11" i="195"/>
  <c r="CW11" i="194"/>
  <c r="CW31" i="194" s="1"/>
  <c r="CP17" i="166"/>
  <c r="CP37" i="166" s="1"/>
  <c r="CP17" i="145"/>
  <c r="CP37" i="145" s="1"/>
  <c r="CP17" i="163"/>
  <c r="CP37" i="163" s="1"/>
  <c r="CP17" i="80"/>
  <c r="CP37" i="80" s="1"/>
  <c r="CP17" i="126"/>
  <c r="CP37" i="126" s="1"/>
  <c r="CP16" i="144" s="1"/>
  <c r="CW17" i="195"/>
  <c r="CW17" i="191"/>
  <c r="CW37" i="191" s="1"/>
  <c r="CW17" i="194"/>
  <c r="CW37" i="194" s="1"/>
  <c r="CP17" i="164"/>
  <c r="CP37" i="164" s="1"/>
  <c r="CW17" i="192"/>
  <c r="CW37" i="192" s="1"/>
  <c r="AT20" i="191"/>
  <c r="AT40" i="191" s="1"/>
  <c r="AT20" i="195"/>
  <c r="AT20" i="194"/>
  <c r="AT40" i="194" s="1"/>
  <c r="AT20" i="192"/>
  <c r="AT40" i="192" s="1"/>
  <c r="AM20" i="163"/>
  <c r="AM40" i="163" s="1"/>
  <c r="AM20" i="80"/>
  <c r="AM40" i="80" s="1"/>
  <c r="AM20" i="164"/>
  <c r="AM40" i="164" s="1"/>
  <c r="AM20" i="166"/>
  <c r="AM40" i="166" s="1"/>
  <c r="AM20" i="145"/>
  <c r="AM40" i="145" s="1"/>
  <c r="AM20" i="126"/>
  <c r="AM40" i="126" s="1"/>
  <c r="AM19" i="144" s="1"/>
  <c r="CX20" i="195"/>
  <c r="CX20" i="194"/>
  <c r="CX40" i="194" s="1"/>
  <c r="CX20" i="192"/>
  <c r="CX40" i="192" s="1"/>
  <c r="CX20" i="191"/>
  <c r="CX40" i="191" s="1"/>
  <c r="CQ20" i="164"/>
  <c r="CQ40" i="164" s="1"/>
  <c r="CQ20" i="145"/>
  <c r="CQ40" i="145" s="1"/>
  <c r="CQ20" i="166"/>
  <c r="CQ40" i="166" s="1"/>
  <c r="CQ20" i="126"/>
  <c r="CQ40" i="126" s="1"/>
  <c r="CQ19" i="144" s="1"/>
  <c r="CQ20" i="163"/>
  <c r="CQ40" i="163" s="1"/>
  <c r="CQ20" i="80"/>
  <c r="CQ40" i="80" s="1"/>
  <c r="BX14" i="163"/>
  <c r="BX34" i="163" s="1"/>
  <c r="BX14" i="166"/>
  <c r="BX34" i="166" s="1"/>
  <c r="BX14" i="80"/>
  <c r="BX34" i="80" s="1"/>
  <c r="CE14" i="195"/>
  <c r="CE14" i="194"/>
  <c r="CE34" i="194" s="1"/>
  <c r="CE14" i="192"/>
  <c r="CE34" i="192" s="1"/>
  <c r="BX14" i="164"/>
  <c r="BX34" i="164" s="1"/>
  <c r="CE14" i="191"/>
  <c r="CE34" i="191" s="1"/>
  <c r="BX14" i="145"/>
  <c r="BX34" i="145" s="1"/>
  <c r="BX14" i="126"/>
  <c r="BX34" i="126" s="1"/>
  <c r="BX13" i="144" s="1"/>
  <c r="BX15" i="165"/>
  <c r="CE15" i="193"/>
  <c r="CE17" i="194"/>
  <c r="CE37" i="194" s="1"/>
  <c r="CE17" i="192"/>
  <c r="CE37" i="192" s="1"/>
  <c r="CE17" i="191"/>
  <c r="CE37" i="191" s="1"/>
  <c r="CE17" i="195"/>
  <c r="BX17" i="163"/>
  <c r="BX37" i="163" s="1"/>
  <c r="BX17" i="80"/>
  <c r="BX37" i="80" s="1"/>
  <c r="BX17" i="164"/>
  <c r="BX37" i="164" s="1"/>
  <c r="BX17" i="145"/>
  <c r="BX37" i="145" s="1"/>
  <c r="BX17" i="166"/>
  <c r="BX37" i="166" s="1"/>
  <c r="BX17" i="126"/>
  <c r="BX37" i="126" s="1"/>
  <c r="BX16" i="144" s="1"/>
  <c r="BR15" i="193"/>
  <c r="BK15" i="165"/>
  <c r="BK18" i="165"/>
  <c r="BR18" i="193"/>
  <c r="BM11" i="195"/>
  <c r="BF11" i="80"/>
  <c r="BF31" i="80" s="1"/>
  <c r="BF11" i="145"/>
  <c r="BF31" i="145" s="1"/>
  <c r="BM11" i="194"/>
  <c r="BM31" i="194" s="1"/>
  <c r="BF11" i="166"/>
  <c r="BF31" i="166" s="1"/>
  <c r="BF11" i="163"/>
  <c r="BF31" i="163" s="1"/>
  <c r="BM11" i="192"/>
  <c r="BM31" i="192" s="1"/>
  <c r="BF11" i="126"/>
  <c r="BF31" i="126" s="1"/>
  <c r="BF10" i="144" s="1"/>
  <c r="BM11" i="191"/>
  <c r="BM31" i="191" s="1"/>
  <c r="BF11" i="164"/>
  <c r="BF31" i="164" s="1"/>
  <c r="CD14" i="80"/>
  <c r="CD34" i="80" s="1"/>
  <c r="CD14" i="126"/>
  <c r="CD34" i="126" s="1"/>
  <c r="CD13" i="144" s="1"/>
  <c r="CD14" i="166"/>
  <c r="CD34" i="166" s="1"/>
  <c r="CK14" i="195"/>
  <c r="CD14" i="145"/>
  <c r="CD34" i="145" s="1"/>
  <c r="CK14" i="194"/>
  <c r="CK34" i="194" s="1"/>
  <c r="CD14" i="163"/>
  <c r="CD34" i="163" s="1"/>
  <c r="CK14" i="192"/>
  <c r="CK34" i="192" s="1"/>
  <c r="CK14" i="191"/>
  <c r="CK34" i="191" s="1"/>
  <c r="CD14" i="164"/>
  <c r="CD34" i="164" s="1"/>
  <c r="BP17" i="166"/>
  <c r="BP37" i="166" s="1"/>
  <c r="BW17" i="194"/>
  <c r="BW37" i="194" s="1"/>
  <c r="BP17" i="164"/>
  <c r="BP37" i="164" s="1"/>
  <c r="BW17" i="192"/>
  <c r="BW37" i="192" s="1"/>
  <c r="BP17" i="145"/>
  <c r="BP37" i="145" s="1"/>
  <c r="BP17" i="80"/>
  <c r="BP37" i="80" s="1"/>
  <c r="BW17" i="191"/>
  <c r="BW37" i="191" s="1"/>
  <c r="BP17" i="163"/>
  <c r="BP37" i="163" s="1"/>
  <c r="BP17" i="126"/>
  <c r="BP37" i="126" s="1"/>
  <c r="BP16" i="144" s="1"/>
  <c r="BW17" i="195"/>
  <c r="BP9" i="165"/>
  <c r="BW9" i="193"/>
  <c r="BW11" i="195"/>
  <c r="BW11" i="194"/>
  <c r="BW31" i="194" s="1"/>
  <c r="BW11" i="192"/>
  <c r="BW31" i="192" s="1"/>
  <c r="BW11" i="191"/>
  <c r="BW31" i="191" s="1"/>
  <c r="BP11" i="166"/>
  <c r="BP31" i="166" s="1"/>
  <c r="BP11" i="80"/>
  <c r="BP31" i="80" s="1"/>
  <c r="BP11" i="163"/>
  <c r="BP31" i="163" s="1"/>
  <c r="BP11" i="126"/>
  <c r="BP31" i="126" s="1"/>
  <c r="BP10" i="144" s="1"/>
  <c r="BP11" i="164"/>
  <c r="BP31" i="164" s="1"/>
  <c r="BP11" i="145"/>
  <c r="BP31" i="145" s="1"/>
  <c r="U22" i="166"/>
  <c r="U42" i="166" s="1"/>
  <c r="U22" i="80"/>
  <c r="U42" i="80" s="1"/>
  <c r="U22" i="145"/>
  <c r="U42" i="145" s="1"/>
  <c r="AB22" i="191"/>
  <c r="AB42" i="191" s="1"/>
  <c r="AB22" i="195"/>
  <c r="U22" i="126"/>
  <c r="U42" i="126" s="1"/>
  <c r="U21" i="144" s="1"/>
  <c r="AB22" i="194"/>
  <c r="AB42" i="194" s="1"/>
  <c r="U22" i="164"/>
  <c r="U42" i="164" s="1"/>
  <c r="U22" i="163"/>
  <c r="U42" i="163" s="1"/>
  <c r="AB22" i="192"/>
  <c r="AB42" i="192" s="1"/>
  <c r="AF11" i="192"/>
  <c r="AF31" i="192" s="1"/>
  <c r="AF11" i="191"/>
  <c r="AF31" i="191" s="1"/>
  <c r="AF11" i="195"/>
  <c r="AF11" i="194"/>
  <c r="AF31" i="194" s="1"/>
  <c r="Y11" i="163"/>
  <c r="Y31" i="163" s="1"/>
  <c r="Y11" i="80"/>
  <c r="Y31" i="80" s="1"/>
  <c r="Y11" i="164"/>
  <c r="Y31" i="164" s="1"/>
  <c r="Y11" i="145"/>
  <c r="Y31" i="145" s="1"/>
  <c r="Y11" i="166"/>
  <c r="Y31" i="166" s="1"/>
  <c r="Y11" i="126"/>
  <c r="Y31" i="126" s="1"/>
  <c r="Y10" i="144" s="1"/>
  <c r="AT14" i="145"/>
  <c r="AT34" i="145" s="1"/>
  <c r="BA14" i="194"/>
  <c r="BA34" i="194" s="1"/>
  <c r="BA14" i="192"/>
  <c r="BA34" i="192" s="1"/>
  <c r="AT14" i="163"/>
  <c r="AT34" i="163" s="1"/>
  <c r="AT14" i="166"/>
  <c r="AT34" i="166" s="1"/>
  <c r="AT14" i="164"/>
  <c r="AT34" i="164" s="1"/>
  <c r="AT14" i="126"/>
  <c r="AT34" i="126" s="1"/>
  <c r="AT13" i="144" s="1"/>
  <c r="BA14" i="195"/>
  <c r="BA14" i="191"/>
  <c r="BA34" i="191" s="1"/>
  <c r="AT14" i="80"/>
  <c r="AT34" i="80" s="1"/>
  <c r="CV22" i="192"/>
  <c r="CV42" i="192" s="1"/>
  <c r="CV22" i="191"/>
  <c r="CV42" i="191" s="1"/>
  <c r="CV22" i="195"/>
  <c r="CV22" i="194"/>
  <c r="CV42" i="194" s="1"/>
  <c r="CO22" i="163"/>
  <c r="CO42" i="163" s="1"/>
  <c r="CO22" i="80"/>
  <c r="CO42" i="80" s="1"/>
  <c r="CO22" i="164"/>
  <c r="CO42" i="164" s="1"/>
  <c r="CO22" i="145"/>
  <c r="CO42" i="145" s="1"/>
  <c r="CO22" i="166"/>
  <c r="CO42" i="166" s="1"/>
  <c r="CO22" i="126"/>
  <c r="CO42" i="126" s="1"/>
  <c r="CO21" i="144" s="1"/>
  <c r="CZ20" i="195"/>
  <c r="CZ20" i="194"/>
  <c r="CZ40" i="194" s="1"/>
  <c r="CZ20" i="192"/>
  <c r="CZ40" i="192" s="1"/>
  <c r="CZ20" i="191"/>
  <c r="CZ40" i="191" s="1"/>
  <c r="CS20" i="166"/>
  <c r="CS40" i="166" s="1"/>
  <c r="CS20" i="80"/>
  <c r="CS40" i="80" s="1"/>
  <c r="CS20" i="163"/>
  <c r="CS40" i="163" s="1"/>
  <c r="CS20" i="126"/>
  <c r="CS40" i="126" s="1"/>
  <c r="CS19" i="144" s="1"/>
  <c r="CS20" i="164"/>
  <c r="CS40" i="164" s="1"/>
  <c r="CS20" i="145"/>
  <c r="CS40" i="145" s="1"/>
  <c r="CW14" i="194"/>
  <c r="CW34" i="194" s="1"/>
  <c r="CW14" i="192"/>
  <c r="CW34" i="192" s="1"/>
  <c r="CW14" i="195"/>
  <c r="CP14" i="145"/>
  <c r="CP34" i="145" s="1"/>
  <c r="CP14" i="164"/>
  <c r="CP34" i="164" s="1"/>
  <c r="CP14" i="166"/>
  <c r="CP34" i="166" s="1"/>
  <c r="CP14" i="126"/>
  <c r="CP34" i="126" s="1"/>
  <c r="CP13" i="144" s="1"/>
  <c r="CP14" i="163"/>
  <c r="CP34" i="163" s="1"/>
  <c r="CW14" i="191"/>
  <c r="CW34" i="191" s="1"/>
  <c r="CP14" i="80"/>
  <c r="CP34" i="80" s="1"/>
  <c r="BI20" i="192"/>
  <c r="BI40" i="192" s="1"/>
  <c r="BB20" i="163"/>
  <c r="BB40" i="163" s="1"/>
  <c r="BB20" i="166"/>
  <c r="BB40" i="166" s="1"/>
  <c r="BB20" i="164"/>
  <c r="BB40" i="164" s="1"/>
  <c r="BB20" i="80"/>
  <c r="BB40" i="80" s="1"/>
  <c r="BB20" i="126"/>
  <c r="BB40" i="126" s="1"/>
  <c r="BB19" i="144" s="1"/>
  <c r="BI20" i="191"/>
  <c r="BI40" i="191" s="1"/>
  <c r="BI20" i="194"/>
  <c r="BI40" i="194" s="1"/>
  <c r="BB20" i="145"/>
  <c r="BB40" i="145" s="1"/>
  <c r="BI20" i="195"/>
  <c r="BB18" i="165"/>
  <c r="BI18" i="193"/>
  <c r="T20" i="195"/>
  <c r="M20" i="164"/>
  <c r="M40" i="164" s="1"/>
  <c r="M20" i="163"/>
  <c r="M40" i="163" s="1"/>
  <c r="T20" i="194"/>
  <c r="T40" i="194" s="1"/>
  <c r="M20" i="126"/>
  <c r="M40" i="126" s="1"/>
  <c r="M19" i="144" s="1"/>
  <c r="T20" i="192"/>
  <c r="T40" i="192" s="1"/>
  <c r="M20" i="166"/>
  <c r="M40" i="166" s="1"/>
  <c r="M20" i="80"/>
  <c r="M40" i="80" s="1"/>
  <c r="M20" i="145"/>
  <c r="M40" i="145" s="1"/>
  <c r="T20" i="191"/>
  <c r="T40" i="191" s="1"/>
  <c r="CD9" i="165"/>
  <c r="CK9" i="193"/>
  <c r="CN22" i="192"/>
  <c r="CN42" i="192" s="1"/>
  <c r="CN22" i="191"/>
  <c r="CN42" i="191" s="1"/>
  <c r="CN22" i="195"/>
  <c r="CN22" i="194"/>
  <c r="CN42" i="194" s="1"/>
  <c r="CG22" i="145"/>
  <c r="CG42" i="145" s="1"/>
  <c r="CG22" i="166"/>
  <c r="CG42" i="166" s="1"/>
  <c r="CG22" i="126"/>
  <c r="CG42" i="126" s="1"/>
  <c r="CG21" i="144" s="1"/>
  <c r="CG22" i="163"/>
  <c r="CG42" i="163" s="1"/>
  <c r="CG22" i="80"/>
  <c r="CG42" i="80" s="1"/>
  <c r="CG22" i="164"/>
  <c r="CG42" i="164" s="1"/>
  <c r="BH18" i="165"/>
  <c r="BO18" i="193"/>
  <c r="BM11" i="164"/>
  <c r="BM31" i="164" s="1"/>
  <c r="BM11" i="126"/>
  <c r="BM31" i="126" s="1"/>
  <c r="BM10" i="144" s="1"/>
  <c r="BM11" i="163"/>
  <c r="BM31" i="163" s="1"/>
  <c r="BM11" i="145"/>
  <c r="BM31" i="145" s="1"/>
  <c r="BM11" i="80"/>
  <c r="BM31" i="80" s="1"/>
  <c r="BM11" i="166"/>
  <c r="BM31" i="166" s="1"/>
  <c r="BT11" i="191"/>
  <c r="BT31" i="191" s="1"/>
  <c r="BT11" i="195"/>
  <c r="BT11" i="194"/>
  <c r="BT31" i="194" s="1"/>
  <c r="BT11" i="192"/>
  <c r="BT31" i="192" s="1"/>
  <c r="AX15" i="165"/>
  <c r="BE15" i="193"/>
  <c r="CG12" i="193"/>
  <c r="BZ12" i="165"/>
  <c r="AV17" i="164"/>
  <c r="AV37" i="164" s="1"/>
  <c r="BC17" i="192"/>
  <c r="BC37" i="192" s="1"/>
  <c r="AV17" i="163"/>
  <c r="AV37" i="163" s="1"/>
  <c r="AV17" i="166"/>
  <c r="AV37" i="166" s="1"/>
  <c r="AV17" i="145"/>
  <c r="AV37" i="145" s="1"/>
  <c r="BC17" i="191"/>
  <c r="BC37" i="191" s="1"/>
  <c r="AV17" i="126"/>
  <c r="AV37" i="126" s="1"/>
  <c r="AV16" i="144" s="1"/>
  <c r="BC17" i="195"/>
  <c r="BC17" i="194"/>
  <c r="BC37" i="194" s="1"/>
  <c r="AV17" i="80"/>
  <c r="AV37" i="80" s="1"/>
  <c r="P17" i="191"/>
  <c r="P37" i="191" s="1"/>
  <c r="I17" i="166"/>
  <c r="I37" i="166" s="1"/>
  <c r="I17" i="80"/>
  <c r="I37" i="80" s="1"/>
  <c r="P17" i="195"/>
  <c r="I17" i="163"/>
  <c r="I37" i="163" s="1"/>
  <c r="I17" i="126"/>
  <c r="I37" i="126" s="1"/>
  <c r="I16" i="144" s="1"/>
  <c r="P17" i="194"/>
  <c r="P37" i="194" s="1"/>
  <c r="I17" i="164"/>
  <c r="I37" i="164" s="1"/>
  <c r="P17" i="192"/>
  <c r="P37" i="192" s="1"/>
  <c r="I17" i="145"/>
  <c r="I37" i="145" s="1"/>
  <c r="CE12" i="165"/>
  <c r="CL12" i="193"/>
  <c r="N12" i="165"/>
  <c r="U12" i="193"/>
  <c r="U22" i="195"/>
  <c r="N22" i="164"/>
  <c r="N42" i="164" s="1"/>
  <c r="N22" i="145"/>
  <c r="N42" i="145" s="1"/>
  <c r="U22" i="194"/>
  <c r="U42" i="194" s="1"/>
  <c r="N22" i="80"/>
  <c r="N42" i="80" s="1"/>
  <c r="N22" i="126"/>
  <c r="N42" i="126" s="1"/>
  <c r="N21" i="144" s="1"/>
  <c r="N22" i="166"/>
  <c r="N42" i="166" s="1"/>
  <c r="U22" i="192"/>
  <c r="U42" i="192" s="1"/>
  <c r="U22" i="191"/>
  <c r="U42" i="191" s="1"/>
  <c r="N22" i="163"/>
  <c r="N42" i="163" s="1"/>
  <c r="J12" i="165"/>
  <c r="Q12" i="193"/>
  <c r="CX7" i="165"/>
  <c r="DE7" i="193"/>
  <c r="BC6" i="165"/>
  <c r="BJ6" i="193"/>
  <c r="BU8" i="192"/>
  <c r="BU28" i="192" s="1"/>
  <c r="BU8" i="195"/>
  <c r="BU8" i="194"/>
  <c r="BU28" i="194" s="1"/>
  <c r="BU8" i="191"/>
  <c r="BU28" i="191" s="1"/>
  <c r="BN8" i="80"/>
  <c r="BN28" i="80" s="1"/>
  <c r="BN8" i="164"/>
  <c r="BN28" i="164" s="1"/>
  <c r="BN22" i="54"/>
  <c r="BN8" i="126"/>
  <c r="BN28" i="126" s="1"/>
  <c r="BN7" i="144" s="1"/>
  <c r="BN8" i="163"/>
  <c r="BN28" i="163" s="1"/>
  <c r="BN8" i="166"/>
  <c r="BN28" i="166" s="1"/>
  <c r="BN8" i="145"/>
  <c r="BN28" i="145" s="1"/>
  <c r="BU19" i="194"/>
  <c r="BU39" i="194" s="1"/>
  <c r="BU19" i="192"/>
  <c r="BU39" i="192" s="1"/>
  <c r="BU19" i="195"/>
  <c r="BN19" i="164"/>
  <c r="BN39" i="164" s="1"/>
  <c r="BU19" i="191"/>
  <c r="BU39" i="191" s="1"/>
  <c r="BN19" i="126"/>
  <c r="BN39" i="126" s="1"/>
  <c r="BN18" i="144" s="1"/>
  <c r="BN20" i="54"/>
  <c r="BN19" i="166"/>
  <c r="BN39" i="166" s="1"/>
  <c r="BN19" i="163"/>
  <c r="BN39" i="163" s="1"/>
  <c r="BN19" i="80"/>
  <c r="BN39" i="80" s="1"/>
  <c r="BN19" i="145"/>
  <c r="BN39" i="145" s="1"/>
  <c r="AA10" i="195"/>
  <c r="AA10" i="192"/>
  <c r="AA30" i="192" s="1"/>
  <c r="AA10" i="194"/>
  <c r="AA30" i="194" s="1"/>
  <c r="T10" i="164"/>
  <c r="T30" i="164" s="1"/>
  <c r="AA10" i="191"/>
  <c r="AA30" i="191" s="1"/>
  <c r="T10" i="163"/>
  <c r="T30" i="163" s="1"/>
  <c r="T10" i="166"/>
  <c r="T30" i="166" s="1"/>
  <c r="T10" i="145"/>
  <c r="T30" i="145" s="1"/>
  <c r="T11" i="54"/>
  <c r="T10" i="126"/>
  <c r="T30" i="126" s="1"/>
  <c r="T9" i="144" s="1"/>
  <c r="T10" i="80"/>
  <c r="T30" i="80" s="1"/>
  <c r="AA19" i="195"/>
  <c r="AA19" i="194"/>
  <c r="AA39" i="194" s="1"/>
  <c r="AA19" i="192"/>
  <c r="AA39" i="192" s="1"/>
  <c r="T20" i="54"/>
  <c r="AA19" i="191"/>
  <c r="AA39" i="191" s="1"/>
  <c r="T19" i="80"/>
  <c r="T39" i="80" s="1"/>
  <c r="T19" i="163"/>
  <c r="T39" i="163" s="1"/>
  <c r="T19" i="145"/>
  <c r="T39" i="145" s="1"/>
  <c r="T19" i="164"/>
  <c r="T39" i="164" s="1"/>
  <c r="T19" i="126"/>
  <c r="T39" i="126" s="1"/>
  <c r="T18" i="144" s="1"/>
  <c r="T19" i="166"/>
  <c r="T39" i="166" s="1"/>
  <c r="W8" i="195"/>
  <c r="W8" i="194"/>
  <c r="W28" i="194" s="1"/>
  <c r="W8" i="192"/>
  <c r="W28" i="192" s="1"/>
  <c r="P22" i="54"/>
  <c r="W8" i="191"/>
  <c r="W28" i="191" s="1"/>
  <c r="P8" i="163"/>
  <c r="P28" i="163" s="1"/>
  <c r="P8" i="80"/>
  <c r="P28" i="80" s="1"/>
  <c r="P8" i="166"/>
  <c r="P28" i="166" s="1"/>
  <c r="P8" i="145"/>
  <c r="P28" i="145" s="1"/>
  <c r="P8" i="164"/>
  <c r="P28" i="164" s="1"/>
  <c r="P8" i="126"/>
  <c r="P28" i="126" s="1"/>
  <c r="P7" i="144" s="1"/>
  <c r="AZ19" i="195"/>
  <c r="AZ19" i="194"/>
  <c r="AZ39" i="194" s="1"/>
  <c r="AZ19" i="192"/>
  <c r="AZ39" i="192" s="1"/>
  <c r="AS20" i="54"/>
  <c r="AZ19" i="191"/>
  <c r="AZ39" i="191" s="1"/>
  <c r="AS19" i="164"/>
  <c r="AS39" i="164" s="1"/>
  <c r="AS19" i="145"/>
  <c r="AS39" i="145" s="1"/>
  <c r="AS19" i="166"/>
  <c r="AS39" i="166" s="1"/>
  <c r="AS19" i="126"/>
  <c r="AS39" i="126" s="1"/>
  <c r="AS18" i="144" s="1"/>
  <c r="AS19" i="163"/>
  <c r="AS39" i="163" s="1"/>
  <c r="AS19" i="80"/>
  <c r="AS39" i="80" s="1"/>
  <c r="BG16" i="192"/>
  <c r="BG36" i="192" s="1"/>
  <c r="BG16" i="195"/>
  <c r="BG16" i="194"/>
  <c r="BG36" i="194" s="1"/>
  <c r="AZ17" i="54"/>
  <c r="BG16" i="191"/>
  <c r="BG36" i="191" s="1"/>
  <c r="AZ16" i="164"/>
  <c r="AZ36" i="164" s="1"/>
  <c r="AZ16" i="126"/>
  <c r="AZ36" i="126" s="1"/>
  <c r="AZ15" i="144" s="1"/>
  <c r="AZ16" i="80"/>
  <c r="AZ36" i="80" s="1"/>
  <c r="AZ16" i="166"/>
  <c r="AZ36" i="166" s="1"/>
  <c r="AZ16" i="163"/>
  <c r="AZ36" i="163" s="1"/>
  <c r="AZ16" i="145"/>
  <c r="AZ36" i="145" s="1"/>
  <c r="BS10" i="192"/>
  <c r="BS30" i="192" s="1"/>
  <c r="BS10" i="195"/>
  <c r="BS10" i="194"/>
  <c r="BS30" i="194" s="1"/>
  <c r="BL10" i="163"/>
  <c r="BL30" i="163" s="1"/>
  <c r="BS10" i="191"/>
  <c r="BS30" i="191" s="1"/>
  <c r="BL10" i="164"/>
  <c r="BL30" i="164" s="1"/>
  <c r="BL10" i="166"/>
  <c r="BL30" i="166" s="1"/>
  <c r="BL11" i="54"/>
  <c r="BL10" i="145"/>
  <c r="BL30" i="145" s="1"/>
  <c r="BL10" i="80"/>
  <c r="BL30" i="80" s="1"/>
  <c r="BL10" i="126"/>
  <c r="BL30" i="126" s="1"/>
  <c r="BL9" i="144" s="1"/>
  <c r="BS19" i="195"/>
  <c r="BS19" i="194"/>
  <c r="BS39" i="194" s="1"/>
  <c r="BS19" i="192"/>
  <c r="BS39" i="192" s="1"/>
  <c r="BS19" i="191"/>
  <c r="BS39" i="191" s="1"/>
  <c r="BL19" i="166"/>
  <c r="BL39" i="166" s="1"/>
  <c r="BL20" i="54"/>
  <c r="BL19" i="145"/>
  <c r="BL39" i="145" s="1"/>
  <c r="BL19" i="80"/>
  <c r="BL39" i="80" s="1"/>
  <c r="BL19" i="163"/>
  <c r="BL39" i="163" s="1"/>
  <c r="BL19" i="126"/>
  <c r="BL39" i="126" s="1"/>
  <c r="BL18" i="144" s="1"/>
  <c r="BL19" i="164"/>
  <c r="BL39" i="164" s="1"/>
  <c r="Z16" i="195"/>
  <c r="Z16" i="194"/>
  <c r="Z36" i="194" s="1"/>
  <c r="Z16" i="192"/>
  <c r="Z36" i="192" s="1"/>
  <c r="S17" i="54"/>
  <c r="Z16" i="191"/>
  <c r="Z36" i="191" s="1"/>
  <c r="S16" i="145"/>
  <c r="S36" i="145" s="1"/>
  <c r="S16" i="166"/>
  <c r="S36" i="166" s="1"/>
  <c r="S16" i="126"/>
  <c r="S36" i="126" s="1"/>
  <c r="S15" i="144" s="1"/>
  <c r="S16" i="163"/>
  <c r="S36" i="163" s="1"/>
  <c r="S16" i="80"/>
  <c r="S36" i="80" s="1"/>
  <c r="S16" i="164"/>
  <c r="S36" i="164" s="1"/>
  <c r="AW6" i="165"/>
  <c r="BD6" i="193"/>
  <c r="CU16" i="192"/>
  <c r="CU36" i="192" s="1"/>
  <c r="CU16" i="195"/>
  <c r="CU16" i="194"/>
  <c r="CU36" i="194" s="1"/>
  <c r="CN17" i="54"/>
  <c r="CU16" i="191"/>
  <c r="CU36" i="191" s="1"/>
  <c r="CN16" i="166"/>
  <c r="CN36" i="166" s="1"/>
  <c r="CN16" i="126"/>
  <c r="CN36" i="126" s="1"/>
  <c r="CN15" i="144" s="1"/>
  <c r="CN16" i="163"/>
  <c r="CN36" i="163" s="1"/>
  <c r="CN16" i="80"/>
  <c r="CN36" i="80" s="1"/>
  <c r="CN16" i="164"/>
  <c r="CN36" i="164" s="1"/>
  <c r="CN16" i="145"/>
  <c r="CN36" i="145" s="1"/>
  <c r="CN6" i="165"/>
  <c r="CU6" i="193"/>
  <c r="AT18" i="165"/>
  <c r="BA18" i="193"/>
  <c r="AU22" i="194"/>
  <c r="AU42" i="194" s="1"/>
  <c r="AU22" i="192"/>
  <c r="AU42" i="192" s="1"/>
  <c r="AU22" i="191"/>
  <c r="AU42" i="191" s="1"/>
  <c r="AU22" i="195"/>
  <c r="AN22" i="145"/>
  <c r="AN42" i="145" s="1"/>
  <c r="AN22" i="163"/>
  <c r="AN42" i="163" s="1"/>
  <c r="AN22" i="166"/>
  <c r="AN42" i="166" s="1"/>
  <c r="AN22" i="80"/>
  <c r="AN42" i="80" s="1"/>
  <c r="AN22" i="126"/>
  <c r="AN42" i="126" s="1"/>
  <c r="AN21" i="144" s="1"/>
  <c r="AN22" i="164"/>
  <c r="AN42" i="164" s="1"/>
  <c r="CY9" i="193"/>
  <c r="CR9" i="165"/>
  <c r="CV9" i="193"/>
  <c r="CO9" i="165"/>
  <c r="CS7" i="165"/>
  <c r="CZ7" i="193"/>
  <c r="CW20" i="195"/>
  <c r="CW20" i="194"/>
  <c r="CW40" i="194" s="1"/>
  <c r="CW20" i="192"/>
  <c r="CW40" i="192" s="1"/>
  <c r="CP20" i="163"/>
  <c r="CP40" i="163" s="1"/>
  <c r="CP20" i="145"/>
  <c r="CP40" i="145" s="1"/>
  <c r="CP20" i="80"/>
  <c r="CP40" i="80" s="1"/>
  <c r="CP20" i="164"/>
  <c r="CP40" i="164" s="1"/>
  <c r="CP20" i="126"/>
  <c r="CP40" i="126" s="1"/>
  <c r="CP19" i="144" s="1"/>
  <c r="CW20" i="191"/>
  <c r="CW40" i="191" s="1"/>
  <c r="CP20" i="166"/>
  <c r="CP40" i="166" s="1"/>
  <c r="CI18" i="165"/>
  <c r="CP18" i="193"/>
  <c r="BD22" i="145"/>
  <c r="BD42" i="145" s="1"/>
  <c r="BK22" i="192"/>
  <c r="BK42" i="192" s="1"/>
  <c r="BD22" i="164"/>
  <c r="BD42" i="164" s="1"/>
  <c r="BK22" i="191"/>
  <c r="BK42" i="191" s="1"/>
  <c r="BD22" i="80"/>
  <c r="BD42" i="80" s="1"/>
  <c r="BD22" i="163"/>
  <c r="BD42" i="163" s="1"/>
  <c r="BD22" i="126"/>
  <c r="BD42" i="126" s="1"/>
  <c r="BD21" i="144" s="1"/>
  <c r="BK22" i="195"/>
  <c r="BD22" i="166"/>
  <c r="BD42" i="166" s="1"/>
  <c r="BK22" i="194"/>
  <c r="BK42" i="194" s="1"/>
  <c r="BI7" i="193"/>
  <c r="BB7" i="165"/>
  <c r="AM22" i="195"/>
  <c r="AM22" i="191"/>
  <c r="AM42" i="191" s="1"/>
  <c r="AF22" i="164"/>
  <c r="AF42" i="164" s="1"/>
  <c r="AM22" i="194"/>
  <c r="AM42" i="194" s="1"/>
  <c r="AM22" i="192"/>
  <c r="AM42" i="192" s="1"/>
  <c r="AF22" i="80"/>
  <c r="AF42" i="80" s="1"/>
  <c r="AF22" i="163"/>
  <c r="AF42" i="163" s="1"/>
  <c r="AF22" i="126"/>
  <c r="AF42" i="126" s="1"/>
  <c r="AF21" i="144" s="1"/>
  <c r="AF22" i="166"/>
  <c r="AF42" i="166" s="1"/>
  <c r="AF22" i="145"/>
  <c r="AF42" i="145" s="1"/>
  <c r="AM11" i="192"/>
  <c r="AM31" i="192" s="1"/>
  <c r="AM11" i="195"/>
  <c r="AM11" i="194"/>
  <c r="AM31" i="194" s="1"/>
  <c r="AF11" i="145"/>
  <c r="AF31" i="145" s="1"/>
  <c r="AF11" i="80"/>
  <c r="AF31" i="80" s="1"/>
  <c r="AF11" i="164"/>
  <c r="AF31" i="164" s="1"/>
  <c r="AF11" i="163"/>
  <c r="AF31" i="163" s="1"/>
  <c r="AF11" i="166"/>
  <c r="AF31" i="166" s="1"/>
  <c r="AM11" i="191"/>
  <c r="AM31" i="191" s="1"/>
  <c r="AF11" i="126"/>
  <c r="AF31" i="126" s="1"/>
  <c r="AF10" i="144" s="1"/>
  <c r="AM20" i="195"/>
  <c r="AM20" i="191"/>
  <c r="AM40" i="191" s="1"/>
  <c r="AF20" i="80"/>
  <c r="AF40" i="80" s="1"/>
  <c r="AM20" i="194"/>
  <c r="AM40" i="194" s="1"/>
  <c r="AF20" i="145"/>
  <c r="AF40" i="145" s="1"/>
  <c r="AF20" i="163"/>
  <c r="AF40" i="163" s="1"/>
  <c r="AM20" i="192"/>
  <c r="AM40" i="192" s="1"/>
  <c r="AF20" i="166"/>
  <c r="AF40" i="166" s="1"/>
  <c r="AF20" i="126"/>
  <c r="AF40" i="126" s="1"/>
  <c r="AF19" i="144" s="1"/>
  <c r="AF20" i="164"/>
  <c r="AF40" i="164" s="1"/>
  <c r="BX7" i="165"/>
  <c r="CE7" i="193"/>
  <c r="BK14" i="163"/>
  <c r="BK34" i="163" s="1"/>
  <c r="BK14" i="80"/>
  <c r="BK34" i="80" s="1"/>
  <c r="BK14" i="145"/>
  <c r="BK34" i="145" s="1"/>
  <c r="BK14" i="166"/>
  <c r="BK34" i="166" s="1"/>
  <c r="BK14" i="164"/>
  <c r="BK34" i="164" s="1"/>
  <c r="BK14" i="126"/>
  <c r="BK34" i="126" s="1"/>
  <c r="BK13" i="144" s="1"/>
  <c r="BR14" i="195"/>
  <c r="BR14" i="194"/>
  <c r="BR34" i="194" s="1"/>
  <c r="BR14" i="192"/>
  <c r="BR34" i="192" s="1"/>
  <c r="BR14" i="191"/>
  <c r="BR34" i="191" s="1"/>
  <c r="CK7" i="193"/>
  <c r="CD7" i="165"/>
  <c r="CG15" i="165"/>
  <c r="CN15" i="193"/>
  <c r="BZ22" i="192"/>
  <c r="BZ42" i="192" s="1"/>
  <c r="BZ22" i="191"/>
  <c r="BZ42" i="191" s="1"/>
  <c r="BZ22" i="195"/>
  <c r="BZ22" i="194"/>
  <c r="BZ42" i="194" s="1"/>
  <c r="BS22" i="166"/>
  <c r="BS42" i="166" s="1"/>
  <c r="BS22" i="126"/>
  <c r="BS42" i="126" s="1"/>
  <c r="BS21" i="144" s="1"/>
  <c r="BS22" i="163"/>
  <c r="BS42" i="163" s="1"/>
  <c r="BS22" i="80"/>
  <c r="BS42" i="80" s="1"/>
  <c r="BS22" i="164"/>
  <c r="BS42" i="164" s="1"/>
  <c r="BS22" i="145"/>
  <c r="BS42" i="145" s="1"/>
  <c r="BW22" i="195"/>
  <c r="BP22" i="163"/>
  <c r="BP42" i="163" s="1"/>
  <c r="BW22" i="194"/>
  <c r="BW42" i="194" s="1"/>
  <c r="BP22" i="164"/>
  <c r="BP42" i="164" s="1"/>
  <c r="BP22" i="126"/>
  <c r="BP42" i="126" s="1"/>
  <c r="BP21" i="144" s="1"/>
  <c r="BW22" i="192"/>
  <c r="BW42" i="192" s="1"/>
  <c r="BW22" i="191"/>
  <c r="BW42" i="191" s="1"/>
  <c r="BP22" i="166"/>
  <c r="BP42" i="166" s="1"/>
  <c r="BP22" i="80"/>
  <c r="BP42" i="80" s="1"/>
  <c r="BP22" i="145"/>
  <c r="BP42" i="145" s="1"/>
  <c r="AF20" i="195"/>
  <c r="AF20" i="194"/>
  <c r="AF40" i="194" s="1"/>
  <c r="AF20" i="192"/>
  <c r="AF40" i="192" s="1"/>
  <c r="AF20" i="191"/>
  <c r="AF40" i="191" s="1"/>
  <c r="Y20" i="166"/>
  <c r="Y40" i="166" s="1"/>
  <c r="Y20" i="126"/>
  <c r="Y40" i="126" s="1"/>
  <c r="Y19" i="144" s="1"/>
  <c r="Y20" i="164"/>
  <c r="Y40" i="164" s="1"/>
  <c r="Y20" i="145"/>
  <c r="Y40" i="145" s="1"/>
  <c r="Y20" i="163"/>
  <c r="Y40" i="163" s="1"/>
  <c r="Y20" i="80"/>
  <c r="Y40" i="80" s="1"/>
  <c r="Y14" i="126"/>
  <c r="Y34" i="126" s="1"/>
  <c r="Y13" i="144" s="1"/>
  <c r="AF14" i="192"/>
  <c r="AF34" i="192" s="1"/>
  <c r="AF14" i="191"/>
  <c r="AF34" i="191" s="1"/>
  <c r="Y14" i="80"/>
  <c r="Y34" i="80" s="1"/>
  <c r="Y14" i="163"/>
  <c r="Y34" i="163" s="1"/>
  <c r="AF14" i="195"/>
  <c r="Y14" i="164"/>
  <c r="Y34" i="164" s="1"/>
  <c r="Y14" i="145"/>
  <c r="Y34" i="145" s="1"/>
  <c r="AF14" i="194"/>
  <c r="AF34" i="194" s="1"/>
  <c r="Y14" i="166"/>
  <c r="Y34" i="166" s="1"/>
  <c r="AH12" i="165"/>
  <c r="AO12" i="193"/>
  <c r="AO14" i="195"/>
  <c r="AO14" i="191"/>
  <c r="AO34" i="191" s="1"/>
  <c r="AH14" i="126"/>
  <c r="AH34" i="126" s="1"/>
  <c r="AH13" i="144" s="1"/>
  <c r="AO14" i="194"/>
  <c r="AO34" i="194" s="1"/>
  <c r="AH14" i="166"/>
  <c r="AH34" i="166" s="1"/>
  <c r="AO14" i="192"/>
  <c r="AO34" i="192" s="1"/>
  <c r="AH14" i="80"/>
  <c r="AH34" i="80" s="1"/>
  <c r="AH14" i="163"/>
  <c r="AH34" i="163" s="1"/>
  <c r="AH14" i="164"/>
  <c r="AH34" i="164" s="1"/>
  <c r="AH14" i="145"/>
  <c r="AH34" i="145" s="1"/>
  <c r="AL12" i="165"/>
  <c r="AS12" i="193"/>
  <c r="CT18" i="165"/>
  <c r="DA18" i="193"/>
  <c r="CG22" i="195"/>
  <c r="CG22" i="194"/>
  <c r="CG42" i="194" s="1"/>
  <c r="CG22" i="192"/>
  <c r="CG42" i="192" s="1"/>
  <c r="BZ22" i="126"/>
  <c r="BZ42" i="126" s="1"/>
  <c r="BZ21" i="144" s="1"/>
  <c r="BZ22" i="80"/>
  <c r="BZ42" i="80" s="1"/>
  <c r="BZ22" i="163"/>
  <c r="BZ42" i="163" s="1"/>
  <c r="BZ22" i="166"/>
  <c r="BZ42" i="166" s="1"/>
  <c r="BZ22" i="145"/>
  <c r="BZ42" i="145" s="1"/>
  <c r="CG22" i="191"/>
  <c r="CG42" i="191" s="1"/>
  <c r="BZ22" i="164"/>
  <c r="BZ42" i="164" s="1"/>
  <c r="AK17" i="192"/>
  <c r="AK37" i="192" s="1"/>
  <c r="AK17" i="191"/>
  <c r="AK37" i="191" s="1"/>
  <c r="AK17" i="195"/>
  <c r="AK17" i="194"/>
  <c r="AK37" i="194" s="1"/>
  <c r="AD17" i="145"/>
  <c r="AD37" i="145" s="1"/>
  <c r="AD17" i="166"/>
  <c r="AD37" i="166" s="1"/>
  <c r="AD17" i="126"/>
  <c r="AD37" i="126" s="1"/>
  <c r="AD16" i="144" s="1"/>
  <c r="AD17" i="163"/>
  <c r="AD37" i="163" s="1"/>
  <c r="AD17" i="80"/>
  <c r="AD37" i="80" s="1"/>
  <c r="AD17" i="164"/>
  <c r="AD37" i="164" s="1"/>
  <c r="CJ17" i="192"/>
  <c r="CJ37" i="192" s="1"/>
  <c r="CJ17" i="191"/>
  <c r="CJ37" i="191" s="1"/>
  <c r="CJ17" i="195"/>
  <c r="CJ17" i="194"/>
  <c r="CJ37" i="194" s="1"/>
  <c r="CC17" i="164"/>
  <c r="CC37" i="164" s="1"/>
  <c r="CC17" i="145"/>
  <c r="CC37" i="145" s="1"/>
  <c r="CC17" i="166"/>
  <c r="CC37" i="166" s="1"/>
  <c r="CC17" i="80"/>
  <c r="CC37" i="80" s="1"/>
  <c r="CC17" i="163"/>
  <c r="CC37" i="163" s="1"/>
  <c r="CC17" i="126"/>
  <c r="CC37" i="126" s="1"/>
  <c r="CC16" i="144" s="1"/>
  <c r="CY12" i="165"/>
  <c r="DF12" i="193"/>
  <c r="BE13" i="126"/>
  <c r="BE33" i="126" s="1"/>
  <c r="BE12" i="144" s="1"/>
  <c r="BL13" i="192"/>
  <c r="BL33" i="192" s="1"/>
  <c r="BL13" i="195"/>
  <c r="BL13" i="194"/>
  <c r="BL33" i="194" s="1"/>
  <c r="BE14" i="54"/>
  <c r="BL13" i="191"/>
  <c r="BL33" i="191" s="1"/>
  <c r="BE13" i="145"/>
  <c r="BE33" i="145" s="1"/>
  <c r="BE13" i="166"/>
  <c r="BE33" i="166" s="1"/>
  <c r="BE13" i="80"/>
  <c r="BE33" i="80" s="1"/>
  <c r="BE13" i="164"/>
  <c r="BE33" i="164" s="1"/>
  <c r="BE13" i="163"/>
  <c r="BE33" i="163" s="1"/>
  <c r="BT6" i="165"/>
  <c r="CA6" i="193"/>
  <c r="AC10" i="195"/>
  <c r="AC10" i="194"/>
  <c r="AC30" i="194" s="1"/>
  <c r="AC10" i="192"/>
  <c r="AC30" i="192" s="1"/>
  <c r="AC10" i="191"/>
  <c r="AC30" i="191" s="1"/>
  <c r="V10" i="164"/>
  <c r="V30" i="164" s="1"/>
  <c r="V11" i="54"/>
  <c r="V10" i="163"/>
  <c r="V30" i="163" s="1"/>
  <c r="V10" i="126"/>
  <c r="V30" i="126" s="1"/>
  <c r="V9" i="144" s="1"/>
  <c r="V10" i="145"/>
  <c r="V30" i="145" s="1"/>
  <c r="V10" i="166"/>
  <c r="V30" i="166" s="1"/>
  <c r="V10" i="80"/>
  <c r="V30" i="80" s="1"/>
  <c r="AC16" i="195"/>
  <c r="V17" i="54"/>
  <c r="AC16" i="192"/>
  <c r="AC36" i="192" s="1"/>
  <c r="AC16" i="191"/>
  <c r="AC36" i="191" s="1"/>
  <c r="AC16" i="194"/>
  <c r="AC36" i="194" s="1"/>
  <c r="V16" i="166"/>
  <c r="V36" i="166" s="1"/>
  <c r="V16" i="126"/>
  <c r="V36" i="126" s="1"/>
  <c r="V15" i="144" s="1"/>
  <c r="V16" i="163"/>
  <c r="V36" i="163" s="1"/>
  <c r="V16" i="80"/>
  <c r="V36" i="80" s="1"/>
  <c r="V16" i="164"/>
  <c r="V36" i="164" s="1"/>
  <c r="V16" i="145"/>
  <c r="V36" i="145" s="1"/>
  <c r="AC6" i="165"/>
  <c r="AJ6" i="193"/>
  <c r="AJ19" i="194"/>
  <c r="AJ39" i="194" s="1"/>
  <c r="AJ19" i="192"/>
  <c r="AJ39" i="192" s="1"/>
  <c r="AJ19" i="195"/>
  <c r="AC20" i="54"/>
  <c r="AJ19" i="191"/>
  <c r="AJ39" i="191" s="1"/>
  <c r="AC19" i="164"/>
  <c r="AC39" i="164" s="1"/>
  <c r="AC19" i="145"/>
  <c r="AC39" i="145" s="1"/>
  <c r="AC19" i="166"/>
  <c r="AC39" i="166" s="1"/>
  <c r="AC19" i="126"/>
  <c r="AC39" i="126" s="1"/>
  <c r="AC18" i="144" s="1"/>
  <c r="AC19" i="163"/>
  <c r="AC39" i="163" s="1"/>
  <c r="AC19" i="80"/>
  <c r="AC39" i="80" s="1"/>
  <c r="AW13" i="191"/>
  <c r="AW33" i="191" s="1"/>
  <c r="AW13" i="195"/>
  <c r="AW13" i="194"/>
  <c r="AW33" i="194" s="1"/>
  <c r="AW13" i="192"/>
  <c r="AW33" i="192" s="1"/>
  <c r="AP14" i="54"/>
  <c r="AP13" i="80"/>
  <c r="AP33" i="80" s="1"/>
  <c r="AP13" i="163"/>
  <c r="AP33" i="163" s="1"/>
  <c r="AP13" i="126"/>
  <c r="AP33" i="126" s="1"/>
  <c r="AP12" i="144" s="1"/>
  <c r="AP13" i="166"/>
  <c r="AP33" i="166" s="1"/>
  <c r="AP13" i="145"/>
  <c r="AP33" i="145" s="1"/>
  <c r="AP13" i="164"/>
  <c r="AP33" i="164" s="1"/>
  <c r="AW10" i="192"/>
  <c r="AW30" i="192" s="1"/>
  <c r="AW10" i="195"/>
  <c r="AW10" i="194"/>
  <c r="AW30" i="194" s="1"/>
  <c r="AP11" i="54"/>
  <c r="AP10" i="164"/>
  <c r="AP30" i="164" s="1"/>
  <c r="AW10" i="191"/>
  <c r="AW30" i="191" s="1"/>
  <c r="AP10" i="145"/>
  <c r="AP30" i="145" s="1"/>
  <c r="AP10" i="126"/>
  <c r="AP30" i="126" s="1"/>
  <c r="AP9" i="144" s="1"/>
  <c r="AP10" i="163"/>
  <c r="AP30" i="163" s="1"/>
  <c r="AP10" i="166"/>
  <c r="AP30" i="166" s="1"/>
  <c r="AP10" i="80"/>
  <c r="AP30" i="80" s="1"/>
  <c r="AH13" i="192"/>
  <c r="AH33" i="192" s="1"/>
  <c r="AH13" i="195"/>
  <c r="AH13" i="194"/>
  <c r="AH33" i="194" s="1"/>
  <c r="AA14" i="54"/>
  <c r="AH13" i="191"/>
  <c r="AH33" i="191" s="1"/>
  <c r="AA13" i="163"/>
  <c r="AA33" i="163" s="1"/>
  <c r="AA13" i="166"/>
  <c r="AA33" i="166" s="1"/>
  <c r="AA13" i="145"/>
  <c r="AA33" i="145" s="1"/>
  <c r="AA13" i="164"/>
  <c r="AA33" i="164" s="1"/>
  <c r="AA13" i="80"/>
  <c r="AA33" i="80" s="1"/>
  <c r="AA13" i="126"/>
  <c r="AA33" i="126" s="1"/>
  <c r="AA12" i="144" s="1"/>
  <c r="BN19" i="195"/>
  <c r="BN19" i="194"/>
  <c r="BN39" i="194" s="1"/>
  <c r="BN19" i="192"/>
  <c r="BN39" i="192" s="1"/>
  <c r="BG20" i="54"/>
  <c r="BN19" i="191"/>
  <c r="BN39" i="191" s="1"/>
  <c r="BG19" i="163"/>
  <c r="BG39" i="163" s="1"/>
  <c r="BG19" i="80"/>
  <c r="BG39" i="80" s="1"/>
  <c r="BG19" i="164"/>
  <c r="BG39" i="164" s="1"/>
  <c r="BG19" i="145"/>
  <c r="BG39" i="145" s="1"/>
  <c r="BG19" i="166"/>
  <c r="BG39" i="166" s="1"/>
  <c r="BG19" i="126"/>
  <c r="BG39" i="126" s="1"/>
  <c r="BG18" i="144" s="1"/>
  <c r="AR19" i="194"/>
  <c r="AR39" i="194" s="1"/>
  <c r="AR19" i="192"/>
  <c r="AR39" i="192" s="1"/>
  <c r="AR19" i="195"/>
  <c r="AK20" i="54"/>
  <c r="AR19" i="191"/>
  <c r="AR39" i="191" s="1"/>
  <c r="AK19" i="145"/>
  <c r="AK39" i="145" s="1"/>
  <c r="AK19" i="166"/>
  <c r="AK39" i="166" s="1"/>
  <c r="AK19" i="80"/>
  <c r="AK39" i="80" s="1"/>
  <c r="AK19" i="163"/>
  <c r="AK39" i="163" s="1"/>
  <c r="AK19" i="126"/>
  <c r="AK39" i="126" s="1"/>
  <c r="AK18" i="144" s="1"/>
  <c r="AK19" i="164"/>
  <c r="AK39" i="164" s="1"/>
  <c r="AR10" i="192"/>
  <c r="AR30" i="192" s="1"/>
  <c r="AR10" i="195"/>
  <c r="AR10" i="194"/>
  <c r="AR30" i="194" s="1"/>
  <c r="AK11" i="54"/>
  <c r="AR10" i="191"/>
  <c r="AR30" i="191" s="1"/>
  <c r="AK10" i="145"/>
  <c r="AK30" i="145" s="1"/>
  <c r="AK10" i="166"/>
  <c r="AK30" i="166" s="1"/>
  <c r="AK10" i="126"/>
  <c r="AK30" i="126" s="1"/>
  <c r="AK9" i="144" s="1"/>
  <c r="AK10" i="163"/>
  <c r="AK30" i="163" s="1"/>
  <c r="AK10" i="80"/>
  <c r="AK30" i="80" s="1"/>
  <c r="AK10" i="164"/>
  <c r="AK30" i="164" s="1"/>
  <c r="BA15" i="193"/>
  <c r="AT15" i="165"/>
  <c r="AU20" i="191"/>
  <c r="AU40" i="191" s="1"/>
  <c r="AN20" i="163"/>
  <c r="AN40" i="163" s="1"/>
  <c r="AN20" i="126"/>
  <c r="AN40" i="126" s="1"/>
  <c r="AN19" i="144" s="1"/>
  <c r="AU20" i="195"/>
  <c r="AN20" i="166"/>
  <c r="AN40" i="166" s="1"/>
  <c r="AN20" i="164"/>
  <c r="AN40" i="164" s="1"/>
  <c r="AU20" i="194"/>
  <c r="AU40" i="194" s="1"/>
  <c r="AN20" i="80"/>
  <c r="AN40" i="80" s="1"/>
  <c r="AU20" i="192"/>
  <c r="AU40" i="192" s="1"/>
  <c r="AN20" i="145"/>
  <c r="AN40" i="145" s="1"/>
  <c r="AI9" i="165"/>
  <c r="AP9" i="193"/>
  <c r="AJ7" i="165"/>
  <c r="AQ7" i="193"/>
  <c r="CO14" i="164"/>
  <c r="CO34" i="164" s="1"/>
  <c r="CV14" i="195"/>
  <c r="CV14" i="194"/>
  <c r="CV34" i="194" s="1"/>
  <c r="CV14" i="192"/>
  <c r="CV34" i="192" s="1"/>
  <c r="CV14" i="191"/>
  <c r="CV34" i="191" s="1"/>
  <c r="CO14" i="80"/>
  <c r="CO34" i="80" s="1"/>
  <c r="CO14" i="163"/>
  <c r="CO34" i="163" s="1"/>
  <c r="CO14" i="166"/>
  <c r="CO34" i="166" s="1"/>
  <c r="CO14" i="126"/>
  <c r="CO34" i="126" s="1"/>
  <c r="CO13" i="144" s="1"/>
  <c r="CO14" i="145"/>
  <c r="CO34" i="145" s="1"/>
  <c r="CP9" i="165"/>
  <c r="CW9" i="193"/>
  <c r="CP22" i="192"/>
  <c r="CP42" i="192" s="1"/>
  <c r="CP22" i="191"/>
  <c r="CP42" i="191" s="1"/>
  <c r="CP22" i="195"/>
  <c r="CP22" i="194"/>
  <c r="CP42" i="194" s="1"/>
  <c r="CI22" i="166"/>
  <c r="CI42" i="166" s="1"/>
  <c r="CI22" i="126"/>
  <c r="CI42" i="126" s="1"/>
  <c r="CI21" i="144" s="1"/>
  <c r="CI22" i="163"/>
  <c r="CI42" i="163" s="1"/>
  <c r="CI22" i="80"/>
  <c r="CI42" i="80" s="1"/>
  <c r="CI22" i="164"/>
  <c r="CI42" i="164" s="1"/>
  <c r="CI22" i="145"/>
  <c r="CI42" i="145" s="1"/>
  <c r="CX22" i="192"/>
  <c r="CX42" i="192" s="1"/>
  <c r="CX22" i="191"/>
  <c r="CX42" i="191" s="1"/>
  <c r="CX22" i="195"/>
  <c r="CX22" i="194"/>
  <c r="CX42" i="194" s="1"/>
  <c r="CQ22" i="145"/>
  <c r="CQ42" i="145" s="1"/>
  <c r="CQ22" i="166"/>
  <c r="CQ42" i="166" s="1"/>
  <c r="CQ22" i="126"/>
  <c r="CQ42" i="126" s="1"/>
  <c r="CQ21" i="144" s="1"/>
  <c r="CQ22" i="163"/>
  <c r="CQ42" i="163" s="1"/>
  <c r="CQ22" i="80"/>
  <c r="CQ42" i="80" s="1"/>
  <c r="CQ22" i="164"/>
  <c r="CQ42" i="164" s="1"/>
  <c r="T22" i="195"/>
  <c r="T22" i="192"/>
  <c r="T42" i="192" s="1"/>
  <c r="M22" i="145"/>
  <c r="M42" i="145" s="1"/>
  <c r="M22" i="166"/>
  <c r="M42" i="166" s="1"/>
  <c r="M22" i="126"/>
  <c r="M42" i="126" s="1"/>
  <c r="M21" i="144" s="1"/>
  <c r="T22" i="191"/>
  <c r="T42" i="191" s="1"/>
  <c r="M22" i="163"/>
  <c r="M42" i="163" s="1"/>
  <c r="M22" i="80"/>
  <c r="M42" i="80" s="1"/>
  <c r="T22" i="194"/>
  <c r="T42" i="194" s="1"/>
  <c r="M22" i="164"/>
  <c r="M42" i="164" s="1"/>
  <c r="BF9" i="165"/>
  <c r="BM9" i="193"/>
  <c r="CD12" i="165"/>
  <c r="CK12" i="193"/>
  <c r="BW15" i="193"/>
  <c r="BP15" i="165"/>
  <c r="AB15" i="193"/>
  <c r="U15" i="165"/>
  <c r="AB7" i="193"/>
  <c r="U7" i="165"/>
  <c r="BO7" i="193"/>
  <c r="BH7" i="165"/>
  <c r="BO14" i="195"/>
  <c r="BH14" i="163"/>
  <c r="BH34" i="163" s="1"/>
  <c r="BH14" i="80"/>
  <c r="BH34" i="80" s="1"/>
  <c r="BO14" i="194"/>
  <c r="BO34" i="194" s="1"/>
  <c r="BH14" i="166"/>
  <c r="BH34" i="166" s="1"/>
  <c r="BH14" i="145"/>
  <c r="BH34" i="145" s="1"/>
  <c r="BO14" i="192"/>
  <c r="BO34" i="192" s="1"/>
  <c r="BO14" i="191"/>
  <c r="BO34" i="191" s="1"/>
  <c r="BH14" i="164"/>
  <c r="BH34" i="164" s="1"/>
  <c r="BH14" i="126"/>
  <c r="BH34" i="126" s="1"/>
  <c r="BH13" i="144" s="1"/>
  <c r="AH18" i="165"/>
  <c r="AO18" i="193"/>
  <c r="BE20" i="195"/>
  <c r="BE20" i="194"/>
  <c r="BE40" i="194" s="1"/>
  <c r="BE20" i="192"/>
  <c r="BE40" i="192" s="1"/>
  <c r="AX20" i="164"/>
  <c r="AX40" i="164" s="1"/>
  <c r="AX20" i="145"/>
  <c r="AX40" i="145" s="1"/>
  <c r="AX20" i="166"/>
  <c r="AX40" i="166" s="1"/>
  <c r="AX20" i="80"/>
  <c r="AX40" i="80" s="1"/>
  <c r="AX20" i="126"/>
  <c r="AX40" i="126" s="1"/>
  <c r="AX19" i="144" s="1"/>
  <c r="BE20" i="191"/>
  <c r="BE40" i="191" s="1"/>
  <c r="AX20" i="163"/>
  <c r="AX40" i="163" s="1"/>
  <c r="AX14" i="164"/>
  <c r="AX34" i="164" s="1"/>
  <c r="AX14" i="80"/>
  <c r="AX34" i="80" s="1"/>
  <c r="BE14" i="195"/>
  <c r="AX14" i="163"/>
  <c r="AX34" i="163" s="1"/>
  <c r="BE14" i="194"/>
  <c r="BE34" i="194" s="1"/>
  <c r="BE14" i="191"/>
  <c r="BE34" i="191" s="1"/>
  <c r="AX14" i="166"/>
  <c r="AX34" i="166" s="1"/>
  <c r="BE14" i="192"/>
  <c r="BE34" i="192" s="1"/>
  <c r="AX14" i="126"/>
  <c r="AX34" i="126" s="1"/>
  <c r="AX13" i="144" s="1"/>
  <c r="AX14" i="145"/>
  <c r="AX34" i="145" s="1"/>
  <c r="AO9" i="165"/>
  <c r="AV9" i="193"/>
  <c r="I12" i="165"/>
  <c r="P12" i="193"/>
  <c r="AR7" i="165"/>
  <c r="AY7" i="193"/>
  <c r="Q17" i="191"/>
  <c r="Q37" i="191" s="1"/>
  <c r="J17" i="166"/>
  <c r="J37" i="166" s="1"/>
  <c r="J17" i="126"/>
  <c r="J37" i="126" s="1"/>
  <c r="J16" i="144" s="1"/>
  <c r="Q17" i="195"/>
  <c r="J17" i="163"/>
  <c r="J37" i="163" s="1"/>
  <c r="J17" i="80"/>
  <c r="J37" i="80" s="1"/>
  <c r="Q17" i="194"/>
  <c r="Q37" i="194" s="1"/>
  <c r="J17" i="164"/>
  <c r="J37" i="164" s="1"/>
  <c r="Q17" i="192"/>
  <c r="Q37" i="192" s="1"/>
  <c r="J17" i="145"/>
  <c r="J37" i="145" s="1"/>
  <c r="CC9" i="165"/>
  <c r="CJ9" i="193"/>
  <c r="CX9" i="165"/>
  <c r="DE9" i="193"/>
  <c r="DF22" i="192"/>
  <c r="DF42" i="192" s="1"/>
  <c r="DF22" i="191"/>
  <c r="DF42" i="191" s="1"/>
  <c r="DF22" i="195"/>
  <c r="DF22" i="194"/>
  <c r="DF42" i="194" s="1"/>
  <c r="CY22" i="166"/>
  <c r="CY42" i="166" s="1"/>
  <c r="CY22" i="126"/>
  <c r="CY42" i="126" s="1"/>
  <c r="CY21" i="144" s="1"/>
  <c r="CY22" i="163"/>
  <c r="CY42" i="163" s="1"/>
  <c r="CY22" i="80"/>
  <c r="CY42" i="80" s="1"/>
  <c r="CY22" i="164"/>
  <c r="CY42" i="164" s="1"/>
  <c r="CY22" i="145"/>
  <c r="CY42" i="145" s="1"/>
  <c r="CL7" i="165"/>
  <c r="CS7" i="193"/>
  <c r="X11" i="164"/>
  <c r="X31" i="164" s="1"/>
  <c r="X11" i="163"/>
  <c r="X31" i="163" s="1"/>
  <c r="X11" i="145"/>
  <c r="X31" i="145" s="1"/>
  <c r="X11" i="126"/>
  <c r="X31" i="126" s="1"/>
  <c r="X10" i="144" s="1"/>
  <c r="AE11" i="195"/>
  <c r="AE11" i="194"/>
  <c r="AE31" i="194" s="1"/>
  <c r="AE11" i="191"/>
  <c r="AE31" i="191" s="1"/>
  <c r="X11" i="80"/>
  <c r="X31" i="80" s="1"/>
  <c r="AE11" i="192"/>
  <c r="AE31" i="192" s="1"/>
  <c r="X11" i="166"/>
  <c r="X31" i="166" s="1"/>
  <c r="BY16" i="195"/>
  <c r="BY16" i="194"/>
  <c r="BY36" i="194" s="1"/>
  <c r="BY16" i="192"/>
  <c r="BY36" i="192" s="1"/>
  <c r="BR17" i="54"/>
  <c r="BY16" i="191"/>
  <c r="BY36" i="191" s="1"/>
  <c r="BR16" i="145"/>
  <c r="BR36" i="145" s="1"/>
  <c r="BR16" i="166"/>
  <c r="BR36" i="166" s="1"/>
  <c r="BR16" i="126"/>
  <c r="BR36" i="126" s="1"/>
  <c r="BR15" i="144" s="1"/>
  <c r="BR16" i="163"/>
  <c r="BR36" i="163" s="1"/>
  <c r="BR16" i="80"/>
  <c r="BR36" i="80" s="1"/>
  <c r="BR16" i="164"/>
  <c r="BR36" i="164" s="1"/>
  <c r="CM6" i="193"/>
  <c r="CF6" i="165"/>
  <c r="CF13" i="80"/>
  <c r="CF33" i="80" s="1"/>
  <c r="CM13" i="192"/>
  <c r="CM33" i="192" s="1"/>
  <c r="CM13" i="195"/>
  <c r="CM13" i="194"/>
  <c r="CM33" i="194" s="1"/>
  <c r="CF13" i="166"/>
  <c r="CF33" i="166" s="1"/>
  <c r="CF13" i="126"/>
  <c r="CF33" i="126" s="1"/>
  <c r="CF12" i="144" s="1"/>
  <c r="CF13" i="163"/>
  <c r="CF33" i="163" s="1"/>
  <c r="CF14" i="54"/>
  <c r="CF13" i="164"/>
  <c r="CF33" i="164" s="1"/>
  <c r="CM13" i="191"/>
  <c r="CM33" i="191" s="1"/>
  <c r="CF13" i="145"/>
  <c r="CF33" i="145" s="1"/>
  <c r="R8" i="194"/>
  <c r="R28" i="194" s="1"/>
  <c r="R8" i="191"/>
  <c r="R28" i="191" s="1"/>
  <c r="K8" i="164"/>
  <c r="K28" i="164" s="1"/>
  <c r="R8" i="192"/>
  <c r="R28" i="192" s="1"/>
  <c r="K8" i="145"/>
  <c r="K28" i="145" s="1"/>
  <c r="K8" i="166"/>
  <c r="K28" i="166" s="1"/>
  <c r="K8" i="126"/>
  <c r="K28" i="126" s="1"/>
  <c r="K7" i="144" s="1"/>
  <c r="R8" i="195"/>
  <c r="K22" i="54"/>
  <c r="U22" i="97" s="1"/>
  <c r="K8" i="163"/>
  <c r="K28" i="163" s="1"/>
  <c r="K8" i="80"/>
  <c r="K28" i="80" s="1"/>
  <c r="K6" i="165"/>
  <c r="R6" i="193"/>
  <c r="K19" i="166"/>
  <c r="K39" i="166" s="1"/>
  <c r="K19" i="145"/>
  <c r="K39" i="145" s="1"/>
  <c r="R19" i="195"/>
  <c r="K19" i="80"/>
  <c r="K39" i="80" s="1"/>
  <c r="K20" i="54"/>
  <c r="U20" i="97" s="1"/>
  <c r="R19" i="194"/>
  <c r="R39" i="194" s="1"/>
  <c r="R19" i="191"/>
  <c r="R39" i="191" s="1"/>
  <c r="K19" i="163"/>
  <c r="K39" i="163" s="1"/>
  <c r="R19" i="192"/>
  <c r="R39" i="192" s="1"/>
  <c r="K19" i="164"/>
  <c r="K39" i="164" s="1"/>
  <c r="K19" i="126"/>
  <c r="K39" i="126" s="1"/>
  <c r="K18" i="144" s="1"/>
  <c r="BX10" i="195"/>
  <c r="BX10" i="194"/>
  <c r="BX30" i="194" s="1"/>
  <c r="BX10" i="192"/>
  <c r="BX30" i="192" s="1"/>
  <c r="BQ11" i="54"/>
  <c r="BX10" i="191"/>
  <c r="BX30" i="191" s="1"/>
  <c r="BQ10" i="145"/>
  <c r="BQ30" i="145" s="1"/>
  <c r="BQ10" i="166"/>
  <c r="BQ30" i="166" s="1"/>
  <c r="BQ10" i="126"/>
  <c r="BQ30" i="126" s="1"/>
  <c r="BQ9" i="144" s="1"/>
  <c r="BQ10" i="163"/>
  <c r="BQ30" i="163" s="1"/>
  <c r="BQ10" i="80"/>
  <c r="BQ30" i="80" s="1"/>
  <c r="BQ10" i="164"/>
  <c r="BQ30" i="164" s="1"/>
  <c r="BX19" i="195"/>
  <c r="BX19" i="194"/>
  <c r="BX39" i="194" s="1"/>
  <c r="BX19" i="192"/>
  <c r="BX39" i="192" s="1"/>
  <c r="BQ20" i="54"/>
  <c r="BX19" i="191"/>
  <c r="BX39" i="191" s="1"/>
  <c r="BQ19" i="163"/>
  <c r="BQ39" i="163" s="1"/>
  <c r="BQ19" i="126"/>
  <c r="BQ39" i="126" s="1"/>
  <c r="BQ18" i="144" s="1"/>
  <c r="BQ19" i="164"/>
  <c r="BQ39" i="164" s="1"/>
  <c r="BQ19" i="145"/>
  <c r="BQ39" i="145" s="1"/>
  <c r="BQ19" i="166"/>
  <c r="BQ39" i="166" s="1"/>
  <c r="BQ19" i="80"/>
  <c r="BQ39" i="80" s="1"/>
  <c r="AI10" i="194"/>
  <c r="AI30" i="194" s="1"/>
  <c r="AI10" i="192"/>
  <c r="AI30" i="192" s="1"/>
  <c r="AI10" i="191"/>
  <c r="AI30" i="191" s="1"/>
  <c r="AI10" i="195"/>
  <c r="AB10" i="166"/>
  <c r="AB30" i="166" s="1"/>
  <c r="AB10" i="163"/>
  <c r="AB30" i="163" s="1"/>
  <c r="AB10" i="164"/>
  <c r="AB30" i="164" s="1"/>
  <c r="AB10" i="80"/>
  <c r="AB30" i="80" s="1"/>
  <c r="AB10" i="145"/>
  <c r="AB30" i="145" s="1"/>
  <c r="AB11" i="54"/>
  <c r="AB10" i="126"/>
  <c r="AB30" i="126" s="1"/>
  <c r="AB9" i="144" s="1"/>
  <c r="AI16" i="192"/>
  <c r="AI36" i="192" s="1"/>
  <c r="AI16" i="195"/>
  <c r="AI16" i="194"/>
  <c r="AI36" i="194" s="1"/>
  <c r="AB17" i="54"/>
  <c r="AI16" i="191"/>
  <c r="AI36" i="191" s="1"/>
  <c r="AB16" i="163"/>
  <c r="AB36" i="163" s="1"/>
  <c r="AB16" i="80"/>
  <c r="AB36" i="80" s="1"/>
  <c r="AB16" i="164"/>
  <c r="AB36" i="164" s="1"/>
  <c r="AB16" i="145"/>
  <c r="AB36" i="145" s="1"/>
  <c r="AB16" i="166"/>
  <c r="AB36" i="166" s="1"/>
  <c r="AB16" i="126"/>
  <c r="AB36" i="126" s="1"/>
  <c r="AB15" i="144" s="1"/>
  <c r="CT13" i="192"/>
  <c r="CT33" i="192" s="1"/>
  <c r="CT13" i="195"/>
  <c r="CT13" i="194"/>
  <c r="CT33" i="194" s="1"/>
  <c r="CM14" i="54"/>
  <c r="CM13" i="80"/>
  <c r="CM33" i="80" s="1"/>
  <c r="CT13" i="191"/>
  <c r="CT33" i="191" s="1"/>
  <c r="CM13" i="163"/>
  <c r="CM33" i="163" s="1"/>
  <c r="CM13" i="166"/>
  <c r="CM33" i="166" s="1"/>
  <c r="CM13" i="145"/>
  <c r="CM33" i="145" s="1"/>
  <c r="CM13" i="164"/>
  <c r="CM33" i="164" s="1"/>
  <c r="CM13" i="126"/>
  <c r="CM33" i="126" s="1"/>
  <c r="CM12" i="144" s="1"/>
  <c r="CQ19" i="192"/>
  <c r="CQ39" i="192" s="1"/>
  <c r="CQ19" i="195"/>
  <c r="CQ19" i="194"/>
  <c r="CQ39" i="194" s="1"/>
  <c r="CJ19" i="80"/>
  <c r="CJ39" i="80" s="1"/>
  <c r="CQ19" i="191"/>
  <c r="CQ39" i="191" s="1"/>
  <c r="CJ20" i="54"/>
  <c r="CJ19" i="164"/>
  <c r="CJ39" i="164" s="1"/>
  <c r="CJ19" i="166"/>
  <c r="CJ39" i="166" s="1"/>
  <c r="CJ19" i="126"/>
  <c r="CJ39" i="126" s="1"/>
  <c r="CJ18" i="144" s="1"/>
  <c r="CJ19" i="163"/>
  <c r="CJ39" i="163" s="1"/>
  <c r="CJ19" i="145"/>
  <c r="CJ39" i="145" s="1"/>
  <c r="CQ10" i="195"/>
  <c r="CQ10" i="194"/>
  <c r="CQ30" i="194" s="1"/>
  <c r="CQ10" i="192"/>
  <c r="CQ30" i="192" s="1"/>
  <c r="CJ11" i="54"/>
  <c r="CQ10" i="191"/>
  <c r="CQ30" i="191" s="1"/>
  <c r="CJ10" i="164"/>
  <c r="CJ30" i="164" s="1"/>
  <c r="CJ10" i="145"/>
  <c r="CJ30" i="145" s="1"/>
  <c r="CJ10" i="166"/>
  <c r="CJ30" i="166" s="1"/>
  <c r="CJ10" i="126"/>
  <c r="CJ30" i="126" s="1"/>
  <c r="CJ9" i="144" s="1"/>
  <c r="CJ10" i="163"/>
  <c r="CJ30" i="163" s="1"/>
  <c r="CJ10" i="80"/>
  <c r="CJ30" i="80" s="1"/>
  <c r="Z6" i="165"/>
  <c r="AG6" i="193"/>
  <c r="AQ11" i="195"/>
  <c r="AQ11" i="194"/>
  <c r="AQ31" i="194" s="1"/>
  <c r="AQ11" i="192"/>
  <c r="AQ31" i="192" s="1"/>
  <c r="AQ11" i="191"/>
  <c r="AQ31" i="191" s="1"/>
  <c r="AJ11" i="145"/>
  <c r="AJ31" i="145" s="1"/>
  <c r="AJ11" i="166"/>
  <c r="AJ31" i="166" s="1"/>
  <c r="AJ11" i="163"/>
  <c r="AJ31" i="163" s="1"/>
  <c r="AJ11" i="164"/>
  <c r="AJ31" i="164" s="1"/>
  <c r="AJ11" i="126"/>
  <c r="AJ31" i="126" s="1"/>
  <c r="AJ10" i="144" s="1"/>
  <c r="AJ11" i="80"/>
  <c r="AJ31" i="80" s="1"/>
  <c r="AQ9" i="193"/>
  <c r="AJ9" i="165"/>
  <c r="CY18" i="193"/>
  <c r="CR18" i="165"/>
  <c r="BD20" i="163"/>
  <c r="BD40" i="163" s="1"/>
  <c r="BD20" i="145"/>
  <c r="BD40" i="145" s="1"/>
  <c r="BD20" i="126"/>
  <c r="BD40" i="126" s="1"/>
  <c r="BD19" i="144" s="1"/>
  <c r="BD20" i="80"/>
  <c r="BD40" i="80" s="1"/>
  <c r="BD20" i="164"/>
  <c r="BD40" i="164" s="1"/>
  <c r="BD20" i="166"/>
  <c r="BD40" i="166" s="1"/>
  <c r="BK20" i="191"/>
  <c r="BK40" i="191" s="1"/>
  <c r="BK20" i="195"/>
  <c r="BK20" i="194"/>
  <c r="BK40" i="194" s="1"/>
  <c r="BK20" i="192"/>
  <c r="BK40" i="192" s="1"/>
  <c r="CK18" i="165"/>
  <c r="CR18" i="193"/>
  <c r="CE20" i="195"/>
  <c r="CE20" i="194"/>
  <c r="CE40" i="194" s="1"/>
  <c r="CE20" i="192"/>
  <c r="CE40" i="192" s="1"/>
  <c r="CE20" i="191"/>
  <c r="CE40" i="191" s="1"/>
  <c r="BX20" i="145"/>
  <c r="BX40" i="145" s="1"/>
  <c r="BX20" i="166"/>
  <c r="BX40" i="166" s="1"/>
  <c r="BX20" i="126"/>
  <c r="BX40" i="126" s="1"/>
  <c r="BX19" i="144" s="1"/>
  <c r="BX20" i="163"/>
  <c r="BX40" i="163" s="1"/>
  <c r="BX20" i="80"/>
  <c r="BX40" i="80" s="1"/>
  <c r="BX20" i="164"/>
  <c r="BX40" i="164" s="1"/>
  <c r="T17" i="195"/>
  <c r="T17" i="191"/>
  <c r="T37" i="191" s="1"/>
  <c r="T17" i="194"/>
  <c r="T37" i="194" s="1"/>
  <c r="T17" i="192"/>
  <c r="T37" i="192" s="1"/>
  <c r="M17" i="166"/>
  <c r="M37" i="166" s="1"/>
  <c r="M17" i="80"/>
  <c r="M37" i="80" s="1"/>
  <c r="M17" i="163"/>
  <c r="M37" i="163" s="1"/>
  <c r="M17" i="126"/>
  <c r="M37" i="126" s="1"/>
  <c r="M16" i="144" s="1"/>
  <c r="M17" i="164"/>
  <c r="M37" i="164" s="1"/>
  <c r="M17" i="145"/>
  <c r="M37" i="145" s="1"/>
  <c r="BW20" i="194"/>
  <c r="BW40" i="194" s="1"/>
  <c r="BW20" i="192"/>
  <c r="BW40" i="192" s="1"/>
  <c r="BW20" i="195"/>
  <c r="BP20" i="126"/>
  <c r="BP40" i="126" s="1"/>
  <c r="BP19" i="144" s="1"/>
  <c r="BP20" i="80"/>
  <c r="BP40" i="80" s="1"/>
  <c r="BP20" i="166"/>
  <c r="BP40" i="166" s="1"/>
  <c r="BP20" i="145"/>
  <c r="BP40" i="145" s="1"/>
  <c r="BW20" i="191"/>
  <c r="BW40" i="191" s="1"/>
  <c r="BP20" i="164"/>
  <c r="BP40" i="164" s="1"/>
  <c r="BP20" i="163"/>
  <c r="BP40" i="163" s="1"/>
  <c r="BO9" i="193"/>
  <c r="BH9" i="165"/>
  <c r="AH9" i="165"/>
  <c r="AO9" i="193"/>
  <c r="CT22" i="164"/>
  <c r="CT42" i="164" s="1"/>
  <c r="CT22" i="145"/>
  <c r="CT42" i="145" s="1"/>
  <c r="CT22" i="166"/>
  <c r="CT42" i="166" s="1"/>
  <c r="CT22" i="126"/>
  <c r="CT42" i="126" s="1"/>
  <c r="CT21" i="144" s="1"/>
  <c r="CT22" i="163"/>
  <c r="CT42" i="163" s="1"/>
  <c r="CT22" i="80"/>
  <c r="CT42" i="80" s="1"/>
  <c r="DA22" i="192"/>
  <c r="DA42" i="192" s="1"/>
  <c r="DA22" i="191"/>
  <c r="DA42" i="191" s="1"/>
  <c r="DA22" i="195"/>
  <c r="DA22" i="194"/>
  <c r="DA42" i="194" s="1"/>
  <c r="BZ11" i="163"/>
  <c r="BZ31" i="163" s="1"/>
  <c r="BZ11" i="164"/>
  <c r="BZ31" i="164" s="1"/>
  <c r="BZ11" i="166"/>
  <c r="BZ31" i="166" s="1"/>
  <c r="BZ11" i="145"/>
  <c r="BZ31" i="145" s="1"/>
  <c r="CG11" i="195"/>
  <c r="BZ11" i="80"/>
  <c r="BZ31" i="80" s="1"/>
  <c r="CG11" i="194"/>
  <c r="CG31" i="194" s="1"/>
  <c r="CG11" i="191"/>
  <c r="CG31" i="191" s="1"/>
  <c r="CG11" i="192"/>
  <c r="CG31" i="192" s="1"/>
  <c r="BZ11" i="126"/>
  <c r="BZ31" i="126" s="1"/>
  <c r="BZ10" i="144" s="1"/>
  <c r="BV22" i="166"/>
  <c r="BV42" i="166" s="1"/>
  <c r="CC22" i="192"/>
  <c r="CC42" i="192" s="1"/>
  <c r="BV22" i="164"/>
  <c r="BV42" i="164" s="1"/>
  <c r="BV22" i="80"/>
  <c r="BV42" i="80" s="1"/>
  <c r="BV22" i="126"/>
  <c r="BV42" i="126" s="1"/>
  <c r="BV21" i="144" s="1"/>
  <c r="BV22" i="163"/>
  <c r="BV42" i="163" s="1"/>
  <c r="CC22" i="195"/>
  <c r="CC22" i="191"/>
  <c r="CC42" i="191" s="1"/>
  <c r="CC22" i="194"/>
  <c r="CC42" i="194" s="1"/>
  <c r="BV22" i="145"/>
  <c r="BV42" i="145" s="1"/>
  <c r="BC14" i="194"/>
  <c r="BC34" i="194" s="1"/>
  <c r="AV14" i="145"/>
  <c r="AV34" i="145" s="1"/>
  <c r="AV14" i="166"/>
  <c r="AV34" i="166" s="1"/>
  <c r="BC14" i="192"/>
  <c r="BC34" i="192" s="1"/>
  <c r="AV14" i="163"/>
  <c r="AV34" i="163" s="1"/>
  <c r="AV14" i="164"/>
  <c r="AV34" i="164" s="1"/>
  <c r="BC14" i="191"/>
  <c r="BC34" i="191" s="1"/>
  <c r="AV14" i="126"/>
  <c r="AV34" i="126" s="1"/>
  <c r="AV13" i="144" s="1"/>
  <c r="BC14" i="195"/>
  <c r="AV14" i="80"/>
  <c r="AV34" i="80" s="1"/>
  <c r="I9" i="165"/>
  <c r="P9" i="193"/>
  <c r="U11" i="195"/>
  <c r="U11" i="194"/>
  <c r="U31" i="194" s="1"/>
  <c r="N11" i="166"/>
  <c r="N31" i="166" s="1"/>
  <c r="N11" i="126"/>
  <c r="N31" i="126" s="1"/>
  <c r="N10" i="144" s="1"/>
  <c r="U11" i="192"/>
  <c r="U31" i="192" s="1"/>
  <c r="N11" i="163"/>
  <c r="N31" i="163" s="1"/>
  <c r="N11" i="80"/>
  <c r="N31" i="80" s="1"/>
  <c r="N11" i="145"/>
  <c r="N31" i="145" s="1"/>
  <c r="U11" i="191"/>
  <c r="U31" i="191" s="1"/>
  <c r="N11" i="164"/>
  <c r="N31" i="164" s="1"/>
  <c r="Q7" i="193"/>
  <c r="J7" i="165"/>
  <c r="DE15" i="193"/>
  <c r="CX15" i="165"/>
  <c r="DE14" i="192"/>
  <c r="DE34" i="192" s="1"/>
  <c r="CX14" i="166"/>
  <c r="CX34" i="166" s="1"/>
  <c r="CX14" i="80"/>
  <c r="CX34" i="80" s="1"/>
  <c r="DE14" i="191"/>
  <c r="DE34" i="191" s="1"/>
  <c r="CX14" i="126"/>
  <c r="CX34" i="126" s="1"/>
  <c r="CX13" i="144" s="1"/>
  <c r="DE14" i="195"/>
  <c r="CX14" i="145"/>
  <c r="CX34" i="145" s="1"/>
  <c r="CX14" i="164"/>
  <c r="CX34" i="164" s="1"/>
  <c r="DE14" i="194"/>
  <c r="DE34" i="194" s="1"/>
  <c r="CX14" i="163"/>
  <c r="CX34" i="163" s="1"/>
  <c r="V13" i="195"/>
  <c r="V13" i="194"/>
  <c r="V33" i="194" s="1"/>
  <c r="V13" i="192"/>
  <c r="V33" i="192" s="1"/>
  <c r="O14" i="54"/>
  <c r="V13" i="191"/>
  <c r="V33" i="191" s="1"/>
  <c r="O13" i="163"/>
  <c r="O33" i="163" s="1"/>
  <c r="O13" i="80"/>
  <c r="O33" i="80" s="1"/>
  <c r="O13" i="164"/>
  <c r="O33" i="164" s="1"/>
  <c r="O13" i="145"/>
  <c r="O33" i="145" s="1"/>
  <c r="O13" i="166"/>
  <c r="O33" i="166" s="1"/>
  <c r="O13" i="126"/>
  <c r="O33" i="126" s="1"/>
  <c r="O12" i="144" s="1"/>
  <c r="V19" i="195"/>
  <c r="V19" i="194"/>
  <c r="V39" i="194" s="1"/>
  <c r="V19" i="192"/>
  <c r="V39" i="192" s="1"/>
  <c r="O20" i="54"/>
  <c r="V19" i="191"/>
  <c r="V39" i="191" s="1"/>
  <c r="O19" i="164"/>
  <c r="O39" i="164" s="1"/>
  <c r="O19" i="145"/>
  <c r="O39" i="145" s="1"/>
  <c r="O19" i="163"/>
  <c r="O39" i="163" s="1"/>
  <c r="O19" i="126"/>
  <c r="O39" i="126" s="1"/>
  <c r="O18" i="144" s="1"/>
  <c r="O19" i="166"/>
  <c r="O39" i="166" s="1"/>
  <c r="O19" i="80"/>
  <c r="O39" i="80" s="1"/>
  <c r="BB10" i="192"/>
  <c r="BB30" i="192" s="1"/>
  <c r="BB10" i="195"/>
  <c r="BB10" i="194"/>
  <c r="BB30" i="194" s="1"/>
  <c r="AU11" i="54"/>
  <c r="BB10" i="191"/>
  <c r="BB30" i="191" s="1"/>
  <c r="AU10" i="164"/>
  <c r="AU30" i="164" s="1"/>
  <c r="AU10" i="145"/>
  <c r="AU30" i="145" s="1"/>
  <c r="AU10" i="166"/>
  <c r="AU30" i="166" s="1"/>
  <c r="AU10" i="126"/>
  <c r="AU30" i="126" s="1"/>
  <c r="AU9" i="144" s="1"/>
  <c r="AU10" i="163"/>
  <c r="AU30" i="163" s="1"/>
  <c r="AU10" i="80"/>
  <c r="AU30" i="80" s="1"/>
  <c r="S13" i="192"/>
  <c r="S33" i="192" s="1"/>
  <c r="S13" i="191"/>
  <c r="S33" i="191" s="1"/>
  <c r="L13" i="163"/>
  <c r="L33" i="163" s="1"/>
  <c r="L13" i="80"/>
  <c r="L33" i="80" s="1"/>
  <c r="L13" i="164"/>
  <c r="L33" i="164" s="1"/>
  <c r="S13" i="195"/>
  <c r="L13" i="145"/>
  <c r="L33" i="145" s="1"/>
  <c r="S13" i="194"/>
  <c r="S33" i="194" s="1"/>
  <c r="L14" i="54"/>
  <c r="V14" i="97" s="1"/>
  <c r="L13" i="166"/>
  <c r="L33" i="166" s="1"/>
  <c r="L13" i="126"/>
  <c r="L33" i="126" s="1"/>
  <c r="L12" i="144" s="1"/>
  <c r="S10" i="192"/>
  <c r="S30" i="192" s="1"/>
  <c r="L11" i="54"/>
  <c r="V11" i="97" s="1"/>
  <c r="L10" i="163"/>
  <c r="L30" i="163" s="1"/>
  <c r="L10" i="80"/>
  <c r="L30" i="80" s="1"/>
  <c r="S10" i="191"/>
  <c r="S30" i="191" s="1"/>
  <c r="L10" i="164"/>
  <c r="L30" i="164" s="1"/>
  <c r="S10" i="195"/>
  <c r="L10" i="145"/>
  <c r="L30" i="145" s="1"/>
  <c r="S10" i="194"/>
  <c r="S30" i="194" s="1"/>
  <c r="L10" i="166"/>
  <c r="L30" i="166" s="1"/>
  <c r="L10" i="126"/>
  <c r="L30" i="126" s="1"/>
  <c r="L9" i="144" s="1"/>
  <c r="CB19" i="195"/>
  <c r="CB19" i="194"/>
  <c r="CB39" i="194" s="1"/>
  <c r="CB19" i="192"/>
  <c r="CB39" i="192" s="1"/>
  <c r="BU20" i="54"/>
  <c r="BU19" i="145"/>
  <c r="BU39" i="145" s="1"/>
  <c r="CB19" i="191"/>
  <c r="CB39" i="191" s="1"/>
  <c r="BU19" i="163"/>
  <c r="BU39" i="163" s="1"/>
  <c r="BU19" i="126"/>
  <c r="BU39" i="126" s="1"/>
  <c r="BU18" i="144" s="1"/>
  <c r="BU19" i="80"/>
  <c r="BU39" i="80" s="1"/>
  <c r="BU19" i="166"/>
  <c r="BU39" i="166" s="1"/>
  <c r="BU19" i="164"/>
  <c r="BU39" i="164" s="1"/>
  <c r="CB16" i="195"/>
  <c r="CB16" i="194"/>
  <c r="CB36" i="194" s="1"/>
  <c r="CB16" i="192"/>
  <c r="CB36" i="192" s="1"/>
  <c r="BU17" i="54"/>
  <c r="CB16" i="191"/>
  <c r="CB36" i="191" s="1"/>
  <c r="BU16" i="163"/>
  <c r="BU36" i="163" s="1"/>
  <c r="BU16" i="126"/>
  <c r="BU36" i="126" s="1"/>
  <c r="BU15" i="144" s="1"/>
  <c r="BU16" i="164"/>
  <c r="BU36" i="164" s="1"/>
  <c r="BU16" i="145"/>
  <c r="BU36" i="145" s="1"/>
  <c r="BU16" i="166"/>
  <c r="BU36" i="166" s="1"/>
  <c r="BU16" i="80"/>
  <c r="BU36" i="80" s="1"/>
  <c r="AL10" i="195"/>
  <c r="AL10" i="194"/>
  <c r="AL30" i="194" s="1"/>
  <c r="AL10" i="192"/>
  <c r="AL30" i="192" s="1"/>
  <c r="AE11" i="54"/>
  <c r="AL10" i="191"/>
  <c r="AL30" i="191" s="1"/>
  <c r="AE10" i="145"/>
  <c r="AE30" i="145" s="1"/>
  <c r="AE10" i="166"/>
  <c r="AE30" i="166" s="1"/>
  <c r="AE10" i="126"/>
  <c r="AE30" i="126" s="1"/>
  <c r="AE9" i="144" s="1"/>
  <c r="AE10" i="163"/>
  <c r="AE30" i="163" s="1"/>
  <c r="AE10" i="80"/>
  <c r="AE30" i="80" s="1"/>
  <c r="AE10" i="164"/>
  <c r="AE30" i="164" s="1"/>
  <c r="CD8" i="195"/>
  <c r="CD8" i="194"/>
  <c r="CD28" i="194" s="1"/>
  <c r="CD8" i="192"/>
  <c r="CD28" i="192" s="1"/>
  <c r="BW22" i="54"/>
  <c r="CD8" i="191"/>
  <c r="CD28" i="191" s="1"/>
  <c r="BW8" i="166"/>
  <c r="BW28" i="166" s="1"/>
  <c r="BW8" i="126"/>
  <c r="BW28" i="126" s="1"/>
  <c r="BW7" i="144" s="1"/>
  <c r="BW8" i="163"/>
  <c r="BW28" i="163" s="1"/>
  <c r="BW8" i="80"/>
  <c r="BW28" i="80" s="1"/>
  <c r="BW8" i="164"/>
  <c r="BW28" i="164" s="1"/>
  <c r="BW8" i="145"/>
  <c r="BW28" i="145" s="1"/>
  <c r="DC16" i="192"/>
  <c r="DC36" i="192" s="1"/>
  <c r="DC16" i="195"/>
  <c r="DC16" i="194"/>
  <c r="DC36" i="194" s="1"/>
  <c r="CV17" i="54"/>
  <c r="DC16" i="191"/>
  <c r="DC36" i="191" s="1"/>
  <c r="CV16" i="166"/>
  <c r="CV36" i="166" s="1"/>
  <c r="CV16" i="145"/>
  <c r="CV36" i="145" s="1"/>
  <c r="CV16" i="126"/>
  <c r="CV36" i="126" s="1"/>
  <c r="CV15" i="144" s="1"/>
  <c r="CV16" i="164"/>
  <c r="CV36" i="164" s="1"/>
  <c r="CV16" i="163"/>
  <c r="CV36" i="163" s="1"/>
  <c r="CV16" i="80"/>
  <c r="CV36" i="80" s="1"/>
  <c r="CI16" i="195"/>
  <c r="CI16" i="194"/>
  <c r="CI36" i="194" s="1"/>
  <c r="CI16" i="192"/>
  <c r="CI36" i="192" s="1"/>
  <c r="CB17" i="54"/>
  <c r="CI16" i="191"/>
  <c r="CI36" i="191" s="1"/>
  <c r="CB16" i="166"/>
  <c r="CB36" i="166" s="1"/>
  <c r="CB16" i="126"/>
  <c r="CB36" i="126" s="1"/>
  <c r="CB15" i="144" s="1"/>
  <c r="CB16" i="163"/>
  <c r="CB36" i="163" s="1"/>
  <c r="CB16" i="80"/>
  <c r="CB36" i="80" s="1"/>
  <c r="CB16" i="164"/>
  <c r="CB36" i="164" s="1"/>
  <c r="CB16" i="145"/>
  <c r="CB36" i="145" s="1"/>
  <c r="U42" i="97" l="1"/>
  <c r="U22" i="190"/>
  <c r="U42" i="190" s="1"/>
  <c r="V20" i="190"/>
  <c r="V40" i="190" s="1"/>
  <c r="V40" i="97"/>
  <c r="U17" i="190"/>
  <c r="U37" i="190" s="1"/>
  <c r="U37" i="97"/>
  <c r="V14" i="190"/>
  <c r="V34" i="190" s="1"/>
  <c r="V34" i="97"/>
  <c r="V42" i="97"/>
  <c r="V22" i="190"/>
  <c r="V42" i="190" s="1"/>
  <c r="U14" i="190"/>
  <c r="U34" i="190" s="1"/>
  <c r="U34" i="97"/>
  <c r="V11" i="190"/>
  <c r="V31" i="190" s="1"/>
  <c r="V31" i="97"/>
  <c r="U20" i="190"/>
  <c r="U40" i="190" s="1"/>
  <c r="U40" i="97"/>
  <c r="V17" i="190"/>
  <c r="V37" i="190" s="1"/>
  <c r="V37" i="97"/>
  <c r="U11" i="190"/>
  <c r="U31" i="190" s="1"/>
  <c r="U31" i="97"/>
  <c r="AE9" i="165"/>
  <c r="AL9" i="193"/>
  <c r="S11" i="194"/>
  <c r="S31" i="194" s="1"/>
  <c r="L11" i="166"/>
  <c r="L31" i="166" s="1"/>
  <c r="L11" i="80"/>
  <c r="L31" i="80" s="1"/>
  <c r="S11" i="192"/>
  <c r="S31" i="192" s="1"/>
  <c r="L11" i="163"/>
  <c r="L31" i="163" s="1"/>
  <c r="L11" i="126"/>
  <c r="L31" i="126" s="1"/>
  <c r="L10" i="144" s="1"/>
  <c r="S11" i="191"/>
  <c r="S31" i="191" s="1"/>
  <c r="L11" i="164"/>
  <c r="L31" i="164" s="1"/>
  <c r="S11" i="195"/>
  <c r="L11" i="145"/>
  <c r="L31" i="145" s="1"/>
  <c r="DA21" i="193"/>
  <c r="CT21" i="165"/>
  <c r="R7" i="193"/>
  <c r="K7" i="165"/>
  <c r="M21" i="165"/>
  <c r="T21" i="193"/>
  <c r="AR11" i="192"/>
  <c r="AR31" i="192" s="1"/>
  <c r="AR11" i="191"/>
  <c r="AR31" i="191" s="1"/>
  <c r="AR11" i="195"/>
  <c r="AR11" i="194"/>
  <c r="AR31" i="194" s="1"/>
  <c r="AK11" i="164"/>
  <c r="AK31" i="164" s="1"/>
  <c r="AK11" i="145"/>
  <c r="AK31" i="145" s="1"/>
  <c r="AK11" i="166"/>
  <c r="AK31" i="166" s="1"/>
  <c r="AK11" i="126"/>
  <c r="AK31" i="126" s="1"/>
  <c r="AK10" i="144" s="1"/>
  <c r="AK11" i="163"/>
  <c r="AK31" i="163" s="1"/>
  <c r="AK11" i="80"/>
  <c r="AK31" i="80" s="1"/>
  <c r="AA14" i="145"/>
  <c r="AA34" i="145" s="1"/>
  <c r="AA14" i="80"/>
  <c r="AA34" i="80" s="1"/>
  <c r="AA14" i="164"/>
  <c r="AA34" i="164" s="1"/>
  <c r="AH14" i="192"/>
  <c r="AH34" i="192" s="1"/>
  <c r="AA14" i="166"/>
  <c r="AA34" i="166" s="1"/>
  <c r="AH14" i="191"/>
  <c r="AH34" i="191" s="1"/>
  <c r="AA14" i="126"/>
  <c r="AA34" i="126" s="1"/>
  <c r="AA13" i="144" s="1"/>
  <c r="AH14" i="195"/>
  <c r="AA14" i="163"/>
  <c r="AA34" i="163" s="1"/>
  <c r="AH14" i="194"/>
  <c r="AH34" i="194" s="1"/>
  <c r="AC17" i="195"/>
  <c r="AC17" i="192"/>
  <c r="AC37" i="192" s="1"/>
  <c r="AC17" i="194"/>
  <c r="AC37" i="194" s="1"/>
  <c r="AC17" i="191"/>
  <c r="AC37" i="191" s="1"/>
  <c r="V17" i="166"/>
  <c r="V37" i="166" s="1"/>
  <c r="V17" i="126"/>
  <c r="V37" i="126" s="1"/>
  <c r="V16" i="144" s="1"/>
  <c r="V17" i="163"/>
  <c r="V37" i="163" s="1"/>
  <c r="V17" i="80"/>
  <c r="V37" i="80" s="1"/>
  <c r="V17" i="164"/>
  <c r="V37" i="164" s="1"/>
  <c r="V17" i="145"/>
  <c r="V37" i="145" s="1"/>
  <c r="BE12" i="165"/>
  <c r="BL12" i="193"/>
  <c r="BD21" i="165"/>
  <c r="BK21" i="193"/>
  <c r="T19" i="193"/>
  <c r="M19" i="165"/>
  <c r="CO21" i="165"/>
  <c r="CV21" i="193"/>
  <c r="BO21" i="165"/>
  <c r="BV21" i="193"/>
  <c r="BS16" i="165"/>
  <c r="BZ16" i="193"/>
  <c r="DC9" i="193"/>
  <c r="CV9" i="165"/>
  <c r="DC14" i="195"/>
  <c r="CV14" i="164"/>
  <c r="CV34" i="164" s="1"/>
  <c r="CV14" i="145"/>
  <c r="CV34" i="145" s="1"/>
  <c r="DC14" i="194"/>
  <c r="DC34" i="194" s="1"/>
  <c r="CV14" i="163"/>
  <c r="CV34" i="163" s="1"/>
  <c r="DC14" i="192"/>
  <c r="DC34" i="192" s="1"/>
  <c r="CV14" i="80"/>
  <c r="CV34" i="80" s="1"/>
  <c r="DC14" i="191"/>
  <c r="DC34" i="191" s="1"/>
  <c r="CV14" i="166"/>
  <c r="CV34" i="166" s="1"/>
  <c r="CV14" i="126"/>
  <c r="CV34" i="126" s="1"/>
  <c r="CV13" i="144" s="1"/>
  <c r="BU7" i="165"/>
  <c r="CB7" i="193"/>
  <c r="V17" i="195"/>
  <c r="V17" i="192"/>
  <c r="V37" i="192" s="1"/>
  <c r="V17" i="191"/>
  <c r="V37" i="191" s="1"/>
  <c r="V17" i="194"/>
  <c r="V37" i="194" s="1"/>
  <c r="O17" i="163"/>
  <c r="O37" i="163" s="1"/>
  <c r="O17" i="80"/>
  <c r="O37" i="80" s="1"/>
  <c r="O17" i="164"/>
  <c r="O37" i="164" s="1"/>
  <c r="O17" i="145"/>
  <c r="O37" i="145" s="1"/>
  <c r="O17" i="166"/>
  <c r="O37" i="166" s="1"/>
  <c r="O17" i="126"/>
  <c r="O37" i="126" s="1"/>
  <c r="O16" i="144" s="1"/>
  <c r="V11" i="195"/>
  <c r="V11" i="191"/>
  <c r="V31" i="191" s="1"/>
  <c r="V11" i="194"/>
  <c r="V31" i="194" s="1"/>
  <c r="V11" i="192"/>
  <c r="V31" i="192" s="1"/>
  <c r="O11" i="163"/>
  <c r="O31" i="163" s="1"/>
  <c r="O11" i="80"/>
  <c r="O31" i="80" s="1"/>
  <c r="O11" i="164"/>
  <c r="O31" i="164" s="1"/>
  <c r="O11" i="145"/>
  <c r="O31" i="145" s="1"/>
  <c r="O11" i="166"/>
  <c r="O31" i="166" s="1"/>
  <c r="O11" i="126"/>
  <c r="O31" i="126" s="1"/>
  <c r="O10" i="144" s="1"/>
  <c r="CT17" i="192"/>
  <c r="CT37" i="192" s="1"/>
  <c r="CT17" i="191"/>
  <c r="CT37" i="191" s="1"/>
  <c r="CT17" i="195"/>
  <c r="CT17" i="194"/>
  <c r="CT37" i="194" s="1"/>
  <c r="CM17" i="145"/>
  <c r="CM37" i="145" s="1"/>
  <c r="CM17" i="166"/>
  <c r="CM37" i="166" s="1"/>
  <c r="CM17" i="126"/>
  <c r="CM37" i="126" s="1"/>
  <c r="CM16" i="144" s="1"/>
  <c r="CM17" i="163"/>
  <c r="CM37" i="163" s="1"/>
  <c r="CM17" i="80"/>
  <c r="CM37" i="80" s="1"/>
  <c r="CM17" i="164"/>
  <c r="CM37" i="164" s="1"/>
  <c r="DB17" i="191"/>
  <c r="DB37" i="191" s="1"/>
  <c r="DB17" i="195"/>
  <c r="DB17" i="194"/>
  <c r="DB37" i="194" s="1"/>
  <c r="DB17" i="192"/>
  <c r="DB37" i="192" s="1"/>
  <c r="CU17" i="164"/>
  <c r="CU37" i="164" s="1"/>
  <c r="CU17" i="145"/>
  <c r="CU37" i="145" s="1"/>
  <c r="CU17" i="166"/>
  <c r="CU37" i="166" s="1"/>
  <c r="CU17" i="126"/>
  <c r="CU37" i="126" s="1"/>
  <c r="CU16" i="144" s="1"/>
  <c r="CU17" i="163"/>
  <c r="CU37" i="163" s="1"/>
  <c r="CU17" i="80"/>
  <c r="CU37" i="80" s="1"/>
  <c r="DG11" i="194"/>
  <c r="DG31" i="194" s="1"/>
  <c r="DG11" i="192"/>
  <c r="DG31" i="192" s="1"/>
  <c r="DG11" i="191"/>
  <c r="DG31" i="191" s="1"/>
  <c r="DG11" i="195"/>
  <c r="CZ11" i="164"/>
  <c r="CZ31" i="164" s="1"/>
  <c r="CZ11" i="145"/>
  <c r="CZ31" i="145" s="1"/>
  <c r="CZ11" i="166"/>
  <c r="CZ31" i="166" s="1"/>
  <c r="CZ11" i="126"/>
  <c r="CZ31" i="126" s="1"/>
  <c r="CZ10" i="144" s="1"/>
  <c r="CZ11" i="163"/>
  <c r="CZ31" i="163" s="1"/>
  <c r="CZ11" i="80"/>
  <c r="CZ31" i="80" s="1"/>
  <c r="AK10" i="193"/>
  <c r="AD10" i="165"/>
  <c r="AO10" i="165"/>
  <c r="AV10" i="193"/>
  <c r="BV10" i="165"/>
  <c r="CC10" i="193"/>
  <c r="BW18" i="165"/>
  <c r="CD18" i="193"/>
  <c r="AL18" i="193"/>
  <c r="AE18" i="165"/>
  <c r="AL20" i="192"/>
  <c r="AL40" i="192" s="1"/>
  <c r="AL20" i="191"/>
  <c r="AL40" i="191" s="1"/>
  <c r="AL20" i="195"/>
  <c r="AL20" i="194"/>
  <c r="AL40" i="194" s="1"/>
  <c r="AE20" i="164"/>
  <c r="AE40" i="164" s="1"/>
  <c r="AE20" i="145"/>
  <c r="AE40" i="145" s="1"/>
  <c r="AE20" i="166"/>
  <c r="AE40" i="166" s="1"/>
  <c r="AE20" i="126"/>
  <c r="AE40" i="126" s="1"/>
  <c r="AE19" i="144" s="1"/>
  <c r="AE20" i="163"/>
  <c r="AE40" i="163" s="1"/>
  <c r="AE20" i="80"/>
  <c r="AE40" i="80" s="1"/>
  <c r="CN13" i="193"/>
  <c r="CG13" i="165"/>
  <c r="AT21" i="165"/>
  <c r="BA21" i="193"/>
  <c r="I19" i="165"/>
  <c r="P19" i="193"/>
  <c r="BN17" i="192"/>
  <c r="BN37" i="192" s="1"/>
  <c r="BN17" i="191"/>
  <c r="BN37" i="191" s="1"/>
  <c r="BN17" i="195"/>
  <c r="BN17" i="194"/>
  <c r="BN37" i="194" s="1"/>
  <c r="BG17" i="164"/>
  <c r="BG37" i="164" s="1"/>
  <c r="BG17" i="145"/>
  <c r="BG37" i="145" s="1"/>
  <c r="BG17" i="166"/>
  <c r="BG37" i="166" s="1"/>
  <c r="BG17" i="126"/>
  <c r="BG37" i="126" s="1"/>
  <c r="BG16" i="144" s="1"/>
  <c r="BG17" i="163"/>
  <c r="BG37" i="163" s="1"/>
  <c r="BG17" i="80"/>
  <c r="BG37" i="80" s="1"/>
  <c r="CH18" i="165"/>
  <c r="CO18" i="193"/>
  <c r="V20" i="126"/>
  <c r="V40" i="126" s="1"/>
  <c r="V19" i="144" s="1"/>
  <c r="V20" i="164"/>
  <c r="V40" i="164" s="1"/>
  <c r="V20" i="80"/>
  <c r="V40" i="80" s="1"/>
  <c r="V20" i="145"/>
  <c r="V40" i="145" s="1"/>
  <c r="AC20" i="195"/>
  <c r="V20" i="163"/>
  <c r="V40" i="163" s="1"/>
  <c r="AC20" i="194"/>
  <c r="AC40" i="194" s="1"/>
  <c r="AC20" i="191"/>
  <c r="AC40" i="191" s="1"/>
  <c r="AC20" i="192"/>
  <c r="AC40" i="192" s="1"/>
  <c r="V20" i="166"/>
  <c r="V40" i="166" s="1"/>
  <c r="BL20" i="195"/>
  <c r="BL20" i="194"/>
  <c r="BL40" i="194" s="1"/>
  <c r="BL20" i="192"/>
  <c r="BL40" i="192" s="1"/>
  <c r="BL20" i="191"/>
  <c r="BL40" i="191" s="1"/>
  <c r="BE20" i="164"/>
  <c r="BE40" i="164" s="1"/>
  <c r="BE20" i="145"/>
  <c r="BE40" i="145" s="1"/>
  <c r="BE20" i="166"/>
  <c r="BE40" i="166" s="1"/>
  <c r="BE20" i="80"/>
  <c r="BE40" i="80" s="1"/>
  <c r="BE20" i="163"/>
  <c r="BE40" i="163" s="1"/>
  <c r="BE20" i="126"/>
  <c r="BE40" i="126" s="1"/>
  <c r="BE19" i="144" s="1"/>
  <c r="BD13" i="165"/>
  <c r="BK13" i="193"/>
  <c r="W14" i="195"/>
  <c r="W14" i="192"/>
  <c r="W34" i="192" s="1"/>
  <c r="P14" i="145"/>
  <c r="P34" i="145" s="1"/>
  <c r="P14" i="80"/>
  <c r="P34" i="80" s="1"/>
  <c r="P14" i="164"/>
  <c r="P34" i="164" s="1"/>
  <c r="P14" i="126"/>
  <c r="P34" i="126" s="1"/>
  <c r="P13" i="144" s="1"/>
  <c r="P14" i="166"/>
  <c r="P34" i="166" s="1"/>
  <c r="W14" i="191"/>
  <c r="W34" i="191" s="1"/>
  <c r="W14" i="194"/>
  <c r="W34" i="194" s="1"/>
  <c r="P14" i="163"/>
  <c r="P34" i="163" s="1"/>
  <c r="BU17" i="192"/>
  <c r="BU37" i="192" s="1"/>
  <c r="BU17" i="191"/>
  <c r="BU37" i="191" s="1"/>
  <c r="BU17" i="195"/>
  <c r="BU17" i="194"/>
  <c r="BU37" i="194" s="1"/>
  <c r="BN17" i="163"/>
  <c r="BN37" i="163" s="1"/>
  <c r="BN17" i="80"/>
  <c r="BN37" i="80" s="1"/>
  <c r="BN17" i="164"/>
  <c r="BN37" i="164" s="1"/>
  <c r="BN17" i="145"/>
  <c r="BN37" i="145" s="1"/>
  <c r="BN17" i="166"/>
  <c r="BN37" i="166" s="1"/>
  <c r="BN17" i="126"/>
  <c r="BN37" i="126" s="1"/>
  <c r="BN16" i="144" s="1"/>
  <c r="BD17" i="195"/>
  <c r="BD17" i="194"/>
  <c r="BD37" i="194" s="1"/>
  <c r="BD17" i="192"/>
  <c r="BD37" i="192" s="1"/>
  <c r="BD17" i="191"/>
  <c r="BD37" i="191" s="1"/>
  <c r="AW17" i="164"/>
  <c r="AW37" i="164" s="1"/>
  <c r="AW17" i="145"/>
  <c r="AW37" i="145" s="1"/>
  <c r="AW17" i="166"/>
  <c r="AW37" i="166" s="1"/>
  <c r="AW17" i="80"/>
  <c r="AW37" i="80" s="1"/>
  <c r="AW17" i="163"/>
  <c r="AW37" i="163" s="1"/>
  <c r="AW17" i="126"/>
  <c r="AW37" i="126" s="1"/>
  <c r="AW16" i="144" s="1"/>
  <c r="AZ20" i="126"/>
  <c r="AZ40" i="126" s="1"/>
  <c r="AZ19" i="144" s="1"/>
  <c r="AZ20" i="166"/>
  <c r="AZ40" i="166" s="1"/>
  <c r="BG20" i="192"/>
  <c r="BG40" i="192" s="1"/>
  <c r="AZ20" i="163"/>
  <c r="AZ40" i="163" s="1"/>
  <c r="BG20" i="191"/>
  <c r="BG40" i="191" s="1"/>
  <c r="AZ20" i="80"/>
  <c r="AZ40" i="80" s="1"/>
  <c r="BG20" i="195"/>
  <c r="AZ20" i="164"/>
  <c r="AZ40" i="164" s="1"/>
  <c r="AZ20" i="145"/>
  <c r="AZ40" i="145" s="1"/>
  <c r="BG20" i="194"/>
  <c r="BG40" i="194" s="1"/>
  <c r="BN11" i="126"/>
  <c r="BN31" i="126" s="1"/>
  <c r="BN10" i="144" s="1"/>
  <c r="BN11" i="145"/>
  <c r="BN31" i="145" s="1"/>
  <c r="BN11" i="164"/>
  <c r="BN31" i="164" s="1"/>
  <c r="BN11" i="163"/>
  <c r="BN31" i="163" s="1"/>
  <c r="BN11" i="166"/>
  <c r="BN31" i="166" s="1"/>
  <c r="BU11" i="195"/>
  <c r="BN11" i="80"/>
  <c r="BN31" i="80" s="1"/>
  <c r="BU11" i="194"/>
  <c r="BU31" i="194" s="1"/>
  <c r="BU11" i="191"/>
  <c r="BU31" i="191" s="1"/>
  <c r="BU11" i="192"/>
  <c r="BU31" i="192" s="1"/>
  <c r="Y16" i="165"/>
  <c r="AF16" i="193"/>
  <c r="AB10" i="193"/>
  <c r="U10" i="165"/>
  <c r="BF19" i="165"/>
  <c r="BM19" i="193"/>
  <c r="AM16" i="165"/>
  <c r="AT16" i="193"/>
  <c r="Z15" i="165"/>
  <c r="AG15" i="193"/>
  <c r="BO13" i="165"/>
  <c r="BV13" i="193"/>
  <c r="BO16" i="165"/>
  <c r="BV16" i="193"/>
  <c r="BF19" i="193"/>
  <c r="AY19" i="165"/>
  <c r="BE7" i="165"/>
  <c r="BL7" i="193"/>
  <c r="BE9" i="165"/>
  <c r="BL9" i="193"/>
  <c r="AT19" i="165"/>
  <c r="BA19" i="193"/>
  <c r="BG7" i="193"/>
  <c r="AZ7" i="165"/>
  <c r="AZ9" i="165"/>
  <c r="BG9" i="193"/>
  <c r="AS15" i="165"/>
  <c r="AZ15" i="193"/>
  <c r="W17" i="195"/>
  <c r="W17" i="191"/>
  <c r="W37" i="191" s="1"/>
  <c r="W17" i="194"/>
  <c r="W37" i="194" s="1"/>
  <c r="W17" i="192"/>
  <c r="W37" i="192" s="1"/>
  <c r="P17" i="164"/>
  <c r="P37" i="164" s="1"/>
  <c r="P17" i="126"/>
  <c r="P37" i="126" s="1"/>
  <c r="P16" i="144" s="1"/>
  <c r="P17" i="166"/>
  <c r="P37" i="166" s="1"/>
  <c r="P17" i="80"/>
  <c r="P37" i="80" s="1"/>
  <c r="P17" i="145"/>
  <c r="P37" i="145" s="1"/>
  <c r="P17" i="163"/>
  <c r="P37" i="163" s="1"/>
  <c r="BU12" i="193"/>
  <c r="BN12" i="165"/>
  <c r="AO19" i="165"/>
  <c r="AV19" i="193"/>
  <c r="BB10" i="165"/>
  <c r="BI10" i="193"/>
  <c r="AC7" i="165"/>
  <c r="AJ7" i="193"/>
  <c r="BT9" i="165"/>
  <c r="CA9" i="193"/>
  <c r="CO10" i="165"/>
  <c r="CV10" i="193"/>
  <c r="AW18" i="165"/>
  <c r="BD18" i="193"/>
  <c r="AA17" i="195"/>
  <c r="AA17" i="191"/>
  <c r="AA37" i="191" s="1"/>
  <c r="AA17" i="194"/>
  <c r="AA37" i="194" s="1"/>
  <c r="AA17" i="192"/>
  <c r="AA37" i="192" s="1"/>
  <c r="T17" i="145"/>
  <c r="T37" i="145" s="1"/>
  <c r="T17" i="166"/>
  <c r="T37" i="166" s="1"/>
  <c r="T17" i="126"/>
  <c r="T37" i="126" s="1"/>
  <c r="T16" i="144" s="1"/>
  <c r="T17" i="163"/>
  <c r="T37" i="163" s="1"/>
  <c r="T17" i="80"/>
  <c r="T37" i="80" s="1"/>
  <c r="T17" i="164"/>
  <c r="T37" i="164" s="1"/>
  <c r="AS10" i="193"/>
  <c r="AL10" i="165"/>
  <c r="V18" i="193"/>
  <c r="O18" i="165"/>
  <c r="CC21" i="193"/>
  <c r="BV21" i="165"/>
  <c r="M16" i="165"/>
  <c r="T16" i="193"/>
  <c r="CQ11" i="195"/>
  <c r="CQ11" i="194"/>
  <c r="CQ31" i="194" s="1"/>
  <c r="CQ11" i="192"/>
  <c r="CQ31" i="192" s="1"/>
  <c r="CQ11" i="191"/>
  <c r="CQ31" i="191" s="1"/>
  <c r="CJ11" i="145"/>
  <c r="CJ31" i="145" s="1"/>
  <c r="CJ11" i="166"/>
  <c r="CJ31" i="166" s="1"/>
  <c r="CJ11" i="80"/>
  <c r="CJ31" i="80" s="1"/>
  <c r="CJ11" i="163"/>
  <c r="CJ31" i="163" s="1"/>
  <c r="CJ11" i="126"/>
  <c r="CJ31" i="126" s="1"/>
  <c r="CJ10" i="144" s="1"/>
  <c r="CJ11" i="164"/>
  <c r="CJ31" i="164" s="1"/>
  <c r="CM14" i="126"/>
  <c r="CM34" i="126" s="1"/>
  <c r="CM13" i="144" s="1"/>
  <c r="CM14" i="163"/>
  <c r="CM34" i="163" s="1"/>
  <c r="CM14" i="166"/>
  <c r="CM34" i="166" s="1"/>
  <c r="CT14" i="195"/>
  <c r="CM14" i="80"/>
  <c r="CM34" i="80" s="1"/>
  <c r="CM14" i="145"/>
  <c r="CM34" i="145" s="1"/>
  <c r="CT14" i="194"/>
  <c r="CT34" i="194" s="1"/>
  <c r="CM14" i="164"/>
  <c r="CM34" i="164" s="1"/>
  <c r="CT14" i="192"/>
  <c r="CT34" i="192" s="1"/>
  <c r="CT14" i="191"/>
  <c r="CT34" i="191" s="1"/>
  <c r="AI17" i="192"/>
  <c r="AI37" i="192" s="1"/>
  <c r="AI17" i="191"/>
  <c r="AI37" i="191" s="1"/>
  <c r="AI17" i="195"/>
  <c r="AI17" i="194"/>
  <c r="AI37" i="194" s="1"/>
  <c r="AB17" i="164"/>
  <c r="AB37" i="164" s="1"/>
  <c r="AB17" i="145"/>
  <c r="AB37" i="145" s="1"/>
  <c r="AB17" i="166"/>
  <c r="AB37" i="166" s="1"/>
  <c r="AB17" i="126"/>
  <c r="AB37" i="126" s="1"/>
  <c r="AB16" i="144" s="1"/>
  <c r="AB17" i="163"/>
  <c r="AB37" i="163" s="1"/>
  <c r="AB17" i="80"/>
  <c r="AB37" i="80" s="1"/>
  <c r="BX20" i="192"/>
  <c r="BX40" i="192" s="1"/>
  <c r="BX20" i="191"/>
  <c r="BX40" i="191" s="1"/>
  <c r="BX20" i="195"/>
  <c r="BX20" i="194"/>
  <c r="BX40" i="194" s="1"/>
  <c r="BQ20" i="164"/>
  <c r="BQ40" i="164" s="1"/>
  <c r="BQ20" i="145"/>
  <c r="BQ40" i="145" s="1"/>
  <c r="BQ20" i="166"/>
  <c r="BQ40" i="166" s="1"/>
  <c r="BQ20" i="126"/>
  <c r="BQ40" i="126" s="1"/>
  <c r="BQ19" i="144" s="1"/>
  <c r="BQ20" i="163"/>
  <c r="BQ40" i="163" s="1"/>
  <c r="BQ20" i="80"/>
  <c r="BQ40" i="80" s="1"/>
  <c r="BX11" i="195"/>
  <c r="BX11" i="194"/>
  <c r="BX31" i="194" s="1"/>
  <c r="BX11" i="192"/>
  <c r="BX31" i="192" s="1"/>
  <c r="BX11" i="191"/>
  <c r="BX31" i="191" s="1"/>
  <c r="BQ11" i="145"/>
  <c r="BQ31" i="145" s="1"/>
  <c r="BQ11" i="166"/>
  <c r="BQ31" i="166" s="1"/>
  <c r="BQ11" i="126"/>
  <c r="BQ31" i="126" s="1"/>
  <c r="BQ10" i="144" s="1"/>
  <c r="BQ11" i="163"/>
  <c r="BQ31" i="163" s="1"/>
  <c r="BQ11" i="80"/>
  <c r="BQ31" i="80" s="1"/>
  <c r="BQ11" i="164"/>
  <c r="BQ31" i="164" s="1"/>
  <c r="R22" i="194"/>
  <c r="R42" i="194" s="1"/>
  <c r="K22" i="166"/>
  <c r="K42" i="166" s="1"/>
  <c r="K22" i="126"/>
  <c r="K42" i="126" s="1"/>
  <c r="K21" i="144" s="1"/>
  <c r="R22" i="192"/>
  <c r="R42" i="192" s="1"/>
  <c r="K22" i="163"/>
  <c r="K42" i="163" s="1"/>
  <c r="K22" i="80"/>
  <c r="K42" i="80" s="1"/>
  <c r="R22" i="191"/>
  <c r="R42" i="191" s="1"/>
  <c r="K22" i="164"/>
  <c r="K42" i="164" s="1"/>
  <c r="R22" i="195"/>
  <c r="K22" i="145"/>
  <c r="K42" i="145" s="1"/>
  <c r="BY17" i="194"/>
  <c r="BY37" i="194" s="1"/>
  <c r="BY17" i="192"/>
  <c r="BY37" i="192" s="1"/>
  <c r="BY17" i="191"/>
  <c r="BY37" i="191" s="1"/>
  <c r="BY17" i="195"/>
  <c r="BR17" i="163"/>
  <c r="BR37" i="163" s="1"/>
  <c r="BR17" i="80"/>
  <c r="BR37" i="80" s="1"/>
  <c r="BR17" i="164"/>
  <c r="BR37" i="164" s="1"/>
  <c r="BR17" i="145"/>
  <c r="BR37" i="145" s="1"/>
  <c r="BR17" i="166"/>
  <c r="BR37" i="166" s="1"/>
  <c r="BR17" i="126"/>
  <c r="BR37" i="126" s="1"/>
  <c r="BR16" i="144" s="1"/>
  <c r="BE19" i="193"/>
  <c r="AX19" i="165"/>
  <c r="AC18" i="165"/>
  <c r="AJ18" i="193"/>
  <c r="BZ21" i="165"/>
  <c r="CG21" i="193"/>
  <c r="AO13" i="193"/>
  <c r="AH13" i="165"/>
  <c r="BS21" i="165"/>
  <c r="BZ21" i="193"/>
  <c r="CU15" i="193"/>
  <c r="CN15" i="165"/>
  <c r="CU17" i="195"/>
  <c r="CU17" i="194"/>
  <c r="CU37" i="194" s="1"/>
  <c r="CU17" i="192"/>
  <c r="CU37" i="192" s="1"/>
  <c r="CU17" i="191"/>
  <c r="CU37" i="191" s="1"/>
  <c r="CN17" i="164"/>
  <c r="CN37" i="164" s="1"/>
  <c r="CN17" i="145"/>
  <c r="CN37" i="145" s="1"/>
  <c r="CN17" i="166"/>
  <c r="CN37" i="166" s="1"/>
  <c r="CN17" i="126"/>
  <c r="CN37" i="126" s="1"/>
  <c r="CN16" i="144" s="1"/>
  <c r="CN17" i="163"/>
  <c r="CN37" i="163" s="1"/>
  <c r="CN17" i="80"/>
  <c r="CN37" i="80" s="1"/>
  <c r="Z15" i="193"/>
  <c r="S15" i="165"/>
  <c r="BS18" i="193"/>
  <c r="BL18" i="165"/>
  <c r="AZ15" i="165"/>
  <c r="BG15" i="193"/>
  <c r="AA11" i="195"/>
  <c r="AA11" i="191"/>
  <c r="AA31" i="191" s="1"/>
  <c r="AA11" i="194"/>
  <c r="AA31" i="194" s="1"/>
  <c r="AA11" i="192"/>
  <c r="AA31" i="192" s="1"/>
  <c r="T11" i="80"/>
  <c r="T31" i="80" s="1"/>
  <c r="T11" i="126"/>
  <c r="T31" i="126" s="1"/>
  <c r="T10" i="144" s="1"/>
  <c r="T11" i="163"/>
  <c r="T31" i="163" s="1"/>
  <c r="T11" i="164"/>
  <c r="T31" i="164" s="1"/>
  <c r="T11" i="166"/>
  <c r="T31" i="166" s="1"/>
  <c r="T11" i="145"/>
  <c r="T31" i="145" s="1"/>
  <c r="BU18" i="193"/>
  <c r="BN18" i="165"/>
  <c r="BU7" i="193"/>
  <c r="BN7" i="165"/>
  <c r="BT10" i="193"/>
  <c r="BM10" i="165"/>
  <c r="CN21" i="193"/>
  <c r="CG21" i="165"/>
  <c r="CQ19" i="165"/>
  <c r="CX19" i="193"/>
  <c r="AM19" i="165"/>
  <c r="AT19" i="193"/>
  <c r="CR13" i="165"/>
  <c r="CY13" i="193"/>
  <c r="AK7" i="165"/>
  <c r="AR7" i="193"/>
  <c r="CX19" i="165"/>
  <c r="DE19" i="193"/>
  <c r="AL13" i="165"/>
  <c r="AS13" i="193"/>
  <c r="CP19" i="193"/>
  <c r="CI19" i="165"/>
  <c r="AS7" i="165"/>
  <c r="AZ7" i="193"/>
  <c r="AS9" i="165"/>
  <c r="AZ9" i="193"/>
  <c r="CC16" i="193"/>
  <c r="BV16" i="165"/>
  <c r="AH21" i="165"/>
  <c r="AO21" i="193"/>
  <c r="AN13" i="193"/>
  <c r="AG13" i="165"/>
  <c r="BX10" i="165"/>
  <c r="CE10" i="193"/>
  <c r="CV22" i="126"/>
  <c r="CV42" i="126" s="1"/>
  <c r="CV21" i="144" s="1"/>
  <c r="CV22" i="166"/>
  <c r="CV42" i="166" s="1"/>
  <c r="CV22" i="164"/>
  <c r="CV42" i="164" s="1"/>
  <c r="CV22" i="145"/>
  <c r="CV42" i="145" s="1"/>
  <c r="CV22" i="80"/>
  <c r="CV42" i="80" s="1"/>
  <c r="CV22" i="163"/>
  <c r="CV42" i="163" s="1"/>
  <c r="DC22" i="194"/>
  <c r="DC42" i="194" s="1"/>
  <c r="DC22" i="192"/>
  <c r="DC42" i="192" s="1"/>
  <c r="DC22" i="191"/>
  <c r="DC42" i="191" s="1"/>
  <c r="DC22" i="195"/>
  <c r="CV7" i="165"/>
  <c r="DC7" i="193"/>
  <c r="BW14" i="166"/>
  <c r="BW34" i="166" s="1"/>
  <c r="BW14" i="126"/>
  <c r="BW34" i="126" s="1"/>
  <c r="BW13" i="144" s="1"/>
  <c r="BW14" i="80"/>
  <c r="BW34" i="80" s="1"/>
  <c r="BW14" i="164"/>
  <c r="BW34" i="164" s="1"/>
  <c r="BW14" i="163"/>
  <c r="BW34" i="163" s="1"/>
  <c r="BW14" i="145"/>
  <c r="BW34" i="145" s="1"/>
  <c r="CD14" i="191"/>
  <c r="CD34" i="191" s="1"/>
  <c r="CD14" i="195"/>
  <c r="CD14" i="194"/>
  <c r="CD34" i="194" s="1"/>
  <c r="CD14" i="192"/>
  <c r="CD34" i="192" s="1"/>
  <c r="BJ18" i="165"/>
  <c r="BQ18" i="193"/>
  <c r="BJ9" i="165"/>
  <c r="BQ9" i="193"/>
  <c r="AD20" i="194"/>
  <c r="AD40" i="194" s="1"/>
  <c r="AD20" i="192"/>
  <c r="AD40" i="192" s="1"/>
  <c r="AD20" i="191"/>
  <c r="AD40" i="191" s="1"/>
  <c r="AD20" i="195"/>
  <c r="W20" i="166"/>
  <c r="W40" i="166" s="1"/>
  <c r="W20" i="126"/>
  <c r="W40" i="126" s="1"/>
  <c r="W19" i="144" s="1"/>
  <c r="W20" i="163"/>
  <c r="W40" i="163" s="1"/>
  <c r="W20" i="80"/>
  <c r="W40" i="80" s="1"/>
  <c r="W20" i="164"/>
  <c r="W40" i="164" s="1"/>
  <c r="W20" i="145"/>
  <c r="W40" i="145" s="1"/>
  <c r="AE14" i="126"/>
  <c r="AE34" i="126" s="1"/>
  <c r="AE13" i="144" s="1"/>
  <c r="AL14" i="195"/>
  <c r="AE14" i="163"/>
  <c r="AE34" i="163" s="1"/>
  <c r="AL14" i="194"/>
  <c r="AL34" i="194" s="1"/>
  <c r="AE14" i="80"/>
  <c r="AE34" i="80" s="1"/>
  <c r="AL14" i="192"/>
  <c r="AL34" i="192" s="1"/>
  <c r="AE14" i="164"/>
  <c r="AE34" i="164" s="1"/>
  <c r="AE14" i="145"/>
  <c r="AE34" i="145" s="1"/>
  <c r="AE14" i="166"/>
  <c r="AE34" i="166" s="1"/>
  <c r="AL14" i="191"/>
  <c r="AL34" i="191" s="1"/>
  <c r="CB11" i="195"/>
  <c r="CB11" i="194"/>
  <c r="CB31" i="194" s="1"/>
  <c r="CB11" i="192"/>
  <c r="CB31" i="192" s="1"/>
  <c r="CB11" i="191"/>
  <c r="CB31" i="191" s="1"/>
  <c r="BU11" i="145"/>
  <c r="BU31" i="145" s="1"/>
  <c r="BU11" i="166"/>
  <c r="BU31" i="166" s="1"/>
  <c r="BU11" i="126"/>
  <c r="BU31" i="126" s="1"/>
  <c r="BU10" i="144" s="1"/>
  <c r="BU11" i="163"/>
  <c r="BU31" i="163" s="1"/>
  <c r="BU11" i="80"/>
  <c r="BU31" i="80" s="1"/>
  <c r="BU11" i="164"/>
  <c r="BU31" i="164" s="1"/>
  <c r="S18" i="193"/>
  <c r="L18" i="165"/>
  <c r="S20" i="191"/>
  <c r="S40" i="191" s="1"/>
  <c r="L20" i="145"/>
  <c r="L40" i="145" s="1"/>
  <c r="S20" i="195"/>
  <c r="L20" i="166"/>
  <c r="L40" i="166" s="1"/>
  <c r="L20" i="126"/>
  <c r="L40" i="126" s="1"/>
  <c r="L19" i="144" s="1"/>
  <c r="S20" i="194"/>
  <c r="S40" i="194" s="1"/>
  <c r="L20" i="163"/>
  <c r="L40" i="163" s="1"/>
  <c r="L20" i="80"/>
  <c r="L40" i="80" s="1"/>
  <c r="S20" i="192"/>
  <c r="S40" i="192" s="1"/>
  <c r="L20" i="164"/>
  <c r="L40" i="164" s="1"/>
  <c r="BD10" i="165"/>
  <c r="BK10" i="193"/>
  <c r="Z22" i="164"/>
  <c r="Z42" i="164" s="1"/>
  <c r="AG22" i="194"/>
  <c r="AG42" i="194" s="1"/>
  <c r="AG22" i="192"/>
  <c r="AG42" i="192" s="1"/>
  <c r="Z22" i="166"/>
  <c r="Z42" i="166" s="1"/>
  <c r="AG22" i="195"/>
  <c r="Z22" i="145"/>
  <c r="Z42" i="145" s="1"/>
  <c r="Z22" i="163"/>
  <c r="Z42" i="163" s="1"/>
  <c r="Z22" i="126"/>
  <c r="Z42" i="126" s="1"/>
  <c r="Z21" i="144" s="1"/>
  <c r="AG22" i="191"/>
  <c r="AG42" i="191" s="1"/>
  <c r="Z22" i="80"/>
  <c r="Z42" i="80" s="1"/>
  <c r="Z20" i="163"/>
  <c r="Z40" i="163" s="1"/>
  <c r="Z20" i="164"/>
  <c r="Z40" i="164" s="1"/>
  <c r="AG20" i="195"/>
  <c r="AG20" i="194"/>
  <c r="AG40" i="194" s="1"/>
  <c r="Z20" i="126"/>
  <c r="Z40" i="126" s="1"/>
  <c r="Z19" i="144" s="1"/>
  <c r="Z20" i="145"/>
  <c r="Z40" i="145" s="1"/>
  <c r="AG20" i="192"/>
  <c r="AG40" i="192" s="1"/>
  <c r="Z20" i="166"/>
  <c r="Z40" i="166" s="1"/>
  <c r="AG20" i="191"/>
  <c r="AG40" i="191" s="1"/>
  <c r="Z20" i="80"/>
  <c r="Z40" i="80" s="1"/>
  <c r="CT15" i="193"/>
  <c r="CM15" i="165"/>
  <c r="DB12" i="193"/>
  <c r="CU12" i="165"/>
  <c r="BQ12" i="165"/>
  <c r="BX12" i="193"/>
  <c r="CZ9" i="165"/>
  <c r="DG9" i="193"/>
  <c r="CZ12" i="165"/>
  <c r="DG12" i="193"/>
  <c r="AQ15" i="165"/>
  <c r="AX15" i="193"/>
  <c r="AX17" i="192"/>
  <c r="AX37" i="192" s="1"/>
  <c r="AX17" i="191"/>
  <c r="AX37" i="191" s="1"/>
  <c r="AX17" i="195"/>
  <c r="AX17" i="194"/>
  <c r="AX37" i="194" s="1"/>
  <c r="AQ17" i="163"/>
  <c r="AQ37" i="163" s="1"/>
  <c r="AQ17" i="80"/>
  <c r="AQ37" i="80" s="1"/>
  <c r="AQ17" i="164"/>
  <c r="AQ37" i="164" s="1"/>
  <c r="AQ17" i="145"/>
  <c r="AQ37" i="145" s="1"/>
  <c r="AQ17" i="166"/>
  <c r="AQ37" i="166" s="1"/>
  <c r="AQ17" i="126"/>
  <c r="AQ37" i="126" s="1"/>
  <c r="AQ16" i="144" s="1"/>
  <c r="AQ9" i="165"/>
  <c r="AX9" i="193"/>
  <c r="R17" i="191"/>
  <c r="R37" i="191" s="1"/>
  <c r="K17" i="163"/>
  <c r="K37" i="163" s="1"/>
  <c r="K17" i="80"/>
  <c r="K37" i="80" s="1"/>
  <c r="R17" i="195"/>
  <c r="K17" i="164"/>
  <c r="K37" i="164" s="1"/>
  <c r="R17" i="194"/>
  <c r="R37" i="194" s="1"/>
  <c r="K17" i="145"/>
  <c r="K37" i="145" s="1"/>
  <c r="R17" i="192"/>
  <c r="R37" i="192" s="1"/>
  <c r="K17" i="166"/>
  <c r="K37" i="166" s="1"/>
  <c r="K17" i="126"/>
  <c r="K37" i="126" s="1"/>
  <c r="K16" i="144" s="1"/>
  <c r="BY22" i="194"/>
  <c r="BY42" i="194" s="1"/>
  <c r="BY22" i="192"/>
  <c r="BY42" i="192" s="1"/>
  <c r="BY22" i="195"/>
  <c r="BR22" i="126"/>
  <c r="BR42" i="126" s="1"/>
  <c r="BR21" i="144" s="1"/>
  <c r="BR22" i="163"/>
  <c r="BR42" i="163" s="1"/>
  <c r="BR22" i="164"/>
  <c r="BR42" i="164" s="1"/>
  <c r="BR22" i="166"/>
  <c r="BR42" i="166" s="1"/>
  <c r="BY22" i="191"/>
  <c r="BY42" i="191" s="1"/>
  <c r="BR22" i="145"/>
  <c r="BR42" i="145" s="1"/>
  <c r="BR22" i="80"/>
  <c r="BR42" i="80" s="1"/>
  <c r="X19" i="165"/>
  <c r="AE19" i="193"/>
  <c r="CL21" i="165"/>
  <c r="CS21" i="193"/>
  <c r="AH19" i="165"/>
  <c r="AO19" i="193"/>
  <c r="BU14" i="126"/>
  <c r="BU34" i="126" s="1"/>
  <c r="BU13" i="144" s="1"/>
  <c r="BU14" i="164"/>
  <c r="BU34" i="164" s="1"/>
  <c r="BU14" i="163"/>
  <c r="BU34" i="163" s="1"/>
  <c r="BU14" i="80"/>
  <c r="BU34" i="80" s="1"/>
  <c r="BU14" i="166"/>
  <c r="BU34" i="166" s="1"/>
  <c r="BU14" i="145"/>
  <c r="BU34" i="145" s="1"/>
  <c r="CB14" i="192"/>
  <c r="CB34" i="192" s="1"/>
  <c r="CB14" i="191"/>
  <c r="CB34" i="191" s="1"/>
  <c r="CB14" i="195"/>
  <c r="CB14" i="194"/>
  <c r="CB34" i="194" s="1"/>
  <c r="AU15" i="165"/>
  <c r="BB15" i="193"/>
  <c r="O7" i="165"/>
  <c r="V7" i="193"/>
  <c r="Q10" i="165"/>
  <c r="X10" i="193"/>
  <c r="AG9" i="193"/>
  <c r="Z9" i="165"/>
  <c r="CQ15" i="193"/>
  <c r="CJ15" i="165"/>
  <c r="CQ17" i="194"/>
  <c r="CQ37" i="194" s="1"/>
  <c r="CQ17" i="192"/>
  <c r="CQ37" i="192" s="1"/>
  <c r="CQ17" i="191"/>
  <c r="CQ37" i="191" s="1"/>
  <c r="CQ17" i="195"/>
  <c r="CJ17" i="166"/>
  <c r="CJ37" i="166" s="1"/>
  <c r="CJ17" i="126"/>
  <c r="CJ37" i="126" s="1"/>
  <c r="CJ16" i="144" s="1"/>
  <c r="CJ17" i="163"/>
  <c r="CJ37" i="163" s="1"/>
  <c r="CJ17" i="80"/>
  <c r="CJ37" i="80" s="1"/>
  <c r="CJ17" i="164"/>
  <c r="CJ37" i="164" s="1"/>
  <c r="CJ17" i="145"/>
  <c r="CJ37" i="145" s="1"/>
  <c r="AB7" i="165"/>
  <c r="AI7" i="193"/>
  <c r="AB14" i="126"/>
  <c r="AB34" i="126" s="1"/>
  <c r="AB13" i="144" s="1"/>
  <c r="AB14" i="166"/>
  <c r="AB34" i="166" s="1"/>
  <c r="AB14" i="163"/>
  <c r="AB34" i="163" s="1"/>
  <c r="AB14" i="80"/>
  <c r="AB34" i="80" s="1"/>
  <c r="AB14" i="164"/>
  <c r="AB34" i="164" s="1"/>
  <c r="AI14" i="194"/>
  <c r="AI34" i="194" s="1"/>
  <c r="AI14" i="192"/>
  <c r="AI34" i="192" s="1"/>
  <c r="AI14" i="191"/>
  <c r="AI34" i="191" s="1"/>
  <c r="AI14" i="195"/>
  <c r="AB14" i="145"/>
  <c r="AB34" i="145" s="1"/>
  <c r="DB20" i="191"/>
  <c r="DB40" i="191" s="1"/>
  <c r="DB20" i="195"/>
  <c r="DB20" i="194"/>
  <c r="DB40" i="194" s="1"/>
  <c r="DB20" i="192"/>
  <c r="DB40" i="192" s="1"/>
  <c r="CU20" i="164"/>
  <c r="CU40" i="164" s="1"/>
  <c r="CU20" i="80"/>
  <c r="CU40" i="80" s="1"/>
  <c r="CU20" i="163"/>
  <c r="CU40" i="163" s="1"/>
  <c r="CU20" i="145"/>
  <c r="CU40" i="145" s="1"/>
  <c r="CU20" i="166"/>
  <c r="CU40" i="166" s="1"/>
  <c r="CU20" i="126"/>
  <c r="CU40" i="126" s="1"/>
  <c r="CU19" i="144" s="1"/>
  <c r="CZ7" i="165"/>
  <c r="DG7" i="193"/>
  <c r="DG22" i="192"/>
  <c r="DG42" i="192" s="1"/>
  <c r="DG22" i="191"/>
  <c r="DG42" i="191" s="1"/>
  <c r="DG22" i="195"/>
  <c r="DG22" i="194"/>
  <c r="DG42" i="194" s="1"/>
  <c r="CZ22" i="163"/>
  <c r="CZ42" i="163" s="1"/>
  <c r="CZ22" i="126"/>
  <c r="CZ42" i="126" s="1"/>
  <c r="CZ21" i="144" s="1"/>
  <c r="CZ22" i="164"/>
  <c r="CZ42" i="164" s="1"/>
  <c r="CZ22" i="145"/>
  <c r="CZ42" i="145" s="1"/>
  <c r="CZ22" i="166"/>
  <c r="CZ42" i="166" s="1"/>
  <c r="CZ22" i="80"/>
  <c r="CZ42" i="80" s="1"/>
  <c r="AQ12" i="165"/>
  <c r="AX12" i="193"/>
  <c r="K12" i="165"/>
  <c r="R12" i="193"/>
  <c r="CF17" i="145"/>
  <c r="CF37" i="145" s="1"/>
  <c r="CF17" i="164"/>
  <c r="CF37" i="164" s="1"/>
  <c r="CF17" i="163"/>
  <c r="CF37" i="163" s="1"/>
  <c r="CF17" i="80"/>
  <c r="CF37" i="80" s="1"/>
  <c r="CM17" i="195"/>
  <c r="CM17" i="194"/>
  <c r="CM37" i="194" s="1"/>
  <c r="CF17" i="126"/>
  <c r="CF37" i="126" s="1"/>
  <c r="CF16" i="144" s="1"/>
  <c r="CM17" i="192"/>
  <c r="CM37" i="192" s="1"/>
  <c r="CF17" i="166"/>
  <c r="CF37" i="166" s="1"/>
  <c r="CM17" i="191"/>
  <c r="CM37" i="191" s="1"/>
  <c r="BR11" i="166"/>
  <c r="BR31" i="166" s="1"/>
  <c r="BR11" i="164"/>
  <c r="BR31" i="164" s="1"/>
  <c r="BR11" i="145"/>
  <c r="BR31" i="145" s="1"/>
  <c r="BR11" i="126"/>
  <c r="BR31" i="126" s="1"/>
  <c r="BR10" i="144" s="1"/>
  <c r="BR11" i="163"/>
  <c r="BR31" i="163" s="1"/>
  <c r="BR11" i="80"/>
  <c r="BR31" i="80" s="1"/>
  <c r="BY11" i="191"/>
  <c r="BY31" i="191" s="1"/>
  <c r="BY11" i="195"/>
  <c r="BY11" i="194"/>
  <c r="BY31" i="194" s="1"/>
  <c r="BY11" i="192"/>
  <c r="BY31" i="192" s="1"/>
  <c r="AX21" i="165"/>
  <c r="BE21" i="193"/>
  <c r="CS10" i="165"/>
  <c r="CZ10" i="193"/>
  <c r="AT16" i="165"/>
  <c r="BA16" i="193"/>
  <c r="AC18" i="193"/>
  <c r="V18" i="165"/>
  <c r="BM16" i="193"/>
  <c r="BF16" i="165"/>
  <c r="W18" i="193"/>
  <c r="P18" i="165"/>
  <c r="P12" i="165"/>
  <c r="W12" i="193"/>
  <c r="W11" i="195"/>
  <c r="P11" i="166"/>
  <c r="P31" i="166" s="1"/>
  <c r="W11" i="192"/>
  <c r="W31" i="192" s="1"/>
  <c r="W11" i="191"/>
  <c r="W31" i="191" s="1"/>
  <c r="P11" i="80"/>
  <c r="P31" i="80" s="1"/>
  <c r="P11" i="145"/>
  <c r="P31" i="145" s="1"/>
  <c r="W11" i="194"/>
  <c r="W31" i="194" s="1"/>
  <c r="P11" i="163"/>
  <c r="P31" i="163" s="1"/>
  <c r="P11" i="164"/>
  <c r="P31" i="164" s="1"/>
  <c r="P11" i="126"/>
  <c r="P31" i="126" s="1"/>
  <c r="P10" i="144" s="1"/>
  <c r="BA19" i="165"/>
  <c r="BH19" i="193"/>
  <c r="BH19" i="165"/>
  <c r="BO19" i="193"/>
  <c r="CO19" i="165"/>
  <c r="CV19" i="193"/>
  <c r="CO16" i="165"/>
  <c r="CV16" i="193"/>
  <c r="AI19" i="165"/>
  <c r="AP19" i="193"/>
  <c r="AN10" i="165"/>
  <c r="AU10" i="193"/>
  <c r="AT10" i="193"/>
  <c r="AM10" i="165"/>
  <c r="CZ13" i="193"/>
  <c r="CS13" i="165"/>
  <c r="AW17" i="192"/>
  <c r="AW37" i="192" s="1"/>
  <c r="AW17" i="191"/>
  <c r="AW37" i="191" s="1"/>
  <c r="AW17" i="195"/>
  <c r="AW17" i="194"/>
  <c r="AW37" i="194" s="1"/>
  <c r="AP17" i="166"/>
  <c r="AP37" i="166" s="1"/>
  <c r="AP17" i="126"/>
  <c r="AP37" i="126" s="1"/>
  <c r="AP16" i="144" s="1"/>
  <c r="AP17" i="163"/>
  <c r="AP37" i="163" s="1"/>
  <c r="AP17" i="80"/>
  <c r="AP37" i="80" s="1"/>
  <c r="AP17" i="164"/>
  <c r="AP37" i="164" s="1"/>
  <c r="AP17" i="145"/>
  <c r="AP37" i="145" s="1"/>
  <c r="AL16" i="165"/>
  <c r="AS16" i="193"/>
  <c r="BB21" i="165"/>
  <c r="BI21" i="193"/>
  <c r="BN9" i="165"/>
  <c r="BU9" i="193"/>
  <c r="AX16" i="165"/>
  <c r="BE16" i="193"/>
  <c r="BJ22" i="164"/>
  <c r="BJ42" i="164" s="1"/>
  <c r="BJ22" i="126"/>
  <c r="BJ42" i="126" s="1"/>
  <c r="BJ21" i="144" s="1"/>
  <c r="BJ22" i="166"/>
  <c r="BJ42" i="166" s="1"/>
  <c r="BJ22" i="163"/>
  <c r="BJ42" i="163" s="1"/>
  <c r="BJ22" i="145"/>
  <c r="BJ42" i="145" s="1"/>
  <c r="BJ22" i="80"/>
  <c r="BJ42" i="80" s="1"/>
  <c r="BQ22" i="191"/>
  <c r="BQ42" i="191" s="1"/>
  <c r="BQ22" i="195"/>
  <c r="BQ22" i="194"/>
  <c r="BQ42" i="194" s="1"/>
  <c r="BQ22" i="192"/>
  <c r="BQ42" i="192" s="1"/>
  <c r="BO19" i="165"/>
  <c r="BV19" i="193"/>
  <c r="BH13" i="193"/>
  <c r="BA13" i="165"/>
  <c r="AG19" i="165"/>
  <c r="AN19" i="193"/>
  <c r="BI21" i="165"/>
  <c r="BP21" i="193"/>
  <c r="AI13" i="165"/>
  <c r="AP13" i="193"/>
  <c r="CH18" i="193"/>
  <c r="CA18" i="165"/>
  <c r="DB11" i="195"/>
  <c r="DB11" i="194"/>
  <c r="DB31" i="194" s="1"/>
  <c r="DB11" i="192"/>
  <c r="DB31" i="192" s="1"/>
  <c r="DB11" i="191"/>
  <c r="DB31" i="191" s="1"/>
  <c r="CU11" i="164"/>
  <c r="CU31" i="164" s="1"/>
  <c r="CU11" i="145"/>
  <c r="CU31" i="145" s="1"/>
  <c r="CU11" i="166"/>
  <c r="CU31" i="166" s="1"/>
  <c r="CU11" i="126"/>
  <c r="CU31" i="126" s="1"/>
  <c r="CU10" i="144" s="1"/>
  <c r="CU11" i="163"/>
  <c r="CU31" i="163" s="1"/>
  <c r="CU11" i="80"/>
  <c r="CU31" i="80" s="1"/>
  <c r="BX22" i="195"/>
  <c r="BX22" i="194"/>
  <c r="BX42" i="194" s="1"/>
  <c r="BX22" i="192"/>
  <c r="BX42" i="192" s="1"/>
  <c r="BX22" i="191"/>
  <c r="BX42" i="191" s="1"/>
  <c r="BQ22" i="164"/>
  <c r="BQ42" i="164" s="1"/>
  <c r="BQ22" i="145"/>
  <c r="BQ42" i="145" s="1"/>
  <c r="BQ22" i="166"/>
  <c r="BQ42" i="166" s="1"/>
  <c r="BQ22" i="126"/>
  <c r="BQ42" i="126" s="1"/>
  <c r="BQ21" i="144" s="1"/>
  <c r="BQ22" i="163"/>
  <c r="BQ42" i="163" s="1"/>
  <c r="BQ22" i="80"/>
  <c r="BQ42" i="80" s="1"/>
  <c r="DG17" i="195"/>
  <c r="DG17" i="194"/>
  <c r="DG37" i="194" s="1"/>
  <c r="DG17" i="192"/>
  <c r="DG37" i="192" s="1"/>
  <c r="DG17" i="191"/>
  <c r="DG37" i="191" s="1"/>
  <c r="CZ17" i="163"/>
  <c r="CZ37" i="163" s="1"/>
  <c r="CZ17" i="80"/>
  <c r="CZ37" i="80" s="1"/>
  <c r="CZ17" i="164"/>
  <c r="CZ37" i="164" s="1"/>
  <c r="CZ17" i="145"/>
  <c r="CZ37" i="145" s="1"/>
  <c r="CZ17" i="166"/>
  <c r="CZ37" i="166" s="1"/>
  <c r="CZ17" i="126"/>
  <c r="CZ37" i="126" s="1"/>
  <c r="CZ16" i="144" s="1"/>
  <c r="AX22" i="191"/>
  <c r="AX42" i="191" s="1"/>
  <c r="AX22" i="195"/>
  <c r="AX22" i="194"/>
  <c r="AX42" i="194" s="1"/>
  <c r="AX22" i="192"/>
  <c r="AX42" i="192" s="1"/>
  <c r="AQ22" i="166"/>
  <c r="AQ42" i="166" s="1"/>
  <c r="AQ22" i="126"/>
  <c r="AQ42" i="126" s="1"/>
  <c r="AQ21" i="144" s="1"/>
  <c r="AQ22" i="163"/>
  <c r="AQ42" i="163" s="1"/>
  <c r="AQ22" i="80"/>
  <c r="AQ42" i="80" s="1"/>
  <c r="AQ22" i="164"/>
  <c r="AQ42" i="164" s="1"/>
  <c r="AQ22" i="145"/>
  <c r="AQ42" i="145" s="1"/>
  <c r="CF9" i="165"/>
  <c r="CM9" i="193"/>
  <c r="CC10" i="165"/>
  <c r="CJ10" i="193"/>
  <c r="N16" i="165"/>
  <c r="U16" i="193"/>
  <c r="AK19" i="193"/>
  <c r="AD19" i="165"/>
  <c r="BA21" i="165"/>
  <c r="BH21" i="193"/>
  <c r="AS19" i="193"/>
  <c r="AL19" i="165"/>
  <c r="BM21" i="165"/>
  <c r="BT21" i="193"/>
  <c r="BO16" i="193"/>
  <c r="BH16" i="165"/>
  <c r="AY13" i="165"/>
  <c r="BF13" i="193"/>
  <c r="BK16" i="165"/>
  <c r="BR16" i="193"/>
  <c r="AR15" i="193"/>
  <c r="AK15" i="165"/>
  <c r="BN12" i="193"/>
  <c r="BG12" i="165"/>
  <c r="AA15" i="165"/>
  <c r="AH15" i="193"/>
  <c r="AA9" i="165"/>
  <c r="AH9" i="193"/>
  <c r="AH18" i="193"/>
  <c r="AA18" i="165"/>
  <c r="CW15" i="165"/>
  <c r="DD15" i="193"/>
  <c r="CO9" i="193"/>
  <c r="CH9" i="165"/>
  <c r="AP18" i="165"/>
  <c r="AW18" i="193"/>
  <c r="AC15" i="165"/>
  <c r="AJ15" i="193"/>
  <c r="V7" i="165"/>
  <c r="AC7" i="193"/>
  <c r="CA15" i="193"/>
  <c r="BT15" i="165"/>
  <c r="CE16" i="165"/>
  <c r="CL16" i="193"/>
  <c r="AV21" i="165"/>
  <c r="BC21" i="193"/>
  <c r="AO13" i="165"/>
  <c r="AV13" i="193"/>
  <c r="BH16" i="193"/>
  <c r="BA16" i="165"/>
  <c r="BD22" i="192"/>
  <c r="BD42" i="192" s="1"/>
  <c r="BD22" i="191"/>
  <c r="BD42" i="191" s="1"/>
  <c r="BD22" i="195"/>
  <c r="BD22" i="194"/>
  <c r="BD42" i="194" s="1"/>
  <c r="AW22" i="166"/>
  <c r="AW42" i="166" s="1"/>
  <c r="AW22" i="126"/>
  <c r="AW42" i="126" s="1"/>
  <c r="AW21" i="144" s="1"/>
  <c r="AW22" i="163"/>
  <c r="AW42" i="163" s="1"/>
  <c r="AW22" i="80"/>
  <c r="AW42" i="80" s="1"/>
  <c r="AW22" i="164"/>
  <c r="AW42" i="164" s="1"/>
  <c r="AW22" i="145"/>
  <c r="AW42" i="145" s="1"/>
  <c r="BL22" i="163"/>
  <c r="BL42" i="163" s="1"/>
  <c r="BS22" i="192"/>
  <c r="BS42" i="192" s="1"/>
  <c r="BS22" i="195"/>
  <c r="BS22" i="194"/>
  <c r="BS42" i="194" s="1"/>
  <c r="BL22" i="126"/>
  <c r="BL42" i="126" s="1"/>
  <c r="BL21" i="144" s="1"/>
  <c r="BL22" i="166"/>
  <c r="BL42" i="166" s="1"/>
  <c r="BL22" i="164"/>
  <c r="BL42" i="164" s="1"/>
  <c r="BS22" i="191"/>
  <c r="BS42" i="191" s="1"/>
  <c r="BL22" i="80"/>
  <c r="BL42" i="80" s="1"/>
  <c r="BL22" i="145"/>
  <c r="BL42" i="145" s="1"/>
  <c r="BG22" i="195"/>
  <c r="BG22" i="194"/>
  <c r="BG42" i="194" s="1"/>
  <c r="BG22" i="192"/>
  <c r="BG42" i="192" s="1"/>
  <c r="AZ22" i="126"/>
  <c r="AZ42" i="126" s="1"/>
  <c r="AZ21" i="144" s="1"/>
  <c r="AZ22" i="145"/>
  <c r="AZ42" i="145" s="1"/>
  <c r="AZ22" i="166"/>
  <c r="AZ42" i="166" s="1"/>
  <c r="AZ22" i="163"/>
  <c r="AZ42" i="163" s="1"/>
  <c r="AZ22" i="80"/>
  <c r="AZ42" i="80" s="1"/>
  <c r="BG22" i="191"/>
  <c r="BG42" i="191" s="1"/>
  <c r="AZ22" i="164"/>
  <c r="AZ42" i="164" s="1"/>
  <c r="AZ17" i="192"/>
  <c r="AZ37" i="192" s="1"/>
  <c r="AZ17" i="191"/>
  <c r="AZ37" i="191" s="1"/>
  <c r="AZ17" i="195"/>
  <c r="AZ17" i="194"/>
  <c r="AZ37" i="194" s="1"/>
  <c r="AS17" i="166"/>
  <c r="AS37" i="166" s="1"/>
  <c r="AS17" i="80"/>
  <c r="AS37" i="80" s="1"/>
  <c r="AS17" i="163"/>
  <c r="AS37" i="163" s="1"/>
  <c r="AS17" i="126"/>
  <c r="AS37" i="126" s="1"/>
  <c r="AS16" i="144" s="1"/>
  <c r="AS17" i="164"/>
  <c r="AS37" i="164" s="1"/>
  <c r="AS17" i="145"/>
  <c r="AS37" i="145" s="1"/>
  <c r="AZ12" i="193"/>
  <c r="AS12" i="165"/>
  <c r="CQ13" i="165"/>
  <c r="CX13" i="193"/>
  <c r="CK16" i="165"/>
  <c r="CR16" i="193"/>
  <c r="BT11" i="163"/>
  <c r="BT31" i="163" s="1"/>
  <c r="BT11" i="80"/>
  <c r="BT31" i="80" s="1"/>
  <c r="CA11" i="192"/>
  <c r="CA31" i="192" s="1"/>
  <c r="BT11" i="164"/>
  <c r="BT31" i="164" s="1"/>
  <c r="BT11" i="145"/>
  <c r="BT31" i="145" s="1"/>
  <c r="BT11" i="126"/>
  <c r="BT31" i="126" s="1"/>
  <c r="BT10" i="144" s="1"/>
  <c r="CA11" i="195"/>
  <c r="CA11" i="194"/>
  <c r="CA31" i="194" s="1"/>
  <c r="BT11" i="166"/>
  <c r="BT31" i="166" s="1"/>
  <c r="CA11" i="191"/>
  <c r="CA31" i="191" s="1"/>
  <c r="DA10" i="193"/>
  <c r="CT10" i="165"/>
  <c r="AH16" i="165"/>
  <c r="AO16" i="193"/>
  <c r="CQ16" i="165"/>
  <c r="CX16" i="193"/>
  <c r="AU13" i="193"/>
  <c r="AN13" i="165"/>
  <c r="BL12" i="165"/>
  <c r="BS12" i="193"/>
  <c r="BS14" i="195"/>
  <c r="BL14" i="145"/>
  <c r="BL34" i="145" s="1"/>
  <c r="BS14" i="194"/>
  <c r="BS34" i="194" s="1"/>
  <c r="BL14" i="163"/>
  <c r="BL34" i="163" s="1"/>
  <c r="BL14" i="166"/>
  <c r="BL34" i="166" s="1"/>
  <c r="BS14" i="192"/>
  <c r="BS34" i="192" s="1"/>
  <c r="BL14" i="126"/>
  <c r="BL34" i="126" s="1"/>
  <c r="BL13" i="144" s="1"/>
  <c r="BL14" i="164"/>
  <c r="BL34" i="164" s="1"/>
  <c r="BS14" i="191"/>
  <c r="BS34" i="191" s="1"/>
  <c r="BL14" i="80"/>
  <c r="BL34" i="80" s="1"/>
  <c r="AZ12" i="165"/>
  <c r="BG12" i="193"/>
  <c r="BZ13" i="193"/>
  <c r="BS13" i="165"/>
  <c r="S14" i="192"/>
  <c r="S34" i="192" s="1"/>
  <c r="L14" i="166"/>
  <c r="L34" i="166" s="1"/>
  <c r="L14" i="80"/>
  <c r="L34" i="80" s="1"/>
  <c r="S14" i="191"/>
  <c r="S34" i="191" s="1"/>
  <c r="L14" i="163"/>
  <c r="L34" i="163" s="1"/>
  <c r="L14" i="126"/>
  <c r="L34" i="126" s="1"/>
  <c r="L13" i="144" s="1"/>
  <c r="S14" i="195"/>
  <c r="L14" i="164"/>
  <c r="L34" i="164" s="1"/>
  <c r="S14" i="194"/>
  <c r="S34" i="194" s="1"/>
  <c r="L14" i="145"/>
  <c r="L34" i="145" s="1"/>
  <c r="BC13" i="193"/>
  <c r="AV13" i="165"/>
  <c r="AJ10" i="165"/>
  <c r="AQ10" i="193"/>
  <c r="K18" i="165"/>
  <c r="R18" i="193"/>
  <c r="CF12" i="165"/>
  <c r="CM12" i="193"/>
  <c r="AR20" i="194"/>
  <c r="AR40" i="194" s="1"/>
  <c r="AR20" i="192"/>
  <c r="AR40" i="192" s="1"/>
  <c r="AR20" i="191"/>
  <c r="AR40" i="191" s="1"/>
  <c r="AR20" i="195"/>
  <c r="AK20" i="166"/>
  <c r="AK40" i="166" s="1"/>
  <c r="AK20" i="126"/>
  <c r="AK40" i="126" s="1"/>
  <c r="AK19" i="144" s="1"/>
  <c r="AK20" i="163"/>
  <c r="AK40" i="163" s="1"/>
  <c r="AK20" i="80"/>
  <c r="AK40" i="80" s="1"/>
  <c r="AK20" i="164"/>
  <c r="AK40" i="164" s="1"/>
  <c r="AK20" i="145"/>
  <c r="AK40" i="145" s="1"/>
  <c r="AP11" i="126"/>
  <c r="AP31" i="126" s="1"/>
  <c r="AP10" i="144" s="1"/>
  <c r="AP11" i="166"/>
  <c r="AP31" i="166" s="1"/>
  <c r="AP11" i="145"/>
  <c r="AP31" i="145" s="1"/>
  <c r="AP11" i="164"/>
  <c r="AP31" i="164" s="1"/>
  <c r="AP11" i="80"/>
  <c r="AP31" i="80" s="1"/>
  <c r="AW11" i="192"/>
  <c r="AW31" i="192" s="1"/>
  <c r="AW11" i="191"/>
  <c r="AW31" i="191" s="1"/>
  <c r="AW11" i="195"/>
  <c r="AW11" i="194"/>
  <c r="AW31" i="194" s="1"/>
  <c r="AP11" i="163"/>
  <c r="AP31" i="163" s="1"/>
  <c r="AJ20" i="191"/>
  <c r="AJ40" i="191" s="1"/>
  <c r="AJ20" i="195"/>
  <c r="AJ20" i="194"/>
  <c r="AJ40" i="194" s="1"/>
  <c r="AJ20" i="192"/>
  <c r="AJ40" i="192" s="1"/>
  <c r="AC20" i="166"/>
  <c r="AC40" i="166" s="1"/>
  <c r="AC20" i="126"/>
  <c r="AC40" i="126" s="1"/>
  <c r="AC19" i="144" s="1"/>
  <c r="AC20" i="163"/>
  <c r="AC40" i="163" s="1"/>
  <c r="AC20" i="80"/>
  <c r="AC40" i="80" s="1"/>
  <c r="AC20" i="164"/>
  <c r="AC40" i="164" s="1"/>
  <c r="AC20" i="145"/>
  <c r="AC40" i="145" s="1"/>
  <c r="AF19" i="193"/>
  <c r="Y19" i="165"/>
  <c r="BS20" i="194"/>
  <c r="BS40" i="194" s="1"/>
  <c r="BS20" i="192"/>
  <c r="BS40" i="192" s="1"/>
  <c r="BS20" i="195"/>
  <c r="BL20" i="166"/>
  <c r="BL40" i="166" s="1"/>
  <c r="BL20" i="126"/>
  <c r="BL40" i="126" s="1"/>
  <c r="BL19" i="144" s="1"/>
  <c r="BL20" i="163"/>
  <c r="BL40" i="163" s="1"/>
  <c r="BS20" i="191"/>
  <c r="BS40" i="191" s="1"/>
  <c r="BL20" i="164"/>
  <c r="BL40" i="164" s="1"/>
  <c r="BL20" i="145"/>
  <c r="BL40" i="145" s="1"/>
  <c r="BL20" i="80"/>
  <c r="BL40" i="80" s="1"/>
  <c r="AS18" i="165"/>
  <c r="AZ18" i="193"/>
  <c r="CP10" i="165"/>
  <c r="CW10" i="193"/>
  <c r="CI9" i="193"/>
  <c r="CB9" i="165"/>
  <c r="DC11" i="191"/>
  <c r="DC31" i="191" s="1"/>
  <c r="DC11" i="195"/>
  <c r="DC11" i="194"/>
  <c r="DC31" i="194" s="1"/>
  <c r="DC11" i="192"/>
  <c r="DC31" i="192" s="1"/>
  <c r="CV11" i="166"/>
  <c r="CV31" i="166" s="1"/>
  <c r="CV11" i="80"/>
  <c r="CV31" i="80" s="1"/>
  <c r="CV11" i="163"/>
  <c r="CV31" i="163" s="1"/>
  <c r="CV11" i="126"/>
  <c r="CV31" i="126" s="1"/>
  <c r="CV10" i="144" s="1"/>
  <c r="CV11" i="164"/>
  <c r="CV31" i="164" s="1"/>
  <c r="CV11" i="145"/>
  <c r="CV31" i="145" s="1"/>
  <c r="BQ15" i="193"/>
  <c r="BJ15" i="165"/>
  <c r="AU12" i="165"/>
  <c r="BB12" i="193"/>
  <c r="CQ14" i="194"/>
  <c r="CQ34" i="194" s="1"/>
  <c r="CJ14" i="145"/>
  <c r="CJ34" i="145" s="1"/>
  <c r="CJ14" i="164"/>
  <c r="CJ34" i="164" s="1"/>
  <c r="CQ14" i="192"/>
  <c r="CQ34" i="192" s="1"/>
  <c r="CJ14" i="166"/>
  <c r="CJ34" i="166" s="1"/>
  <c r="CJ14" i="126"/>
  <c r="CJ34" i="126" s="1"/>
  <c r="CJ13" i="144" s="1"/>
  <c r="CJ14" i="80"/>
  <c r="CJ34" i="80" s="1"/>
  <c r="CQ14" i="191"/>
  <c r="CQ34" i="191" s="1"/>
  <c r="CJ14" i="163"/>
  <c r="CJ34" i="163" s="1"/>
  <c r="CQ14" i="195"/>
  <c r="CT7" i="193"/>
  <c r="CM7" i="165"/>
  <c r="CT20" i="191"/>
  <c r="CT40" i="191" s="1"/>
  <c r="CT20" i="195"/>
  <c r="CT20" i="194"/>
  <c r="CT40" i="194" s="1"/>
  <c r="CT20" i="192"/>
  <c r="CT40" i="192" s="1"/>
  <c r="CM20" i="163"/>
  <c r="CM40" i="163" s="1"/>
  <c r="CM20" i="80"/>
  <c r="CM40" i="80" s="1"/>
  <c r="CM20" i="164"/>
  <c r="CM40" i="164" s="1"/>
  <c r="CM20" i="145"/>
  <c r="CM40" i="145" s="1"/>
  <c r="CM20" i="166"/>
  <c r="CM40" i="166" s="1"/>
  <c r="CM20" i="126"/>
  <c r="CM40" i="126" s="1"/>
  <c r="CM19" i="144" s="1"/>
  <c r="DB22" i="192"/>
  <c r="DB42" i="192" s="1"/>
  <c r="DB22" i="191"/>
  <c r="DB42" i="191" s="1"/>
  <c r="DB22" i="195"/>
  <c r="DB22" i="194"/>
  <c r="DB42" i="194" s="1"/>
  <c r="CU22" i="163"/>
  <c r="CU42" i="163" s="1"/>
  <c r="CU22" i="80"/>
  <c r="CU42" i="80" s="1"/>
  <c r="CU22" i="164"/>
  <c r="CU42" i="164" s="1"/>
  <c r="CU22" i="145"/>
  <c r="CU42" i="145" s="1"/>
  <c r="CU22" i="166"/>
  <c r="CU42" i="166" s="1"/>
  <c r="CU22" i="126"/>
  <c r="CU42" i="126" s="1"/>
  <c r="CU21" i="144" s="1"/>
  <c r="BX14" i="195"/>
  <c r="BX14" i="194"/>
  <c r="BX34" i="194" s="1"/>
  <c r="BX14" i="192"/>
  <c r="BX34" i="192" s="1"/>
  <c r="BX14" i="191"/>
  <c r="BX34" i="191" s="1"/>
  <c r="BQ14" i="145"/>
  <c r="BQ34" i="145" s="1"/>
  <c r="BQ14" i="166"/>
  <c r="BQ34" i="166" s="1"/>
  <c r="BQ14" i="80"/>
  <c r="BQ34" i="80" s="1"/>
  <c r="BQ14" i="163"/>
  <c r="BQ34" i="163" s="1"/>
  <c r="BQ14" i="126"/>
  <c r="BQ34" i="126" s="1"/>
  <c r="BQ13" i="144" s="1"/>
  <c r="BQ14" i="164"/>
  <c r="BQ34" i="164" s="1"/>
  <c r="AX20" i="191"/>
  <c r="AX40" i="191" s="1"/>
  <c r="AX20" i="195"/>
  <c r="AX20" i="194"/>
  <c r="AX40" i="194" s="1"/>
  <c r="AX20" i="192"/>
  <c r="AX40" i="192" s="1"/>
  <c r="AQ20" i="145"/>
  <c r="AQ40" i="145" s="1"/>
  <c r="AQ20" i="166"/>
  <c r="AQ40" i="166" s="1"/>
  <c r="AQ20" i="126"/>
  <c r="AQ40" i="126" s="1"/>
  <c r="AQ19" i="144" s="1"/>
  <c r="AQ20" i="163"/>
  <c r="AQ40" i="163" s="1"/>
  <c r="AQ20" i="80"/>
  <c r="AQ40" i="80" s="1"/>
  <c r="AQ20" i="164"/>
  <c r="AQ40" i="164" s="1"/>
  <c r="BR7" i="165"/>
  <c r="BY7" i="193"/>
  <c r="U19" i="193"/>
  <c r="N19" i="165"/>
  <c r="CD9" i="193"/>
  <c r="BW9" i="165"/>
  <c r="BW15" i="165"/>
  <c r="CD15" i="193"/>
  <c r="CD17" i="195"/>
  <c r="CD17" i="194"/>
  <c r="CD37" i="194" s="1"/>
  <c r="CD17" i="192"/>
  <c r="CD37" i="192" s="1"/>
  <c r="CD17" i="191"/>
  <c r="CD37" i="191" s="1"/>
  <c r="BW17" i="145"/>
  <c r="BW37" i="145" s="1"/>
  <c r="BW17" i="166"/>
  <c r="BW37" i="166" s="1"/>
  <c r="BW17" i="126"/>
  <c r="BW37" i="126" s="1"/>
  <c r="BW16" i="144" s="1"/>
  <c r="BW17" i="163"/>
  <c r="BW37" i="163" s="1"/>
  <c r="BW17" i="80"/>
  <c r="BW37" i="80" s="1"/>
  <c r="BW17" i="164"/>
  <c r="BW37" i="164" s="1"/>
  <c r="BB17" i="195"/>
  <c r="BB17" i="194"/>
  <c r="BB37" i="194" s="1"/>
  <c r="BB17" i="192"/>
  <c r="BB37" i="192" s="1"/>
  <c r="BB17" i="191"/>
  <c r="BB37" i="191" s="1"/>
  <c r="AU17" i="164"/>
  <c r="AU37" i="164" s="1"/>
  <c r="AU17" i="145"/>
  <c r="AU37" i="145" s="1"/>
  <c r="AU17" i="166"/>
  <c r="AU37" i="166" s="1"/>
  <c r="AU17" i="126"/>
  <c r="AU37" i="126" s="1"/>
  <c r="AU16" i="144" s="1"/>
  <c r="AU17" i="163"/>
  <c r="AU37" i="163" s="1"/>
  <c r="AU17" i="80"/>
  <c r="AU37" i="80" s="1"/>
  <c r="V22" i="195"/>
  <c r="V22" i="194"/>
  <c r="V42" i="194" s="1"/>
  <c r="V22" i="192"/>
  <c r="V42" i="192" s="1"/>
  <c r="V22" i="191"/>
  <c r="V42" i="191" s="1"/>
  <c r="O22" i="163"/>
  <c r="O42" i="163" s="1"/>
  <c r="O22" i="80"/>
  <c r="O42" i="80" s="1"/>
  <c r="O22" i="164"/>
  <c r="O42" i="164" s="1"/>
  <c r="O22" i="145"/>
  <c r="O42" i="145" s="1"/>
  <c r="O22" i="166"/>
  <c r="O42" i="166" s="1"/>
  <c r="O22" i="126"/>
  <c r="O42" i="126" s="1"/>
  <c r="O21" i="144" s="1"/>
  <c r="AG14" i="192"/>
  <c r="AG34" i="192" s="1"/>
  <c r="AG14" i="195"/>
  <c r="AG14" i="194"/>
  <c r="AG34" i="194" s="1"/>
  <c r="Z14" i="166"/>
  <c r="Z34" i="166" s="1"/>
  <c r="AG14" i="191"/>
  <c r="AG34" i="191" s="1"/>
  <c r="Z14" i="164"/>
  <c r="Z34" i="164" s="1"/>
  <c r="Z14" i="126"/>
  <c r="Z34" i="126" s="1"/>
  <c r="Z13" i="144" s="1"/>
  <c r="Z14" i="145"/>
  <c r="Z34" i="145" s="1"/>
  <c r="Z14" i="80"/>
  <c r="Z34" i="80" s="1"/>
  <c r="Z14" i="163"/>
  <c r="Z34" i="163" s="1"/>
  <c r="DG18" i="193"/>
  <c r="CZ18" i="165"/>
  <c r="AQ14" i="166"/>
  <c r="AQ34" i="166" s="1"/>
  <c r="AQ14" i="163"/>
  <c r="AQ34" i="163" s="1"/>
  <c r="AQ14" i="145"/>
  <c r="AQ34" i="145" s="1"/>
  <c r="AQ14" i="126"/>
  <c r="AQ34" i="126" s="1"/>
  <c r="AQ13" i="144" s="1"/>
  <c r="AQ14" i="80"/>
  <c r="AQ34" i="80" s="1"/>
  <c r="AQ14" i="164"/>
  <c r="AQ34" i="164" s="1"/>
  <c r="AX14" i="192"/>
  <c r="AX34" i="192" s="1"/>
  <c r="AX14" i="191"/>
  <c r="AX34" i="191" s="1"/>
  <c r="AX14" i="195"/>
  <c r="AX14" i="194"/>
  <c r="AX34" i="194" s="1"/>
  <c r="CW7" i="165"/>
  <c r="DD7" i="193"/>
  <c r="DD22" i="192"/>
  <c r="DD42" i="192" s="1"/>
  <c r="DD22" i="191"/>
  <c r="DD42" i="191" s="1"/>
  <c r="DD22" i="195"/>
  <c r="DD22" i="194"/>
  <c r="DD42" i="194" s="1"/>
  <c r="CW22" i="145"/>
  <c r="CW42" i="145" s="1"/>
  <c r="CW22" i="166"/>
  <c r="CW42" i="166" s="1"/>
  <c r="CW22" i="80"/>
  <c r="CW42" i="80" s="1"/>
  <c r="CW22" i="163"/>
  <c r="CW42" i="163" s="1"/>
  <c r="CW22" i="126"/>
  <c r="CW42" i="126" s="1"/>
  <c r="CW21" i="144" s="1"/>
  <c r="CW22" i="164"/>
  <c r="CW42" i="164" s="1"/>
  <c r="AJ14" i="191"/>
  <c r="AJ34" i="191" s="1"/>
  <c r="AJ14" i="195"/>
  <c r="AJ14" i="194"/>
  <c r="AJ34" i="194" s="1"/>
  <c r="AJ14" i="192"/>
  <c r="AJ34" i="192" s="1"/>
  <c r="AC14" i="166"/>
  <c r="AC34" i="166" s="1"/>
  <c r="AC14" i="80"/>
  <c r="AC34" i="80" s="1"/>
  <c r="AC14" i="163"/>
  <c r="AC34" i="163" s="1"/>
  <c r="AC14" i="126"/>
  <c r="AC34" i="126" s="1"/>
  <c r="AC13" i="144" s="1"/>
  <c r="AC14" i="164"/>
  <c r="AC34" i="164" s="1"/>
  <c r="AC14" i="145"/>
  <c r="AC34" i="145" s="1"/>
  <c r="BL17" i="192"/>
  <c r="BL37" i="192" s="1"/>
  <c r="BL17" i="191"/>
  <c r="BL37" i="191" s="1"/>
  <c r="BL17" i="195"/>
  <c r="BL17" i="194"/>
  <c r="BL37" i="194" s="1"/>
  <c r="BE17" i="166"/>
  <c r="BE37" i="166" s="1"/>
  <c r="BE17" i="80"/>
  <c r="BE37" i="80" s="1"/>
  <c r="BE17" i="163"/>
  <c r="BE37" i="163" s="1"/>
  <c r="BE17" i="126"/>
  <c r="BE37" i="126" s="1"/>
  <c r="BE16" i="144" s="1"/>
  <c r="BE17" i="164"/>
  <c r="BE37" i="164" s="1"/>
  <c r="BE17" i="145"/>
  <c r="BE37" i="145" s="1"/>
  <c r="Z7" i="193"/>
  <c r="S7" i="165"/>
  <c r="BS17" i="192"/>
  <c r="BS37" i="192" s="1"/>
  <c r="BS17" i="191"/>
  <c r="BS37" i="191" s="1"/>
  <c r="BS17" i="195"/>
  <c r="BS17" i="194"/>
  <c r="BS37" i="194" s="1"/>
  <c r="BL17" i="164"/>
  <c r="BL37" i="164" s="1"/>
  <c r="BL17" i="145"/>
  <c r="BL37" i="145" s="1"/>
  <c r="BL17" i="166"/>
  <c r="BL37" i="166" s="1"/>
  <c r="BL17" i="80"/>
  <c r="BL37" i="80" s="1"/>
  <c r="BL17" i="163"/>
  <c r="BL37" i="163" s="1"/>
  <c r="BL17" i="126"/>
  <c r="BL37" i="126" s="1"/>
  <c r="BL16" i="144" s="1"/>
  <c r="AA12" i="193"/>
  <c r="T12" i="165"/>
  <c r="BJ9" i="193"/>
  <c r="BC9" i="165"/>
  <c r="U16" i="165"/>
  <c r="AB16" i="193"/>
  <c r="CP16" i="193"/>
  <c r="CI16" i="165"/>
  <c r="BG18" i="193"/>
  <c r="AZ18" i="165"/>
  <c r="Q19" i="193"/>
  <c r="J19" i="165"/>
  <c r="CV18" i="165"/>
  <c r="DC18" i="193"/>
  <c r="BV10" i="193"/>
  <c r="BO10" i="165"/>
  <c r="BY16" i="165"/>
  <c r="CF16" i="193"/>
  <c r="I10" i="165"/>
  <c r="P10" i="193"/>
  <c r="BA10" i="165"/>
  <c r="BH10" i="193"/>
  <c r="BH10" i="165"/>
  <c r="BO10" i="193"/>
  <c r="AG10" i="165"/>
  <c r="AN10" i="193"/>
  <c r="BI16" i="193"/>
  <c r="BB16" i="165"/>
  <c r="AR12" i="193"/>
  <c r="AK12" i="165"/>
  <c r="DD9" i="193"/>
  <c r="CW9" i="165"/>
  <c r="CO12" i="193"/>
  <c r="CH12" i="165"/>
  <c r="AW7" i="193"/>
  <c r="AP7" i="165"/>
  <c r="CA7" i="193"/>
  <c r="BT7" i="165"/>
  <c r="AV10" i="165"/>
  <c r="BC10" i="193"/>
  <c r="BE10" i="193"/>
  <c r="AX10" i="165"/>
  <c r="AF21" i="193"/>
  <c r="Y21" i="165"/>
  <c r="CD21" i="165"/>
  <c r="CK21" i="193"/>
  <c r="CN7" i="165"/>
  <c r="CU7" i="193"/>
  <c r="CU14" i="194"/>
  <c r="CU34" i="194" s="1"/>
  <c r="CU14" i="192"/>
  <c r="CU34" i="192" s="1"/>
  <c r="CU14" i="195"/>
  <c r="CN14" i="164"/>
  <c r="CN34" i="164" s="1"/>
  <c r="CN14" i="80"/>
  <c r="CN34" i="80" s="1"/>
  <c r="CU14" i="191"/>
  <c r="CU34" i="191" s="1"/>
  <c r="CN14" i="166"/>
  <c r="CN34" i="166" s="1"/>
  <c r="CN14" i="163"/>
  <c r="CN34" i="163" s="1"/>
  <c r="CN14" i="126"/>
  <c r="CN34" i="126" s="1"/>
  <c r="CN13" i="144" s="1"/>
  <c r="CN14" i="145"/>
  <c r="CN34" i="145" s="1"/>
  <c r="AW12" i="165"/>
  <c r="BD12" i="193"/>
  <c r="AW9" i="165"/>
  <c r="BD9" i="193"/>
  <c r="AS14" i="163"/>
  <c r="AS34" i="163" s="1"/>
  <c r="AS14" i="80"/>
  <c r="AS34" i="80" s="1"/>
  <c r="AS14" i="126"/>
  <c r="AS34" i="126" s="1"/>
  <c r="AS13" i="144" s="1"/>
  <c r="AS14" i="166"/>
  <c r="AS34" i="166" s="1"/>
  <c r="AS14" i="164"/>
  <c r="AS34" i="164" s="1"/>
  <c r="AZ14" i="195"/>
  <c r="AZ14" i="194"/>
  <c r="AZ34" i="194" s="1"/>
  <c r="AS14" i="145"/>
  <c r="AS34" i="145" s="1"/>
  <c r="AZ14" i="192"/>
  <c r="AZ34" i="192" s="1"/>
  <c r="AZ14" i="191"/>
  <c r="AZ34" i="191" s="1"/>
  <c r="BJ17" i="192"/>
  <c r="BJ37" i="192" s="1"/>
  <c r="BJ17" i="191"/>
  <c r="BJ37" i="191" s="1"/>
  <c r="BJ17" i="195"/>
  <c r="BJ17" i="194"/>
  <c r="BJ37" i="194" s="1"/>
  <c r="BC17" i="163"/>
  <c r="BC37" i="163" s="1"/>
  <c r="BC17" i="80"/>
  <c r="BC37" i="80" s="1"/>
  <c r="BC17" i="164"/>
  <c r="BC37" i="164" s="1"/>
  <c r="BC17" i="145"/>
  <c r="BC37" i="145" s="1"/>
  <c r="BC17" i="166"/>
  <c r="BC37" i="166" s="1"/>
  <c r="BC17" i="126"/>
  <c r="BC37" i="126" s="1"/>
  <c r="BC16" i="144" s="1"/>
  <c r="BJ7" i="193"/>
  <c r="BC7" i="165"/>
  <c r="CL13" i="165"/>
  <c r="CS13" i="193"/>
  <c r="N13" i="165"/>
  <c r="U13" i="193"/>
  <c r="AY21" i="165"/>
  <c r="BF21" i="193"/>
  <c r="CR16" i="165"/>
  <c r="CY16" i="193"/>
  <c r="CB15" i="165"/>
  <c r="CI15" i="193"/>
  <c r="CI17" i="192"/>
  <c r="CI37" i="192" s="1"/>
  <c r="CI17" i="191"/>
  <c r="CI37" i="191" s="1"/>
  <c r="CI17" i="195"/>
  <c r="CI17" i="194"/>
  <c r="CI37" i="194" s="1"/>
  <c r="CB17" i="163"/>
  <c r="CB37" i="163" s="1"/>
  <c r="CB17" i="126"/>
  <c r="CB37" i="126" s="1"/>
  <c r="CB16" i="144" s="1"/>
  <c r="CB17" i="164"/>
  <c r="CB37" i="164" s="1"/>
  <c r="CB17" i="145"/>
  <c r="CB37" i="145" s="1"/>
  <c r="CB17" i="166"/>
  <c r="CB37" i="166" s="1"/>
  <c r="CB17" i="80"/>
  <c r="CB37" i="80" s="1"/>
  <c r="CV17" i="164"/>
  <c r="CV37" i="164" s="1"/>
  <c r="CV17" i="126"/>
  <c r="CV37" i="126" s="1"/>
  <c r="CV16" i="144" s="1"/>
  <c r="DC17" i="195"/>
  <c r="CV17" i="163"/>
  <c r="CV37" i="163" s="1"/>
  <c r="DC17" i="194"/>
  <c r="DC37" i="194" s="1"/>
  <c r="CV17" i="166"/>
  <c r="CV37" i="166" s="1"/>
  <c r="CV17" i="145"/>
  <c r="CV37" i="145" s="1"/>
  <c r="DC17" i="192"/>
  <c r="DC37" i="192" s="1"/>
  <c r="DC17" i="191"/>
  <c r="DC37" i="191" s="1"/>
  <c r="CV17" i="80"/>
  <c r="CV37" i="80" s="1"/>
  <c r="BW7" i="165"/>
  <c r="CD7" i="193"/>
  <c r="CD22" i="192"/>
  <c r="CD42" i="192" s="1"/>
  <c r="CD22" i="191"/>
  <c r="CD42" i="191" s="1"/>
  <c r="CD22" i="195"/>
  <c r="CD22" i="194"/>
  <c r="CD42" i="194" s="1"/>
  <c r="BW22" i="164"/>
  <c r="BW42" i="164" s="1"/>
  <c r="BW22" i="145"/>
  <c r="BW42" i="145" s="1"/>
  <c r="BW22" i="166"/>
  <c r="BW42" i="166" s="1"/>
  <c r="BW22" i="126"/>
  <c r="BW42" i="126" s="1"/>
  <c r="BW21" i="144" s="1"/>
  <c r="BW22" i="163"/>
  <c r="BW42" i="163" s="1"/>
  <c r="BW22" i="80"/>
  <c r="BW42" i="80" s="1"/>
  <c r="AL11" i="191"/>
  <c r="AL31" i="191" s="1"/>
  <c r="AL11" i="195"/>
  <c r="AL11" i="194"/>
  <c r="AL31" i="194" s="1"/>
  <c r="AL11" i="192"/>
  <c r="AL31" i="192" s="1"/>
  <c r="AE11" i="166"/>
  <c r="AE31" i="166" s="1"/>
  <c r="AE11" i="126"/>
  <c r="AE31" i="126" s="1"/>
  <c r="AE10" i="144" s="1"/>
  <c r="AE11" i="163"/>
  <c r="AE31" i="163" s="1"/>
  <c r="AE11" i="80"/>
  <c r="AE31" i="80" s="1"/>
  <c r="AE11" i="164"/>
  <c r="AE31" i="164" s="1"/>
  <c r="AE11" i="145"/>
  <c r="AE31" i="145" s="1"/>
  <c r="CB17" i="191"/>
  <c r="CB37" i="191" s="1"/>
  <c r="CB17" i="195"/>
  <c r="CB17" i="194"/>
  <c r="CB37" i="194" s="1"/>
  <c r="CB17" i="192"/>
  <c r="CB37" i="192" s="1"/>
  <c r="BU17" i="163"/>
  <c r="BU37" i="163" s="1"/>
  <c r="BU17" i="126"/>
  <c r="BU37" i="126" s="1"/>
  <c r="BU16" i="144" s="1"/>
  <c r="BU17" i="164"/>
  <c r="BU37" i="164" s="1"/>
  <c r="BU17" i="145"/>
  <c r="BU37" i="145" s="1"/>
  <c r="BU17" i="166"/>
  <c r="BU37" i="166" s="1"/>
  <c r="BU17" i="80"/>
  <c r="BU37" i="80" s="1"/>
  <c r="BU20" i="145"/>
  <c r="BU40" i="145" s="1"/>
  <c r="BU20" i="164"/>
  <c r="BU40" i="164" s="1"/>
  <c r="BU20" i="126"/>
  <c r="BU40" i="126" s="1"/>
  <c r="BU19" i="144" s="1"/>
  <c r="BU20" i="163"/>
  <c r="BU40" i="163" s="1"/>
  <c r="CB20" i="194"/>
  <c r="CB40" i="194" s="1"/>
  <c r="CB20" i="192"/>
  <c r="CB40" i="192" s="1"/>
  <c r="BU20" i="80"/>
  <c r="BU40" i="80" s="1"/>
  <c r="CB20" i="191"/>
  <c r="CB40" i="191" s="1"/>
  <c r="BU20" i="166"/>
  <c r="BU40" i="166" s="1"/>
  <c r="CB20" i="195"/>
  <c r="BB11" i="195"/>
  <c r="BB11" i="194"/>
  <c r="BB31" i="194" s="1"/>
  <c r="BB11" i="192"/>
  <c r="BB31" i="192" s="1"/>
  <c r="BB11" i="191"/>
  <c r="BB31" i="191" s="1"/>
  <c r="AU11" i="166"/>
  <c r="AU31" i="166" s="1"/>
  <c r="AU11" i="126"/>
  <c r="AU31" i="126" s="1"/>
  <c r="AU10" i="144" s="1"/>
  <c r="AU11" i="163"/>
  <c r="AU31" i="163" s="1"/>
  <c r="AU11" i="80"/>
  <c r="AU31" i="80" s="1"/>
  <c r="AU11" i="164"/>
  <c r="AU31" i="164" s="1"/>
  <c r="AU11" i="145"/>
  <c r="AU31" i="145" s="1"/>
  <c r="V20" i="195"/>
  <c r="V20" i="191"/>
  <c r="V40" i="191" s="1"/>
  <c r="V20" i="194"/>
  <c r="V40" i="194" s="1"/>
  <c r="V20" i="192"/>
  <c r="V40" i="192" s="1"/>
  <c r="O20" i="145"/>
  <c r="O40" i="145" s="1"/>
  <c r="O20" i="166"/>
  <c r="O40" i="166" s="1"/>
  <c r="O20" i="126"/>
  <c r="O40" i="126" s="1"/>
  <c r="O19" i="144" s="1"/>
  <c r="O20" i="163"/>
  <c r="O40" i="163" s="1"/>
  <c r="O20" i="80"/>
  <c r="O40" i="80" s="1"/>
  <c r="O20" i="164"/>
  <c r="O40" i="164" s="1"/>
  <c r="V14" i="195"/>
  <c r="V14" i="194"/>
  <c r="V34" i="194" s="1"/>
  <c r="V14" i="192"/>
  <c r="V34" i="192" s="1"/>
  <c r="V14" i="191"/>
  <c r="V34" i="191" s="1"/>
  <c r="O14" i="163"/>
  <c r="O34" i="163" s="1"/>
  <c r="O14" i="80"/>
  <c r="O34" i="80" s="1"/>
  <c r="O14" i="164"/>
  <c r="O34" i="164" s="1"/>
  <c r="O14" i="145"/>
  <c r="O34" i="145" s="1"/>
  <c r="O14" i="166"/>
  <c r="O34" i="166" s="1"/>
  <c r="O14" i="126"/>
  <c r="O34" i="126" s="1"/>
  <c r="O13" i="144" s="1"/>
  <c r="CX13" i="165"/>
  <c r="DE13" i="193"/>
  <c r="U10" i="193"/>
  <c r="N10" i="165"/>
  <c r="CG10" i="193"/>
  <c r="BZ10" i="165"/>
  <c r="BP19" i="165"/>
  <c r="BW19" i="193"/>
  <c r="CE19" i="193"/>
  <c r="BX19" i="165"/>
  <c r="BK19" i="193"/>
  <c r="BD19" i="165"/>
  <c r="CJ9" i="165"/>
  <c r="CQ9" i="193"/>
  <c r="CJ18" i="165"/>
  <c r="CQ18" i="193"/>
  <c r="CT12" i="193"/>
  <c r="CM12" i="165"/>
  <c r="X10" i="165"/>
  <c r="AE10" i="193"/>
  <c r="CY21" i="165"/>
  <c r="DF21" i="193"/>
  <c r="BH13" i="165"/>
  <c r="BO13" i="193"/>
  <c r="CQ21" i="165"/>
  <c r="CX21" i="193"/>
  <c r="AK9" i="165"/>
  <c r="AR9" i="193"/>
  <c r="AK18" i="165"/>
  <c r="AR18" i="193"/>
  <c r="BG18" i="165"/>
  <c r="BN18" i="193"/>
  <c r="AA12" i="165"/>
  <c r="AH12" i="193"/>
  <c r="V15" i="165"/>
  <c r="AC15" i="193"/>
  <c r="AC9" i="193"/>
  <c r="V9" i="165"/>
  <c r="BE14" i="163"/>
  <c r="BE34" i="163" s="1"/>
  <c r="BE14" i="164"/>
  <c r="BE34" i="164" s="1"/>
  <c r="BE14" i="166"/>
  <c r="BE34" i="166" s="1"/>
  <c r="BE14" i="126"/>
  <c r="BE34" i="126" s="1"/>
  <c r="BE13" i="144" s="1"/>
  <c r="BE14" i="80"/>
  <c r="BE34" i="80" s="1"/>
  <c r="BE14" i="145"/>
  <c r="BE34" i="145" s="1"/>
  <c r="BL14" i="192"/>
  <c r="BL34" i="192" s="1"/>
  <c r="BL14" i="191"/>
  <c r="BL34" i="191" s="1"/>
  <c r="BL14" i="195"/>
  <c r="BL14" i="194"/>
  <c r="BL34" i="194" s="1"/>
  <c r="AF13" i="193"/>
  <c r="Y13" i="165"/>
  <c r="BR13" i="193"/>
  <c r="BK13" i="165"/>
  <c r="AF19" i="165"/>
  <c r="AM19" i="193"/>
  <c r="AF21" i="165"/>
  <c r="AM21" i="193"/>
  <c r="BS11" i="192"/>
  <c r="BS31" i="192" s="1"/>
  <c r="BS11" i="191"/>
  <c r="BS31" i="191" s="1"/>
  <c r="BL11" i="166"/>
  <c r="BL31" i="166" s="1"/>
  <c r="BL11" i="164"/>
  <c r="BL31" i="164" s="1"/>
  <c r="BL11" i="163"/>
  <c r="BL31" i="163" s="1"/>
  <c r="BS11" i="195"/>
  <c r="BL11" i="145"/>
  <c r="BL31" i="145" s="1"/>
  <c r="BS11" i="194"/>
  <c r="BS31" i="194" s="1"/>
  <c r="BL11" i="126"/>
  <c r="BL31" i="126" s="1"/>
  <c r="BL10" i="144" s="1"/>
  <c r="BL11" i="80"/>
  <c r="BL31" i="80" s="1"/>
  <c r="N21" i="165"/>
  <c r="U21" i="193"/>
  <c r="I16" i="165"/>
  <c r="P16" i="193"/>
  <c r="BB19" i="165"/>
  <c r="BI19" i="193"/>
  <c r="Y10" i="165"/>
  <c r="AF10" i="193"/>
  <c r="BW10" i="193"/>
  <c r="BP10" i="165"/>
  <c r="BW16" i="193"/>
  <c r="BP16" i="165"/>
  <c r="CD13" i="165"/>
  <c r="CK13" i="193"/>
  <c r="BF10" i="165"/>
  <c r="BM10" i="193"/>
  <c r="CE16" i="193"/>
  <c r="BX16" i="165"/>
  <c r="CP16" i="165"/>
  <c r="CW16" i="193"/>
  <c r="AH22" i="192"/>
  <c r="AH42" i="192" s="1"/>
  <c r="AH22" i="191"/>
  <c r="AH42" i="191" s="1"/>
  <c r="AH22" i="195"/>
  <c r="AH22" i="194"/>
  <c r="AH42" i="194" s="1"/>
  <c r="AA22" i="145"/>
  <c r="AA42" i="145" s="1"/>
  <c r="AA22" i="166"/>
  <c r="AA42" i="166" s="1"/>
  <c r="AA22" i="126"/>
  <c r="AA42" i="126" s="1"/>
  <c r="AA21" i="144" s="1"/>
  <c r="AA22" i="163"/>
  <c r="AA42" i="163" s="1"/>
  <c r="AA22" i="80"/>
  <c r="AA42" i="80" s="1"/>
  <c r="AA22" i="164"/>
  <c r="AA42" i="164" s="1"/>
  <c r="CH15" i="165"/>
  <c r="CO15" i="193"/>
  <c r="CO17" i="191"/>
  <c r="CO37" i="191" s="1"/>
  <c r="CO17" i="195"/>
  <c r="CO17" i="194"/>
  <c r="CO37" i="194" s="1"/>
  <c r="CO17" i="192"/>
  <c r="CO37" i="192" s="1"/>
  <c r="CH17" i="166"/>
  <c r="CH37" i="166" s="1"/>
  <c r="CH17" i="126"/>
  <c r="CH37" i="126" s="1"/>
  <c r="CH16" i="144" s="1"/>
  <c r="CH17" i="163"/>
  <c r="CH37" i="163" s="1"/>
  <c r="CH17" i="80"/>
  <c r="CH37" i="80" s="1"/>
  <c r="CH17" i="164"/>
  <c r="CH37" i="164" s="1"/>
  <c r="CH17" i="145"/>
  <c r="CH37" i="145" s="1"/>
  <c r="AJ11" i="194"/>
  <c r="AJ31" i="194" s="1"/>
  <c r="AJ11" i="192"/>
  <c r="AJ31" i="192" s="1"/>
  <c r="AJ11" i="191"/>
  <c r="AJ31" i="191" s="1"/>
  <c r="AJ11" i="195"/>
  <c r="AC11" i="163"/>
  <c r="AC31" i="163" s="1"/>
  <c r="AC11" i="80"/>
  <c r="AC31" i="80" s="1"/>
  <c r="AC11" i="164"/>
  <c r="AC31" i="164" s="1"/>
  <c r="AC11" i="145"/>
  <c r="AC31" i="145" s="1"/>
  <c r="AC11" i="166"/>
  <c r="AC31" i="166" s="1"/>
  <c r="AC11" i="126"/>
  <c r="AC31" i="126" s="1"/>
  <c r="AC10" i="144" s="1"/>
  <c r="AC12" i="193"/>
  <c r="V12" i="165"/>
  <c r="V14" i="145"/>
  <c r="V34" i="145" s="1"/>
  <c r="V14" i="126"/>
  <c r="V34" i="126" s="1"/>
  <c r="V13" i="144" s="1"/>
  <c r="V14" i="166"/>
  <c r="V34" i="166" s="1"/>
  <c r="V14" i="164"/>
  <c r="V34" i="164" s="1"/>
  <c r="AC14" i="195"/>
  <c r="V14" i="163"/>
  <c r="V34" i="163" s="1"/>
  <c r="V14" i="80"/>
  <c r="V34" i="80" s="1"/>
  <c r="AC14" i="194"/>
  <c r="AC34" i="194" s="1"/>
  <c r="AC14" i="191"/>
  <c r="AC34" i="191" s="1"/>
  <c r="AC14" i="192"/>
  <c r="AC34" i="192" s="1"/>
  <c r="CT19" i="165"/>
  <c r="DA19" i="193"/>
  <c r="BM16" i="165"/>
  <c r="BT16" i="193"/>
  <c r="BF13" i="165"/>
  <c r="BM13" i="193"/>
  <c r="CI20" i="195"/>
  <c r="CI20" i="194"/>
  <c r="CI40" i="194" s="1"/>
  <c r="CI20" i="192"/>
  <c r="CI40" i="192" s="1"/>
  <c r="CI20" i="191"/>
  <c r="CI40" i="191" s="1"/>
  <c r="CB20" i="80"/>
  <c r="CB40" i="80" s="1"/>
  <c r="CB20" i="145"/>
  <c r="CB40" i="145" s="1"/>
  <c r="CB20" i="164"/>
  <c r="CB40" i="164" s="1"/>
  <c r="CB20" i="163"/>
  <c r="CB40" i="163" s="1"/>
  <c r="CB20" i="166"/>
  <c r="CB40" i="166" s="1"/>
  <c r="CB20" i="126"/>
  <c r="CB40" i="126" s="1"/>
  <c r="CB19" i="144" s="1"/>
  <c r="CI11" i="195"/>
  <c r="CI11" i="194"/>
  <c r="CI31" i="194" s="1"/>
  <c r="CI11" i="192"/>
  <c r="CI31" i="192" s="1"/>
  <c r="CB11" i="164"/>
  <c r="CB31" i="164" s="1"/>
  <c r="CI11" i="191"/>
  <c r="CI31" i="191" s="1"/>
  <c r="CB11" i="126"/>
  <c r="CB31" i="126" s="1"/>
  <c r="CB10" i="144" s="1"/>
  <c r="CB11" i="163"/>
  <c r="CB31" i="163" s="1"/>
  <c r="CB11" i="80"/>
  <c r="CB31" i="80" s="1"/>
  <c r="CB11" i="145"/>
  <c r="CB31" i="145" s="1"/>
  <c r="CB11" i="166"/>
  <c r="CB31" i="166" s="1"/>
  <c r="BQ17" i="192"/>
  <c r="BQ37" i="192" s="1"/>
  <c r="BQ17" i="191"/>
  <c r="BQ37" i="191" s="1"/>
  <c r="BQ17" i="195"/>
  <c r="BQ17" i="194"/>
  <c r="BQ37" i="194" s="1"/>
  <c r="BJ17" i="164"/>
  <c r="BJ37" i="164" s="1"/>
  <c r="BJ17" i="145"/>
  <c r="BJ37" i="145" s="1"/>
  <c r="BJ17" i="166"/>
  <c r="BJ37" i="166" s="1"/>
  <c r="BJ17" i="126"/>
  <c r="BJ37" i="126" s="1"/>
  <c r="BJ16" i="144" s="1"/>
  <c r="BJ17" i="163"/>
  <c r="BJ37" i="163" s="1"/>
  <c r="BJ17" i="80"/>
  <c r="BJ37" i="80" s="1"/>
  <c r="BJ11" i="164"/>
  <c r="BJ31" i="164" s="1"/>
  <c r="BJ11" i="126"/>
  <c r="BJ31" i="126" s="1"/>
  <c r="BJ10" i="144" s="1"/>
  <c r="BJ11" i="163"/>
  <c r="BJ31" i="163" s="1"/>
  <c r="BJ11" i="166"/>
  <c r="BJ31" i="166" s="1"/>
  <c r="BQ11" i="195"/>
  <c r="BQ11" i="194"/>
  <c r="BQ31" i="194" s="1"/>
  <c r="BJ11" i="145"/>
  <c r="BJ31" i="145" s="1"/>
  <c r="BQ11" i="192"/>
  <c r="BQ31" i="192" s="1"/>
  <c r="BJ11" i="80"/>
  <c r="BJ31" i="80" s="1"/>
  <c r="BQ11" i="191"/>
  <c r="BQ31" i="191" s="1"/>
  <c r="AD11" i="191"/>
  <c r="AD31" i="191" s="1"/>
  <c r="AD11" i="195"/>
  <c r="AD11" i="194"/>
  <c r="AD31" i="194" s="1"/>
  <c r="AD11" i="192"/>
  <c r="AD31" i="192" s="1"/>
  <c r="W11" i="163"/>
  <c r="W31" i="163" s="1"/>
  <c r="W11" i="80"/>
  <c r="W31" i="80" s="1"/>
  <c r="W11" i="164"/>
  <c r="W31" i="164" s="1"/>
  <c r="W11" i="145"/>
  <c r="W31" i="145" s="1"/>
  <c r="W11" i="166"/>
  <c r="W31" i="166" s="1"/>
  <c r="W11" i="126"/>
  <c r="W31" i="126" s="1"/>
  <c r="W10" i="144" s="1"/>
  <c r="AL7" i="193"/>
  <c r="AE7" i="165"/>
  <c r="AL22" i="192"/>
  <c r="AL42" i="192" s="1"/>
  <c r="AL22" i="191"/>
  <c r="AL42" i="191" s="1"/>
  <c r="AL22" i="195"/>
  <c r="AL22" i="194"/>
  <c r="AL42" i="194" s="1"/>
  <c r="AE22" i="164"/>
  <c r="AE42" i="164" s="1"/>
  <c r="AE22" i="145"/>
  <c r="AE42" i="145" s="1"/>
  <c r="AE22" i="166"/>
  <c r="AE42" i="166" s="1"/>
  <c r="AE22" i="126"/>
  <c r="AE42" i="126" s="1"/>
  <c r="AE21" i="144" s="1"/>
  <c r="AE22" i="163"/>
  <c r="AE42" i="163" s="1"/>
  <c r="AE22" i="80"/>
  <c r="AE42" i="80" s="1"/>
  <c r="CB22" i="192"/>
  <c r="CB42" i="192" s="1"/>
  <c r="CB22" i="191"/>
  <c r="CB42" i="191" s="1"/>
  <c r="CB22" i="195"/>
  <c r="CB22" i="194"/>
  <c r="CB42" i="194" s="1"/>
  <c r="BU22" i="163"/>
  <c r="BU42" i="163" s="1"/>
  <c r="BU22" i="80"/>
  <c r="BU42" i="80" s="1"/>
  <c r="BU22" i="164"/>
  <c r="BU42" i="164" s="1"/>
  <c r="BU22" i="145"/>
  <c r="BU42" i="145" s="1"/>
  <c r="BU22" i="166"/>
  <c r="BU42" i="166" s="1"/>
  <c r="BU22" i="126"/>
  <c r="BU42" i="126" s="1"/>
  <c r="BU21" i="144" s="1"/>
  <c r="AU7" i="165"/>
  <c r="BB7" i="193"/>
  <c r="O15" i="165"/>
  <c r="V15" i="193"/>
  <c r="O9" i="165"/>
  <c r="V9" i="193"/>
  <c r="CY19" i="165"/>
  <c r="DF19" i="193"/>
  <c r="BM19" i="165"/>
  <c r="BT19" i="193"/>
  <c r="AH10" i="165"/>
  <c r="AO10" i="193"/>
  <c r="BZ10" i="193"/>
  <c r="BS10" i="165"/>
  <c r="CK19" i="165"/>
  <c r="CR19" i="193"/>
  <c r="CP10" i="193"/>
  <c r="CI10" i="165"/>
  <c r="Z18" i="165"/>
  <c r="AG18" i="193"/>
  <c r="CH22" i="192"/>
  <c r="CH42" i="192" s="1"/>
  <c r="CH22" i="191"/>
  <c r="CH42" i="191" s="1"/>
  <c r="CH22" i="195"/>
  <c r="CH22" i="194"/>
  <c r="CH42" i="194" s="1"/>
  <c r="CA22" i="163"/>
  <c r="CA42" i="163" s="1"/>
  <c r="CA22" i="80"/>
  <c r="CA42" i="80" s="1"/>
  <c r="CA22" i="164"/>
  <c r="CA42" i="164" s="1"/>
  <c r="CA22" i="145"/>
  <c r="CA42" i="145" s="1"/>
  <c r="CA22" i="166"/>
  <c r="CA42" i="166" s="1"/>
  <c r="CA22" i="126"/>
  <c r="CA42" i="126" s="1"/>
  <c r="CA21" i="144" s="1"/>
  <c r="CH9" i="193"/>
  <c r="CA9" i="165"/>
  <c r="CH11" i="195"/>
  <c r="CH11" i="194"/>
  <c r="CH31" i="194" s="1"/>
  <c r="CH11" i="192"/>
  <c r="CH31" i="192" s="1"/>
  <c r="CH11" i="191"/>
  <c r="CH31" i="191" s="1"/>
  <c r="CA11" i="164"/>
  <c r="CA31" i="164" s="1"/>
  <c r="CA11" i="145"/>
  <c r="CA31" i="145" s="1"/>
  <c r="CA11" i="166"/>
  <c r="CA31" i="166" s="1"/>
  <c r="CA11" i="126"/>
  <c r="CA31" i="126" s="1"/>
  <c r="CA10" i="144" s="1"/>
  <c r="CA11" i="163"/>
  <c r="CA31" i="163" s="1"/>
  <c r="CA11" i="80"/>
  <c r="CA31" i="80" s="1"/>
  <c r="CH17" i="195"/>
  <c r="CH17" i="194"/>
  <c r="CH37" i="194" s="1"/>
  <c r="CH17" i="192"/>
  <c r="CH37" i="192" s="1"/>
  <c r="CH17" i="191"/>
  <c r="CH37" i="191" s="1"/>
  <c r="CA17" i="164"/>
  <c r="CA37" i="164" s="1"/>
  <c r="CA17" i="145"/>
  <c r="CA37" i="145" s="1"/>
  <c r="CA17" i="166"/>
  <c r="CA37" i="166" s="1"/>
  <c r="CA17" i="126"/>
  <c r="CA37" i="126" s="1"/>
  <c r="CA16" i="144" s="1"/>
  <c r="CA17" i="163"/>
  <c r="CA37" i="163" s="1"/>
  <c r="CA17" i="80"/>
  <c r="CA37" i="80" s="1"/>
  <c r="CQ12" i="193"/>
  <c r="CJ12" i="165"/>
  <c r="CM18" i="165"/>
  <c r="CT18" i="193"/>
  <c r="DB7" i="193"/>
  <c r="CU7" i="165"/>
  <c r="CU15" i="165"/>
  <c r="DB15" i="193"/>
  <c r="BQ15" i="165"/>
  <c r="BX15" i="193"/>
  <c r="AQ18" i="165"/>
  <c r="AX18" i="193"/>
  <c r="CS19" i="193"/>
  <c r="CL19" i="165"/>
  <c r="AV19" i="165"/>
  <c r="BC19" i="193"/>
  <c r="W14" i="80"/>
  <c r="W34" i="80" s="1"/>
  <c r="W14" i="164"/>
  <c r="W34" i="164" s="1"/>
  <c r="W14" i="166"/>
  <c r="W34" i="166" s="1"/>
  <c r="AD14" i="195"/>
  <c r="W14" i="126"/>
  <c r="W34" i="126" s="1"/>
  <c r="W13" i="144" s="1"/>
  <c r="AD14" i="194"/>
  <c r="AD34" i="194" s="1"/>
  <c r="AD14" i="192"/>
  <c r="AD34" i="192" s="1"/>
  <c r="W14" i="145"/>
  <c r="W34" i="145" s="1"/>
  <c r="W14" i="163"/>
  <c r="W34" i="163" s="1"/>
  <c r="AD14" i="191"/>
  <c r="AD34" i="191" s="1"/>
  <c r="AD17" i="195"/>
  <c r="AD17" i="194"/>
  <c r="AD37" i="194" s="1"/>
  <c r="AD17" i="192"/>
  <c r="AD37" i="192" s="1"/>
  <c r="AD17" i="191"/>
  <c r="AD37" i="191" s="1"/>
  <c r="W17" i="145"/>
  <c r="W37" i="145" s="1"/>
  <c r="W17" i="166"/>
  <c r="W37" i="166" s="1"/>
  <c r="W17" i="126"/>
  <c r="W37" i="126" s="1"/>
  <c r="W16" i="144" s="1"/>
  <c r="W17" i="163"/>
  <c r="W37" i="163" s="1"/>
  <c r="W17" i="80"/>
  <c r="W37" i="80" s="1"/>
  <c r="W17" i="164"/>
  <c r="W37" i="164" s="1"/>
  <c r="S22" i="194"/>
  <c r="S42" i="194" s="1"/>
  <c r="L22" i="164"/>
  <c r="L42" i="164" s="1"/>
  <c r="S22" i="192"/>
  <c r="S42" i="192" s="1"/>
  <c r="L22" i="145"/>
  <c r="L42" i="145" s="1"/>
  <c r="S22" i="191"/>
  <c r="S42" i="191" s="1"/>
  <c r="L22" i="166"/>
  <c r="L42" i="166" s="1"/>
  <c r="L22" i="126"/>
  <c r="L42" i="126" s="1"/>
  <c r="L21" i="144" s="1"/>
  <c r="S22" i="195"/>
  <c r="L22" i="163"/>
  <c r="L42" i="163" s="1"/>
  <c r="L22" i="80"/>
  <c r="L42" i="80" s="1"/>
  <c r="L7" i="165"/>
  <c r="S7" i="193"/>
  <c r="CA14" i="164"/>
  <c r="CA34" i="164" s="1"/>
  <c r="CA14" i="80"/>
  <c r="CA34" i="80" s="1"/>
  <c r="CA14" i="126"/>
  <c r="CA34" i="126" s="1"/>
  <c r="CA13" i="144" s="1"/>
  <c r="CH14" i="192"/>
  <c r="CH34" i="192" s="1"/>
  <c r="CH14" i="191"/>
  <c r="CH34" i="191" s="1"/>
  <c r="CA14" i="145"/>
  <c r="CA34" i="145" s="1"/>
  <c r="CH14" i="195"/>
  <c r="CA14" i="166"/>
  <c r="CA34" i="166" s="1"/>
  <c r="CA14" i="163"/>
  <c r="CA34" i="163" s="1"/>
  <c r="CH14" i="194"/>
  <c r="CH34" i="194" s="1"/>
  <c r="AB22" i="80"/>
  <c r="AB42" i="80" s="1"/>
  <c r="AI22" i="192"/>
  <c r="AI42" i="192" s="1"/>
  <c r="AB22" i="166"/>
  <c r="AB42" i="166" s="1"/>
  <c r="AB22" i="163"/>
  <c r="AB42" i="163" s="1"/>
  <c r="AI22" i="195"/>
  <c r="AB22" i="145"/>
  <c r="AB42" i="145" s="1"/>
  <c r="AB22" i="126"/>
  <c r="AB42" i="126" s="1"/>
  <c r="AB21" i="144" s="1"/>
  <c r="AI22" i="194"/>
  <c r="AI42" i="194" s="1"/>
  <c r="AB22" i="164"/>
  <c r="AB42" i="164" s="1"/>
  <c r="AI22" i="191"/>
  <c r="AI42" i="191" s="1"/>
  <c r="AI18" i="193"/>
  <c r="AB18" i="165"/>
  <c r="R14" i="194"/>
  <c r="R34" i="194" s="1"/>
  <c r="K14" i="164"/>
  <c r="K34" i="164" s="1"/>
  <c r="R14" i="192"/>
  <c r="R34" i="192" s="1"/>
  <c r="K14" i="145"/>
  <c r="K34" i="145" s="1"/>
  <c r="R14" i="191"/>
  <c r="R34" i="191" s="1"/>
  <c r="K14" i="166"/>
  <c r="K34" i="166" s="1"/>
  <c r="K14" i="126"/>
  <c r="K34" i="126" s="1"/>
  <c r="K13" i="144" s="1"/>
  <c r="R14" i="195"/>
  <c r="K14" i="163"/>
  <c r="K34" i="163" s="1"/>
  <c r="K14" i="80"/>
  <c r="K34" i="80" s="1"/>
  <c r="CF15" i="165"/>
  <c r="CM15" i="193"/>
  <c r="BH21" i="165"/>
  <c r="BO21" i="193"/>
  <c r="BN15" i="193"/>
  <c r="BG15" i="165"/>
  <c r="CW18" i="165"/>
  <c r="DD18" i="193"/>
  <c r="DD20" i="192"/>
  <c r="DD40" i="192" s="1"/>
  <c r="DD20" i="191"/>
  <c r="DD40" i="191" s="1"/>
  <c r="DD20" i="195"/>
  <c r="DD20" i="194"/>
  <c r="DD40" i="194" s="1"/>
  <c r="CW20" i="145"/>
  <c r="CW40" i="145" s="1"/>
  <c r="CW20" i="166"/>
  <c r="CW40" i="166" s="1"/>
  <c r="CW20" i="126"/>
  <c r="CW40" i="126" s="1"/>
  <c r="CW19" i="144" s="1"/>
  <c r="CW20" i="163"/>
  <c r="CW40" i="163" s="1"/>
  <c r="CW20" i="80"/>
  <c r="CW40" i="80" s="1"/>
  <c r="CW20" i="164"/>
  <c r="CW40" i="164" s="1"/>
  <c r="CH22" i="164"/>
  <c r="CH42" i="164" s="1"/>
  <c r="CH22" i="145"/>
  <c r="CH42" i="145" s="1"/>
  <c r="CO22" i="192"/>
  <c r="CO42" i="192" s="1"/>
  <c r="CO22" i="195"/>
  <c r="CH22" i="80"/>
  <c r="CH42" i="80" s="1"/>
  <c r="CH22" i="166"/>
  <c r="CH42" i="166" s="1"/>
  <c r="CO22" i="194"/>
  <c r="CO42" i="194" s="1"/>
  <c r="CO22" i="191"/>
  <c r="CO42" i="191" s="1"/>
  <c r="CH22" i="163"/>
  <c r="CH42" i="163" s="1"/>
  <c r="CH22" i="126"/>
  <c r="CH42" i="126" s="1"/>
  <c r="CH21" i="144" s="1"/>
  <c r="CH20" i="126"/>
  <c r="CH40" i="126" s="1"/>
  <c r="CH19" i="144" s="1"/>
  <c r="CH20" i="166"/>
  <c r="CH40" i="166" s="1"/>
  <c r="CO20" i="192"/>
  <c r="CO40" i="192" s="1"/>
  <c r="CH20" i="145"/>
  <c r="CH40" i="145" s="1"/>
  <c r="CH20" i="163"/>
  <c r="CH40" i="163" s="1"/>
  <c r="CO20" i="195"/>
  <c r="CH20" i="80"/>
  <c r="CH40" i="80" s="1"/>
  <c r="CO20" i="194"/>
  <c r="CO40" i="194" s="1"/>
  <c r="CO20" i="191"/>
  <c r="CO40" i="191" s="1"/>
  <c r="CH20" i="164"/>
  <c r="CH40" i="164" s="1"/>
  <c r="AC12" i="165"/>
  <c r="AJ12" i="193"/>
  <c r="BE15" i="165"/>
  <c r="BL15" i="193"/>
  <c r="BE18" i="165"/>
  <c r="BL18" i="193"/>
  <c r="AE21" i="193"/>
  <c r="X21" i="165"/>
  <c r="Z22" i="195"/>
  <c r="Z22" i="194"/>
  <c r="Z42" i="194" s="1"/>
  <c r="Z22" i="192"/>
  <c r="Z42" i="192" s="1"/>
  <c r="Z22" i="191"/>
  <c r="Z42" i="191" s="1"/>
  <c r="S22" i="145"/>
  <c r="S42" i="145" s="1"/>
  <c r="S22" i="166"/>
  <c r="S42" i="166" s="1"/>
  <c r="S22" i="126"/>
  <c r="S42" i="126" s="1"/>
  <c r="S21" i="144" s="1"/>
  <c r="S22" i="164"/>
  <c r="S42" i="164" s="1"/>
  <c r="S22" i="80"/>
  <c r="S42" i="80" s="1"/>
  <c r="S22" i="163"/>
  <c r="S42" i="163" s="1"/>
  <c r="S9" i="165"/>
  <c r="Z9" i="193"/>
  <c r="Z11" i="195"/>
  <c r="Z11" i="194"/>
  <c r="Z31" i="194" s="1"/>
  <c r="Z11" i="192"/>
  <c r="Z31" i="192" s="1"/>
  <c r="Z11" i="191"/>
  <c r="Z31" i="191" s="1"/>
  <c r="S11" i="145"/>
  <c r="S31" i="145" s="1"/>
  <c r="S11" i="166"/>
  <c r="S31" i="166" s="1"/>
  <c r="S11" i="126"/>
  <c r="S31" i="126" s="1"/>
  <c r="S10" i="144" s="1"/>
  <c r="S11" i="163"/>
  <c r="S31" i="163" s="1"/>
  <c r="S11" i="80"/>
  <c r="S31" i="80" s="1"/>
  <c r="S11" i="164"/>
  <c r="S31" i="164" s="1"/>
  <c r="BS15" i="193"/>
  <c r="BL15" i="165"/>
  <c r="W20" i="195"/>
  <c r="W20" i="194"/>
  <c r="W40" i="194" s="1"/>
  <c r="W20" i="192"/>
  <c r="W40" i="192" s="1"/>
  <c r="P20" i="166"/>
  <c r="P40" i="166" s="1"/>
  <c r="P20" i="163"/>
  <c r="P40" i="163" s="1"/>
  <c r="P20" i="126"/>
  <c r="P40" i="126" s="1"/>
  <c r="P19" i="144" s="1"/>
  <c r="W20" i="191"/>
  <c r="W40" i="191" s="1"/>
  <c r="P20" i="80"/>
  <c r="P40" i="80" s="1"/>
  <c r="P20" i="164"/>
  <c r="P40" i="164" s="1"/>
  <c r="P20" i="145"/>
  <c r="P40" i="145" s="1"/>
  <c r="W9" i="193"/>
  <c r="P9" i="165"/>
  <c r="BN15" i="165"/>
  <c r="BU15" i="193"/>
  <c r="BJ11" i="195"/>
  <c r="BJ11" i="194"/>
  <c r="BJ31" i="194" s="1"/>
  <c r="BJ11" i="192"/>
  <c r="BJ31" i="192" s="1"/>
  <c r="BJ11" i="191"/>
  <c r="BJ31" i="191" s="1"/>
  <c r="BC11" i="145"/>
  <c r="BC31" i="145" s="1"/>
  <c r="BC11" i="166"/>
  <c r="BC31" i="166" s="1"/>
  <c r="BC11" i="126"/>
  <c r="BC31" i="126" s="1"/>
  <c r="BC10" i="144" s="1"/>
  <c r="BC11" i="163"/>
  <c r="BC31" i="163" s="1"/>
  <c r="BC11" i="80"/>
  <c r="BC31" i="80" s="1"/>
  <c r="BC11" i="164"/>
  <c r="BC31" i="164" s="1"/>
  <c r="R21" i="165"/>
  <c r="Y21" i="193"/>
  <c r="AR19" i="165"/>
  <c r="AY19" i="193"/>
  <c r="AT10" i="165"/>
  <c r="BA10" i="193"/>
  <c r="CK13" i="165"/>
  <c r="CR13" i="193"/>
  <c r="AN21" i="193"/>
  <c r="AG21" i="165"/>
  <c r="BD15" i="193"/>
  <c r="AW15" i="165"/>
  <c r="Z18" i="193"/>
  <c r="S18" i="165"/>
  <c r="BJ20" i="191"/>
  <c r="BJ40" i="191" s="1"/>
  <c r="BJ20" i="195"/>
  <c r="BJ20" i="194"/>
  <c r="BJ40" i="194" s="1"/>
  <c r="BJ20" i="192"/>
  <c r="BJ40" i="192" s="1"/>
  <c r="BC20" i="164"/>
  <c r="BC40" i="164" s="1"/>
  <c r="BC20" i="145"/>
  <c r="BC40" i="145" s="1"/>
  <c r="BC20" i="166"/>
  <c r="BC40" i="166" s="1"/>
  <c r="BC20" i="126"/>
  <c r="BC40" i="126" s="1"/>
  <c r="BC19" i="144" s="1"/>
  <c r="BC20" i="163"/>
  <c r="BC40" i="163" s="1"/>
  <c r="BC20" i="80"/>
  <c r="BC40" i="80" s="1"/>
  <c r="BJ12" i="193"/>
  <c r="BC12" i="165"/>
  <c r="BC14" i="164"/>
  <c r="BC34" i="164" s="1"/>
  <c r="BC14" i="163"/>
  <c r="BC34" i="163" s="1"/>
  <c r="BC14" i="145"/>
  <c r="BC34" i="145" s="1"/>
  <c r="BJ14" i="191"/>
  <c r="BJ34" i="191" s="1"/>
  <c r="BC14" i="80"/>
  <c r="BC34" i="80" s="1"/>
  <c r="BJ14" i="195"/>
  <c r="BC14" i="166"/>
  <c r="BC34" i="166" s="1"/>
  <c r="BJ14" i="194"/>
  <c r="BJ34" i="194" s="1"/>
  <c r="BC14" i="126"/>
  <c r="BC34" i="126" s="1"/>
  <c r="BC13" i="144" s="1"/>
  <c r="BJ14" i="192"/>
  <c r="BJ34" i="192" s="1"/>
  <c r="CI7" i="193"/>
  <c r="CB7" i="165"/>
  <c r="BQ7" i="193"/>
  <c r="BJ7" i="165"/>
  <c r="AD22" i="192"/>
  <c r="AD42" i="192" s="1"/>
  <c r="AD22" i="191"/>
  <c r="AD42" i="191" s="1"/>
  <c r="AD22" i="195"/>
  <c r="AD22" i="194"/>
  <c r="AD42" i="194" s="1"/>
  <c r="W22" i="166"/>
  <c r="W42" i="166" s="1"/>
  <c r="W22" i="126"/>
  <c r="W42" i="126" s="1"/>
  <c r="W21" i="144" s="1"/>
  <c r="W22" i="163"/>
  <c r="W42" i="163" s="1"/>
  <c r="W22" i="80"/>
  <c r="W42" i="80" s="1"/>
  <c r="W22" i="164"/>
  <c r="W42" i="164" s="1"/>
  <c r="W22" i="145"/>
  <c r="W42" i="145" s="1"/>
  <c r="AL17" i="191"/>
  <c r="AL37" i="191" s="1"/>
  <c r="AL17" i="195"/>
  <c r="AL17" i="194"/>
  <c r="AL37" i="194" s="1"/>
  <c r="AL17" i="192"/>
  <c r="AL37" i="192" s="1"/>
  <c r="AE17" i="164"/>
  <c r="AE37" i="164" s="1"/>
  <c r="AE17" i="145"/>
  <c r="AE37" i="145" s="1"/>
  <c r="AE17" i="166"/>
  <c r="AE37" i="166" s="1"/>
  <c r="AE17" i="126"/>
  <c r="AE37" i="126" s="1"/>
  <c r="AE16" i="144" s="1"/>
  <c r="AE17" i="163"/>
  <c r="AE37" i="163" s="1"/>
  <c r="AE17" i="80"/>
  <c r="AE37" i="80" s="1"/>
  <c r="L15" i="165"/>
  <c r="S15" i="193"/>
  <c r="AU18" i="165"/>
  <c r="BB18" i="193"/>
  <c r="BB20" i="192"/>
  <c r="BB40" i="192" s="1"/>
  <c r="BB20" i="191"/>
  <c r="BB40" i="191" s="1"/>
  <c r="BB20" i="195"/>
  <c r="BB20" i="194"/>
  <c r="BB40" i="194" s="1"/>
  <c r="AU20" i="164"/>
  <c r="AU40" i="164" s="1"/>
  <c r="AU20" i="145"/>
  <c r="AU40" i="145" s="1"/>
  <c r="AU20" i="166"/>
  <c r="AU40" i="166" s="1"/>
  <c r="AU20" i="126"/>
  <c r="AU40" i="126" s="1"/>
  <c r="AU19" i="144" s="1"/>
  <c r="AU20" i="163"/>
  <c r="AU40" i="163" s="1"/>
  <c r="AU20" i="80"/>
  <c r="AU40" i="80" s="1"/>
  <c r="DE16" i="193"/>
  <c r="CX16" i="165"/>
  <c r="J21" i="165"/>
  <c r="Q21" i="193"/>
  <c r="AK21" i="193"/>
  <c r="AD21" i="165"/>
  <c r="AO16" i="165"/>
  <c r="AV16" i="193"/>
  <c r="BV13" i="165"/>
  <c r="CC13" i="193"/>
  <c r="AL21" i="165"/>
  <c r="AS21" i="193"/>
  <c r="AG16" i="165"/>
  <c r="AN16" i="193"/>
  <c r="DG15" i="193"/>
  <c r="CZ15" i="165"/>
  <c r="AQ7" i="165"/>
  <c r="AX7" i="193"/>
  <c r="BY14" i="195"/>
  <c r="BY14" i="191"/>
  <c r="BY34" i="191" s="1"/>
  <c r="BR14" i="164"/>
  <c r="BR34" i="164" s="1"/>
  <c r="BY14" i="194"/>
  <c r="BY34" i="194" s="1"/>
  <c r="BR14" i="145"/>
  <c r="BR34" i="145" s="1"/>
  <c r="BR14" i="126"/>
  <c r="BR34" i="126" s="1"/>
  <c r="BR13" i="144" s="1"/>
  <c r="BY14" i="192"/>
  <c r="BY34" i="192" s="1"/>
  <c r="BR14" i="163"/>
  <c r="BR34" i="163" s="1"/>
  <c r="BR14" i="166"/>
  <c r="BR34" i="166" s="1"/>
  <c r="BR14" i="80"/>
  <c r="BR34" i="80" s="1"/>
  <c r="BY19" i="165"/>
  <c r="CF19" i="193"/>
  <c r="I13" i="165"/>
  <c r="P13" i="193"/>
  <c r="BZ19" i="193"/>
  <c r="BS19" i="165"/>
  <c r="BR19" i="193"/>
  <c r="BK19" i="165"/>
  <c r="CI13" i="165"/>
  <c r="CP13" i="193"/>
  <c r="BN22" i="192"/>
  <c r="BN42" i="192" s="1"/>
  <c r="BN22" i="191"/>
  <c r="BN42" i="191" s="1"/>
  <c r="BN22" i="195"/>
  <c r="BN22" i="194"/>
  <c r="BN42" i="194" s="1"/>
  <c r="BG22" i="164"/>
  <c r="BG42" i="164" s="1"/>
  <c r="BG22" i="145"/>
  <c r="BG42" i="145" s="1"/>
  <c r="BG22" i="166"/>
  <c r="BG42" i="166" s="1"/>
  <c r="BG22" i="126"/>
  <c r="BG42" i="126" s="1"/>
  <c r="BG21" i="144" s="1"/>
  <c r="BG22" i="163"/>
  <c r="BG42" i="163" s="1"/>
  <c r="BG22" i="80"/>
  <c r="BG42" i="80" s="1"/>
  <c r="AH17" i="192"/>
  <c r="AH37" i="192" s="1"/>
  <c r="AH17" i="191"/>
  <c r="AH37" i="191" s="1"/>
  <c r="AH17" i="195"/>
  <c r="AH17" i="194"/>
  <c r="AH37" i="194" s="1"/>
  <c r="AA17" i="166"/>
  <c r="AA37" i="166" s="1"/>
  <c r="AA17" i="126"/>
  <c r="AA37" i="126" s="1"/>
  <c r="AA16" i="144" s="1"/>
  <c r="AA17" i="163"/>
  <c r="AA37" i="163" s="1"/>
  <c r="AA17" i="80"/>
  <c r="AA37" i="80" s="1"/>
  <c r="AA17" i="164"/>
  <c r="AA37" i="164" s="1"/>
  <c r="AA17" i="145"/>
  <c r="AA37" i="145" s="1"/>
  <c r="CO11" i="194"/>
  <c r="CO31" i="194" s="1"/>
  <c r="CO11" i="192"/>
  <c r="CO31" i="192" s="1"/>
  <c r="CO11" i="195"/>
  <c r="CH11" i="80"/>
  <c r="CH31" i="80" s="1"/>
  <c r="CO11" i="191"/>
  <c r="CO31" i="191" s="1"/>
  <c r="CH11" i="164"/>
  <c r="CH31" i="164" s="1"/>
  <c r="CH11" i="126"/>
  <c r="CH31" i="126" s="1"/>
  <c r="CH10" i="144" s="1"/>
  <c r="CH11" i="166"/>
  <c r="CH31" i="166" s="1"/>
  <c r="CH11" i="145"/>
  <c r="CH31" i="145" s="1"/>
  <c r="CH11" i="163"/>
  <c r="CH31" i="163" s="1"/>
  <c r="AW22" i="192"/>
  <c r="AW42" i="192" s="1"/>
  <c r="AW22" i="195"/>
  <c r="AW22" i="194"/>
  <c r="AW42" i="194" s="1"/>
  <c r="AP22" i="163"/>
  <c r="AP42" i="163" s="1"/>
  <c r="AP22" i="126"/>
  <c r="AP42" i="126" s="1"/>
  <c r="AP21" i="144" s="1"/>
  <c r="AP22" i="145"/>
  <c r="AP42" i="145" s="1"/>
  <c r="AW22" i="191"/>
  <c r="AW42" i="191" s="1"/>
  <c r="AP22" i="166"/>
  <c r="AP42" i="166" s="1"/>
  <c r="AP22" i="164"/>
  <c r="AP42" i="164" s="1"/>
  <c r="AP22" i="80"/>
  <c r="AP42" i="80" s="1"/>
  <c r="AJ17" i="192"/>
  <c r="AJ37" i="192" s="1"/>
  <c r="AJ17" i="191"/>
  <c r="AJ37" i="191" s="1"/>
  <c r="AJ17" i="195"/>
  <c r="AJ17" i="194"/>
  <c r="AJ37" i="194" s="1"/>
  <c r="AC17" i="163"/>
  <c r="AC37" i="163" s="1"/>
  <c r="AC17" i="126"/>
  <c r="AC37" i="126" s="1"/>
  <c r="AC16" i="144" s="1"/>
  <c r="AC17" i="164"/>
  <c r="AC37" i="164" s="1"/>
  <c r="AC17" i="145"/>
  <c r="AC37" i="145" s="1"/>
  <c r="AC17" i="166"/>
  <c r="AC37" i="166" s="1"/>
  <c r="AC17" i="80"/>
  <c r="AC37" i="80" s="1"/>
  <c r="CA17" i="192"/>
  <c r="CA37" i="192" s="1"/>
  <c r="CA17" i="191"/>
  <c r="CA37" i="191" s="1"/>
  <c r="CA17" i="195"/>
  <c r="CA17" i="194"/>
  <c r="CA37" i="194" s="1"/>
  <c r="BT17" i="166"/>
  <c r="BT37" i="166" s="1"/>
  <c r="BT17" i="126"/>
  <c r="BT37" i="126" s="1"/>
  <c r="BT16" i="144" s="1"/>
  <c r="BT17" i="163"/>
  <c r="BT37" i="163" s="1"/>
  <c r="BT17" i="80"/>
  <c r="BT37" i="80" s="1"/>
  <c r="BT17" i="164"/>
  <c r="BT37" i="164" s="1"/>
  <c r="BT17" i="145"/>
  <c r="BT37" i="145" s="1"/>
  <c r="BT14" i="164"/>
  <c r="BT34" i="164" s="1"/>
  <c r="BT14" i="126"/>
  <c r="BT34" i="126" s="1"/>
  <c r="BT13" i="144" s="1"/>
  <c r="BT14" i="163"/>
  <c r="BT34" i="163" s="1"/>
  <c r="BT14" i="145"/>
  <c r="BT34" i="145" s="1"/>
  <c r="BT14" i="80"/>
  <c r="BT34" i="80" s="1"/>
  <c r="BT14" i="166"/>
  <c r="BT34" i="166" s="1"/>
  <c r="CA14" i="194"/>
  <c r="CA34" i="194" s="1"/>
  <c r="CA14" i="192"/>
  <c r="CA34" i="192" s="1"/>
  <c r="CA14" i="191"/>
  <c r="CA34" i="191" s="1"/>
  <c r="CA14" i="195"/>
  <c r="BL22" i="192"/>
  <c r="BL42" i="192" s="1"/>
  <c r="BL22" i="191"/>
  <c r="BL42" i="191" s="1"/>
  <c r="BL22" i="195"/>
  <c r="BL22" i="194"/>
  <c r="BL42" i="194" s="1"/>
  <c r="BE22" i="164"/>
  <c r="BE42" i="164" s="1"/>
  <c r="BE22" i="145"/>
  <c r="BE42" i="145" s="1"/>
  <c r="BE22" i="166"/>
  <c r="BE42" i="166" s="1"/>
  <c r="BE22" i="126"/>
  <c r="BE42" i="126" s="1"/>
  <c r="BE21" i="144" s="1"/>
  <c r="BE22" i="163"/>
  <c r="BE42" i="163" s="1"/>
  <c r="BE22" i="80"/>
  <c r="BE42" i="80" s="1"/>
  <c r="BL11" i="195"/>
  <c r="BL11" i="194"/>
  <c r="BL31" i="194" s="1"/>
  <c r="BL11" i="192"/>
  <c r="BL31" i="192" s="1"/>
  <c r="BL11" i="191"/>
  <c r="BL31" i="191" s="1"/>
  <c r="BE11" i="163"/>
  <c r="BE31" i="163" s="1"/>
  <c r="BE11" i="80"/>
  <c r="BE31" i="80" s="1"/>
  <c r="BE11" i="164"/>
  <c r="BE31" i="164" s="1"/>
  <c r="BE11" i="145"/>
  <c r="BE31" i="145" s="1"/>
  <c r="BE11" i="166"/>
  <c r="BE31" i="166" s="1"/>
  <c r="BE11" i="126"/>
  <c r="BE31" i="126" s="1"/>
  <c r="BE10" i="144" s="1"/>
  <c r="R13" i="165"/>
  <c r="Y13" i="193"/>
  <c r="CE21" i="165"/>
  <c r="CL21" i="193"/>
  <c r="BV19" i="165"/>
  <c r="CC19" i="193"/>
  <c r="BP19" i="193"/>
  <c r="BI19" i="165"/>
  <c r="CU22" i="192"/>
  <c r="CU42" i="192" s="1"/>
  <c r="CU22" i="191"/>
  <c r="CU42" i="191" s="1"/>
  <c r="CU22" i="195"/>
  <c r="CU22" i="194"/>
  <c r="CU42" i="194" s="1"/>
  <c r="CN22" i="163"/>
  <c r="CN42" i="163" s="1"/>
  <c r="CN22" i="80"/>
  <c r="CN42" i="80" s="1"/>
  <c r="CN22" i="164"/>
  <c r="CN42" i="164" s="1"/>
  <c r="CN22" i="145"/>
  <c r="CN42" i="145" s="1"/>
  <c r="CN22" i="166"/>
  <c r="CN42" i="166" s="1"/>
  <c r="CN22" i="126"/>
  <c r="CN42" i="126" s="1"/>
  <c r="CN21" i="144" s="1"/>
  <c r="CU12" i="193"/>
  <c r="CN12" i="165"/>
  <c r="CU20" i="195"/>
  <c r="CU20" i="194"/>
  <c r="CU40" i="194" s="1"/>
  <c r="CU20" i="192"/>
  <c r="CU40" i="192" s="1"/>
  <c r="CU20" i="191"/>
  <c r="CU40" i="191" s="1"/>
  <c r="CN20" i="163"/>
  <c r="CN40" i="163" s="1"/>
  <c r="CN20" i="80"/>
  <c r="CN40" i="80" s="1"/>
  <c r="CN20" i="164"/>
  <c r="CN40" i="164" s="1"/>
  <c r="CN20" i="145"/>
  <c r="CN40" i="145" s="1"/>
  <c r="CN20" i="166"/>
  <c r="CN40" i="166" s="1"/>
  <c r="CN20" i="126"/>
  <c r="CN40" i="126" s="1"/>
  <c r="CN19" i="144" s="1"/>
  <c r="BD14" i="191"/>
  <c r="BD34" i="191" s="1"/>
  <c r="BD14" i="195"/>
  <c r="BD14" i="194"/>
  <c r="BD34" i="194" s="1"/>
  <c r="BD14" i="192"/>
  <c r="BD34" i="192" s="1"/>
  <c r="AW14" i="166"/>
  <c r="AW34" i="166" s="1"/>
  <c r="AW14" i="80"/>
  <c r="AW34" i="80" s="1"/>
  <c r="AW14" i="163"/>
  <c r="AW34" i="163" s="1"/>
  <c r="AW14" i="126"/>
  <c r="AW34" i="126" s="1"/>
  <c r="AW13" i="144" s="1"/>
  <c r="AW14" i="164"/>
  <c r="AW34" i="164" s="1"/>
  <c r="AW14" i="145"/>
  <c r="AW34" i="145" s="1"/>
  <c r="BD11" i="192"/>
  <c r="BD31" i="192" s="1"/>
  <c r="BD11" i="191"/>
  <c r="BD31" i="191" s="1"/>
  <c r="BD11" i="195"/>
  <c r="BD11" i="194"/>
  <c r="BD31" i="194" s="1"/>
  <c r="AW11" i="166"/>
  <c r="AW31" i="166" s="1"/>
  <c r="AW11" i="126"/>
  <c r="AW31" i="126" s="1"/>
  <c r="AW10" i="144" s="1"/>
  <c r="AW11" i="163"/>
  <c r="AW31" i="163" s="1"/>
  <c r="AW11" i="80"/>
  <c r="AW31" i="80" s="1"/>
  <c r="AW11" i="164"/>
  <c r="AW31" i="164" s="1"/>
  <c r="AW11" i="145"/>
  <c r="AW31" i="145" s="1"/>
  <c r="AZ11" i="80"/>
  <c r="AZ31" i="80" s="1"/>
  <c r="AZ11" i="166"/>
  <c r="AZ31" i="166" s="1"/>
  <c r="BG11" i="195"/>
  <c r="AZ11" i="126"/>
  <c r="AZ31" i="126" s="1"/>
  <c r="AZ10" i="144" s="1"/>
  <c r="AZ11" i="163"/>
  <c r="AZ31" i="163" s="1"/>
  <c r="BG11" i="194"/>
  <c r="BG31" i="194" s="1"/>
  <c r="BG11" i="191"/>
  <c r="BG31" i="191" s="1"/>
  <c r="AZ11" i="164"/>
  <c r="AZ31" i="164" s="1"/>
  <c r="AZ11" i="145"/>
  <c r="AZ31" i="145" s="1"/>
  <c r="BG11" i="192"/>
  <c r="BG31" i="192" s="1"/>
  <c r="W15" i="193"/>
  <c r="P15" i="165"/>
  <c r="BU14" i="194"/>
  <c r="BU34" i="194" s="1"/>
  <c r="BU14" i="192"/>
  <c r="BU34" i="192" s="1"/>
  <c r="BU14" i="195"/>
  <c r="BN14" i="126"/>
  <c r="BN34" i="126" s="1"/>
  <c r="BN13" i="144" s="1"/>
  <c r="BN14" i="145"/>
  <c r="BN34" i="145" s="1"/>
  <c r="BN14" i="163"/>
  <c r="BN34" i="163" s="1"/>
  <c r="BN14" i="164"/>
  <c r="BN34" i="164" s="1"/>
  <c r="BU14" i="191"/>
  <c r="BU34" i="191" s="1"/>
  <c r="BN14" i="166"/>
  <c r="BN34" i="166" s="1"/>
  <c r="BN14" i="80"/>
  <c r="BN34" i="80" s="1"/>
  <c r="BJ15" i="193"/>
  <c r="BC15" i="165"/>
  <c r="CJ13" i="193"/>
  <c r="CC13" i="165"/>
  <c r="Q13" i="193"/>
  <c r="J13" i="165"/>
  <c r="CE13" i="165"/>
  <c r="CL13" i="193"/>
  <c r="BK21" i="165"/>
  <c r="BR21" i="193"/>
  <c r="AQ19" i="193"/>
  <c r="AJ19" i="165"/>
  <c r="Q13" i="165"/>
  <c r="X13" i="193"/>
  <c r="CN10" i="193"/>
  <c r="CG10" i="165"/>
  <c r="AM21" i="165"/>
  <c r="AT21" i="193"/>
  <c r="AP16" i="193"/>
  <c r="AI16" i="165"/>
  <c r="BD20" i="191"/>
  <c r="BD40" i="191" s="1"/>
  <c r="BD20" i="195"/>
  <c r="BD20" i="194"/>
  <c r="BD40" i="194" s="1"/>
  <c r="BD20" i="192"/>
  <c r="BD40" i="192" s="1"/>
  <c r="AW20" i="145"/>
  <c r="AW40" i="145" s="1"/>
  <c r="AW20" i="166"/>
  <c r="AW40" i="166" s="1"/>
  <c r="AW20" i="80"/>
  <c r="AW40" i="80" s="1"/>
  <c r="AW20" i="163"/>
  <c r="AW40" i="163" s="1"/>
  <c r="AW20" i="126"/>
  <c r="AW40" i="126" s="1"/>
  <c r="AW19" i="144" s="1"/>
  <c r="AW20" i="164"/>
  <c r="AW40" i="164" s="1"/>
  <c r="S14" i="163"/>
  <c r="S34" i="163" s="1"/>
  <c r="S14" i="126"/>
  <c r="S34" i="126" s="1"/>
  <c r="S13" i="144" s="1"/>
  <c r="S14" i="164"/>
  <c r="S34" i="164" s="1"/>
  <c r="S14" i="166"/>
  <c r="S34" i="166" s="1"/>
  <c r="S14" i="80"/>
  <c r="S34" i="80" s="1"/>
  <c r="S14" i="145"/>
  <c r="S34" i="145" s="1"/>
  <c r="Z14" i="195"/>
  <c r="Z14" i="194"/>
  <c r="Z34" i="194" s="1"/>
  <c r="Z14" i="192"/>
  <c r="Z34" i="192" s="1"/>
  <c r="Z14" i="191"/>
  <c r="Z34" i="191" s="1"/>
  <c r="AZ14" i="126"/>
  <c r="AZ34" i="126" s="1"/>
  <c r="AZ13" i="144" s="1"/>
  <c r="AZ14" i="163"/>
  <c r="AZ34" i="163" s="1"/>
  <c r="AZ14" i="164"/>
  <c r="AZ34" i="164" s="1"/>
  <c r="BG14" i="192"/>
  <c r="BG34" i="192" s="1"/>
  <c r="AZ14" i="80"/>
  <c r="AZ34" i="80" s="1"/>
  <c r="BG14" i="191"/>
  <c r="BG34" i="191" s="1"/>
  <c r="BG14" i="195"/>
  <c r="AZ14" i="145"/>
  <c r="AZ34" i="145" s="1"/>
  <c r="BG14" i="194"/>
  <c r="BG34" i="194" s="1"/>
  <c r="AZ14" i="166"/>
  <c r="AZ34" i="166" s="1"/>
  <c r="AA15" i="193"/>
  <c r="T15" i="165"/>
  <c r="AB19" i="193"/>
  <c r="U19" i="165"/>
  <c r="BF21" i="165"/>
  <c r="BM21" i="193"/>
  <c r="DC15" i="193"/>
  <c r="CV15" i="165"/>
  <c r="CB15" i="193"/>
  <c r="BU15" i="165"/>
  <c r="O12" i="165"/>
  <c r="V12" i="193"/>
  <c r="AX13" i="165"/>
  <c r="BE13" i="193"/>
  <c r="AN19" i="165"/>
  <c r="AU19" i="193"/>
  <c r="BN20" i="194"/>
  <c r="BN40" i="194" s="1"/>
  <c r="BN20" i="192"/>
  <c r="BN40" i="192" s="1"/>
  <c r="BN20" i="191"/>
  <c r="BN40" i="191" s="1"/>
  <c r="BN20" i="195"/>
  <c r="BG20" i="163"/>
  <c r="BG40" i="163" s="1"/>
  <c r="BG20" i="80"/>
  <c r="BG40" i="80" s="1"/>
  <c r="BG20" i="164"/>
  <c r="BG40" i="164" s="1"/>
  <c r="BG20" i="145"/>
  <c r="BG40" i="145" s="1"/>
  <c r="BG20" i="166"/>
  <c r="BG40" i="166" s="1"/>
  <c r="BG20" i="126"/>
  <c r="BG40" i="126" s="1"/>
  <c r="BG19" i="144" s="1"/>
  <c r="AW12" i="193"/>
  <c r="AP12" i="165"/>
  <c r="V11" i="164"/>
  <c r="V31" i="164" s="1"/>
  <c r="V11" i="166"/>
  <c r="V31" i="166" s="1"/>
  <c r="AC11" i="191"/>
  <c r="AC31" i="191" s="1"/>
  <c r="V11" i="126"/>
  <c r="V31" i="126" s="1"/>
  <c r="V10" i="144" s="1"/>
  <c r="AC11" i="194"/>
  <c r="AC31" i="194" s="1"/>
  <c r="V11" i="163"/>
  <c r="V31" i="163" s="1"/>
  <c r="AC11" i="192"/>
  <c r="AC31" i="192" s="1"/>
  <c r="AC11" i="195"/>
  <c r="V11" i="80"/>
  <c r="V31" i="80" s="1"/>
  <c r="V11" i="145"/>
  <c r="V31" i="145" s="1"/>
  <c r="CW19" i="193"/>
  <c r="CP19" i="165"/>
  <c r="W7" i="193"/>
  <c r="P7" i="165"/>
  <c r="T9" i="165"/>
  <c r="AA9" i="193"/>
  <c r="AB21" i="193"/>
  <c r="U21" i="165"/>
  <c r="AH7" i="193"/>
  <c r="AA7" i="165"/>
  <c r="BT18" i="165"/>
  <c r="CA18" i="193"/>
  <c r="DF13" i="193"/>
  <c r="CY13" i="165"/>
  <c r="AF16" i="165"/>
  <c r="AM16" i="193"/>
  <c r="CT16" i="165"/>
  <c r="DA16" i="193"/>
  <c r="DC12" i="193"/>
  <c r="CV12" i="165"/>
  <c r="BQ20" i="194"/>
  <c r="BQ40" i="194" s="1"/>
  <c r="BQ20" i="191"/>
  <c r="BQ40" i="191" s="1"/>
  <c r="BQ20" i="192"/>
  <c r="BQ40" i="192" s="1"/>
  <c r="BJ20" i="80"/>
  <c r="BJ40" i="80" s="1"/>
  <c r="BJ20" i="126"/>
  <c r="BJ40" i="126" s="1"/>
  <c r="BJ19" i="144" s="1"/>
  <c r="BJ20" i="145"/>
  <c r="BJ40" i="145" s="1"/>
  <c r="BJ20" i="163"/>
  <c r="BJ40" i="163" s="1"/>
  <c r="BJ20" i="166"/>
  <c r="BJ40" i="166" s="1"/>
  <c r="BQ20" i="195"/>
  <c r="BJ20" i="164"/>
  <c r="BJ40" i="164" s="1"/>
  <c r="CS10" i="193"/>
  <c r="CL10" i="165"/>
  <c r="CD16" i="165"/>
  <c r="CK16" i="193"/>
  <c r="CA7" i="165"/>
  <c r="CH7" i="193"/>
  <c r="CT22" i="192"/>
  <c r="CT42" i="192" s="1"/>
  <c r="CT22" i="191"/>
  <c r="CT42" i="191" s="1"/>
  <c r="CT22" i="195"/>
  <c r="CT22" i="194"/>
  <c r="CT42" i="194" s="1"/>
  <c r="CM22" i="164"/>
  <c r="CM42" i="164" s="1"/>
  <c r="CM22" i="145"/>
  <c r="CM42" i="145" s="1"/>
  <c r="CM22" i="166"/>
  <c r="CM42" i="166" s="1"/>
  <c r="CM22" i="126"/>
  <c r="CM42" i="126" s="1"/>
  <c r="CM21" i="144" s="1"/>
  <c r="CM22" i="163"/>
  <c r="CM42" i="163" s="1"/>
  <c r="CM22" i="80"/>
  <c r="CM42" i="80" s="1"/>
  <c r="AX11" i="195"/>
  <c r="AX11" i="194"/>
  <c r="AX31" i="194" s="1"/>
  <c r="AX11" i="192"/>
  <c r="AX31" i="192" s="1"/>
  <c r="AX11" i="191"/>
  <c r="AX31" i="191" s="1"/>
  <c r="AQ11" i="163"/>
  <c r="AQ31" i="163" s="1"/>
  <c r="AQ11" i="80"/>
  <c r="AQ31" i="80" s="1"/>
  <c r="AQ11" i="164"/>
  <c r="AQ31" i="164" s="1"/>
  <c r="AQ11" i="145"/>
  <c r="AQ31" i="145" s="1"/>
  <c r="AQ11" i="166"/>
  <c r="AQ31" i="166" s="1"/>
  <c r="AQ11" i="126"/>
  <c r="AQ31" i="126" s="1"/>
  <c r="AQ10" i="144" s="1"/>
  <c r="CF7" i="165"/>
  <c r="CM7" i="193"/>
  <c r="CF20" i="164"/>
  <c r="CF40" i="164" s="1"/>
  <c r="CF20" i="166"/>
  <c r="CF40" i="166" s="1"/>
  <c r="CF20" i="126"/>
  <c r="CF40" i="126" s="1"/>
  <c r="CF19" i="144" s="1"/>
  <c r="CF20" i="163"/>
  <c r="CF40" i="163" s="1"/>
  <c r="CF20" i="145"/>
  <c r="CF40" i="145" s="1"/>
  <c r="CF20" i="80"/>
  <c r="CF40" i="80" s="1"/>
  <c r="CM20" i="191"/>
  <c r="CM40" i="191" s="1"/>
  <c r="CM20" i="195"/>
  <c r="CM20" i="194"/>
  <c r="CM40" i="194" s="1"/>
  <c r="CM20" i="192"/>
  <c r="CM40" i="192" s="1"/>
  <c r="CD20" i="192"/>
  <c r="CD40" i="192" s="1"/>
  <c r="CD20" i="191"/>
  <c r="CD40" i="191" s="1"/>
  <c r="CD20" i="195"/>
  <c r="CD20" i="194"/>
  <c r="CD40" i="194" s="1"/>
  <c r="BW20" i="164"/>
  <c r="BW40" i="164" s="1"/>
  <c r="BW20" i="145"/>
  <c r="BW40" i="145" s="1"/>
  <c r="BW20" i="166"/>
  <c r="BW40" i="166" s="1"/>
  <c r="BW20" i="126"/>
  <c r="BW40" i="126" s="1"/>
  <c r="BW19" i="144" s="1"/>
  <c r="BW20" i="163"/>
  <c r="BW40" i="163" s="1"/>
  <c r="BW20" i="80"/>
  <c r="BW40" i="80" s="1"/>
  <c r="CD11" i="192"/>
  <c r="CD31" i="192" s="1"/>
  <c r="CD11" i="191"/>
  <c r="CD31" i="191" s="1"/>
  <c r="CD11" i="195"/>
  <c r="CD11" i="194"/>
  <c r="CD31" i="194" s="1"/>
  <c r="BW11" i="145"/>
  <c r="BW31" i="145" s="1"/>
  <c r="BW11" i="166"/>
  <c r="BW31" i="166" s="1"/>
  <c r="BW11" i="126"/>
  <c r="BW31" i="126" s="1"/>
  <c r="BW10" i="144" s="1"/>
  <c r="BW11" i="163"/>
  <c r="BW31" i="163" s="1"/>
  <c r="BW11" i="80"/>
  <c r="BW31" i="80" s="1"/>
  <c r="BW11" i="164"/>
  <c r="BW31" i="164" s="1"/>
  <c r="W12" i="165"/>
  <c r="AD12" i="193"/>
  <c r="CB12" i="193"/>
  <c r="BU12" i="165"/>
  <c r="AG12" i="193"/>
  <c r="Z12" i="165"/>
  <c r="BY9" i="193"/>
  <c r="BR9" i="165"/>
  <c r="AA14" i="195"/>
  <c r="AA14" i="191"/>
  <c r="AA34" i="191" s="1"/>
  <c r="AA14" i="194"/>
  <c r="AA34" i="194" s="1"/>
  <c r="AA14" i="192"/>
  <c r="AA34" i="192" s="1"/>
  <c r="T14" i="164"/>
  <c r="T34" i="164" s="1"/>
  <c r="T14" i="163"/>
  <c r="T34" i="163" s="1"/>
  <c r="T14" i="145"/>
  <c r="T34" i="145" s="1"/>
  <c r="T14" i="166"/>
  <c r="T34" i="166" s="1"/>
  <c r="T14" i="80"/>
  <c r="T34" i="80" s="1"/>
  <c r="T14" i="126"/>
  <c r="T34" i="126" s="1"/>
  <c r="T13" i="144" s="1"/>
  <c r="AP10" i="193"/>
  <c r="AI10" i="165"/>
  <c r="CZ21" i="193"/>
  <c r="CS21" i="165"/>
  <c r="CN9" i="165"/>
  <c r="CU9" i="193"/>
  <c r="Z20" i="195"/>
  <c r="Z20" i="191"/>
  <c r="Z40" i="191" s="1"/>
  <c r="Z20" i="194"/>
  <c r="Z40" i="194" s="1"/>
  <c r="Z20" i="192"/>
  <c r="Z40" i="192" s="1"/>
  <c r="S20" i="163"/>
  <c r="S40" i="163" s="1"/>
  <c r="S20" i="145"/>
  <c r="S40" i="145" s="1"/>
  <c r="S20" i="166"/>
  <c r="S40" i="166" s="1"/>
  <c r="S20" i="126"/>
  <c r="S40" i="126" s="1"/>
  <c r="S19" i="144" s="1"/>
  <c r="S20" i="164"/>
  <c r="S40" i="164" s="1"/>
  <c r="S20" i="80"/>
  <c r="S40" i="80" s="1"/>
  <c r="CN19" i="193"/>
  <c r="CG19" i="165"/>
  <c r="BQ12" i="193"/>
  <c r="BJ12" i="165"/>
  <c r="W7" i="165"/>
  <c r="AD7" i="193"/>
  <c r="CB18" i="193"/>
  <c r="BU18" i="165"/>
  <c r="S9" i="193"/>
  <c r="L9" i="165"/>
  <c r="L12" i="165"/>
  <c r="S12" i="193"/>
  <c r="AU9" i="165"/>
  <c r="BB9" i="193"/>
  <c r="CQ20" i="191"/>
  <c r="CQ40" i="191" s="1"/>
  <c r="CJ20" i="145"/>
  <c r="CJ40" i="145" s="1"/>
  <c r="CQ20" i="195"/>
  <c r="CJ20" i="166"/>
  <c r="CJ40" i="166" s="1"/>
  <c r="CQ20" i="194"/>
  <c r="CQ40" i="194" s="1"/>
  <c r="CJ20" i="80"/>
  <c r="CJ40" i="80" s="1"/>
  <c r="CJ20" i="163"/>
  <c r="CJ40" i="163" s="1"/>
  <c r="CQ20" i="192"/>
  <c r="CQ40" i="192" s="1"/>
  <c r="CJ20" i="126"/>
  <c r="CJ40" i="126" s="1"/>
  <c r="CJ19" i="144" s="1"/>
  <c r="CJ20" i="164"/>
  <c r="CJ40" i="164" s="1"/>
  <c r="AB15" i="165"/>
  <c r="AI15" i="193"/>
  <c r="AI11" i="194"/>
  <c r="AI31" i="194" s="1"/>
  <c r="AB11" i="163"/>
  <c r="AB31" i="163" s="1"/>
  <c r="AB11" i="126"/>
  <c r="AB31" i="126" s="1"/>
  <c r="AB10" i="144" s="1"/>
  <c r="AI11" i="192"/>
  <c r="AI31" i="192" s="1"/>
  <c r="AB11" i="166"/>
  <c r="AB31" i="166" s="1"/>
  <c r="AB11" i="80"/>
  <c r="AB31" i="80" s="1"/>
  <c r="AI11" i="191"/>
  <c r="AI31" i="191" s="1"/>
  <c r="AI11" i="195"/>
  <c r="AB11" i="164"/>
  <c r="AB31" i="164" s="1"/>
  <c r="AB11" i="145"/>
  <c r="AB31" i="145" s="1"/>
  <c r="AI9" i="193"/>
  <c r="AB9" i="165"/>
  <c r="BX18" i="193"/>
  <c r="BQ18" i="165"/>
  <c r="BQ9" i="165"/>
  <c r="BX9" i="193"/>
  <c r="R20" i="191"/>
  <c r="R40" i="191" s="1"/>
  <c r="K20" i="166"/>
  <c r="K40" i="166" s="1"/>
  <c r="R20" i="195"/>
  <c r="K20" i="145"/>
  <c r="K40" i="145" s="1"/>
  <c r="K20" i="126"/>
  <c r="K40" i="126" s="1"/>
  <c r="K19" i="144" s="1"/>
  <c r="R20" i="194"/>
  <c r="R40" i="194" s="1"/>
  <c r="K20" i="163"/>
  <c r="K40" i="163" s="1"/>
  <c r="K20" i="80"/>
  <c r="K40" i="80" s="1"/>
  <c r="R20" i="192"/>
  <c r="R40" i="192" s="1"/>
  <c r="K20" i="164"/>
  <c r="K40" i="164" s="1"/>
  <c r="CF14" i="166"/>
  <c r="CF34" i="166" s="1"/>
  <c r="CF14" i="145"/>
  <c r="CF34" i="145" s="1"/>
  <c r="CF14" i="80"/>
  <c r="CF34" i="80" s="1"/>
  <c r="CF14" i="126"/>
  <c r="CF34" i="126" s="1"/>
  <c r="CF13" i="144" s="1"/>
  <c r="CF14" i="164"/>
  <c r="CF34" i="164" s="1"/>
  <c r="CM14" i="194"/>
  <c r="CM34" i="194" s="1"/>
  <c r="CM14" i="192"/>
  <c r="CM34" i="192" s="1"/>
  <c r="CF14" i="163"/>
  <c r="CF34" i="163" s="1"/>
  <c r="CM14" i="195"/>
  <c r="CM14" i="191"/>
  <c r="CM34" i="191" s="1"/>
  <c r="BY15" i="193"/>
  <c r="BR15" i="165"/>
  <c r="J16" i="165"/>
  <c r="Q16" i="193"/>
  <c r="CP21" i="193"/>
  <c r="CI21" i="165"/>
  <c r="CV13" i="193"/>
  <c r="CO13" i="165"/>
  <c r="AW9" i="193"/>
  <c r="AP9" i="165"/>
  <c r="AP14" i="126"/>
  <c r="AP34" i="126" s="1"/>
  <c r="AP13" i="144" s="1"/>
  <c r="AW14" i="195"/>
  <c r="AW14" i="194"/>
  <c r="AW34" i="194" s="1"/>
  <c r="AW14" i="192"/>
  <c r="AW34" i="192" s="1"/>
  <c r="AP14" i="164"/>
  <c r="AP34" i="164" s="1"/>
  <c r="AP14" i="80"/>
  <c r="AP34" i="80" s="1"/>
  <c r="AP14" i="163"/>
  <c r="AP34" i="163" s="1"/>
  <c r="AW14" i="191"/>
  <c r="AW34" i="191" s="1"/>
  <c r="AP14" i="145"/>
  <c r="AP34" i="145" s="1"/>
  <c r="AP14" i="166"/>
  <c r="AP34" i="166" s="1"/>
  <c r="CC16" i="165"/>
  <c r="CJ16" i="193"/>
  <c r="AD16" i="165"/>
  <c r="AK16" i="193"/>
  <c r="BP21" i="165"/>
  <c r="BW21" i="193"/>
  <c r="AM10" i="193"/>
  <c r="AF10" i="165"/>
  <c r="AU21" i="193"/>
  <c r="AN21" i="165"/>
  <c r="Z17" i="195"/>
  <c r="Z17" i="191"/>
  <c r="Z37" i="191" s="1"/>
  <c r="Z17" i="194"/>
  <c r="Z37" i="194" s="1"/>
  <c r="Z17" i="192"/>
  <c r="Z37" i="192" s="1"/>
  <c r="S17" i="164"/>
  <c r="S37" i="164" s="1"/>
  <c r="S17" i="145"/>
  <c r="S37" i="145" s="1"/>
  <c r="S17" i="166"/>
  <c r="S37" i="166" s="1"/>
  <c r="S17" i="126"/>
  <c r="S37" i="126" s="1"/>
  <c r="S16" i="144" s="1"/>
  <c r="S17" i="163"/>
  <c r="S37" i="163" s="1"/>
  <c r="S17" i="80"/>
  <c r="S37" i="80" s="1"/>
  <c r="BS9" i="193"/>
  <c r="BL9" i="165"/>
  <c r="BG17" i="195"/>
  <c r="BG17" i="194"/>
  <c r="BG37" i="194" s="1"/>
  <c r="BG17" i="192"/>
  <c r="BG37" i="192" s="1"/>
  <c r="BG17" i="191"/>
  <c r="BG37" i="191" s="1"/>
  <c r="AZ17" i="166"/>
  <c r="AZ37" i="166" s="1"/>
  <c r="AZ17" i="126"/>
  <c r="AZ37" i="126" s="1"/>
  <c r="AZ16" i="144" s="1"/>
  <c r="AZ17" i="163"/>
  <c r="AZ37" i="163" s="1"/>
  <c r="AZ17" i="80"/>
  <c r="AZ37" i="80" s="1"/>
  <c r="AZ17" i="164"/>
  <c r="AZ37" i="164" s="1"/>
  <c r="AZ17" i="145"/>
  <c r="AZ37" i="145" s="1"/>
  <c r="AZ20" i="192"/>
  <c r="AZ40" i="192" s="1"/>
  <c r="AZ20" i="191"/>
  <c r="AZ40" i="191" s="1"/>
  <c r="AZ20" i="195"/>
  <c r="AZ20" i="194"/>
  <c r="AZ40" i="194" s="1"/>
  <c r="AS20" i="163"/>
  <c r="AS40" i="163" s="1"/>
  <c r="AS20" i="80"/>
  <c r="AS40" i="80" s="1"/>
  <c r="AS20" i="164"/>
  <c r="AS40" i="164" s="1"/>
  <c r="AS20" i="145"/>
  <c r="AS40" i="145" s="1"/>
  <c r="AS20" i="166"/>
  <c r="AS40" i="166" s="1"/>
  <c r="AS20" i="126"/>
  <c r="AS40" i="126" s="1"/>
  <c r="AS19" i="144" s="1"/>
  <c r="P22" i="145"/>
  <c r="P42" i="145" s="1"/>
  <c r="W22" i="195"/>
  <c r="P22" i="80"/>
  <c r="P42" i="80" s="1"/>
  <c r="P22" i="166"/>
  <c r="P42" i="166" s="1"/>
  <c r="P22" i="164"/>
  <c r="P42" i="164" s="1"/>
  <c r="P22" i="126"/>
  <c r="P42" i="126" s="1"/>
  <c r="P21" i="144" s="1"/>
  <c r="P22" i="163"/>
  <c r="P42" i="163" s="1"/>
  <c r="W22" i="191"/>
  <c r="W42" i="191" s="1"/>
  <c r="W22" i="194"/>
  <c r="W42" i="194" s="1"/>
  <c r="W22" i="192"/>
  <c r="W42" i="192" s="1"/>
  <c r="AA18" i="193"/>
  <c r="T18" i="165"/>
  <c r="T20" i="126"/>
  <c r="T40" i="126" s="1"/>
  <c r="T19" i="144" s="1"/>
  <c r="T20" i="163"/>
  <c r="T40" i="163" s="1"/>
  <c r="AA20" i="195"/>
  <c r="T20" i="80"/>
  <c r="T40" i="80" s="1"/>
  <c r="T20" i="145"/>
  <c r="T40" i="145" s="1"/>
  <c r="T20" i="166"/>
  <c r="T40" i="166" s="1"/>
  <c r="T20" i="164"/>
  <c r="T40" i="164" s="1"/>
  <c r="AA20" i="192"/>
  <c r="AA40" i="192" s="1"/>
  <c r="AA20" i="191"/>
  <c r="AA40" i="191" s="1"/>
  <c r="AA20" i="194"/>
  <c r="AA40" i="194" s="1"/>
  <c r="BN20" i="126"/>
  <c r="BN40" i="126" s="1"/>
  <c r="BN19" i="144" s="1"/>
  <c r="BU20" i="194"/>
  <c r="BU40" i="194" s="1"/>
  <c r="BU20" i="192"/>
  <c r="BU40" i="192" s="1"/>
  <c r="BU20" i="195"/>
  <c r="BN20" i="166"/>
  <c r="BN40" i="166" s="1"/>
  <c r="BN20" i="163"/>
  <c r="BN40" i="163" s="1"/>
  <c r="BN20" i="145"/>
  <c r="BN40" i="145" s="1"/>
  <c r="BN20" i="164"/>
  <c r="BN40" i="164" s="1"/>
  <c r="BN20" i="80"/>
  <c r="BN40" i="80" s="1"/>
  <c r="BU20" i="191"/>
  <c r="BU40" i="191" s="1"/>
  <c r="BN22" i="145"/>
  <c r="BN42" i="145" s="1"/>
  <c r="BN22" i="80"/>
  <c r="BN42" i="80" s="1"/>
  <c r="BU22" i="195"/>
  <c r="BN22" i="163"/>
  <c r="BN42" i="163" s="1"/>
  <c r="BN22" i="126"/>
  <c r="BN42" i="126" s="1"/>
  <c r="BN21" i="144" s="1"/>
  <c r="BU22" i="194"/>
  <c r="BU42" i="194" s="1"/>
  <c r="BU22" i="191"/>
  <c r="BU42" i="191" s="1"/>
  <c r="BN22" i="164"/>
  <c r="BN42" i="164" s="1"/>
  <c r="BU22" i="192"/>
  <c r="BU42" i="192" s="1"/>
  <c r="BN22" i="166"/>
  <c r="BN42" i="166" s="1"/>
  <c r="BC16" i="193"/>
  <c r="AV16" i="165"/>
  <c r="CW13" i="193"/>
  <c r="CP13" i="165"/>
  <c r="CS19" i="165"/>
  <c r="CZ19" i="193"/>
  <c r="AT13" i="165"/>
  <c r="BA13" i="193"/>
  <c r="BX13" i="165"/>
  <c r="CE13" i="193"/>
  <c r="CR21" i="165"/>
  <c r="CY21" i="193"/>
  <c r="AK22" i="166"/>
  <c r="AK42" i="166" s="1"/>
  <c r="AK22" i="126"/>
  <c r="AK42" i="126" s="1"/>
  <c r="AK21" i="144" s="1"/>
  <c r="AK22" i="80"/>
  <c r="AK42" i="80" s="1"/>
  <c r="AK22" i="164"/>
  <c r="AK42" i="164" s="1"/>
  <c r="AK22" i="163"/>
  <c r="AK42" i="163" s="1"/>
  <c r="AK22" i="145"/>
  <c r="AK42" i="145" s="1"/>
  <c r="AR22" i="191"/>
  <c r="AR42" i="191" s="1"/>
  <c r="AR22" i="195"/>
  <c r="AR22" i="194"/>
  <c r="AR42" i="194" s="1"/>
  <c r="AR22" i="192"/>
  <c r="AR42" i="192" s="1"/>
  <c r="AC9" i="165"/>
  <c r="AJ9" i="193"/>
  <c r="CA20" i="191"/>
  <c r="CA40" i="191" s="1"/>
  <c r="BT20" i="166"/>
  <c r="BT40" i="166" s="1"/>
  <c r="BT20" i="145"/>
  <c r="BT40" i="145" s="1"/>
  <c r="CA20" i="195"/>
  <c r="BT20" i="80"/>
  <c r="BT40" i="80" s="1"/>
  <c r="CA20" i="194"/>
  <c r="CA40" i="194" s="1"/>
  <c r="BT20" i="163"/>
  <c r="BT40" i="163" s="1"/>
  <c r="CA20" i="192"/>
  <c r="CA40" i="192" s="1"/>
  <c r="BT20" i="126"/>
  <c r="BT40" i="126" s="1"/>
  <c r="BT19" i="144" s="1"/>
  <c r="BT20" i="164"/>
  <c r="BT40" i="164" s="1"/>
  <c r="X19" i="193"/>
  <c r="Q19" i="165"/>
  <c r="AM13" i="165"/>
  <c r="AT13" i="193"/>
  <c r="BB13" i="165"/>
  <c r="BI13" i="193"/>
  <c r="AU16" i="193"/>
  <c r="AN16" i="165"/>
  <c r="AZ22" i="192"/>
  <c r="AZ42" i="192" s="1"/>
  <c r="AZ22" i="191"/>
  <c r="AZ42" i="191" s="1"/>
  <c r="AZ22" i="195"/>
  <c r="AZ22" i="194"/>
  <c r="AZ42" i="194" s="1"/>
  <c r="AS22" i="145"/>
  <c r="AS42" i="145" s="1"/>
  <c r="AS22" i="166"/>
  <c r="AS42" i="166" s="1"/>
  <c r="AS22" i="126"/>
  <c r="AS42" i="126" s="1"/>
  <c r="AS21" i="144" s="1"/>
  <c r="AS22" i="163"/>
  <c r="AS42" i="163" s="1"/>
  <c r="AS22" i="80"/>
  <c r="AS42" i="80" s="1"/>
  <c r="AS22" i="164"/>
  <c r="AS42" i="164" s="1"/>
  <c r="AZ11" i="195"/>
  <c r="AZ11" i="194"/>
  <c r="AZ31" i="194" s="1"/>
  <c r="AZ11" i="192"/>
  <c r="AZ31" i="192" s="1"/>
  <c r="AZ11" i="191"/>
  <c r="AZ31" i="191" s="1"/>
  <c r="AS11" i="166"/>
  <c r="AS31" i="166" s="1"/>
  <c r="AS11" i="145"/>
  <c r="AS31" i="145" s="1"/>
  <c r="AS11" i="126"/>
  <c r="AS31" i="126" s="1"/>
  <c r="AS10" i="144" s="1"/>
  <c r="AS11" i="163"/>
  <c r="AS31" i="163" s="1"/>
  <c r="AS11" i="80"/>
  <c r="AS31" i="80" s="1"/>
  <c r="AS11" i="164"/>
  <c r="AS31" i="164" s="1"/>
  <c r="AA7" i="193"/>
  <c r="T7" i="165"/>
  <c r="T22" i="166"/>
  <c r="T42" i="166" s="1"/>
  <c r="T22" i="145"/>
  <c r="T42" i="145" s="1"/>
  <c r="AA22" i="195"/>
  <c r="T22" i="126"/>
  <c r="T42" i="126" s="1"/>
  <c r="T21" i="144" s="1"/>
  <c r="AA22" i="194"/>
  <c r="AA42" i="194" s="1"/>
  <c r="T22" i="80"/>
  <c r="T42" i="80" s="1"/>
  <c r="AA22" i="192"/>
  <c r="AA42" i="192" s="1"/>
  <c r="T22" i="164"/>
  <c r="T42" i="164" s="1"/>
  <c r="T22" i="163"/>
  <c r="T42" i="163" s="1"/>
  <c r="AA22" i="191"/>
  <c r="AA42" i="191" s="1"/>
  <c r="X13" i="165"/>
  <c r="AE13" i="193"/>
  <c r="R16" i="165"/>
  <c r="Y16" i="193"/>
  <c r="CD10" i="165"/>
  <c r="CK10" i="193"/>
  <c r="CB18" i="165"/>
  <c r="CI18" i="193"/>
  <c r="CD12" i="193"/>
  <c r="BW12" i="165"/>
  <c r="AD18" i="193"/>
  <c r="W18" i="165"/>
  <c r="W9" i="165"/>
  <c r="AD9" i="193"/>
  <c r="AL12" i="193"/>
  <c r="AE12" i="165"/>
  <c r="BU9" i="165"/>
  <c r="CB9" i="193"/>
  <c r="BB22" i="192"/>
  <c r="BB42" i="192" s="1"/>
  <c r="BB22" i="191"/>
  <c r="BB42" i="191" s="1"/>
  <c r="BB22" i="195"/>
  <c r="BB22" i="194"/>
  <c r="BB42" i="194" s="1"/>
  <c r="AU22" i="163"/>
  <c r="AU42" i="163" s="1"/>
  <c r="AU22" i="80"/>
  <c r="AU42" i="80" s="1"/>
  <c r="AU22" i="164"/>
  <c r="AU42" i="164" s="1"/>
  <c r="AU22" i="145"/>
  <c r="AU42" i="145" s="1"/>
  <c r="AU22" i="166"/>
  <c r="AU42" i="166" s="1"/>
  <c r="AU22" i="126"/>
  <c r="AU42" i="126" s="1"/>
  <c r="AU21" i="144" s="1"/>
  <c r="AU14" i="163"/>
  <c r="AU34" i="163" s="1"/>
  <c r="AU14" i="164"/>
  <c r="AU34" i="164" s="1"/>
  <c r="AU14" i="126"/>
  <c r="AU34" i="126" s="1"/>
  <c r="AU13" i="144" s="1"/>
  <c r="AU14" i="80"/>
  <c r="AU34" i="80" s="1"/>
  <c r="AU14" i="145"/>
  <c r="AU34" i="145" s="1"/>
  <c r="AU14" i="166"/>
  <c r="AU34" i="166" s="1"/>
  <c r="BB14" i="195"/>
  <c r="BB14" i="194"/>
  <c r="BB34" i="194" s="1"/>
  <c r="BB14" i="192"/>
  <c r="BB34" i="192" s="1"/>
  <c r="BB14" i="191"/>
  <c r="BB34" i="191" s="1"/>
  <c r="Y10" i="193"/>
  <c r="R10" i="165"/>
  <c r="AR13" i="165"/>
  <c r="AY13" i="193"/>
  <c r="CE10" i="165"/>
  <c r="CL10" i="193"/>
  <c r="CG19" i="193"/>
  <c r="BZ19" i="165"/>
  <c r="BW13" i="193"/>
  <c r="BP13" i="165"/>
  <c r="AY10" i="165"/>
  <c r="BF10" i="193"/>
  <c r="CR19" i="165"/>
  <c r="CY19" i="193"/>
  <c r="Z7" i="165"/>
  <c r="AG7" i="193"/>
  <c r="CH15" i="193"/>
  <c r="CA15" i="165"/>
  <c r="CU14" i="166"/>
  <c r="CU34" i="166" s="1"/>
  <c r="CU14" i="80"/>
  <c r="CU34" i="80" s="1"/>
  <c r="CU14" i="164"/>
  <c r="CU34" i="164" s="1"/>
  <c r="CU14" i="126"/>
  <c r="CU34" i="126" s="1"/>
  <c r="CU13" i="144" s="1"/>
  <c r="CU14" i="163"/>
  <c r="CU34" i="163" s="1"/>
  <c r="CU14" i="145"/>
  <c r="CU34" i="145" s="1"/>
  <c r="DB14" i="192"/>
  <c r="DB34" i="192" s="1"/>
  <c r="DB14" i="191"/>
  <c r="DB34" i="191" s="1"/>
  <c r="DB14" i="195"/>
  <c r="DB14" i="194"/>
  <c r="DB34" i="194" s="1"/>
  <c r="BX17" i="192"/>
  <c r="BX37" i="192" s="1"/>
  <c r="BX17" i="191"/>
  <c r="BX37" i="191" s="1"/>
  <c r="BX17" i="195"/>
  <c r="BX17" i="194"/>
  <c r="BX37" i="194" s="1"/>
  <c r="BQ17" i="163"/>
  <c r="BQ37" i="163" s="1"/>
  <c r="BQ17" i="126"/>
  <c r="BQ37" i="126" s="1"/>
  <c r="BQ16" i="144" s="1"/>
  <c r="BQ17" i="164"/>
  <c r="BQ37" i="164" s="1"/>
  <c r="BQ17" i="145"/>
  <c r="BQ37" i="145" s="1"/>
  <c r="BQ17" i="166"/>
  <c r="BQ37" i="166" s="1"/>
  <c r="BQ17" i="80"/>
  <c r="BQ37" i="80" s="1"/>
  <c r="CZ14" i="166"/>
  <c r="CZ34" i="166" s="1"/>
  <c r="CZ14" i="164"/>
  <c r="CZ34" i="164" s="1"/>
  <c r="CZ14" i="80"/>
  <c r="CZ34" i="80" s="1"/>
  <c r="CZ14" i="163"/>
  <c r="CZ34" i="163" s="1"/>
  <c r="CZ14" i="145"/>
  <c r="CZ34" i="145" s="1"/>
  <c r="CZ14" i="126"/>
  <c r="CZ34" i="126" s="1"/>
  <c r="CZ13" i="144" s="1"/>
  <c r="DG14" i="195"/>
  <c r="DG14" i="194"/>
  <c r="DG34" i="194" s="1"/>
  <c r="DG14" i="192"/>
  <c r="DG34" i="192" s="1"/>
  <c r="DG14" i="191"/>
  <c r="DG34" i="191" s="1"/>
  <c r="K15" i="165"/>
  <c r="R15" i="193"/>
  <c r="CF22" i="80"/>
  <c r="CF42" i="80" s="1"/>
  <c r="CF22" i="166"/>
  <c r="CF42" i="166" s="1"/>
  <c r="CF22" i="145"/>
  <c r="CF42" i="145" s="1"/>
  <c r="CF22" i="126"/>
  <c r="CF42" i="126" s="1"/>
  <c r="CF21" i="144" s="1"/>
  <c r="CF22" i="163"/>
  <c r="CF42" i="163" s="1"/>
  <c r="CM22" i="192"/>
  <c r="CM42" i="192" s="1"/>
  <c r="CM22" i="195"/>
  <c r="CM22" i="191"/>
  <c r="CM42" i="191" s="1"/>
  <c r="CM22" i="194"/>
  <c r="CM42" i="194" s="1"/>
  <c r="CF22" i="164"/>
  <c r="CF42" i="164" s="1"/>
  <c r="CF18" i="165"/>
  <c r="CM18" i="193"/>
  <c r="BR20" i="163"/>
  <c r="BR40" i="163" s="1"/>
  <c r="BR20" i="126"/>
  <c r="BR40" i="126" s="1"/>
  <c r="BR19" i="144" s="1"/>
  <c r="BR20" i="164"/>
  <c r="BR40" i="164" s="1"/>
  <c r="BR20" i="166"/>
  <c r="BR40" i="166" s="1"/>
  <c r="BR20" i="80"/>
  <c r="BR40" i="80" s="1"/>
  <c r="BR20" i="145"/>
  <c r="BR40" i="145" s="1"/>
  <c r="BY20" i="192"/>
  <c r="BY40" i="192" s="1"/>
  <c r="BY20" i="191"/>
  <c r="BY40" i="191" s="1"/>
  <c r="BY20" i="195"/>
  <c r="BY20" i="194"/>
  <c r="BY40" i="194" s="1"/>
  <c r="BR18" i="165"/>
  <c r="BY18" i="193"/>
  <c r="CG16" i="193"/>
  <c r="BZ16" i="165"/>
  <c r="CI14" i="195"/>
  <c r="CI14" i="194"/>
  <c r="CI34" i="194" s="1"/>
  <c r="CI14" i="192"/>
  <c r="CI34" i="192" s="1"/>
  <c r="CI14" i="191"/>
  <c r="CI34" i="191" s="1"/>
  <c r="CB14" i="163"/>
  <c r="CB34" i="163" s="1"/>
  <c r="CB14" i="164"/>
  <c r="CB34" i="164" s="1"/>
  <c r="CB14" i="126"/>
  <c r="CB34" i="126" s="1"/>
  <c r="CB13" i="144" s="1"/>
  <c r="CB14" i="166"/>
  <c r="CB34" i="166" s="1"/>
  <c r="CB14" i="80"/>
  <c r="CB34" i="80" s="1"/>
  <c r="CB14" i="145"/>
  <c r="CB34" i="145" s="1"/>
  <c r="CB12" i="165"/>
  <c r="CI12" i="193"/>
  <c r="AD15" i="193"/>
  <c r="W15" i="165"/>
  <c r="Z11" i="80"/>
  <c r="Z31" i="80" s="1"/>
  <c r="Z11" i="164"/>
  <c r="Z31" i="164" s="1"/>
  <c r="Z11" i="166"/>
  <c r="Z31" i="166" s="1"/>
  <c r="Z11" i="126"/>
  <c r="Z31" i="126" s="1"/>
  <c r="Z10" i="144" s="1"/>
  <c r="Z11" i="163"/>
  <c r="Z31" i="163" s="1"/>
  <c r="AG11" i="192"/>
  <c r="AG31" i="192" s="1"/>
  <c r="Z11" i="145"/>
  <c r="Z31" i="145" s="1"/>
  <c r="AG11" i="195"/>
  <c r="AG11" i="191"/>
  <c r="AG31" i="191" s="1"/>
  <c r="AG11" i="194"/>
  <c r="AG31" i="194" s="1"/>
  <c r="CH12" i="193"/>
  <c r="CA12" i="165"/>
  <c r="CJ7" i="165"/>
  <c r="CQ7" i="193"/>
  <c r="CQ22" i="192"/>
  <c r="CQ42" i="192" s="1"/>
  <c r="CQ22" i="191"/>
  <c r="CQ42" i="191" s="1"/>
  <c r="CQ22" i="195"/>
  <c r="CQ22" i="194"/>
  <c r="CQ42" i="194" s="1"/>
  <c r="CJ22" i="163"/>
  <c r="CJ42" i="163" s="1"/>
  <c r="CJ22" i="145"/>
  <c r="CJ42" i="145" s="1"/>
  <c r="CJ22" i="166"/>
  <c r="CJ42" i="166" s="1"/>
  <c r="CJ22" i="126"/>
  <c r="CJ42" i="126" s="1"/>
  <c r="CJ21" i="144" s="1"/>
  <c r="CJ22" i="164"/>
  <c r="CJ42" i="164" s="1"/>
  <c r="CJ22" i="80"/>
  <c r="CJ42" i="80" s="1"/>
  <c r="CM9" i="165"/>
  <c r="CT9" i="193"/>
  <c r="CT11" i="191"/>
  <c r="CT31" i="191" s="1"/>
  <c r="CT11" i="195"/>
  <c r="CT11" i="194"/>
  <c r="CT31" i="194" s="1"/>
  <c r="CT11" i="192"/>
  <c r="CT31" i="192" s="1"/>
  <c r="CM11" i="145"/>
  <c r="CM31" i="145" s="1"/>
  <c r="CM11" i="166"/>
  <c r="CM31" i="166" s="1"/>
  <c r="CM11" i="126"/>
  <c r="CM31" i="126" s="1"/>
  <c r="CM10" i="144" s="1"/>
  <c r="CM11" i="163"/>
  <c r="CM31" i="163" s="1"/>
  <c r="CM11" i="80"/>
  <c r="CM31" i="80" s="1"/>
  <c r="CM11" i="164"/>
  <c r="CM31" i="164" s="1"/>
  <c r="AI12" i="193"/>
  <c r="AB12" i="165"/>
  <c r="AB20" i="80"/>
  <c r="AB40" i="80" s="1"/>
  <c r="AB20" i="163"/>
  <c r="AB40" i="163" s="1"/>
  <c r="AB20" i="164"/>
  <c r="AB40" i="164" s="1"/>
  <c r="AB20" i="145"/>
  <c r="AB40" i="145" s="1"/>
  <c r="AB20" i="126"/>
  <c r="AB40" i="126" s="1"/>
  <c r="AB19" i="144" s="1"/>
  <c r="AB20" i="166"/>
  <c r="AB40" i="166" s="1"/>
  <c r="AI20" i="192"/>
  <c r="AI40" i="192" s="1"/>
  <c r="AI20" i="195"/>
  <c r="AI20" i="194"/>
  <c r="AI40" i="194" s="1"/>
  <c r="AI20" i="191"/>
  <c r="AI40" i="191" s="1"/>
  <c r="CU18" i="165"/>
  <c r="DB18" i="193"/>
  <c r="CZ20" i="126"/>
  <c r="CZ40" i="126" s="1"/>
  <c r="CZ19" i="144" s="1"/>
  <c r="CZ20" i="164"/>
  <c r="CZ40" i="164" s="1"/>
  <c r="CZ20" i="145"/>
  <c r="CZ40" i="145" s="1"/>
  <c r="DG20" i="194"/>
  <c r="DG40" i="194" s="1"/>
  <c r="DG20" i="192"/>
  <c r="DG40" i="192" s="1"/>
  <c r="CZ20" i="163"/>
  <c r="CZ40" i="163" s="1"/>
  <c r="CZ20" i="80"/>
  <c r="CZ40" i="80" s="1"/>
  <c r="DG20" i="195"/>
  <c r="DG20" i="191"/>
  <c r="DG40" i="191" s="1"/>
  <c r="CZ20" i="166"/>
  <c r="CZ40" i="166" s="1"/>
  <c r="Y19" i="193"/>
  <c r="R19" i="165"/>
  <c r="CX10" i="165"/>
  <c r="DE10" i="193"/>
  <c r="J10" i="165"/>
  <c r="Q10" i="193"/>
  <c r="AR10" i="165"/>
  <c r="AY10" i="193"/>
  <c r="AF13" i="165"/>
  <c r="AM13" i="193"/>
  <c r="AJ21" i="165"/>
  <c r="AQ21" i="193"/>
  <c r="CO7" i="193"/>
  <c r="CH7" i="165"/>
  <c r="CF21" i="193"/>
  <c r="BY21" i="165"/>
  <c r="P21" i="193"/>
  <c r="I21" i="165"/>
  <c r="CP21" i="165"/>
  <c r="CW21" i="193"/>
  <c r="CX21" i="165"/>
  <c r="DE21" i="193"/>
  <c r="CG13" i="193"/>
  <c r="BZ13" i="165"/>
  <c r="AQ13" i="193"/>
  <c r="AJ13" i="165"/>
  <c r="AW15" i="193"/>
  <c r="AP15" i="165"/>
  <c r="CR21" i="193"/>
  <c r="CK21" i="165"/>
  <c r="BD16" i="165"/>
  <c r="BK16" i="193"/>
  <c r="CU11" i="192"/>
  <c r="CU31" i="192" s="1"/>
  <c r="CN11" i="163"/>
  <c r="CN31" i="163" s="1"/>
  <c r="CN11" i="80"/>
  <c r="CN31" i="80" s="1"/>
  <c r="CU11" i="191"/>
  <c r="CU31" i="191" s="1"/>
  <c r="CN11" i="126"/>
  <c r="CN31" i="126" s="1"/>
  <c r="CN10" i="144" s="1"/>
  <c r="CN11" i="145"/>
  <c r="CN31" i="145" s="1"/>
  <c r="CU11" i="195"/>
  <c r="CN11" i="164"/>
  <c r="CN31" i="164" s="1"/>
  <c r="CU11" i="194"/>
  <c r="CU31" i="194" s="1"/>
  <c r="CN11" i="166"/>
  <c r="CN31" i="166" s="1"/>
  <c r="BC18" i="165"/>
  <c r="BJ18" i="193"/>
  <c r="Q16" i="165"/>
  <c r="X16" i="193"/>
  <c r="X21" i="193"/>
  <c r="Q21" i="165"/>
  <c r="AQ16" i="193"/>
  <c r="AJ16" i="165"/>
  <c r="CB22" i="164"/>
  <c r="CB42" i="164" s="1"/>
  <c r="CI22" i="195"/>
  <c r="CB22" i="126"/>
  <c r="CB42" i="126" s="1"/>
  <c r="CB21" i="144" s="1"/>
  <c r="CI22" i="194"/>
  <c r="CI42" i="194" s="1"/>
  <c r="CI22" i="191"/>
  <c r="CI42" i="191" s="1"/>
  <c r="CB22" i="80"/>
  <c r="CB42" i="80" s="1"/>
  <c r="CB22" i="166"/>
  <c r="CB42" i="166" s="1"/>
  <c r="CI22" i="192"/>
  <c r="CI42" i="192" s="1"/>
  <c r="CB22" i="163"/>
  <c r="CB42" i="163" s="1"/>
  <c r="CB22" i="145"/>
  <c r="CB42" i="145" s="1"/>
  <c r="DC20" i="195"/>
  <c r="CV20" i="164"/>
  <c r="CV40" i="164" s="1"/>
  <c r="CV20" i="80"/>
  <c r="CV40" i="80" s="1"/>
  <c r="DC20" i="194"/>
  <c r="DC40" i="194" s="1"/>
  <c r="CV20" i="163"/>
  <c r="CV40" i="163" s="1"/>
  <c r="DC20" i="192"/>
  <c r="DC40" i="192" s="1"/>
  <c r="CV20" i="126"/>
  <c r="CV40" i="126" s="1"/>
  <c r="CV19" i="144" s="1"/>
  <c r="DC20" i="191"/>
  <c r="DC40" i="191" s="1"/>
  <c r="CV20" i="166"/>
  <c r="CV40" i="166" s="1"/>
  <c r="CV20" i="145"/>
  <c r="CV40" i="145" s="1"/>
  <c r="BQ14" i="194"/>
  <c r="BQ34" i="194" s="1"/>
  <c r="BJ14" i="145"/>
  <c r="BJ34" i="145" s="1"/>
  <c r="BQ14" i="192"/>
  <c r="BQ34" i="192" s="1"/>
  <c r="BJ14" i="163"/>
  <c r="BJ34" i="163" s="1"/>
  <c r="BJ14" i="126"/>
  <c r="BJ34" i="126" s="1"/>
  <c r="BJ13" i="144" s="1"/>
  <c r="BQ14" i="191"/>
  <c r="BQ34" i="191" s="1"/>
  <c r="BJ14" i="164"/>
  <c r="BJ34" i="164" s="1"/>
  <c r="BJ14" i="166"/>
  <c r="BJ34" i="166" s="1"/>
  <c r="BQ14" i="195"/>
  <c r="BJ14" i="80"/>
  <c r="BJ34" i="80" s="1"/>
  <c r="AL15" i="193"/>
  <c r="AE15" i="165"/>
  <c r="S17" i="191"/>
  <c r="S37" i="191" s="1"/>
  <c r="S17" i="195"/>
  <c r="S17" i="194"/>
  <c r="S37" i="194" s="1"/>
  <c r="S17" i="192"/>
  <c r="S37" i="192" s="1"/>
  <c r="L17" i="163"/>
  <c r="L37" i="163" s="1"/>
  <c r="L17" i="80"/>
  <c r="L37" i="80" s="1"/>
  <c r="L17" i="164"/>
  <c r="L37" i="164" s="1"/>
  <c r="L17" i="145"/>
  <c r="L37" i="145" s="1"/>
  <c r="L17" i="166"/>
  <c r="L37" i="166" s="1"/>
  <c r="L17" i="126"/>
  <c r="L37" i="126" s="1"/>
  <c r="L16" i="144" s="1"/>
  <c r="CJ21" i="193"/>
  <c r="CC21" i="165"/>
  <c r="CT13" i="165"/>
  <c r="DA13" i="193"/>
  <c r="AB13" i="193"/>
  <c r="U13" i="165"/>
  <c r="AP21" i="193"/>
  <c r="AI21" i="165"/>
  <c r="AG17" i="192"/>
  <c r="AG37" i="192" s="1"/>
  <c r="AG17" i="191"/>
  <c r="AG37" i="191" s="1"/>
  <c r="AG17" i="195"/>
  <c r="AG17" i="194"/>
  <c r="AG37" i="194" s="1"/>
  <c r="Z17" i="163"/>
  <c r="Z37" i="163" s="1"/>
  <c r="Z17" i="164"/>
  <c r="Z37" i="164" s="1"/>
  <c r="Z17" i="80"/>
  <c r="Z37" i="80" s="1"/>
  <c r="Z17" i="145"/>
  <c r="Z37" i="145" s="1"/>
  <c r="Z17" i="126"/>
  <c r="Z37" i="126" s="1"/>
  <c r="Z16" i="144" s="1"/>
  <c r="Z17" i="166"/>
  <c r="Z37" i="166" s="1"/>
  <c r="CH20" i="191"/>
  <c r="CH40" i="191" s="1"/>
  <c r="CH20" i="195"/>
  <c r="CH20" i="194"/>
  <c r="CH40" i="194" s="1"/>
  <c r="CH20" i="192"/>
  <c r="CH40" i="192" s="1"/>
  <c r="CA20" i="145"/>
  <c r="CA40" i="145" s="1"/>
  <c r="CA20" i="166"/>
  <c r="CA40" i="166" s="1"/>
  <c r="CA20" i="126"/>
  <c r="CA40" i="126" s="1"/>
  <c r="CA19" i="144" s="1"/>
  <c r="CA20" i="163"/>
  <c r="CA40" i="163" s="1"/>
  <c r="CA20" i="80"/>
  <c r="CA40" i="80" s="1"/>
  <c r="CA20" i="164"/>
  <c r="CA40" i="164" s="1"/>
  <c r="CU9" i="165"/>
  <c r="DB9" i="193"/>
  <c r="BQ7" i="165"/>
  <c r="BX7" i="193"/>
  <c r="R11" i="194"/>
  <c r="R31" i="194" s="1"/>
  <c r="K11" i="163"/>
  <c r="K31" i="163" s="1"/>
  <c r="K11" i="80"/>
  <c r="K31" i="80" s="1"/>
  <c r="R11" i="192"/>
  <c r="R31" i="192" s="1"/>
  <c r="K11" i="164"/>
  <c r="K31" i="164" s="1"/>
  <c r="R11" i="191"/>
  <c r="R31" i="191" s="1"/>
  <c r="K11" i="145"/>
  <c r="K31" i="145" s="1"/>
  <c r="R11" i="195"/>
  <c r="K11" i="166"/>
  <c r="K31" i="166" s="1"/>
  <c r="K11" i="126"/>
  <c r="K31" i="126" s="1"/>
  <c r="K10" i="144" s="1"/>
  <c r="K9" i="165"/>
  <c r="R9" i="193"/>
  <c r="CM11" i="195"/>
  <c r="CM11" i="194"/>
  <c r="CM31" i="194" s="1"/>
  <c r="CM11" i="192"/>
  <c r="CM31" i="192" s="1"/>
  <c r="CM11" i="191"/>
  <c r="CM31" i="191" s="1"/>
  <c r="CF11" i="145"/>
  <c r="CF31" i="145" s="1"/>
  <c r="CF11" i="166"/>
  <c r="CF31" i="166" s="1"/>
  <c r="CF11" i="80"/>
  <c r="CF31" i="80" s="1"/>
  <c r="CF11" i="163"/>
  <c r="CF31" i="163" s="1"/>
  <c r="CF11" i="126"/>
  <c r="CF31" i="126" s="1"/>
  <c r="CF10" i="144" s="1"/>
  <c r="CF11" i="164"/>
  <c r="CF31" i="164" s="1"/>
  <c r="BY12" i="193"/>
  <c r="BR12" i="165"/>
  <c r="CY16" i="165"/>
  <c r="DF16" i="193"/>
  <c r="CF13" i="193"/>
  <c r="BY13" i="165"/>
  <c r="AY21" i="193"/>
  <c r="AR21" i="165"/>
  <c r="CL19" i="193"/>
  <c r="CE19" i="165"/>
  <c r="BI13" i="165"/>
  <c r="BP13" i="193"/>
  <c r="AY16" i="165"/>
  <c r="BF16" i="193"/>
  <c r="M10" i="165"/>
  <c r="T10" i="193"/>
  <c r="AR17" i="192"/>
  <c r="AR37" i="192" s="1"/>
  <c r="AR17" i="191"/>
  <c r="AR37" i="191" s="1"/>
  <c r="AR17" i="195"/>
  <c r="AR17" i="194"/>
  <c r="AR37" i="194" s="1"/>
  <c r="AK17" i="164"/>
  <c r="AK37" i="164" s="1"/>
  <c r="AK17" i="145"/>
  <c r="AK37" i="145" s="1"/>
  <c r="AK17" i="166"/>
  <c r="AK37" i="166" s="1"/>
  <c r="AK17" i="80"/>
  <c r="AK37" i="80" s="1"/>
  <c r="AK17" i="163"/>
  <c r="AK37" i="163" s="1"/>
  <c r="AK17" i="126"/>
  <c r="AK37" i="126" s="1"/>
  <c r="AK16" i="144" s="1"/>
  <c r="AR14" i="192"/>
  <c r="AR34" i="192" s="1"/>
  <c r="AR14" i="191"/>
  <c r="AR34" i="191" s="1"/>
  <c r="AR14" i="195"/>
  <c r="AR14" i="194"/>
  <c r="AR34" i="194" s="1"/>
  <c r="AK14" i="145"/>
  <c r="AK34" i="145" s="1"/>
  <c r="AK14" i="166"/>
  <c r="AK34" i="166" s="1"/>
  <c r="AK14" i="80"/>
  <c r="AK34" i="80" s="1"/>
  <c r="AK14" i="163"/>
  <c r="AK34" i="163" s="1"/>
  <c r="AK14" i="126"/>
  <c r="AK34" i="126" s="1"/>
  <c r="AK13" i="144" s="1"/>
  <c r="AK14" i="164"/>
  <c r="AK34" i="164" s="1"/>
  <c r="BN7" i="193"/>
  <c r="BG7" i="165"/>
  <c r="BG14" i="166"/>
  <c r="BG34" i="166" s="1"/>
  <c r="BG14" i="126"/>
  <c r="BG34" i="126" s="1"/>
  <c r="BG13" i="144" s="1"/>
  <c r="BG14" i="163"/>
  <c r="BG34" i="163" s="1"/>
  <c r="BG14" i="145"/>
  <c r="BG34" i="145" s="1"/>
  <c r="BG14" i="80"/>
  <c r="BG34" i="80" s="1"/>
  <c r="BG14" i="164"/>
  <c r="BG34" i="164" s="1"/>
  <c r="BN14" i="191"/>
  <c r="BN34" i="191" s="1"/>
  <c r="BN14" i="195"/>
  <c r="BN14" i="194"/>
  <c r="BN34" i="194" s="1"/>
  <c r="BN14" i="192"/>
  <c r="BN34" i="192" s="1"/>
  <c r="AH11" i="195"/>
  <c r="AH11" i="194"/>
  <c r="AH31" i="194" s="1"/>
  <c r="AH11" i="192"/>
  <c r="AH31" i="192" s="1"/>
  <c r="AH11" i="191"/>
  <c r="AH31" i="191" s="1"/>
  <c r="AA11" i="163"/>
  <c r="AA31" i="163" s="1"/>
  <c r="AA11" i="80"/>
  <c r="AA31" i="80" s="1"/>
  <c r="AA11" i="164"/>
  <c r="AA31" i="164" s="1"/>
  <c r="AA11" i="145"/>
  <c r="AA31" i="145" s="1"/>
  <c r="AA11" i="166"/>
  <c r="AA31" i="166" s="1"/>
  <c r="AA11" i="126"/>
  <c r="AA31" i="126" s="1"/>
  <c r="AA10" i="144" s="1"/>
  <c r="AH20" i="195"/>
  <c r="AH20" i="194"/>
  <c r="AH40" i="194" s="1"/>
  <c r="AH20" i="192"/>
  <c r="AH40" i="192" s="1"/>
  <c r="AH20" i="191"/>
  <c r="AH40" i="191" s="1"/>
  <c r="AA20" i="145"/>
  <c r="AA40" i="145" s="1"/>
  <c r="AA20" i="166"/>
  <c r="AA40" i="166" s="1"/>
  <c r="AA20" i="126"/>
  <c r="AA40" i="126" s="1"/>
  <c r="AA19" i="144" s="1"/>
  <c r="AA20" i="163"/>
  <c r="AA40" i="163" s="1"/>
  <c r="AA20" i="80"/>
  <c r="AA40" i="80" s="1"/>
  <c r="AA20" i="164"/>
  <c r="AA40" i="164" s="1"/>
  <c r="DD17" i="192"/>
  <c r="DD37" i="192" s="1"/>
  <c r="DD17" i="191"/>
  <c r="DD37" i="191" s="1"/>
  <c r="DD17" i="195"/>
  <c r="DD17" i="194"/>
  <c r="DD37" i="194" s="1"/>
  <c r="CW17" i="164"/>
  <c r="CW37" i="164" s="1"/>
  <c r="CW17" i="145"/>
  <c r="CW37" i="145" s="1"/>
  <c r="CW17" i="166"/>
  <c r="CW37" i="166" s="1"/>
  <c r="CW17" i="126"/>
  <c r="CW37" i="126" s="1"/>
  <c r="CW16" i="144" s="1"/>
  <c r="CW17" i="163"/>
  <c r="CW37" i="163" s="1"/>
  <c r="CW17" i="80"/>
  <c r="CW37" i="80" s="1"/>
  <c r="DD11" i="195"/>
  <c r="DD11" i="194"/>
  <c r="DD31" i="194" s="1"/>
  <c r="DD11" i="192"/>
  <c r="DD31" i="192" s="1"/>
  <c r="DD11" i="191"/>
  <c r="DD31" i="191" s="1"/>
  <c r="CW11" i="163"/>
  <c r="CW31" i="163" s="1"/>
  <c r="CW11" i="80"/>
  <c r="CW31" i="80" s="1"/>
  <c r="CW11" i="164"/>
  <c r="CW31" i="164" s="1"/>
  <c r="CW11" i="145"/>
  <c r="CW31" i="145" s="1"/>
  <c r="CW11" i="166"/>
  <c r="CW31" i="166" s="1"/>
  <c r="CW11" i="126"/>
  <c r="CW31" i="126" s="1"/>
  <c r="CW10" i="144" s="1"/>
  <c r="CH14" i="145"/>
  <c r="CH34" i="145" s="1"/>
  <c r="CO14" i="192"/>
  <c r="CO34" i="192" s="1"/>
  <c r="CH14" i="126"/>
  <c r="CH34" i="126" s="1"/>
  <c r="CH13" i="144" s="1"/>
  <c r="CO14" i="191"/>
  <c r="CO34" i="191" s="1"/>
  <c r="CH14" i="80"/>
  <c r="CH34" i="80" s="1"/>
  <c r="CO14" i="195"/>
  <c r="CH14" i="166"/>
  <c r="CH34" i="166" s="1"/>
  <c r="CO14" i="194"/>
  <c r="CO34" i="194" s="1"/>
  <c r="CH14" i="164"/>
  <c r="CH34" i="164" s="1"/>
  <c r="CH14" i="163"/>
  <c r="CH34" i="163" s="1"/>
  <c r="AP20" i="164"/>
  <c r="AP40" i="164" s="1"/>
  <c r="AP20" i="163"/>
  <c r="AP40" i="163" s="1"/>
  <c r="AP20" i="126"/>
  <c r="AP40" i="126" s="1"/>
  <c r="AP19" i="144" s="1"/>
  <c r="AP20" i="145"/>
  <c r="AP40" i="145" s="1"/>
  <c r="AP20" i="166"/>
  <c r="AP40" i="166" s="1"/>
  <c r="AW20" i="195"/>
  <c r="AP20" i="80"/>
  <c r="AP40" i="80" s="1"/>
  <c r="AW20" i="194"/>
  <c r="AW40" i="194" s="1"/>
  <c r="AW20" i="191"/>
  <c r="AW40" i="191" s="1"/>
  <c r="AW20" i="192"/>
  <c r="AW40" i="192" s="1"/>
  <c r="V22" i="166"/>
  <c r="V42" i="166" s="1"/>
  <c r="V22" i="164"/>
  <c r="V42" i="164" s="1"/>
  <c r="AC22" i="195"/>
  <c r="V22" i="80"/>
  <c r="V42" i="80" s="1"/>
  <c r="AC22" i="194"/>
  <c r="AC42" i="194" s="1"/>
  <c r="V22" i="126"/>
  <c r="V42" i="126" s="1"/>
  <c r="V21" i="144" s="1"/>
  <c r="V22" i="163"/>
  <c r="V42" i="163" s="1"/>
  <c r="AC22" i="192"/>
  <c r="AC42" i="192" s="1"/>
  <c r="AC22" i="191"/>
  <c r="AC42" i="191" s="1"/>
  <c r="V22" i="145"/>
  <c r="V42" i="145" s="1"/>
  <c r="CA22" i="192"/>
  <c r="CA42" i="192" s="1"/>
  <c r="CA22" i="191"/>
  <c r="CA42" i="191" s="1"/>
  <c r="CA22" i="195"/>
  <c r="CA22" i="194"/>
  <c r="CA42" i="194" s="1"/>
  <c r="BT22" i="145"/>
  <c r="BT42" i="145" s="1"/>
  <c r="BT22" i="166"/>
  <c r="BT42" i="166" s="1"/>
  <c r="BT22" i="126"/>
  <c r="BT42" i="126" s="1"/>
  <c r="BT21" i="144" s="1"/>
  <c r="BT22" i="164"/>
  <c r="BT42" i="164" s="1"/>
  <c r="BT22" i="80"/>
  <c r="BT42" i="80" s="1"/>
  <c r="BT22" i="163"/>
  <c r="BT42" i="163" s="1"/>
  <c r="BT12" i="165"/>
  <c r="CA12" i="193"/>
  <c r="X16" i="165"/>
  <c r="AE16" i="193"/>
  <c r="CS16" i="193"/>
  <c r="CL16" i="165"/>
  <c r="CJ19" i="193"/>
  <c r="CC19" i="165"/>
  <c r="AK13" i="193"/>
  <c r="AD13" i="165"/>
  <c r="AV21" i="193"/>
  <c r="AO21" i="165"/>
  <c r="BT13" i="193"/>
  <c r="BM13" i="165"/>
  <c r="BI16" i="165"/>
  <c r="BP16" i="193"/>
  <c r="CK19" i="193"/>
  <c r="CD19" i="165"/>
  <c r="CN18" i="165"/>
  <c r="CU18" i="193"/>
  <c r="AW7" i="165"/>
  <c r="BD7" i="193"/>
  <c r="BS7" i="193"/>
  <c r="BL7" i="165"/>
  <c r="BJ22" i="195"/>
  <c r="BJ22" i="194"/>
  <c r="BJ42" i="194" s="1"/>
  <c r="BJ22" i="192"/>
  <c r="BJ42" i="192" s="1"/>
  <c r="BJ22" i="191"/>
  <c r="BJ42" i="191" s="1"/>
  <c r="BC22" i="164"/>
  <c r="BC42" i="164" s="1"/>
  <c r="BC22" i="145"/>
  <c r="BC42" i="145" s="1"/>
  <c r="BC22" i="166"/>
  <c r="BC42" i="166" s="1"/>
  <c r="BC22" i="126"/>
  <c r="BC42" i="126" s="1"/>
  <c r="BC21" i="144" s="1"/>
  <c r="BC22" i="163"/>
  <c r="BC42" i="163" s="1"/>
  <c r="BC22" i="80"/>
  <c r="BC42" i="80" s="1"/>
  <c r="CY10" i="165"/>
  <c r="DF10" i="193"/>
  <c r="BI10" i="165"/>
  <c r="BP10" i="193"/>
  <c r="BK10" i="165"/>
  <c r="BR10" i="193"/>
  <c r="CQ10" i="165"/>
  <c r="CX10" i="193"/>
  <c r="CS16" i="165"/>
  <c r="CZ16" i="193"/>
  <c r="BG9" i="165"/>
  <c r="BN9" i="193"/>
  <c r="BN11" i="192"/>
  <c r="BN31" i="192" s="1"/>
  <c r="BN11" i="191"/>
  <c r="BN31" i="191" s="1"/>
  <c r="BN11" i="195"/>
  <c r="BN11" i="194"/>
  <c r="BN31" i="194" s="1"/>
  <c r="BG11" i="145"/>
  <c r="BG31" i="145" s="1"/>
  <c r="BG11" i="166"/>
  <c r="BG31" i="166" s="1"/>
  <c r="BG11" i="126"/>
  <c r="BG31" i="126" s="1"/>
  <c r="BG10" i="144" s="1"/>
  <c r="BG11" i="163"/>
  <c r="BG31" i="163" s="1"/>
  <c r="BG11" i="80"/>
  <c r="BG31" i="80" s="1"/>
  <c r="BG11" i="164"/>
  <c r="BG31" i="164" s="1"/>
  <c r="DD12" i="193"/>
  <c r="CW12" i="165"/>
  <c r="DD14" i="191"/>
  <c r="DD34" i="191" s="1"/>
  <c r="DD14" i="195"/>
  <c r="DD14" i="194"/>
  <c r="DD34" i="194" s="1"/>
  <c r="DD14" i="192"/>
  <c r="DD34" i="192" s="1"/>
  <c r="CW14" i="145"/>
  <c r="CW34" i="145" s="1"/>
  <c r="CW14" i="166"/>
  <c r="CW34" i="166" s="1"/>
  <c r="CW14" i="126"/>
  <c r="CW34" i="126" s="1"/>
  <c r="CW13" i="144" s="1"/>
  <c r="CW14" i="163"/>
  <c r="CW34" i="163" s="1"/>
  <c r="CW14" i="80"/>
  <c r="CW34" i="80" s="1"/>
  <c r="CW14" i="164"/>
  <c r="CW34" i="164" s="1"/>
  <c r="AJ22" i="192"/>
  <c r="AJ42" i="192" s="1"/>
  <c r="AJ22" i="191"/>
  <c r="AJ42" i="191" s="1"/>
  <c r="AJ22" i="195"/>
  <c r="AJ22" i="194"/>
  <c r="AJ42" i="194" s="1"/>
  <c r="AC22" i="164"/>
  <c r="AC42" i="164" s="1"/>
  <c r="AC22" i="145"/>
  <c r="AC42" i="145" s="1"/>
  <c r="AC22" i="166"/>
  <c r="AC42" i="166" s="1"/>
  <c r="AC22" i="126"/>
  <c r="AC42" i="126" s="1"/>
  <c r="AC21" i="144" s="1"/>
  <c r="AC22" i="163"/>
  <c r="AC42" i="163" s="1"/>
  <c r="AC22" i="80"/>
  <c r="AC42" i="80" s="1"/>
  <c r="CG16" i="165"/>
  <c r="CN16" i="193"/>
  <c r="CE21" i="193"/>
  <c r="BX21" i="165"/>
  <c r="CK10" i="165"/>
  <c r="CR10" i="193"/>
  <c r="CR10" i="165"/>
  <c r="CY10" i="193"/>
  <c r="Z12" i="193"/>
  <c r="S12" i="165"/>
  <c r="BY10" i="165"/>
  <c r="CF10" i="193"/>
  <c r="AR16" i="165"/>
  <c r="AY16" i="193"/>
  <c r="M13" i="165"/>
  <c r="T13" i="193"/>
  <c r="AC21" i="165" l="1"/>
  <c r="AJ21" i="193"/>
  <c r="DD13" i="193"/>
  <c r="CW13" i="165"/>
  <c r="V21" i="165"/>
  <c r="AC21" i="193"/>
  <c r="BN10" i="193"/>
  <c r="BG10" i="165"/>
  <c r="BT21" i="165"/>
  <c r="CA21" i="193"/>
  <c r="CW16" i="165"/>
  <c r="DD16" i="193"/>
  <c r="AH19" i="193"/>
  <c r="AA19" i="165"/>
  <c r="BN13" i="193"/>
  <c r="BG13" i="165"/>
  <c r="CN10" i="165"/>
  <c r="CU10" i="193"/>
  <c r="AB19" i="165"/>
  <c r="AI19" i="193"/>
  <c r="BY19" i="193"/>
  <c r="BR19" i="165"/>
  <c r="CF21" i="165"/>
  <c r="CM21" i="193"/>
  <c r="AU21" i="165"/>
  <c r="BB21" i="193"/>
  <c r="T21" i="165"/>
  <c r="AA21" i="193"/>
  <c r="AR21" i="193"/>
  <c r="AK21" i="165"/>
  <c r="AA19" i="193"/>
  <c r="T19" i="165"/>
  <c r="W21" i="193"/>
  <c r="P21" i="165"/>
  <c r="CM13" i="193"/>
  <c r="CF13" i="165"/>
  <c r="K19" i="165"/>
  <c r="R19" i="193"/>
  <c r="CD19" i="193"/>
  <c r="BW19" i="165"/>
  <c r="CF19" i="165"/>
  <c r="CM19" i="193"/>
  <c r="BU13" i="193"/>
  <c r="BN13" i="165"/>
  <c r="CN21" i="165"/>
  <c r="CU21" i="193"/>
  <c r="CH10" i="165"/>
  <c r="CO10" i="193"/>
  <c r="BR13" i="165"/>
  <c r="BY13" i="193"/>
  <c r="AU19" i="165"/>
  <c r="BB19" i="193"/>
  <c r="BC13" i="165"/>
  <c r="BJ13" i="193"/>
  <c r="BC10" i="165"/>
  <c r="BJ10" i="193"/>
  <c r="Z10" i="193"/>
  <c r="S10" i="165"/>
  <c r="K13" i="165"/>
  <c r="R13" i="193"/>
  <c r="CH13" i="193"/>
  <c r="CA13" i="165"/>
  <c r="AL21" i="193"/>
  <c r="AE21" i="165"/>
  <c r="CI10" i="193"/>
  <c r="CB10" i="165"/>
  <c r="AC10" i="165"/>
  <c r="AJ10" i="193"/>
  <c r="AA21" i="165"/>
  <c r="AH21" i="193"/>
  <c r="BU19" i="165"/>
  <c r="CB19" i="193"/>
  <c r="AL10" i="193"/>
  <c r="AE10" i="165"/>
  <c r="CD21" i="193"/>
  <c r="BW21" i="165"/>
  <c r="BC16" i="165"/>
  <c r="BJ16" i="193"/>
  <c r="BL16" i="165"/>
  <c r="BS16" i="193"/>
  <c r="BL16" i="193"/>
  <c r="BE16" i="165"/>
  <c r="DD21" i="193"/>
  <c r="CW21" i="165"/>
  <c r="AQ13" i="165"/>
  <c r="AX13" i="193"/>
  <c r="Z13" i="165"/>
  <c r="AG13" i="193"/>
  <c r="CU21" i="165"/>
  <c r="DB21" i="193"/>
  <c r="CZ16" i="165"/>
  <c r="DG16" i="193"/>
  <c r="P10" i="165"/>
  <c r="W10" i="193"/>
  <c r="CM16" i="193"/>
  <c r="CF16" i="165"/>
  <c r="AI13" i="193"/>
  <c r="AB13" i="165"/>
  <c r="BR21" i="165"/>
  <c r="BY21" i="193"/>
  <c r="AG19" i="193"/>
  <c r="Z19" i="165"/>
  <c r="Z21" i="165"/>
  <c r="AG21" i="193"/>
  <c r="CN16" i="165"/>
  <c r="CU16" i="193"/>
  <c r="BY16" i="193"/>
  <c r="BR16" i="165"/>
  <c r="BQ19" i="165"/>
  <c r="BX19" i="193"/>
  <c r="AZ19" i="165"/>
  <c r="BG19" i="193"/>
  <c r="V19" i="165"/>
  <c r="AC19" i="193"/>
  <c r="O16" i="165"/>
  <c r="V16" i="193"/>
  <c r="V16" i="165"/>
  <c r="AC16" i="193"/>
  <c r="AA13" i="165"/>
  <c r="AH13" i="193"/>
  <c r="CH13" i="165"/>
  <c r="CO13" i="193"/>
  <c r="AK16" i="165"/>
  <c r="AR16" i="193"/>
  <c r="CM10" i="193"/>
  <c r="CF10" i="165"/>
  <c r="K10" i="165"/>
  <c r="R10" i="193"/>
  <c r="CH19" i="193"/>
  <c r="CA19" i="165"/>
  <c r="BJ13" i="165"/>
  <c r="BQ13" i="193"/>
  <c r="CB21" i="165"/>
  <c r="CI21" i="193"/>
  <c r="Z10" i="165"/>
  <c r="AG10" i="193"/>
  <c r="CB13" i="165"/>
  <c r="CI13" i="193"/>
  <c r="BX16" i="193"/>
  <c r="BQ16" i="165"/>
  <c r="BB13" i="193"/>
  <c r="AU13" i="165"/>
  <c r="AS21" i="165"/>
  <c r="AZ21" i="193"/>
  <c r="BU21" i="193"/>
  <c r="BN21" i="165"/>
  <c r="Z16" i="193"/>
  <c r="S16" i="165"/>
  <c r="AP13" i="165"/>
  <c r="AW13" i="193"/>
  <c r="AX10" i="193"/>
  <c r="AQ10" i="165"/>
  <c r="BN19" i="193"/>
  <c r="BG19" i="165"/>
  <c r="BL21" i="193"/>
  <c r="BE21" i="165"/>
  <c r="AD21" i="193"/>
  <c r="W21" i="165"/>
  <c r="L21" i="165"/>
  <c r="S21" i="193"/>
  <c r="W16" i="165"/>
  <c r="AD16" i="193"/>
  <c r="CA10" i="165"/>
  <c r="CH10" i="193"/>
  <c r="V13" i="165"/>
  <c r="AC13" i="193"/>
  <c r="CO16" i="193"/>
  <c r="CH16" i="165"/>
  <c r="CB16" i="165"/>
  <c r="CI16" i="193"/>
  <c r="V21" i="193"/>
  <c r="O21" i="165"/>
  <c r="BQ13" i="165"/>
  <c r="BX13" i="193"/>
  <c r="CV10" i="165"/>
  <c r="DC10" i="193"/>
  <c r="AR19" i="193"/>
  <c r="AK19" i="165"/>
  <c r="AS16" i="165"/>
  <c r="AZ16" i="193"/>
  <c r="BL21" i="165"/>
  <c r="BS21" i="193"/>
  <c r="DB10" i="193"/>
  <c r="CU10" i="165"/>
  <c r="DB19" i="193"/>
  <c r="CU19" i="165"/>
  <c r="CJ16" i="165"/>
  <c r="CQ16" i="193"/>
  <c r="BU13" i="165"/>
  <c r="CB13" i="193"/>
  <c r="AX16" i="193"/>
  <c r="AQ16" i="165"/>
  <c r="L19" i="165"/>
  <c r="S19" i="193"/>
  <c r="BU10" i="165"/>
  <c r="CB10" i="193"/>
  <c r="AE13" i="165"/>
  <c r="AL13" i="193"/>
  <c r="W19" i="165"/>
  <c r="AD19" i="193"/>
  <c r="BW13" i="165"/>
  <c r="CD13" i="193"/>
  <c r="DC21" i="193"/>
  <c r="CV21" i="165"/>
  <c r="CM13" i="165"/>
  <c r="CT13" i="193"/>
  <c r="T16" i="165"/>
  <c r="AA16" i="193"/>
  <c r="W16" i="193"/>
  <c r="P16" i="165"/>
  <c r="BL19" i="193"/>
  <c r="BE19" i="165"/>
  <c r="BN16" i="193"/>
  <c r="BG16" i="165"/>
  <c r="O10" i="165"/>
  <c r="V10" i="193"/>
  <c r="DC13" i="193"/>
  <c r="CV13" i="165"/>
  <c r="L10" i="165"/>
  <c r="S10" i="193"/>
  <c r="BC21" i="165"/>
  <c r="BJ21" i="193"/>
  <c r="AP19" i="165"/>
  <c r="AW19" i="193"/>
  <c r="CW10" i="165"/>
  <c r="DD10" i="193"/>
  <c r="DC19" i="193"/>
  <c r="CV19" i="165"/>
  <c r="DG19" i="193"/>
  <c r="CZ19" i="165"/>
  <c r="CT10" i="193"/>
  <c r="CM10" i="165"/>
  <c r="CZ13" i="165"/>
  <c r="DG13" i="193"/>
  <c r="AZ10" i="193"/>
  <c r="AS10" i="165"/>
  <c r="BT19" i="165"/>
  <c r="CA19" i="193"/>
  <c r="BU19" i="193"/>
  <c r="BN19" i="165"/>
  <c r="AS19" i="165"/>
  <c r="AZ19" i="193"/>
  <c r="S19" i="165"/>
  <c r="Z19" i="193"/>
  <c r="T13" i="165"/>
  <c r="AA13" i="193"/>
  <c r="BW10" i="165"/>
  <c r="CD10" i="193"/>
  <c r="V10" i="165"/>
  <c r="AC10" i="193"/>
  <c r="BD19" i="193"/>
  <c r="AW19" i="165"/>
  <c r="BG10" i="193"/>
  <c r="AZ10" i="165"/>
  <c r="AW13" i="165"/>
  <c r="BD13" i="193"/>
  <c r="BT13" i="165"/>
  <c r="CA13" i="193"/>
  <c r="BT16" i="165"/>
  <c r="CA16" i="193"/>
  <c r="AH16" i="193"/>
  <c r="AA16" i="165"/>
  <c r="BG21" i="165"/>
  <c r="BN21" i="193"/>
  <c r="BJ19" i="193"/>
  <c r="BC19" i="165"/>
  <c r="CO21" i="193"/>
  <c r="CH21" i="165"/>
  <c r="DD19" i="193"/>
  <c r="CW19" i="165"/>
  <c r="AB21" i="165"/>
  <c r="AI21" i="193"/>
  <c r="CH16" i="193"/>
  <c r="CA16" i="165"/>
  <c r="BU21" i="165"/>
  <c r="CB21" i="193"/>
  <c r="W10" i="165"/>
  <c r="AD10" i="193"/>
  <c r="BQ10" i="193"/>
  <c r="BJ10" i="165"/>
  <c r="CB19" i="165"/>
  <c r="CI19" i="193"/>
  <c r="BE13" i="165"/>
  <c r="BL13" i="193"/>
  <c r="O19" i="165"/>
  <c r="V19" i="193"/>
  <c r="CV16" i="165"/>
  <c r="DC16" i="193"/>
  <c r="AQ19" i="165"/>
  <c r="AX19" i="193"/>
  <c r="AP10" i="165"/>
  <c r="AW10" i="193"/>
  <c r="L13" i="165"/>
  <c r="S13" i="193"/>
  <c r="BL13" i="165"/>
  <c r="BS13" i="193"/>
  <c r="BT10" i="165"/>
  <c r="CA10" i="193"/>
  <c r="BD21" i="193"/>
  <c r="AW21" i="165"/>
  <c r="BX21" i="193"/>
  <c r="BQ21" i="165"/>
  <c r="BJ21" i="165"/>
  <c r="BQ21" i="193"/>
  <c r="AP16" i="165"/>
  <c r="AW16" i="193"/>
  <c r="DG21" i="193"/>
  <c r="CZ21" i="165"/>
  <c r="AA10" i="193"/>
  <c r="T10" i="165"/>
  <c r="BX10" i="193"/>
  <c r="BQ10" i="165"/>
  <c r="CJ10" i="165"/>
  <c r="CQ10" i="193"/>
  <c r="BN10" i="165"/>
  <c r="BU10" i="193"/>
  <c r="AW16" i="165"/>
  <c r="BD16" i="193"/>
  <c r="BN16" i="165"/>
  <c r="BU16" i="193"/>
  <c r="AL19" i="193"/>
  <c r="AE19" i="165"/>
  <c r="CU16" i="165"/>
  <c r="DB16" i="193"/>
  <c r="CM16" i="165"/>
  <c r="CT16" i="193"/>
  <c r="AA10" i="165"/>
  <c r="AH10" i="193"/>
  <c r="AK13" i="165"/>
  <c r="AR13" i="193"/>
  <c r="AG16" i="193"/>
  <c r="Z16" i="165"/>
  <c r="L16" i="165"/>
  <c r="S16" i="193"/>
  <c r="CJ21" i="165"/>
  <c r="CQ21" i="193"/>
  <c r="CU13" i="165"/>
  <c r="DB13" i="193"/>
  <c r="AZ16" i="165"/>
  <c r="BG16" i="193"/>
  <c r="AB10" i="165"/>
  <c r="AI10" i="193"/>
  <c r="CJ19" i="165"/>
  <c r="CQ19" i="193"/>
  <c r="CT21" i="193"/>
  <c r="CM21" i="165"/>
  <c r="BJ19" i="165"/>
  <c r="BQ19" i="193"/>
  <c r="AZ13" i="165"/>
  <c r="BG13" i="193"/>
  <c r="S13" i="165"/>
  <c r="Z13" i="193"/>
  <c r="AW10" i="165"/>
  <c r="BD10" i="193"/>
  <c r="CN19" i="165"/>
  <c r="CU19" i="193"/>
  <c r="BE10" i="165"/>
  <c r="BL10" i="193"/>
  <c r="AJ16" i="193"/>
  <c r="AC16" i="165"/>
  <c r="AW21" i="193"/>
  <c r="AP21" i="165"/>
  <c r="AE16" i="165"/>
  <c r="AL16" i="193"/>
  <c r="W19" i="193"/>
  <c r="P19" i="165"/>
  <c r="S21" i="165"/>
  <c r="Z21" i="193"/>
  <c r="CH19" i="165"/>
  <c r="CO19" i="193"/>
  <c r="AD13" i="193"/>
  <c r="W13" i="165"/>
  <c r="CA21" i="165"/>
  <c r="CH21" i="193"/>
  <c r="BJ16" i="165"/>
  <c r="BQ16" i="193"/>
  <c r="BS10" i="193"/>
  <c r="BL10" i="165"/>
  <c r="O13" i="165"/>
  <c r="V13" i="193"/>
  <c r="BB10" i="193"/>
  <c r="AU10" i="165"/>
  <c r="CB16" i="193"/>
  <c r="BU16" i="165"/>
  <c r="AS13" i="165"/>
  <c r="AZ13" i="193"/>
  <c r="CN13" i="165"/>
  <c r="CU13" i="193"/>
  <c r="AC13" i="165"/>
  <c r="AJ13" i="193"/>
  <c r="AU16" i="165"/>
  <c r="BB16" i="193"/>
  <c r="CD16" i="193"/>
  <c r="BW16" i="165"/>
  <c r="CM19" i="165"/>
  <c r="CT19" i="193"/>
  <c r="CJ13" i="165"/>
  <c r="CQ13" i="193"/>
  <c r="BL19" i="165"/>
  <c r="BS19" i="193"/>
  <c r="AJ19" i="193"/>
  <c r="AC19" i="165"/>
  <c r="BG21" i="193"/>
  <c r="AZ21" i="165"/>
  <c r="AQ21" i="165"/>
  <c r="AX21" i="193"/>
  <c r="BR10" i="165"/>
  <c r="BY10" i="193"/>
  <c r="K16" i="165"/>
  <c r="R16" i="193"/>
  <c r="R21" i="193"/>
  <c r="K21" i="165"/>
  <c r="AB16" i="165"/>
  <c r="AI16" i="193"/>
  <c r="W13" i="193"/>
  <c r="P13" i="165"/>
  <c r="CZ10" i="165"/>
  <c r="DG10" i="193"/>
  <c r="AR10" i="193"/>
  <c r="AK10" i="165"/>
  <c r="P7" i="97" l="1"/>
  <c r="M7" i="192"/>
  <c r="M27" i="192" s="1"/>
  <c r="F19" i="54"/>
  <c r="M7" i="191"/>
  <c r="M27" i="191" s="1"/>
  <c r="F16" i="54"/>
  <c r="M7" i="195"/>
  <c r="M7" i="194"/>
  <c r="M27" i="194" s="1"/>
  <c r="F7" i="164"/>
  <c r="F27" i="164" s="1"/>
  <c r="F13" i="54"/>
  <c r="F7" i="145"/>
  <c r="F27" i="145" s="1"/>
  <c r="F10" i="54"/>
  <c r="F7" i="166"/>
  <c r="F27" i="166" s="1"/>
  <c r="F7" i="126"/>
  <c r="F27" i="126" s="1"/>
  <c r="F6" i="144" s="1"/>
  <c r="F7" i="163"/>
  <c r="F27" i="163" s="1"/>
  <c r="F7" i="80"/>
  <c r="F27" i="80" s="1"/>
  <c r="F8" i="54"/>
  <c r="L7" i="97"/>
  <c r="I7" i="192"/>
  <c r="I27" i="192" s="1"/>
  <c r="B16" i="54"/>
  <c r="I7" i="191"/>
  <c r="I27" i="191" s="1"/>
  <c r="I7" i="195"/>
  <c r="B8" i="54"/>
  <c r="I7" i="194"/>
  <c r="I27" i="194" s="1"/>
  <c r="B19" i="54"/>
  <c r="B10" i="54"/>
  <c r="B7" i="145"/>
  <c r="B27" i="145" s="1"/>
  <c r="B7" i="166"/>
  <c r="B27" i="166" s="1"/>
  <c r="B7" i="80"/>
  <c r="B27" i="80" s="1"/>
  <c r="B13" i="54"/>
  <c r="B7" i="163"/>
  <c r="B27" i="163" s="1"/>
  <c r="B7" i="126"/>
  <c r="B27" i="126" s="1"/>
  <c r="B6" i="144" s="1"/>
  <c r="B7" i="164"/>
  <c r="B27" i="164" s="1"/>
  <c r="E7" i="191"/>
  <c r="E27" i="191" s="1"/>
  <c r="E7" i="195"/>
  <c r="E7" i="194"/>
  <c r="E27" i="194" s="1"/>
  <c r="E7" i="192"/>
  <c r="E27" i="192" s="1"/>
  <c r="O7" i="97"/>
  <c r="L7" i="195"/>
  <c r="E19" i="54"/>
  <c r="L7" i="192"/>
  <c r="L27" i="192" s="1"/>
  <c r="E16" i="54"/>
  <c r="L7" i="194"/>
  <c r="L27" i="194" s="1"/>
  <c r="L7" i="191"/>
  <c r="L27" i="191" s="1"/>
  <c r="E7" i="166"/>
  <c r="E27" i="166" s="1"/>
  <c r="E7" i="126"/>
  <c r="E27" i="126" s="1"/>
  <c r="E6" i="144" s="1"/>
  <c r="E13" i="54"/>
  <c r="E7" i="163"/>
  <c r="E27" i="163" s="1"/>
  <c r="E7" i="80"/>
  <c r="E27" i="80" s="1"/>
  <c r="E8" i="54"/>
  <c r="E7" i="164"/>
  <c r="E27" i="164" s="1"/>
  <c r="E10" i="54"/>
  <c r="E7" i="145"/>
  <c r="E27" i="145" s="1"/>
  <c r="H7" i="195"/>
  <c r="H7" i="194"/>
  <c r="H27" i="194" s="1"/>
  <c r="H7" i="192"/>
  <c r="H27" i="192" s="1"/>
  <c r="H7" i="191"/>
  <c r="H27" i="191" s="1"/>
  <c r="D7" i="195"/>
  <c r="D7" i="192"/>
  <c r="D27" i="192" s="1"/>
  <c r="D7" i="194"/>
  <c r="D27" i="194" s="1"/>
  <c r="D7" i="191"/>
  <c r="D27" i="191" s="1"/>
  <c r="R7" i="97"/>
  <c r="O7" i="192"/>
  <c r="O27" i="192" s="1"/>
  <c r="O7" i="191"/>
  <c r="O27" i="191" s="1"/>
  <c r="O7" i="195"/>
  <c r="O7" i="194"/>
  <c r="O27" i="194" s="1"/>
  <c r="H8" i="54"/>
  <c r="H19" i="54"/>
  <c r="H16" i="54"/>
  <c r="H7" i="163"/>
  <c r="H27" i="163" s="1"/>
  <c r="H7" i="80"/>
  <c r="H27" i="80" s="1"/>
  <c r="H13" i="54"/>
  <c r="H7" i="164"/>
  <c r="H27" i="164" s="1"/>
  <c r="H7" i="145"/>
  <c r="H27" i="145" s="1"/>
  <c r="H7" i="166"/>
  <c r="H27" i="166" s="1"/>
  <c r="H7" i="126"/>
  <c r="H27" i="126" s="1"/>
  <c r="H6" i="144" s="1"/>
  <c r="H10" i="54"/>
  <c r="N7" i="97"/>
  <c r="K7" i="192"/>
  <c r="K27" i="192" s="1"/>
  <c r="K7" i="191"/>
  <c r="K27" i="191" s="1"/>
  <c r="K7" i="195"/>
  <c r="K7" i="194"/>
  <c r="K27" i="194" s="1"/>
  <c r="D19" i="54"/>
  <c r="D16" i="54"/>
  <c r="D7" i="164"/>
  <c r="D27" i="164" s="1"/>
  <c r="D10" i="54"/>
  <c r="D7" i="145"/>
  <c r="D27" i="145" s="1"/>
  <c r="D13" i="54"/>
  <c r="D7" i="166"/>
  <c r="D27" i="166" s="1"/>
  <c r="D7" i="126"/>
  <c r="D27" i="126" s="1"/>
  <c r="D6" i="144" s="1"/>
  <c r="D7" i="163"/>
  <c r="D27" i="163" s="1"/>
  <c r="D7" i="80"/>
  <c r="D27" i="80" s="1"/>
  <c r="D8" i="54"/>
  <c r="G7" i="192"/>
  <c r="G27" i="192" s="1"/>
  <c r="G7" i="191"/>
  <c r="G27" i="191" s="1"/>
  <c r="G7" i="195"/>
  <c r="G7" i="194"/>
  <c r="G27" i="194" s="1"/>
  <c r="C7" i="192"/>
  <c r="C27" i="192" s="1"/>
  <c r="C7" i="191"/>
  <c r="C27" i="191" s="1"/>
  <c r="C7" i="195"/>
  <c r="C7" i="194"/>
  <c r="C27" i="194" s="1"/>
  <c r="Q7" i="97"/>
  <c r="N7" i="192"/>
  <c r="N27" i="192" s="1"/>
  <c r="N7" i="191"/>
  <c r="N27" i="191" s="1"/>
  <c r="N7" i="195"/>
  <c r="N7" i="194"/>
  <c r="N27" i="194" s="1"/>
  <c r="G13" i="54"/>
  <c r="G8" i="54"/>
  <c r="G19" i="54"/>
  <c r="G16" i="54"/>
  <c r="G10" i="54"/>
  <c r="G7" i="166"/>
  <c r="G27" i="166" s="1"/>
  <c r="G7" i="126"/>
  <c r="G27" i="126" s="1"/>
  <c r="G6" i="144" s="1"/>
  <c r="G7" i="163"/>
  <c r="G27" i="163" s="1"/>
  <c r="G7" i="80"/>
  <c r="G27" i="80" s="1"/>
  <c r="G7" i="164"/>
  <c r="G27" i="164" s="1"/>
  <c r="G7" i="145"/>
  <c r="G27" i="145" s="1"/>
  <c r="M7" i="97"/>
  <c r="J7" i="192"/>
  <c r="J27" i="192" s="1"/>
  <c r="J7" i="191"/>
  <c r="J27" i="191" s="1"/>
  <c r="J7" i="195"/>
  <c r="J7" i="194"/>
  <c r="J27" i="194" s="1"/>
  <c r="C19" i="54"/>
  <c r="C16" i="54"/>
  <c r="C8" i="54"/>
  <c r="C7" i="163"/>
  <c r="C27" i="163" s="1"/>
  <c r="C7" i="80"/>
  <c r="C27" i="80" s="1"/>
  <c r="C10" i="54"/>
  <c r="C7" i="164"/>
  <c r="C27" i="164" s="1"/>
  <c r="C7" i="145"/>
  <c r="C27" i="145" s="1"/>
  <c r="C13" i="54"/>
  <c r="C7" i="166"/>
  <c r="C27" i="166" s="1"/>
  <c r="C7" i="126"/>
  <c r="C27" i="126" s="1"/>
  <c r="C6" i="144" s="1"/>
  <c r="F7" i="195"/>
  <c r="F7" i="194"/>
  <c r="F27" i="194" s="1"/>
  <c r="F7" i="192"/>
  <c r="F27" i="192" s="1"/>
  <c r="F7" i="191"/>
  <c r="F27" i="191" s="1"/>
  <c r="B7" i="195"/>
  <c r="B7" i="194"/>
  <c r="B27" i="194" s="1"/>
  <c r="B7" i="192"/>
  <c r="B27" i="192" s="1"/>
  <c r="B7" i="191"/>
  <c r="B27" i="191" s="1"/>
  <c r="Q27" i="97" l="1"/>
  <c r="Q7" i="190"/>
  <c r="Q27" i="190" s="1"/>
  <c r="R27" i="97"/>
  <c r="R7" i="190"/>
  <c r="R27" i="190" s="1"/>
  <c r="O27" i="97"/>
  <c r="O7" i="190"/>
  <c r="O27" i="190" s="1"/>
  <c r="P27" i="97"/>
  <c r="P7" i="190"/>
  <c r="P27" i="190" s="1"/>
  <c r="B19" i="191"/>
  <c r="B39" i="191" s="1"/>
  <c r="B19" i="195"/>
  <c r="B19" i="194"/>
  <c r="B39" i="194" s="1"/>
  <c r="B19" i="192"/>
  <c r="B39" i="192" s="1"/>
  <c r="N13" i="97"/>
  <c r="K13" i="192"/>
  <c r="K33" i="192" s="1"/>
  <c r="D14" i="54"/>
  <c r="D13" i="164"/>
  <c r="D33" i="164" s="1"/>
  <c r="K13" i="191"/>
  <c r="K33" i="191" s="1"/>
  <c r="D13" i="145"/>
  <c r="D33" i="145" s="1"/>
  <c r="K13" i="195"/>
  <c r="D13" i="166"/>
  <c r="D33" i="166" s="1"/>
  <c r="D13" i="126"/>
  <c r="D33" i="126" s="1"/>
  <c r="D12" i="144" s="1"/>
  <c r="K13" i="194"/>
  <c r="K33" i="194" s="1"/>
  <c r="D13" i="163"/>
  <c r="D33" i="163" s="1"/>
  <c r="D13" i="80"/>
  <c r="D33" i="80" s="1"/>
  <c r="R10" i="97"/>
  <c r="O10" i="194"/>
  <c r="O30" i="194" s="1"/>
  <c r="H10" i="145"/>
  <c r="H30" i="145" s="1"/>
  <c r="O10" i="192"/>
  <c r="O30" i="192" s="1"/>
  <c r="H10" i="166"/>
  <c r="H30" i="166" s="1"/>
  <c r="H10" i="126"/>
  <c r="H30" i="126" s="1"/>
  <c r="H9" i="144" s="1"/>
  <c r="O10" i="191"/>
  <c r="O30" i="191" s="1"/>
  <c r="H10" i="163"/>
  <c r="H30" i="163" s="1"/>
  <c r="H10" i="80"/>
  <c r="H30" i="80" s="1"/>
  <c r="O10" i="195"/>
  <c r="H10" i="164"/>
  <c r="H30" i="164" s="1"/>
  <c r="H11" i="54"/>
  <c r="D16" i="192"/>
  <c r="D36" i="192" s="1"/>
  <c r="D16" i="191"/>
  <c r="D36" i="191" s="1"/>
  <c r="D16" i="195"/>
  <c r="D16" i="194"/>
  <c r="D36" i="194" s="1"/>
  <c r="H13" i="191"/>
  <c r="H33" i="191" s="1"/>
  <c r="H13" i="195"/>
  <c r="H13" i="194"/>
  <c r="H33" i="194" s="1"/>
  <c r="H13" i="192"/>
  <c r="H33" i="192" s="1"/>
  <c r="O16" i="97"/>
  <c r="L16" i="194"/>
  <c r="L36" i="194" s="1"/>
  <c r="L16" i="192"/>
  <c r="L36" i="192" s="1"/>
  <c r="L16" i="191"/>
  <c r="L36" i="191" s="1"/>
  <c r="L16" i="195"/>
  <c r="E16" i="163"/>
  <c r="E36" i="163" s="1"/>
  <c r="E16" i="80"/>
  <c r="E36" i="80" s="1"/>
  <c r="E17" i="54"/>
  <c r="E16" i="164"/>
  <c r="E36" i="164" s="1"/>
  <c r="E16" i="145"/>
  <c r="E36" i="145" s="1"/>
  <c r="E16" i="166"/>
  <c r="E36" i="166" s="1"/>
  <c r="E16" i="126"/>
  <c r="E36" i="126" s="1"/>
  <c r="E15" i="144" s="1"/>
  <c r="E13" i="191"/>
  <c r="E33" i="191" s="1"/>
  <c r="E13" i="195"/>
  <c r="E13" i="194"/>
  <c r="E33" i="194" s="1"/>
  <c r="E13" i="192"/>
  <c r="E33" i="192" s="1"/>
  <c r="B13" i="194"/>
  <c r="B33" i="194" s="1"/>
  <c r="B13" i="192"/>
  <c r="B33" i="192" s="1"/>
  <c r="B13" i="191"/>
  <c r="B33" i="191" s="1"/>
  <c r="B13" i="195"/>
  <c r="B10" i="194"/>
  <c r="B30" i="194" s="1"/>
  <c r="B10" i="192"/>
  <c r="B30" i="192" s="1"/>
  <c r="B10" i="191"/>
  <c r="B30" i="191" s="1"/>
  <c r="B10" i="195"/>
  <c r="F6" i="193"/>
  <c r="F19" i="192"/>
  <c r="F39" i="192" s="1"/>
  <c r="F19" i="191"/>
  <c r="F39" i="191" s="1"/>
  <c r="F19" i="195"/>
  <c r="F19" i="194"/>
  <c r="F39" i="194" s="1"/>
  <c r="M13" i="97"/>
  <c r="J13" i="194"/>
  <c r="J33" i="194" s="1"/>
  <c r="C13" i="163"/>
  <c r="C33" i="163" s="1"/>
  <c r="C13" i="80"/>
  <c r="C33" i="80" s="1"/>
  <c r="J13" i="192"/>
  <c r="J33" i="192" s="1"/>
  <c r="C14" i="54"/>
  <c r="C13" i="164"/>
  <c r="C33" i="164" s="1"/>
  <c r="J13" i="191"/>
  <c r="J33" i="191" s="1"/>
  <c r="C13" i="145"/>
  <c r="C33" i="145" s="1"/>
  <c r="J13" i="195"/>
  <c r="C13" i="166"/>
  <c r="C33" i="166" s="1"/>
  <c r="C13" i="126"/>
  <c r="C33" i="126" s="1"/>
  <c r="C12" i="144" s="1"/>
  <c r="M10" i="97"/>
  <c r="J10" i="194"/>
  <c r="J30" i="194" s="1"/>
  <c r="C10" i="164"/>
  <c r="C30" i="164" s="1"/>
  <c r="C11" i="54"/>
  <c r="J10" i="192"/>
  <c r="J30" i="192" s="1"/>
  <c r="C10" i="145"/>
  <c r="C30" i="145" s="1"/>
  <c r="J10" i="191"/>
  <c r="J30" i="191" s="1"/>
  <c r="C10" i="166"/>
  <c r="C30" i="166" s="1"/>
  <c r="C10" i="126"/>
  <c r="C30" i="126" s="1"/>
  <c r="C9" i="144" s="1"/>
  <c r="J10" i="195"/>
  <c r="C10" i="163"/>
  <c r="C30" i="163" s="1"/>
  <c r="C10" i="80"/>
  <c r="C30" i="80" s="1"/>
  <c r="M16" i="97"/>
  <c r="J16" i="195"/>
  <c r="J16" i="194"/>
  <c r="J36" i="194" s="1"/>
  <c r="J16" i="192"/>
  <c r="J36" i="192" s="1"/>
  <c r="J16" i="191"/>
  <c r="J36" i="191" s="1"/>
  <c r="C16" i="163"/>
  <c r="C36" i="163" s="1"/>
  <c r="C16" i="80"/>
  <c r="C36" i="80" s="1"/>
  <c r="C16" i="164"/>
  <c r="C36" i="164" s="1"/>
  <c r="C17" i="54"/>
  <c r="C16" i="145"/>
  <c r="C36" i="145" s="1"/>
  <c r="C16" i="166"/>
  <c r="C36" i="166" s="1"/>
  <c r="C16" i="126"/>
  <c r="C36" i="126" s="1"/>
  <c r="C15" i="144" s="1"/>
  <c r="Q19" i="97"/>
  <c r="N19" i="195"/>
  <c r="G19" i="166"/>
  <c r="G39" i="166" s="1"/>
  <c r="G19" i="145"/>
  <c r="G39" i="145" s="1"/>
  <c r="N19" i="194"/>
  <c r="N39" i="194" s="1"/>
  <c r="G19" i="126"/>
  <c r="G39" i="126" s="1"/>
  <c r="G18" i="144" s="1"/>
  <c r="N19" i="192"/>
  <c r="N39" i="192" s="1"/>
  <c r="G19" i="163"/>
  <c r="G39" i="163" s="1"/>
  <c r="G19" i="80"/>
  <c r="G39" i="80" s="1"/>
  <c r="N19" i="191"/>
  <c r="N39" i="191" s="1"/>
  <c r="G20" i="54"/>
  <c r="G19" i="164"/>
  <c r="G39" i="164" s="1"/>
  <c r="C8" i="192"/>
  <c r="C28" i="192" s="1"/>
  <c r="C8" i="191"/>
  <c r="C28" i="191" s="1"/>
  <c r="C8" i="195"/>
  <c r="C8" i="194"/>
  <c r="C28" i="194" s="1"/>
  <c r="G8" i="192"/>
  <c r="G28" i="192" s="1"/>
  <c r="G8" i="194"/>
  <c r="G28" i="194" s="1"/>
  <c r="G8" i="191"/>
  <c r="G28" i="191" s="1"/>
  <c r="G8" i="195"/>
  <c r="G10" i="194"/>
  <c r="G30" i="194" s="1"/>
  <c r="G10" i="192"/>
  <c r="G30" i="192" s="1"/>
  <c r="G10" i="195"/>
  <c r="G10" i="191"/>
  <c r="G30" i="191" s="1"/>
  <c r="D6" i="165"/>
  <c r="K6" i="193"/>
  <c r="N16" i="97"/>
  <c r="K16" i="194"/>
  <c r="K36" i="194" s="1"/>
  <c r="K16" i="192"/>
  <c r="K36" i="192" s="1"/>
  <c r="K16" i="191"/>
  <c r="K36" i="191" s="1"/>
  <c r="K16" i="195"/>
  <c r="D17" i="54"/>
  <c r="D16" i="164"/>
  <c r="D36" i="164" s="1"/>
  <c r="D16" i="145"/>
  <c r="D36" i="145" s="1"/>
  <c r="D16" i="166"/>
  <c r="D36" i="166" s="1"/>
  <c r="D16" i="126"/>
  <c r="D36" i="126" s="1"/>
  <c r="D15" i="144" s="1"/>
  <c r="D16" i="163"/>
  <c r="D36" i="163" s="1"/>
  <c r="D16" i="80"/>
  <c r="D36" i="80" s="1"/>
  <c r="R16" i="97"/>
  <c r="O16" i="194"/>
  <c r="O36" i="194" s="1"/>
  <c r="O16" i="192"/>
  <c r="O36" i="192" s="1"/>
  <c r="O16" i="191"/>
  <c r="O36" i="191" s="1"/>
  <c r="O16" i="195"/>
  <c r="H16" i="164"/>
  <c r="H36" i="164" s="1"/>
  <c r="H17" i="54"/>
  <c r="H16" i="145"/>
  <c r="H36" i="145" s="1"/>
  <c r="H16" i="166"/>
  <c r="H36" i="166" s="1"/>
  <c r="H16" i="126"/>
  <c r="H36" i="126" s="1"/>
  <c r="H15" i="144" s="1"/>
  <c r="H16" i="163"/>
  <c r="H36" i="163" s="1"/>
  <c r="H16" i="80"/>
  <c r="H36" i="80" s="1"/>
  <c r="D13" i="191"/>
  <c r="D33" i="191" s="1"/>
  <c r="D13" i="195"/>
  <c r="D13" i="194"/>
  <c r="D33" i="194" s="1"/>
  <c r="D13" i="192"/>
  <c r="D33" i="192" s="1"/>
  <c r="H10" i="191"/>
  <c r="H30" i="191" s="1"/>
  <c r="H10" i="195"/>
  <c r="H10" i="194"/>
  <c r="H30" i="194" s="1"/>
  <c r="H10" i="192"/>
  <c r="H30" i="192" s="1"/>
  <c r="H19" i="195"/>
  <c r="H19" i="191"/>
  <c r="H39" i="191" s="1"/>
  <c r="H19" i="194"/>
  <c r="H39" i="194" s="1"/>
  <c r="H19" i="192"/>
  <c r="H39" i="192" s="1"/>
  <c r="H16" i="191"/>
  <c r="H36" i="191" s="1"/>
  <c r="H16" i="195"/>
  <c r="H16" i="194"/>
  <c r="H36" i="194" s="1"/>
  <c r="H16" i="192"/>
  <c r="H36" i="192" s="1"/>
  <c r="E19" i="192"/>
  <c r="E39" i="192" s="1"/>
  <c r="E19" i="191"/>
  <c r="E39" i="191" s="1"/>
  <c r="E19" i="195"/>
  <c r="E19" i="194"/>
  <c r="E39" i="194" s="1"/>
  <c r="B6" i="165"/>
  <c r="I6" i="193"/>
  <c r="L16" i="97"/>
  <c r="I16" i="192"/>
  <c r="I36" i="192" s="1"/>
  <c r="I16" i="191"/>
  <c r="I36" i="191" s="1"/>
  <c r="I16" i="195"/>
  <c r="I16" i="194"/>
  <c r="I36" i="194" s="1"/>
  <c r="B16" i="163"/>
  <c r="B36" i="163" s="1"/>
  <c r="B16" i="80"/>
  <c r="B36" i="80" s="1"/>
  <c r="B17" i="54"/>
  <c r="B16" i="145"/>
  <c r="B36" i="145" s="1"/>
  <c r="B16" i="164"/>
  <c r="B36" i="164" s="1"/>
  <c r="B16" i="166"/>
  <c r="B36" i="166" s="1"/>
  <c r="B16" i="126"/>
  <c r="B36" i="126" s="1"/>
  <c r="B15" i="144" s="1"/>
  <c r="P10" i="97"/>
  <c r="M10" i="194"/>
  <c r="M30" i="194" s="1"/>
  <c r="F10" i="166"/>
  <c r="F30" i="166" s="1"/>
  <c r="F10" i="126"/>
  <c r="F30" i="126" s="1"/>
  <c r="F9" i="144" s="1"/>
  <c r="M10" i="192"/>
  <c r="M30" i="192" s="1"/>
  <c r="F10" i="163"/>
  <c r="F30" i="163" s="1"/>
  <c r="F10" i="80"/>
  <c r="F30" i="80" s="1"/>
  <c r="M10" i="191"/>
  <c r="M30" i="191" s="1"/>
  <c r="F11" i="54"/>
  <c r="F10" i="164"/>
  <c r="F30" i="164" s="1"/>
  <c r="M10" i="195"/>
  <c r="F10" i="145"/>
  <c r="F30" i="145" s="1"/>
  <c r="B6" i="193"/>
  <c r="F8" i="195"/>
  <c r="F8" i="194"/>
  <c r="F28" i="194" s="1"/>
  <c r="F8" i="191"/>
  <c r="F28" i="191" s="1"/>
  <c r="F8" i="192"/>
  <c r="F28" i="192" s="1"/>
  <c r="F16" i="191"/>
  <c r="F36" i="191" s="1"/>
  <c r="F16" i="195"/>
  <c r="F16" i="194"/>
  <c r="F36" i="194" s="1"/>
  <c r="F16" i="192"/>
  <c r="F36" i="192" s="1"/>
  <c r="M27" i="97"/>
  <c r="M7" i="190"/>
  <c r="M27" i="190" s="1"/>
  <c r="M8" i="97"/>
  <c r="J8" i="195"/>
  <c r="C8" i="145"/>
  <c r="C28" i="145" s="1"/>
  <c r="J8" i="194"/>
  <c r="J28" i="194" s="1"/>
  <c r="C8" i="126"/>
  <c r="C28" i="126" s="1"/>
  <c r="C7" i="144" s="1"/>
  <c r="J8" i="192"/>
  <c r="J28" i="192" s="1"/>
  <c r="C22" i="54"/>
  <c r="C8" i="166"/>
  <c r="C28" i="166" s="1"/>
  <c r="C8" i="80"/>
  <c r="C28" i="80" s="1"/>
  <c r="J8" i="191"/>
  <c r="J28" i="191" s="1"/>
  <c r="C8" i="164"/>
  <c r="C28" i="164" s="1"/>
  <c r="C8" i="163"/>
  <c r="C28" i="163" s="1"/>
  <c r="Q16" i="97"/>
  <c r="N16" i="192"/>
  <c r="N36" i="192" s="1"/>
  <c r="N16" i="191"/>
  <c r="N36" i="191" s="1"/>
  <c r="N16" i="195"/>
  <c r="N16" i="194"/>
  <c r="N36" i="194" s="1"/>
  <c r="G16" i="166"/>
  <c r="G36" i="166" s="1"/>
  <c r="G16" i="126"/>
  <c r="G36" i="126" s="1"/>
  <c r="G15" i="144" s="1"/>
  <c r="G16" i="163"/>
  <c r="G36" i="163" s="1"/>
  <c r="G16" i="80"/>
  <c r="G36" i="80" s="1"/>
  <c r="G16" i="164"/>
  <c r="G36" i="164" s="1"/>
  <c r="G17" i="54"/>
  <c r="G16" i="145"/>
  <c r="G36" i="145" s="1"/>
  <c r="C6" i="193"/>
  <c r="C10" i="195"/>
  <c r="C10" i="194"/>
  <c r="C30" i="194" s="1"/>
  <c r="C10" i="192"/>
  <c r="C30" i="192" s="1"/>
  <c r="C10" i="191"/>
  <c r="C30" i="191" s="1"/>
  <c r="G19" i="191"/>
  <c r="G39" i="191" s="1"/>
  <c r="G19" i="195"/>
  <c r="G19" i="194"/>
  <c r="G39" i="194" s="1"/>
  <c r="G19" i="192"/>
  <c r="G39" i="192" s="1"/>
  <c r="O8" i="97"/>
  <c r="L8" i="195"/>
  <c r="E22" i="54"/>
  <c r="E8" i="166"/>
  <c r="E28" i="166" s="1"/>
  <c r="E8" i="80"/>
  <c r="E28" i="80" s="1"/>
  <c r="L8" i="194"/>
  <c r="L28" i="194" s="1"/>
  <c r="L8" i="191"/>
  <c r="L28" i="191" s="1"/>
  <c r="E8" i="163"/>
  <c r="E28" i="163" s="1"/>
  <c r="E8" i="126"/>
  <c r="E28" i="126" s="1"/>
  <c r="E7" i="144" s="1"/>
  <c r="L8" i="192"/>
  <c r="L28" i="192" s="1"/>
  <c r="E8" i="164"/>
  <c r="E28" i="164" s="1"/>
  <c r="E8" i="145"/>
  <c r="E28" i="145" s="1"/>
  <c r="L19" i="97"/>
  <c r="I19" i="195"/>
  <c r="B19" i="166"/>
  <c r="B39" i="166" s="1"/>
  <c r="B19" i="126"/>
  <c r="B39" i="126" s="1"/>
  <c r="B18" i="144" s="1"/>
  <c r="I19" i="194"/>
  <c r="I39" i="194" s="1"/>
  <c r="B19" i="163"/>
  <c r="B39" i="163" s="1"/>
  <c r="B19" i="80"/>
  <c r="B39" i="80" s="1"/>
  <c r="I19" i="192"/>
  <c r="I39" i="192" s="1"/>
  <c r="B20" i="54"/>
  <c r="B19" i="164"/>
  <c r="B39" i="164" s="1"/>
  <c r="I19" i="191"/>
  <c r="I39" i="191" s="1"/>
  <c r="B19" i="145"/>
  <c r="B39" i="145" s="1"/>
  <c r="B8" i="194"/>
  <c r="B28" i="194" s="1"/>
  <c r="B8" i="192"/>
  <c r="B28" i="192" s="1"/>
  <c r="B8" i="195"/>
  <c r="B8" i="191"/>
  <c r="B28" i="191" s="1"/>
  <c r="B16" i="195"/>
  <c r="B16" i="194"/>
  <c r="B36" i="194" s="1"/>
  <c r="B16" i="192"/>
  <c r="B36" i="192" s="1"/>
  <c r="B16" i="191"/>
  <c r="B36" i="191" s="1"/>
  <c r="F10" i="195"/>
  <c r="F10" i="194"/>
  <c r="F30" i="194" s="1"/>
  <c r="F10" i="192"/>
  <c r="F30" i="192" s="1"/>
  <c r="F10" i="191"/>
  <c r="F30" i="191" s="1"/>
  <c r="F13" i="194"/>
  <c r="F33" i="194" s="1"/>
  <c r="F13" i="192"/>
  <c r="F33" i="192" s="1"/>
  <c r="F13" i="191"/>
  <c r="F33" i="191" s="1"/>
  <c r="F13" i="195"/>
  <c r="M19" i="97"/>
  <c r="J19" i="195"/>
  <c r="J19" i="191"/>
  <c r="J39" i="191" s="1"/>
  <c r="C19" i="164"/>
  <c r="C39" i="164" s="1"/>
  <c r="C19" i="163"/>
  <c r="C39" i="163" s="1"/>
  <c r="C19" i="166"/>
  <c r="C39" i="166" s="1"/>
  <c r="J19" i="194"/>
  <c r="J39" i="194" s="1"/>
  <c r="C20" i="54"/>
  <c r="J19" i="192"/>
  <c r="J39" i="192" s="1"/>
  <c r="C19" i="80"/>
  <c r="C39" i="80" s="1"/>
  <c r="C19" i="126"/>
  <c r="C39" i="126" s="1"/>
  <c r="C18" i="144" s="1"/>
  <c r="C19" i="145"/>
  <c r="C39" i="145" s="1"/>
  <c r="Q8" i="97"/>
  <c r="N8" i="192"/>
  <c r="N28" i="192" s="1"/>
  <c r="G8" i="163"/>
  <c r="G28" i="163" s="1"/>
  <c r="G8" i="80"/>
  <c r="G28" i="80" s="1"/>
  <c r="G8" i="166"/>
  <c r="G28" i="166" s="1"/>
  <c r="G8" i="164"/>
  <c r="G28" i="164" s="1"/>
  <c r="G22" i="54"/>
  <c r="G8" i="145"/>
  <c r="G28" i="145" s="1"/>
  <c r="N8" i="195"/>
  <c r="N8" i="191"/>
  <c r="N28" i="191" s="1"/>
  <c r="N8" i="194"/>
  <c r="N28" i="194" s="1"/>
  <c r="G8" i="126"/>
  <c r="G28" i="126" s="1"/>
  <c r="G7" i="144" s="1"/>
  <c r="C13" i="194"/>
  <c r="C33" i="194" s="1"/>
  <c r="C13" i="192"/>
  <c r="C33" i="192" s="1"/>
  <c r="C13" i="191"/>
  <c r="C33" i="191" s="1"/>
  <c r="C13" i="195"/>
  <c r="G13" i="195"/>
  <c r="G13" i="194"/>
  <c r="G33" i="194" s="1"/>
  <c r="G13" i="192"/>
  <c r="G33" i="192" s="1"/>
  <c r="G13" i="191"/>
  <c r="G33" i="191" s="1"/>
  <c r="N19" i="97"/>
  <c r="K19" i="194"/>
  <c r="K39" i="194" s="1"/>
  <c r="D19" i="166"/>
  <c r="D39" i="166" s="1"/>
  <c r="K19" i="192"/>
  <c r="K39" i="192" s="1"/>
  <c r="K19" i="191"/>
  <c r="K39" i="191" s="1"/>
  <c r="D20" i="54"/>
  <c r="D19" i="80"/>
  <c r="D39" i="80" s="1"/>
  <c r="K19" i="195"/>
  <c r="D19" i="145"/>
  <c r="D39" i="145" s="1"/>
  <c r="D19" i="164"/>
  <c r="D39" i="164" s="1"/>
  <c r="D19" i="163"/>
  <c r="D39" i="163" s="1"/>
  <c r="D19" i="126"/>
  <c r="D39" i="126" s="1"/>
  <c r="D18" i="144" s="1"/>
  <c r="R13" i="97"/>
  <c r="O13" i="195"/>
  <c r="H13" i="145"/>
  <c r="H33" i="145" s="1"/>
  <c r="O13" i="194"/>
  <c r="O33" i="194" s="1"/>
  <c r="H13" i="166"/>
  <c r="H33" i="166" s="1"/>
  <c r="H13" i="80"/>
  <c r="H33" i="80" s="1"/>
  <c r="O13" i="192"/>
  <c r="O33" i="192" s="1"/>
  <c r="H13" i="163"/>
  <c r="H33" i="163" s="1"/>
  <c r="H13" i="126"/>
  <c r="H33" i="126" s="1"/>
  <c r="H12" i="144" s="1"/>
  <c r="O13" i="191"/>
  <c r="O33" i="191" s="1"/>
  <c r="H13" i="164"/>
  <c r="H33" i="164" s="1"/>
  <c r="H14" i="54"/>
  <c r="R19" i="97"/>
  <c r="O19" i="195"/>
  <c r="H19" i="163"/>
  <c r="H39" i="163" s="1"/>
  <c r="H19" i="80"/>
  <c r="H39" i="80" s="1"/>
  <c r="O19" i="194"/>
  <c r="O39" i="194" s="1"/>
  <c r="H19" i="164"/>
  <c r="H39" i="164" s="1"/>
  <c r="H20" i="54"/>
  <c r="O19" i="192"/>
  <c r="O39" i="192" s="1"/>
  <c r="H19" i="145"/>
  <c r="H39" i="145" s="1"/>
  <c r="O19" i="191"/>
  <c r="O39" i="191" s="1"/>
  <c r="H19" i="166"/>
  <c r="H39" i="166" s="1"/>
  <c r="H19" i="126"/>
  <c r="H39" i="126" s="1"/>
  <c r="H18" i="144" s="1"/>
  <c r="D8" i="195"/>
  <c r="D8" i="194"/>
  <c r="D28" i="194" s="1"/>
  <c r="D8" i="192"/>
  <c r="D28" i="192" s="1"/>
  <c r="D8" i="191"/>
  <c r="D28" i="191" s="1"/>
  <c r="D10" i="194"/>
  <c r="D30" i="194" s="1"/>
  <c r="D10" i="192"/>
  <c r="D30" i="192" s="1"/>
  <c r="D10" i="191"/>
  <c r="D30" i="191" s="1"/>
  <c r="D10" i="195"/>
  <c r="D19" i="191"/>
  <c r="D39" i="191" s="1"/>
  <c r="D19" i="195"/>
  <c r="D19" i="194"/>
  <c r="D39" i="194" s="1"/>
  <c r="D19" i="192"/>
  <c r="D39" i="192" s="1"/>
  <c r="O10" i="97"/>
  <c r="L10" i="191"/>
  <c r="L30" i="191" s="1"/>
  <c r="E10" i="163"/>
  <c r="E30" i="163" s="1"/>
  <c r="E10" i="80"/>
  <c r="E30" i="80" s="1"/>
  <c r="L10" i="195"/>
  <c r="E11" i="54"/>
  <c r="E10" i="164"/>
  <c r="E30" i="164" s="1"/>
  <c r="L10" i="194"/>
  <c r="L30" i="194" s="1"/>
  <c r="E10" i="145"/>
  <c r="E30" i="145" s="1"/>
  <c r="L10" i="192"/>
  <c r="L30" i="192" s="1"/>
  <c r="E10" i="166"/>
  <c r="E30" i="166" s="1"/>
  <c r="E10" i="126"/>
  <c r="E30" i="126" s="1"/>
  <c r="E9" i="144" s="1"/>
  <c r="L6" i="193"/>
  <c r="E6" i="165"/>
  <c r="O19" i="97"/>
  <c r="E19" i="145"/>
  <c r="E39" i="145" s="1"/>
  <c r="L19" i="195"/>
  <c r="E19" i="166"/>
  <c r="E39" i="166" s="1"/>
  <c r="E19" i="164"/>
  <c r="E39" i="164" s="1"/>
  <c r="E19" i="80"/>
  <c r="E39" i="80" s="1"/>
  <c r="L19" i="194"/>
  <c r="L39" i="194" s="1"/>
  <c r="L19" i="191"/>
  <c r="L39" i="191" s="1"/>
  <c r="E20" i="54"/>
  <c r="E19" i="126"/>
  <c r="E39" i="126" s="1"/>
  <c r="E18" i="144" s="1"/>
  <c r="L19" i="192"/>
  <c r="L39" i="192" s="1"/>
  <c r="E19" i="163"/>
  <c r="E39" i="163" s="1"/>
  <c r="E16" i="195"/>
  <c r="E16" i="194"/>
  <c r="E36" i="194" s="1"/>
  <c r="E16" i="192"/>
  <c r="E36" i="192" s="1"/>
  <c r="E16" i="191"/>
  <c r="E36" i="191" s="1"/>
  <c r="L13" i="97"/>
  <c r="I13" i="195"/>
  <c r="B13" i="166"/>
  <c r="B33" i="166" s="1"/>
  <c r="B13" i="126"/>
  <c r="B33" i="126" s="1"/>
  <c r="B12" i="144" s="1"/>
  <c r="I13" i="194"/>
  <c r="I33" i="194" s="1"/>
  <c r="B13" i="163"/>
  <c r="B33" i="163" s="1"/>
  <c r="B13" i="80"/>
  <c r="B33" i="80" s="1"/>
  <c r="I13" i="192"/>
  <c r="I33" i="192" s="1"/>
  <c r="B14" i="54"/>
  <c r="B13" i="164"/>
  <c r="B33" i="164" s="1"/>
  <c r="I13" i="191"/>
  <c r="I33" i="191" s="1"/>
  <c r="B13" i="145"/>
  <c r="B33" i="145" s="1"/>
  <c r="L8" i="97"/>
  <c r="I8" i="191"/>
  <c r="I28" i="191" s="1"/>
  <c r="B8" i="164"/>
  <c r="B28" i="164" s="1"/>
  <c r="B8" i="163"/>
  <c r="B28" i="163" s="1"/>
  <c r="B8" i="166"/>
  <c r="B28" i="166" s="1"/>
  <c r="I8" i="195"/>
  <c r="I8" i="194"/>
  <c r="I28" i="194" s="1"/>
  <c r="B8" i="80"/>
  <c r="B28" i="80" s="1"/>
  <c r="I8" i="192"/>
  <c r="I28" i="192" s="1"/>
  <c r="B22" i="54"/>
  <c r="B8" i="126"/>
  <c r="B28" i="126" s="1"/>
  <c r="B7" i="144" s="1"/>
  <c r="B8" i="145"/>
  <c r="B28" i="145" s="1"/>
  <c r="F6" i="165"/>
  <c r="M6" i="193"/>
  <c r="P19" i="97"/>
  <c r="M19" i="192"/>
  <c r="M39" i="192" s="1"/>
  <c r="F20" i="54"/>
  <c r="F19" i="164"/>
  <c r="F39" i="164" s="1"/>
  <c r="M19" i="191"/>
  <c r="M39" i="191" s="1"/>
  <c r="F19" i="145"/>
  <c r="F39" i="145" s="1"/>
  <c r="M19" i="195"/>
  <c r="F19" i="166"/>
  <c r="F39" i="166" s="1"/>
  <c r="F19" i="126"/>
  <c r="F39" i="126" s="1"/>
  <c r="F18" i="144" s="1"/>
  <c r="M19" i="194"/>
  <c r="M39" i="194" s="1"/>
  <c r="F19" i="163"/>
  <c r="F39" i="163" s="1"/>
  <c r="F19" i="80"/>
  <c r="F39" i="80" s="1"/>
  <c r="Q10" i="97"/>
  <c r="N10" i="191"/>
  <c r="N30" i="191" s="1"/>
  <c r="N10" i="195"/>
  <c r="G10" i="164"/>
  <c r="G30" i="164" s="1"/>
  <c r="N10" i="194"/>
  <c r="N30" i="194" s="1"/>
  <c r="G10" i="166"/>
  <c r="G30" i="166" s="1"/>
  <c r="G10" i="126"/>
  <c r="G30" i="126" s="1"/>
  <c r="G9" i="144" s="1"/>
  <c r="G10" i="145"/>
  <c r="G30" i="145" s="1"/>
  <c r="G11" i="54"/>
  <c r="N10" i="192"/>
  <c r="N30" i="192" s="1"/>
  <c r="G10" i="163"/>
  <c r="G30" i="163" s="1"/>
  <c r="G10" i="80"/>
  <c r="G30" i="80" s="1"/>
  <c r="Q13" i="97"/>
  <c r="N13" i="194"/>
  <c r="N33" i="194" s="1"/>
  <c r="N13" i="192"/>
  <c r="N33" i="192" s="1"/>
  <c r="G14" i="54"/>
  <c r="G13" i="80"/>
  <c r="G33" i="80" s="1"/>
  <c r="G13" i="126"/>
  <c r="G33" i="126" s="1"/>
  <c r="G12" i="144" s="1"/>
  <c r="N13" i="191"/>
  <c r="N33" i="191" s="1"/>
  <c r="G13" i="145"/>
  <c r="G33" i="145" s="1"/>
  <c r="G13" i="166"/>
  <c r="G33" i="166" s="1"/>
  <c r="G13" i="164"/>
  <c r="G33" i="164" s="1"/>
  <c r="N13" i="195"/>
  <c r="G13" i="163"/>
  <c r="G33" i="163" s="1"/>
  <c r="C19" i="192"/>
  <c r="C39" i="192" s="1"/>
  <c r="C19" i="191"/>
  <c r="C39" i="191" s="1"/>
  <c r="C19" i="195"/>
  <c r="C19" i="194"/>
  <c r="C39" i="194" s="1"/>
  <c r="G6" i="193"/>
  <c r="G16" i="195"/>
  <c r="G16" i="194"/>
  <c r="G36" i="194" s="1"/>
  <c r="G16" i="192"/>
  <c r="G36" i="192" s="1"/>
  <c r="G16" i="191"/>
  <c r="G36" i="191" s="1"/>
  <c r="N8" i="97"/>
  <c r="K8" i="195"/>
  <c r="K8" i="191"/>
  <c r="K28" i="191" s="1"/>
  <c r="D8" i="166"/>
  <c r="D28" i="166" s="1"/>
  <c r="D8" i="126"/>
  <c r="D28" i="126" s="1"/>
  <c r="D7" i="144" s="1"/>
  <c r="K8" i="192"/>
  <c r="K28" i="192" s="1"/>
  <c r="D8" i="163"/>
  <c r="D28" i="163" s="1"/>
  <c r="D8" i="80"/>
  <c r="D28" i="80" s="1"/>
  <c r="K8" i="194"/>
  <c r="K28" i="194" s="1"/>
  <c r="D8" i="164"/>
  <c r="D28" i="164" s="1"/>
  <c r="D22" i="54"/>
  <c r="D8" i="145"/>
  <c r="D28" i="145" s="1"/>
  <c r="N10" i="97"/>
  <c r="K10" i="192"/>
  <c r="K30" i="192" s="1"/>
  <c r="D10" i="164"/>
  <c r="D30" i="164" s="1"/>
  <c r="D11" i="54"/>
  <c r="K10" i="191"/>
  <c r="K30" i="191" s="1"/>
  <c r="D10" i="145"/>
  <c r="D30" i="145" s="1"/>
  <c r="K10" i="195"/>
  <c r="D10" i="166"/>
  <c r="D30" i="166" s="1"/>
  <c r="D10" i="80"/>
  <c r="D30" i="80" s="1"/>
  <c r="K10" i="194"/>
  <c r="K30" i="194" s="1"/>
  <c r="D10" i="163"/>
  <c r="D30" i="163" s="1"/>
  <c r="D10" i="126"/>
  <c r="D30" i="126" s="1"/>
  <c r="D9" i="144" s="1"/>
  <c r="N7" i="190"/>
  <c r="N27" i="190" s="1"/>
  <c r="N27" i="97"/>
  <c r="R8" i="97"/>
  <c r="H8" i="80"/>
  <c r="H28" i="80" s="1"/>
  <c r="H8" i="126"/>
  <c r="H28" i="126" s="1"/>
  <c r="H7" i="144" s="1"/>
  <c r="O8" i="195"/>
  <c r="H22" i="54"/>
  <c r="H8" i="164"/>
  <c r="H28" i="164" s="1"/>
  <c r="H8" i="163"/>
  <c r="H28" i="163" s="1"/>
  <c r="H8" i="166"/>
  <c r="H28" i="166" s="1"/>
  <c r="O8" i="194"/>
  <c r="O28" i="194" s="1"/>
  <c r="O8" i="191"/>
  <c r="O28" i="191" s="1"/>
  <c r="H8" i="145"/>
  <c r="H28" i="145" s="1"/>
  <c r="O8" i="192"/>
  <c r="O28" i="192" s="1"/>
  <c r="H8" i="192"/>
  <c r="H28" i="192" s="1"/>
  <c r="H8" i="191"/>
  <c r="H28" i="191" s="1"/>
  <c r="H8" i="195"/>
  <c r="H8" i="194"/>
  <c r="H28" i="194" s="1"/>
  <c r="O13" i="97"/>
  <c r="L13" i="192"/>
  <c r="L33" i="192" s="1"/>
  <c r="E13" i="145"/>
  <c r="E33" i="145" s="1"/>
  <c r="L13" i="191"/>
  <c r="L33" i="191" s="1"/>
  <c r="E13" i="166"/>
  <c r="E33" i="166" s="1"/>
  <c r="E13" i="80"/>
  <c r="E33" i="80" s="1"/>
  <c r="L13" i="195"/>
  <c r="E13" i="163"/>
  <c r="E33" i="163" s="1"/>
  <c r="E13" i="126"/>
  <c r="E33" i="126" s="1"/>
  <c r="E12" i="144" s="1"/>
  <c r="L13" i="194"/>
  <c r="L33" i="194" s="1"/>
  <c r="E14" i="54"/>
  <c r="E13" i="164"/>
  <c r="E33" i="164" s="1"/>
  <c r="E6" i="193"/>
  <c r="E10" i="192"/>
  <c r="E30" i="192" s="1"/>
  <c r="E10" i="191"/>
  <c r="E30" i="191" s="1"/>
  <c r="E10" i="195"/>
  <c r="E10" i="194"/>
  <c r="E30" i="194" s="1"/>
  <c r="E8" i="194"/>
  <c r="E28" i="194" s="1"/>
  <c r="E8" i="191"/>
  <c r="E28" i="191" s="1"/>
  <c r="E8" i="192"/>
  <c r="E28" i="192" s="1"/>
  <c r="E8" i="195"/>
  <c r="L10" i="97"/>
  <c r="I10" i="192"/>
  <c r="I30" i="192" s="1"/>
  <c r="B11" i="54"/>
  <c r="B10" i="80"/>
  <c r="B30" i="80" s="1"/>
  <c r="B10" i="166"/>
  <c r="B30" i="166" s="1"/>
  <c r="B10" i="164"/>
  <c r="B30" i="164" s="1"/>
  <c r="I10" i="191"/>
  <c r="I30" i="191" s="1"/>
  <c r="B10" i="163"/>
  <c r="B30" i="163" s="1"/>
  <c r="I10" i="195"/>
  <c r="B10" i="145"/>
  <c r="B30" i="145" s="1"/>
  <c r="I10" i="194"/>
  <c r="I30" i="194" s="1"/>
  <c r="B10" i="126"/>
  <c r="B30" i="126" s="1"/>
  <c r="B9" i="144" s="1"/>
  <c r="L7" i="190"/>
  <c r="L27" i="190" s="1"/>
  <c r="L27" i="97"/>
  <c r="J6" i="193"/>
  <c r="C6" i="165"/>
  <c r="G6" i="165"/>
  <c r="N6" i="193"/>
  <c r="C16" i="192"/>
  <c r="C36" i="192" s="1"/>
  <c r="C16" i="191"/>
  <c r="C36" i="191" s="1"/>
  <c r="C16" i="195"/>
  <c r="C16" i="194"/>
  <c r="C36" i="194" s="1"/>
  <c r="H6" i="165"/>
  <c r="O6" i="193"/>
  <c r="D6" i="193"/>
  <c r="H6" i="193"/>
  <c r="P8" i="97"/>
  <c r="M8" i="194"/>
  <c r="M28" i="194" s="1"/>
  <c r="F8" i="164"/>
  <c r="F28" i="164" s="1"/>
  <c r="M8" i="192"/>
  <c r="M28" i="192" s="1"/>
  <c r="F22" i="54"/>
  <c r="F8" i="145"/>
  <c r="F28" i="145" s="1"/>
  <c r="M8" i="191"/>
  <c r="M28" i="191" s="1"/>
  <c r="F8" i="166"/>
  <c r="F28" i="166" s="1"/>
  <c r="F8" i="126"/>
  <c r="F28" i="126" s="1"/>
  <c r="F7" i="144" s="1"/>
  <c r="M8" i="195"/>
  <c r="F8" i="163"/>
  <c r="F28" i="163" s="1"/>
  <c r="F8" i="80"/>
  <c r="F28" i="80" s="1"/>
  <c r="P13" i="97"/>
  <c r="M13" i="195"/>
  <c r="F14" i="54"/>
  <c r="F13" i="164"/>
  <c r="F33" i="164" s="1"/>
  <c r="M13" i="194"/>
  <c r="M33" i="194" s="1"/>
  <c r="F13" i="145"/>
  <c r="F33" i="145" s="1"/>
  <c r="M13" i="192"/>
  <c r="M33" i="192" s="1"/>
  <c r="F13" i="166"/>
  <c r="F33" i="166" s="1"/>
  <c r="F13" i="126"/>
  <c r="F33" i="126" s="1"/>
  <c r="F12" i="144" s="1"/>
  <c r="M13" i="191"/>
  <c r="M33" i="191" s="1"/>
  <c r="F13" i="163"/>
  <c r="F33" i="163" s="1"/>
  <c r="F13" i="80"/>
  <c r="F33" i="80" s="1"/>
  <c r="P16" i="97"/>
  <c r="M16" i="194"/>
  <c r="M36" i="194" s="1"/>
  <c r="M16" i="192"/>
  <c r="M36" i="192" s="1"/>
  <c r="M16" i="191"/>
  <c r="M36" i="191" s="1"/>
  <c r="M16" i="195"/>
  <c r="F16" i="166"/>
  <c r="F36" i="166" s="1"/>
  <c r="F16" i="126"/>
  <c r="F36" i="126" s="1"/>
  <c r="F15" i="144" s="1"/>
  <c r="F16" i="163"/>
  <c r="F36" i="163" s="1"/>
  <c r="F16" i="80"/>
  <c r="F36" i="80" s="1"/>
  <c r="F17" i="54"/>
  <c r="F16" i="164"/>
  <c r="F36" i="164" s="1"/>
  <c r="F16" i="145"/>
  <c r="F36" i="145" s="1"/>
  <c r="O39" i="97" l="1"/>
  <c r="O19" i="190"/>
  <c r="O39" i="190" s="1"/>
  <c r="Q28" i="97"/>
  <c r="Q8" i="190"/>
  <c r="Q28" i="190" s="1"/>
  <c r="Q30" i="97"/>
  <c r="Q10" i="190"/>
  <c r="Q30" i="190" s="1"/>
  <c r="R39" i="97"/>
  <c r="R19" i="190"/>
  <c r="R39" i="190" s="1"/>
  <c r="O28" i="97"/>
  <c r="O8" i="190"/>
  <c r="O28" i="190" s="1"/>
  <c r="R36" i="97"/>
  <c r="R16" i="190"/>
  <c r="R36" i="190" s="1"/>
  <c r="R30" i="97"/>
  <c r="R10" i="190"/>
  <c r="R30" i="190" s="1"/>
  <c r="P28" i="97"/>
  <c r="P8" i="190"/>
  <c r="P28" i="190" s="1"/>
  <c r="P36" i="97"/>
  <c r="P16" i="190"/>
  <c r="P36" i="190" s="1"/>
  <c r="P39" i="97"/>
  <c r="P19" i="190"/>
  <c r="P39" i="190" s="1"/>
  <c r="R33" i="97"/>
  <c r="R13" i="190"/>
  <c r="R33" i="190" s="1"/>
  <c r="Q36" i="97"/>
  <c r="Q16" i="190"/>
  <c r="Q36" i="190" s="1"/>
  <c r="P30" i="97"/>
  <c r="P10" i="190"/>
  <c r="P30" i="190" s="1"/>
  <c r="Q39" i="97"/>
  <c r="Q19" i="190"/>
  <c r="Q39" i="190" s="1"/>
  <c r="O36" i="97"/>
  <c r="O16" i="190"/>
  <c r="O36" i="190" s="1"/>
  <c r="Q33" i="97"/>
  <c r="Q13" i="190"/>
  <c r="Q33" i="190" s="1"/>
  <c r="P33" i="97"/>
  <c r="P13" i="190"/>
  <c r="P33" i="190" s="1"/>
  <c r="O33" i="97"/>
  <c r="O13" i="190"/>
  <c r="O33" i="190" s="1"/>
  <c r="R28" i="97"/>
  <c r="R8" i="190"/>
  <c r="R28" i="190" s="1"/>
  <c r="O30" i="97"/>
  <c r="O10" i="190"/>
  <c r="O30" i="190" s="1"/>
  <c r="C15" i="193"/>
  <c r="H7" i="193"/>
  <c r="G17" i="191"/>
  <c r="G37" i="191" s="1"/>
  <c r="G17" i="195"/>
  <c r="G17" i="194"/>
  <c r="G37" i="194" s="1"/>
  <c r="G17" i="192"/>
  <c r="G37" i="192" s="1"/>
  <c r="P14" i="97"/>
  <c r="M14" i="192"/>
  <c r="M34" i="192" s="1"/>
  <c r="F14" i="166"/>
  <c r="F34" i="166" s="1"/>
  <c r="F14" i="126"/>
  <c r="F34" i="126" s="1"/>
  <c r="F13" i="144" s="1"/>
  <c r="M14" i="191"/>
  <c r="M34" i="191" s="1"/>
  <c r="F14" i="163"/>
  <c r="F34" i="163" s="1"/>
  <c r="F14" i="80"/>
  <c r="F34" i="80" s="1"/>
  <c r="M14" i="195"/>
  <c r="F14" i="164"/>
  <c r="F34" i="164" s="1"/>
  <c r="M14" i="194"/>
  <c r="M34" i="194" s="1"/>
  <c r="F14" i="145"/>
  <c r="F34" i="145" s="1"/>
  <c r="C17" i="191"/>
  <c r="C37" i="191" s="1"/>
  <c r="C17" i="195"/>
  <c r="C17" i="194"/>
  <c r="C37" i="194" s="1"/>
  <c r="C17" i="192"/>
  <c r="C37" i="192" s="1"/>
  <c r="L30" i="97"/>
  <c r="L10" i="190"/>
  <c r="L30" i="190" s="1"/>
  <c r="E11" i="194"/>
  <c r="E31" i="194" s="1"/>
  <c r="E11" i="195"/>
  <c r="E11" i="191"/>
  <c r="E31" i="191" s="1"/>
  <c r="E11" i="192"/>
  <c r="E31" i="192" s="1"/>
  <c r="H7" i="165"/>
  <c r="O7" i="193"/>
  <c r="N12" i="193"/>
  <c r="G12" i="165"/>
  <c r="P20" i="97"/>
  <c r="M20" i="191"/>
  <c r="M40" i="191" s="1"/>
  <c r="F20" i="166"/>
  <c r="F40" i="166" s="1"/>
  <c r="F20" i="126"/>
  <c r="F40" i="126" s="1"/>
  <c r="F19" i="144" s="1"/>
  <c r="M20" i="195"/>
  <c r="F20" i="163"/>
  <c r="F40" i="163" s="1"/>
  <c r="F20" i="80"/>
  <c r="F40" i="80" s="1"/>
  <c r="M20" i="194"/>
  <c r="M40" i="194" s="1"/>
  <c r="F20" i="164"/>
  <c r="F40" i="164" s="1"/>
  <c r="M20" i="192"/>
  <c r="M40" i="192" s="1"/>
  <c r="F20" i="145"/>
  <c r="F40" i="145" s="1"/>
  <c r="E15" i="193"/>
  <c r="L18" i="193"/>
  <c r="E18" i="165"/>
  <c r="D11" i="194"/>
  <c r="D31" i="194" s="1"/>
  <c r="D11" i="192"/>
  <c r="D31" i="192" s="1"/>
  <c r="D11" i="191"/>
  <c r="D31" i="191" s="1"/>
  <c r="D11" i="195"/>
  <c r="D18" i="165"/>
  <c r="K18" i="193"/>
  <c r="F9" i="193"/>
  <c r="B22" i="191"/>
  <c r="B42" i="191" s="1"/>
  <c r="B22" i="195"/>
  <c r="B22" i="194"/>
  <c r="B42" i="194" s="1"/>
  <c r="B22" i="192"/>
  <c r="B42" i="192" s="1"/>
  <c r="L20" i="97"/>
  <c r="I20" i="191"/>
  <c r="I40" i="191" s="1"/>
  <c r="B20" i="164"/>
  <c r="B40" i="164" s="1"/>
  <c r="I20" i="195"/>
  <c r="B20" i="145"/>
  <c r="B40" i="145" s="1"/>
  <c r="I20" i="194"/>
  <c r="I40" i="194" s="1"/>
  <c r="B20" i="166"/>
  <c r="B40" i="166" s="1"/>
  <c r="B20" i="126"/>
  <c r="B40" i="126" s="1"/>
  <c r="B19" i="144" s="1"/>
  <c r="I20" i="192"/>
  <c r="I40" i="192" s="1"/>
  <c r="B20" i="163"/>
  <c r="B40" i="163" s="1"/>
  <c r="B20" i="80"/>
  <c r="B40" i="80" s="1"/>
  <c r="L19" i="190"/>
  <c r="L39" i="190" s="1"/>
  <c r="L39" i="97"/>
  <c r="P11" i="97"/>
  <c r="M11" i="192"/>
  <c r="M31" i="192" s="1"/>
  <c r="F11" i="164"/>
  <c r="F31" i="164" s="1"/>
  <c r="M11" i="191"/>
  <c r="M31" i="191" s="1"/>
  <c r="F11" i="145"/>
  <c r="F31" i="145" s="1"/>
  <c r="M11" i="195"/>
  <c r="F11" i="166"/>
  <c r="F31" i="166" s="1"/>
  <c r="F11" i="126"/>
  <c r="F31" i="126" s="1"/>
  <c r="F10" i="144" s="1"/>
  <c r="M11" i="194"/>
  <c r="M31" i="194" s="1"/>
  <c r="F11" i="163"/>
  <c r="F31" i="163" s="1"/>
  <c r="F11" i="80"/>
  <c r="F31" i="80" s="1"/>
  <c r="B15" i="165"/>
  <c r="I15" i="193"/>
  <c r="H15" i="193"/>
  <c r="D12" i="193"/>
  <c r="H15" i="165"/>
  <c r="O15" i="193"/>
  <c r="N16" i="190"/>
  <c r="N36" i="190" s="1"/>
  <c r="N36" i="97"/>
  <c r="G11" i="195"/>
  <c r="G11" i="194"/>
  <c r="G31" i="194" s="1"/>
  <c r="G11" i="192"/>
  <c r="G31" i="192" s="1"/>
  <c r="G11" i="191"/>
  <c r="G31" i="191" s="1"/>
  <c r="C7" i="193"/>
  <c r="G18" i="165"/>
  <c r="N18" i="193"/>
  <c r="J15" i="193"/>
  <c r="C15" i="165"/>
  <c r="F20" i="195"/>
  <c r="F20" i="194"/>
  <c r="F40" i="194" s="1"/>
  <c r="F20" i="192"/>
  <c r="F40" i="192" s="1"/>
  <c r="F20" i="191"/>
  <c r="F40" i="191" s="1"/>
  <c r="B11" i="194"/>
  <c r="B31" i="194" s="1"/>
  <c r="B11" i="195"/>
  <c r="B11" i="191"/>
  <c r="B31" i="191" s="1"/>
  <c r="B11" i="192"/>
  <c r="B31" i="192" s="1"/>
  <c r="B12" i="193"/>
  <c r="H12" i="193"/>
  <c r="N14" i="97"/>
  <c r="K14" i="191"/>
  <c r="K34" i="191" s="1"/>
  <c r="D14" i="164"/>
  <c r="D34" i="164" s="1"/>
  <c r="K14" i="195"/>
  <c r="D14" i="145"/>
  <c r="D34" i="145" s="1"/>
  <c r="K14" i="194"/>
  <c r="K34" i="194" s="1"/>
  <c r="D14" i="166"/>
  <c r="D34" i="166" s="1"/>
  <c r="D14" i="80"/>
  <c r="D34" i="80" s="1"/>
  <c r="K14" i="192"/>
  <c r="K34" i="192" s="1"/>
  <c r="D14" i="163"/>
  <c r="D34" i="163" s="1"/>
  <c r="D14" i="126"/>
  <c r="D34" i="126" s="1"/>
  <c r="D13" i="144" s="1"/>
  <c r="P22" i="97"/>
  <c r="M22" i="192"/>
  <c r="M42" i="192" s="1"/>
  <c r="F22" i="145"/>
  <c r="F42" i="145" s="1"/>
  <c r="M22" i="191"/>
  <c r="M42" i="191" s="1"/>
  <c r="F22" i="166"/>
  <c r="F42" i="166" s="1"/>
  <c r="F22" i="126"/>
  <c r="F42" i="126" s="1"/>
  <c r="F21" i="144" s="1"/>
  <c r="M22" i="195"/>
  <c r="F22" i="163"/>
  <c r="F42" i="163" s="1"/>
  <c r="F22" i="80"/>
  <c r="F42" i="80" s="1"/>
  <c r="M22" i="194"/>
  <c r="M42" i="194" s="1"/>
  <c r="F22" i="164"/>
  <c r="F42" i="164" s="1"/>
  <c r="F15" i="165"/>
  <c r="M15" i="193"/>
  <c r="B9" i="165"/>
  <c r="I9" i="193"/>
  <c r="E7" i="193"/>
  <c r="E9" i="193"/>
  <c r="N22" i="97"/>
  <c r="K22" i="191"/>
  <c r="K42" i="191" s="1"/>
  <c r="D22" i="166"/>
  <c r="D42" i="166" s="1"/>
  <c r="D22" i="126"/>
  <c r="D42" i="126" s="1"/>
  <c r="D21" i="144" s="1"/>
  <c r="K22" i="195"/>
  <c r="D22" i="163"/>
  <c r="D42" i="163" s="1"/>
  <c r="D22" i="80"/>
  <c r="D42" i="80" s="1"/>
  <c r="K22" i="194"/>
  <c r="K42" i="194" s="1"/>
  <c r="D22" i="164"/>
  <c r="D42" i="164" s="1"/>
  <c r="K22" i="192"/>
  <c r="K42" i="192" s="1"/>
  <c r="D22" i="145"/>
  <c r="D42" i="145" s="1"/>
  <c r="D7" i="165"/>
  <c r="K7" i="193"/>
  <c r="G15" i="193"/>
  <c r="C18" i="193"/>
  <c r="G14" i="163"/>
  <c r="G34" i="163" s="1"/>
  <c r="Q14" i="97"/>
  <c r="G14" i="166"/>
  <c r="G34" i="166" s="1"/>
  <c r="G14" i="80"/>
  <c r="G34" i="80" s="1"/>
  <c r="N14" i="192"/>
  <c r="N34" i="192" s="1"/>
  <c r="G14" i="126"/>
  <c r="G34" i="126" s="1"/>
  <c r="G13" i="144" s="1"/>
  <c r="G14" i="145"/>
  <c r="G34" i="145" s="1"/>
  <c r="N14" i="191"/>
  <c r="N34" i="191" s="1"/>
  <c r="N14" i="195"/>
  <c r="G14" i="164"/>
  <c r="G34" i="164" s="1"/>
  <c r="N14" i="194"/>
  <c r="N34" i="194" s="1"/>
  <c r="Q11" i="97"/>
  <c r="N11" i="192"/>
  <c r="N31" i="192" s="1"/>
  <c r="G11" i="166"/>
  <c r="G31" i="166" s="1"/>
  <c r="N11" i="195"/>
  <c r="N11" i="191"/>
  <c r="N31" i="191" s="1"/>
  <c r="G11" i="145"/>
  <c r="G31" i="145" s="1"/>
  <c r="G11" i="80"/>
  <c r="G31" i="80" s="1"/>
  <c r="G11" i="126"/>
  <c r="G31" i="126" s="1"/>
  <c r="G10" i="144" s="1"/>
  <c r="N11" i="194"/>
  <c r="N31" i="194" s="1"/>
  <c r="G11" i="164"/>
  <c r="G31" i="164" s="1"/>
  <c r="G11" i="163"/>
  <c r="G31" i="163" s="1"/>
  <c r="L8" i="190"/>
  <c r="L28" i="190" s="1"/>
  <c r="L28" i="97"/>
  <c r="I12" i="193"/>
  <c r="B12" i="165"/>
  <c r="L9" i="193"/>
  <c r="E9" i="165"/>
  <c r="D7" i="193"/>
  <c r="C12" i="193"/>
  <c r="C18" i="165"/>
  <c r="J18" i="193"/>
  <c r="M19" i="190"/>
  <c r="M39" i="190" s="1"/>
  <c r="M39" i="97"/>
  <c r="B15" i="193"/>
  <c r="G18" i="193"/>
  <c r="G20" i="191"/>
  <c r="G40" i="191" s="1"/>
  <c r="G20" i="195"/>
  <c r="G20" i="194"/>
  <c r="G40" i="194" s="1"/>
  <c r="G20" i="192"/>
  <c r="G40" i="192" s="1"/>
  <c r="G15" i="165"/>
  <c r="N15" i="193"/>
  <c r="C7" i="165"/>
  <c r="J7" i="193"/>
  <c r="M28" i="97"/>
  <c r="M8" i="190"/>
  <c r="M28" i="190" s="1"/>
  <c r="F17" i="195"/>
  <c r="F17" i="194"/>
  <c r="F37" i="194" s="1"/>
  <c r="F17" i="192"/>
  <c r="F37" i="192" s="1"/>
  <c r="F17" i="191"/>
  <c r="F37" i="191" s="1"/>
  <c r="L36" i="97"/>
  <c r="L16" i="190"/>
  <c r="L36" i="190" s="1"/>
  <c r="E18" i="193"/>
  <c r="H9" i="193"/>
  <c r="D14" i="191"/>
  <c r="D34" i="191" s="1"/>
  <c r="D14" i="195"/>
  <c r="D14" i="194"/>
  <c r="D34" i="194" s="1"/>
  <c r="D14" i="192"/>
  <c r="D34" i="192" s="1"/>
  <c r="R17" i="97"/>
  <c r="O17" i="191"/>
  <c r="O37" i="191" s="1"/>
  <c r="H17" i="145"/>
  <c r="H37" i="145" s="1"/>
  <c r="O17" i="195"/>
  <c r="H17" i="166"/>
  <c r="H37" i="166" s="1"/>
  <c r="H17" i="126"/>
  <c r="H37" i="126" s="1"/>
  <c r="H16" i="144" s="1"/>
  <c r="O17" i="194"/>
  <c r="O37" i="194" s="1"/>
  <c r="H17" i="163"/>
  <c r="H37" i="163" s="1"/>
  <c r="H17" i="80"/>
  <c r="H37" i="80" s="1"/>
  <c r="O17" i="192"/>
  <c r="O37" i="192" s="1"/>
  <c r="H17" i="164"/>
  <c r="H37" i="164" s="1"/>
  <c r="K15" i="193"/>
  <c r="D15" i="165"/>
  <c r="C22" i="194"/>
  <c r="C42" i="194" s="1"/>
  <c r="C22" i="192"/>
  <c r="C42" i="192" s="1"/>
  <c r="C22" i="191"/>
  <c r="C42" i="191" s="1"/>
  <c r="C22" i="195"/>
  <c r="Q20" i="97"/>
  <c r="N20" i="194"/>
  <c r="N40" i="194" s="1"/>
  <c r="G20" i="163"/>
  <c r="G40" i="163" s="1"/>
  <c r="G20" i="80"/>
  <c r="G40" i="80" s="1"/>
  <c r="N20" i="192"/>
  <c r="N40" i="192" s="1"/>
  <c r="G20" i="164"/>
  <c r="G40" i="164" s="1"/>
  <c r="N20" i="191"/>
  <c r="N40" i="191" s="1"/>
  <c r="G20" i="145"/>
  <c r="G40" i="145" s="1"/>
  <c r="N20" i="195"/>
  <c r="G20" i="166"/>
  <c r="G40" i="166" s="1"/>
  <c r="G20" i="126"/>
  <c r="G40" i="126" s="1"/>
  <c r="G19" i="144" s="1"/>
  <c r="M17" i="97"/>
  <c r="J17" i="191"/>
  <c r="J37" i="191" s="1"/>
  <c r="C17" i="166"/>
  <c r="C37" i="166" s="1"/>
  <c r="C17" i="126"/>
  <c r="C37" i="126" s="1"/>
  <c r="C16" i="144" s="1"/>
  <c r="J17" i="195"/>
  <c r="C17" i="163"/>
  <c r="C37" i="163" s="1"/>
  <c r="C17" i="80"/>
  <c r="C37" i="80" s="1"/>
  <c r="J17" i="194"/>
  <c r="J37" i="194" s="1"/>
  <c r="C17" i="164"/>
  <c r="C37" i="164" s="1"/>
  <c r="J17" i="192"/>
  <c r="J37" i="192" s="1"/>
  <c r="C17" i="145"/>
  <c r="C37" i="145" s="1"/>
  <c r="M16" i="190"/>
  <c r="M36" i="190" s="1"/>
  <c r="M36" i="97"/>
  <c r="C12" i="165"/>
  <c r="J12" i="193"/>
  <c r="B14" i="194"/>
  <c r="B34" i="194" s="1"/>
  <c r="B14" i="192"/>
  <c r="B34" i="192" s="1"/>
  <c r="B14" i="191"/>
  <c r="B34" i="191" s="1"/>
  <c r="B14" i="195"/>
  <c r="E12" i="193"/>
  <c r="E15" i="165"/>
  <c r="L15" i="193"/>
  <c r="H14" i="192"/>
  <c r="H34" i="192" s="1"/>
  <c r="H14" i="191"/>
  <c r="H34" i="191" s="1"/>
  <c r="H14" i="195"/>
  <c r="H14" i="194"/>
  <c r="H34" i="194" s="1"/>
  <c r="D15" i="193"/>
  <c r="R11" i="97"/>
  <c r="O11" i="192"/>
  <c r="O31" i="192" s="1"/>
  <c r="H11" i="145"/>
  <c r="H31" i="145" s="1"/>
  <c r="O11" i="191"/>
  <c r="O31" i="191" s="1"/>
  <c r="H11" i="166"/>
  <c r="H31" i="166" s="1"/>
  <c r="H11" i="80"/>
  <c r="H31" i="80" s="1"/>
  <c r="O11" i="195"/>
  <c r="H11" i="163"/>
  <c r="H31" i="163" s="1"/>
  <c r="H11" i="126"/>
  <c r="H31" i="126" s="1"/>
  <c r="H10" i="144" s="1"/>
  <c r="O11" i="194"/>
  <c r="O31" i="194" s="1"/>
  <c r="H11" i="164"/>
  <c r="H31" i="164" s="1"/>
  <c r="O9" i="193"/>
  <c r="H9" i="165"/>
  <c r="B20" i="191"/>
  <c r="B40" i="191" s="1"/>
  <c r="B20" i="195"/>
  <c r="B20" i="194"/>
  <c r="B40" i="194" s="1"/>
  <c r="B20" i="192"/>
  <c r="B40" i="192" s="1"/>
  <c r="B18" i="193"/>
  <c r="M12" i="193"/>
  <c r="F12" i="165"/>
  <c r="B11" i="145"/>
  <c r="B31" i="145" s="1"/>
  <c r="B11" i="126"/>
  <c r="B31" i="126" s="1"/>
  <c r="B10" i="144" s="1"/>
  <c r="I11" i="194"/>
  <c r="I31" i="194" s="1"/>
  <c r="L11" i="97"/>
  <c r="B11" i="166"/>
  <c r="B31" i="166" s="1"/>
  <c r="B11" i="80"/>
  <c r="B31" i="80" s="1"/>
  <c r="I11" i="192"/>
  <c r="I31" i="192" s="1"/>
  <c r="B11" i="163"/>
  <c r="B31" i="163" s="1"/>
  <c r="B11" i="164"/>
  <c r="B31" i="164" s="1"/>
  <c r="I11" i="195"/>
  <c r="I11" i="191"/>
  <c r="I31" i="191" s="1"/>
  <c r="H22" i="145"/>
  <c r="H42" i="145" s="1"/>
  <c r="R22" i="97"/>
  <c r="O22" i="195"/>
  <c r="H22" i="166"/>
  <c r="H42" i="166" s="1"/>
  <c r="H22" i="80"/>
  <c r="H42" i="80" s="1"/>
  <c r="H22" i="126"/>
  <c r="H42" i="126" s="1"/>
  <c r="H21" i="144" s="1"/>
  <c r="O22" i="194"/>
  <c r="O42" i="194" s="1"/>
  <c r="O22" i="191"/>
  <c r="O42" i="191" s="1"/>
  <c r="H22" i="163"/>
  <c r="H42" i="163" s="1"/>
  <c r="O22" i="192"/>
  <c r="O42" i="192" s="1"/>
  <c r="H22" i="164"/>
  <c r="H42" i="164" s="1"/>
  <c r="C20" i="191"/>
  <c r="C40" i="191" s="1"/>
  <c r="C20" i="195"/>
  <c r="C20" i="194"/>
  <c r="C40" i="194" s="1"/>
  <c r="C20" i="192"/>
  <c r="C40" i="192" s="1"/>
  <c r="B7" i="165"/>
  <c r="I7" i="193"/>
  <c r="L14" i="97"/>
  <c r="I14" i="191"/>
  <c r="I34" i="191" s="1"/>
  <c r="B14" i="145"/>
  <c r="B34" i="145" s="1"/>
  <c r="I14" i="195"/>
  <c r="B14" i="166"/>
  <c r="B34" i="166" s="1"/>
  <c r="B14" i="126"/>
  <c r="B34" i="126" s="1"/>
  <c r="B13" i="144" s="1"/>
  <c r="I14" i="194"/>
  <c r="I34" i="194" s="1"/>
  <c r="B14" i="163"/>
  <c r="B34" i="163" s="1"/>
  <c r="B14" i="80"/>
  <c r="B34" i="80" s="1"/>
  <c r="I14" i="192"/>
  <c r="I34" i="192" s="1"/>
  <c r="B14" i="164"/>
  <c r="B34" i="164" s="1"/>
  <c r="L13" i="190"/>
  <c r="L33" i="190" s="1"/>
  <c r="L33" i="97"/>
  <c r="E17" i="191"/>
  <c r="E37" i="191" s="1"/>
  <c r="E17" i="195"/>
  <c r="E17" i="194"/>
  <c r="E37" i="194" s="1"/>
  <c r="E17" i="192"/>
  <c r="E37" i="192" s="1"/>
  <c r="O11" i="97"/>
  <c r="L11" i="191"/>
  <c r="L31" i="191" s="1"/>
  <c r="E11" i="164"/>
  <c r="E31" i="164" s="1"/>
  <c r="L11" i="195"/>
  <c r="E11" i="145"/>
  <c r="E31" i="145" s="1"/>
  <c r="L11" i="194"/>
  <c r="L31" i="194" s="1"/>
  <c r="E11" i="166"/>
  <c r="E31" i="166" s="1"/>
  <c r="E11" i="126"/>
  <c r="E31" i="126" s="1"/>
  <c r="E10" i="144" s="1"/>
  <c r="L11" i="192"/>
  <c r="L31" i="192" s="1"/>
  <c r="E11" i="163"/>
  <c r="E31" i="163" s="1"/>
  <c r="E11" i="80"/>
  <c r="E31" i="80" s="1"/>
  <c r="D18" i="193"/>
  <c r="D20" i="194"/>
  <c r="D40" i="194" s="1"/>
  <c r="D20" i="192"/>
  <c r="D40" i="192" s="1"/>
  <c r="D20" i="191"/>
  <c r="D40" i="191" s="1"/>
  <c r="D20" i="195"/>
  <c r="D22" i="194"/>
  <c r="D42" i="194" s="1"/>
  <c r="D22" i="192"/>
  <c r="D42" i="192" s="1"/>
  <c r="D22" i="191"/>
  <c r="D42" i="191" s="1"/>
  <c r="D22" i="195"/>
  <c r="R14" i="97"/>
  <c r="O14" i="191"/>
  <c r="O34" i="191" s="1"/>
  <c r="H14" i="145"/>
  <c r="H34" i="145" s="1"/>
  <c r="O14" i="195"/>
  <c r="H14" i="166"/>
  <c r="H34" i="166" s="1"/>
  <c r="H14" i="80"/>
  <c r="H34" i="80" s="1"/>
  <c r="O14" i="194"/>
  <c r="O34" i="194" s="1"/>
  <c r="H14" i="163"/>
  <c r="H34" i="163" s="1"/>
  <c r="H14" i="126"/>
  <c r="H34" i="126" s="1"/>
  <c r="H13" i="144" s="1"/>
  <c r="O14" i="192"/>
  <c r="O34" i="192" s="1"/>
  <c r="H14" i="164"/>
  <c r="H34" i="164" s="1"/>
  <c r="H12" i="165"/>
  <c r="O12" i="193"/>
  <c r="N20" i="97"/>
  <c r="K20" i="195"/>
  <c r="K20" i="191"/>
  <c r="K40" i="191" s="1"/>
  <c r="D20" i="166"/>
  <c r="D40" i="166" s="1"/>
  <c r="K20" i="194"/>
  <c r="K40" i="194" s="1"/>
  <c r="D20" i="145"/>
  <c r="D40" i="145" s="1"/>
  <c r="K20" i="192"/>
  <c r="K40" i="192" s="1"/>
  <c r="D20" i="80"/>
  <c r="D40" i="80" s="1"/>
  <c r="D20" i="164"/>
  <c r="D40" i="164" s="1"/>
  <c r="D20" i="163"/>
  <c r="D40" i="163" s="1"/>
  <c r="D20" i="126"/>
  <c r="D40" i="126" s="1"/>
  <c r="D19" i="144" s="1"/>
  <c r="G14" i="192"/>
  <c r="G34" i="192" s="1"/>
  <c r="G14" i="191"/>
  <c r="G34" i="191" s="1"/>
  <c r="G14" i="195"/>
  <c r="G14" i="194"/>
  <c r="G34" i="194" s="1"/>
  <c r="G12" i="193"/>
  <c r="C14" i="191"/>
  <c r="C34" i="191" s="1"/>
  <c r="C14" i="195"/>
  <c r="C14" i="194"/>
  <c r="C34" i="194" s="1"/>
  <c r="C14" i="192"/>
  <c r="C34" i="192" s="1"/>
  <c r="G22" i="166"/>
  <c r="G42" i="166" s="1"/>
  <c r="Q22" i="97"/>
  <c r="G22" i="126"/>
  <c r="G42" i="126" s="1"/>
  <c r="G21" i="144" s="1"/>
  <c r="G22" i="145"/>
  <c r="G42" i="145" s="1"/>
  <c r="N22" i="192"/>
  <c r="N42" i="192" s="1"/>
  <c r="N22" i="191"/>
  <c r="N42" i="191" s="1"/>
  <c r="G22" i="164"/>
  <c r="G42" i="164" s="1"/>
  <c r="G22" i="163"/>
  <c r="G42" i="163" s="1"/>
  <c r="G22" i="80"/>
  <c r="G42" i="80" s="1"/>
  <c r="N22" i="195"/>
  <c r="N22" i="194"/>
  <c r="N42" i="194" s="1"/>
  <c r="N7" i="193"/>
  <c r="G7" i="165"/>
  <c r="M20" i="97"/>
  <c r="C20" i="166"/>
  <c r="C40" i="166" s="1"/>
  <c r="C20" i="164"/>
  <c r="C40" i="164" s="1"/>
  <c r="C20" i="80"/>
  <c r="C40" i="80" s="1"/>
  <c r="J20" i="195"/>
  <c r="J20" i="191"/>
  <c r="J40" i="191" s="1"/>
  <c r="C20" i="163"/>
  <c r="C40" i="163" s="1"/>
  <c r="J20" i="194"/>
  <c r="J40" i="194" s="1"/>
  <c r="J20" i="192"/>
  <c r="J40" i="192" s="1"/>
  <c r="C20" i="145"/>
  <c r="C40" i="145" s="1"/>
  <c r="C20" i="126"/>
  <c r="C40" i="126" s="1"/>
  <c r="C19" i="144" s="1"/>
  <c r="F12" i="193"/>
  <c r="F11" i="195"/>
  <c r="F11" i="194"/>
  <c r="F31" i="194" s="1"/>
  <c r="F11" i="191"/>
  <c r="F31" i="191" s="1"/>
  <c r="F11" i="192"/>
  <c r="F31" i="192" s="1"/>
  <c r="E7" i="165"/>
  <c r="L7" i="193"/>
  <c r="Q17" i="97"/>
  <c r="N17" i="195"/>
  <c r="G17" i="164"/>
  <c r="G37" i="164" s="1"/>
  <c r="N17" i="194"/>
  <c r="N37" i="194" s="1"/>
  <c r="G17" i="145"/>
  <c r="G37" i="145" s="1"/>
  <c r="N17" i="192"/>
  <c r="N37" i="192" s="1"/>
  <c r="G17" i="166"/>
  <c r="G37" i="166" s="1"/>
  <c r="G17" i="126"/>
  <c r="G37" i="126" s="1"/>
  <c r="G16" i="144" s="1"/>
  <c r="N17" i="191"/>
  <c r="N37" i="191" s="1"/>
  <c r="G17" i="163"/>
  <c r="G37" i="163" s="1"/>
  <c r="G17" i="80"/>
  <c r="G37" i="80" s="1"/>
  <c r="F7" i="193"/>
  <c r="L17" i="97"/>
  <c r="I17" i="191"/>
  <c r="I37" i="191" s="1"/>
  <c r="B17" i="166"/>
  <c r="B37" i="166" s="1"/>
  <c r="B17" i="145"/>
  <c r="B37" i="145" s="1"/>
  <c r="I17" i="195"/>
  <c r="B17" i="126"/>
  <c r="B37" i="126" s="1"/>
  <c r="B16" i="144" s="1"/>
  <c r="I17" i="194"/>
  <c r="I37" i="194" s="1"/>
  <c r="B17" i="163"/>
  <c r="B37" i="163" s="1"/>
  <c r="B17" i="80"/>
  <c r="B37" i="80" s="1"/>
  <c r="I17" i="192"/>
  <c r="I37" i="192" s="1"/>
  <c r="B17" i="164"/>
  <c r="B37" i="164" s="1"/>
  <c r="E20" i="191"/>
  <c r="E40" i="191" s="1"/>
  <c r="E20" i="195"/>
  <c r="E20" i="194"/>
  <c r="E40" i="194" s="1"/>
  <c r="E20" i="192"/>
  <c r="E40" i="192" s="1"/>
  <c r="H17" i="191"/>
  <c r="H37" i="191" s="1"/>
  <c r="H17" i="195"/>
  <c r="H17" i="194"/>
  <c r="H37" i="194" s="1"/>
  <c r="H17" i="192"/>
  <c r="H37" i="192" s="1"/>
  <c r="H18" i="193"/>
  <c r="H11" i="191"/>
  <c r="H31" i="191" s="1"/>
  <c r="H11" i="195"/>
  <c r="H11" i="194"/>
  <c r="H31" i="194" s="1"/>
  <c r="H11" i="192"/>
  <c r="H31" i="192" s="1"/>
  <c r="M10" i="190"/>
  <c r="M30" i="190" s="1"/>
  <c r="M30" i="97"/>
  <c r="M14" i="97"/>
  <c r="J14" i="191"/>
  <c r="J34" i="191" s="1"/>
  <c r="C14" i="164"/>
  <c r="C34" i="164" s="1"/>
  <c r="J14" i="195"/>
  <c r="C14" i="145"/>
  <c r="C34" i="145" s="1"/>
  <c r="J14" i="194"/>
  <c r="J34" i="194" s="1"/>
  <c r="C14" i="166"/>
  <c r="C34" i="166" s="1"/>
  <c r="C14" i="126"/>
  <c r="C34" i="126" s="1"/>
  <c r="C13" i="144" s="1"/>
  <c r="J14" i="192"/>
  <c r="J34" i="192" s="1"/>
  <c r="C14" i="163"/>
  <c r="C34" i="163" s="1"/>
  <c r="C14" i="80"/>
  <c r="C34" i="80" s="1"/>
  <c r="B9" i="193"/>
  <c r="E14" i="192"/>
  <c r="E34" i="192" s="1"/>
  <c r="E14" i="191"/>
  <c r="E34" i="191" s="1"/>
  <c r="E14" i="195"/>
  <c r="E14" i="194"/>
  <c r="E34" i="194" s="1"/>
  <c r="N13" i="190"/>
  <c r="N33" i="190" s="1"/>
  <c r="N33" i="97"/>
  <c r="E12" i="165"/>
  <c r="L12" i="193"/>
  <c r="N10" i="190"/>
  <c r="N30" i="190" s="1"/>
  <c r="N30" i="97"/>
  <c r="P17" i="97"/>
  <c r="M17" i="191"/>
  <c r="M37" i="191" s="1"/>
  <c r="F17" i="166"/>
  <c r="F37" i="166" s="1"/>
  <c r="F17" i="126"/>
  <c r="F37" i="126" s="1"/>
  <c r="F16" i="144" s="1"/>
  <c r="M17" i="195"/>
  <c r="F17" i="163"/>
  <c r="F37" i="163" s="1"/>
  <c r="F17" i="80"/>
  <c r="F37" i="80" s="1"/>
  <c r="M17" i="194"/>
  <c r="M37" i="194" s="1"/>
  <c r="F17" i="164"/>
  <c r="F37" i="164" s="1"/>
  <c r="M17" i="192"/>
  <c r="M37" i="192" s="1"/>
  <c r="F17" i="145"/>
  <c r="F37" i="145" s="1"/>
  <c r="M7" i="193"/>
  <c r="F7" i="165"/>
  <c r="E22" i="192"/>
  <c r="E42" i="192" s="1"/>
  <c r="E22" i="191"/>
  <c r="E42" i="191" s="1"/>
  <c r="E22" i="195"/>
  <c r="E22" i="194"/>
  <c r="E42" i="194" s="1"/>
  <c r="O14" i="97"/>
  <c r="L14" i="194"/>
  <c r="L34" i="194" s="1"/>
  <c r="E14" i="145"/>
  <c r="E34" i="145" s="1"/>
  <c r="L14" i="192"/>
  <c r="L34" i="192" s="1"/>
  <c r="E14" i="166"/>
  <c r="E34" i="166" s="1"/>
  <c r="E14" i="80"/>
  <c r="E34" i="80" s="1"/>
  <c r="L14" i="191"/>
  <c r="L34" i="191" s="1"/>
  <c r="E14" i="163"/>
  <c r="E34" i="163" s="1"/>
  <c r="E14" i="126"/>
  <c r="E34" i="126" s="1"/>
  <c r="E13" i="144" s="1"/>
  <c r="L14" i="195"/>
  <c r="E14" i="164"/>
  <c r="E34" i="164" s="1"/>
  <c r="H22" i="192"/>
  <c r="H42" i="192" s="1"/>
  <c r="H22" i="191"/>
  <c r="H42" i="191" s="1"/>
  <c r="H22" i="195"/>
  <c r="H22" i="194"/>
  <c r="H42" i="194" s="1"/>
  <c r="K9" i="193"/>
  <c r="D9" i="165"/>
  <c r="N11" i="97"/>
  <c r="K11" i="191"/>
  <c r="K31" i="191" s="1"/>
  <c r="D11" i="164"/>
  <c r="D31" i="164" s="1"/>
  <c r="K11" i="195"/>
  <c r="D11" i="145"/>
  <c r="D31" i="145" s="1"/>
  <c r="K11" i="194"/>
  <c r="K31" i="194" s="1"/>
  <c r="D11" i="166"/>
  <c r="D31" i="166" s="1"/>
  <c r="D11" i="80"/>
  <c r="D31" i="80" s="1"/>
  <c r="K11" i="192"/>
  <c r="K31" i="192" s="1"/>
  <c r="D11" i="163"/>
  <c r="D31" i="163" s="1"/>
  <c r="D11" i="126"/>
  <c r="D31" i="126" s="1"/>
  <c r="D10" i="144" s="1"/>
  <c r="N28" i="97"/>
  <c r="N8" i="190"/>
  <c r="N28" i="190" s="1"/>
  <c r="G9" i="165"/>
  <c r="N9" i="193"/>
  <c r="M18" i="193"/>
  <c r="F18" i="165"/>
  <c r="B22" i="166"/>
  <c r="B42" i="166" s="1"/>
  <c r="B22" i="145"/>
  <c r="B42" i="145" s="1"/>
  <c r="B22" i="80"/>
  <c r="B42" i="80" s="1"/>
  <c r="I22" i="191"/>
  <c r="I42" i="191" s="1"/>
  <c r="L22" i="97"/>
  <c r="B22" i="164"/>
  <c r="B42" i="164" s="1"/>
  <c r="B22" i="163"/>
  <c r="B42" i="163" s="1"/>
  <c r="B22" i="126"/>
  <c r="B42" i="126" s="1"/>
  <c r="B21" i="144" s="1"/>
  <c r="I22" i="195"/>
  <c r="I22" i="194"/>
  <c r="I42" i="194" s="1"/>
  <c r="I22" i="192"/>
  <c r="I42" i="192" s="1"/>
  <c r="O20" i="97"/>
  <c r="L20" i="195"/>
  <c r="E20" i="163"/>
  <c r="E40" i="163" s="1"/>
  <c r="E20" i="166"/>
  <c r="E40" i="166" s="1"/>
  <c r="L20" i="194"/>
  <c r="L40" i="194" s="1"/>
  <c r="L20" i="191"/>
  <c r="L40" i="191" s="1"/>
  <c r="E20" i="80"/>
  <c r="E40" i="80" s="1"/>
  <c r="L20" i="192"/>
  <c r="L40" i="192" s="1"/>
  <c r="E20" i="145"/>
  <c r="E40" i="145" s="1"/>
  <c r="E20" i="164"/>
  <c r="E40" i="164" s="1"/>
  <c r="E20" i="126"/>
  <c r="E40" i="126" s="1"/>
  <c r="E19" i="144" s="1"/>
  <c r="D9" i="193"/>
  <c r="R20" i="97"/>
  <c r="O20" i="191"/>
  <c r="O40" i="191" s="1"/>
  <c r="H20" i="166"/>
  <c r="H40" i="166" s="1"/>
  <c r="H20" i="80"/>
  <c r="H40" i="80" s="1"/>
  <c r="O20" i="195"/>
  <c r="H20" i="163"/>
  <c r="H40" i="163" s="1"/>
  <c r="H20" i="126"/>
  <c r="H40" i="126" s="1"/>
  <c r="H19" i="144" s="1"/>
  <c r="O20" i="194"/>
  <c r="O40" i="194" s="1"/>
  <c r="H20" i="164"/>
  <c r="H40" i="164" s="1"/>
  <c r="O20" i="192"/>
  <c r="O40" i="192" s="1"/>
  <c r="H20" i="145"/>
  <c r="H40" i="145" s="1"/>
  <c r="H18" i="165"/>
  <c r="O18" i="193"/>
  <c r="N19" i="190"/>
  <c r="N39" i="190" s="1"/>
  <c r="N39" i="97"/>
  <c r="F14" i="194"/>
  <c r="F34" i="194" s="1"/>
  <c r="F14" i="192"/>
  <c r="F34" i="192" s="1"/>
  <c r="F14" i="195"/>
  <c r="F14" i="191"/>
  <c r="F34" i="191" s="1"/>
  <c r="B17" i="191"/>
  <c r="B37" i="191" s="1"/>
  <c r="B17" i="195"/>
  <c r="B17" i="194"/>
  <c r="B37" i="194" s="1"/>
  <c r="B17" i="192"/>
  <c r="B37" i="192" s="1"/>
  <c r="B7" i="193"/>
  <c r="B18" i="165"/>
  <c r="I18" i="193"/>
  <c r="O22" i="97"/>
  <c r="L22" i="191"/>
  <c r="L42" i="191" s="1"/>
  <c r="E22" i="163"/>
  <c r="E42" i="163" s="1"/>
  <c r="E22" i="80"/>
  <c r="E42" i="80" s="1"/>
  <c r="L22" i="195"/>
  <c r="E22" i="164"/>
  <c r="E42" i="164" s="1"/>
  <c r="L22" i="194"/>
  <c r="L42" i="194" s="1"/>
  <c r="E22" i="145"/>
  <c r="E42" i="145" s="1"/>
  <c r="L22" i="192"/>
  <c r="L42" i="192" s="1"/>
  <c r="E22" i="166"/>
  <c r="E42" i="166" s="1"/>
  <c r="E22" i="126"/>
  <c r="E42" i="126" s="1"/>
  <c r="E21" i="144" s="1"/>
  <c r="C11" i="192"/>
  <c r="C31" i="192" s="1"/>
  <c r="C11" i="191"/>
  <c r="C31" i="191" s="1"/>
  <c r="C11" i="195"/>
  <c r="C11" i="194"/>
  <c r="C31" i="194" s="1"/>
  <c r="C9" i="193"/>
  <c r="J22" i="195"/>
  <c r="C22" i="145"/>
  <c r="C42" i="145" s="1"/>
  <c r="J22" i="194"/>
  <c r="J42" i="194" s="1"/>
  <c r="C22" i="166"/>
  <c r="C42" i="166" s="1"/>
  <c r="C22" i="163"/>
  <c r="C42" i="163" s="1"/>
  <c r="C22" i="80"/>
  <c r="C42" i="80" s="1"/>
  <c r="J22" i="192"/>
  <c r="J42" i="192" s="1"/>
  <c r="M22" i="97"/>
  <c r="C22" i="164"/>
  <c r="C42" i="164" s="1"/>
  <c r="C22" i="126"/>
  <c r="C42" i="126" s="1"/>
  <c r="C21" i="144" s="1"/>
  <c r="J22" i="191"/>
  <c r="J42" i="191" s="1"/>
  <c r="F15" i="193"/>
  <c r="F22" i="194"/>
  <c r="F42" i="194" s="1"/>
  <c r="F22" i="192"/>
  <c r="F42" i="192" s="1"/>
  <c r="F22" i="191"/>
  <c r="F42" i="191" s="1"/>
  <c r="F22" i="195"/>
  <c r="M9" i="193"/>
  <c r="F9" i="165"/>
  <c r="H20" i="194"/>
  <c r="H40" i="194" s="1"/>
  <c r="H20" i="192"/>
  <c r="H40" i="192" s="1"/>
  <c r="H20" i="191"/>
  <c r="H40" i="191" s="1"/>
  <c r="H20" i="195"/>
  <c r="N17" i="97"/>
  <c r="K17" i="191"/>
  <c r="K37" i="191" s="1"/>
  <c r="D17" i="164"/>
  <c r="D37" i="164" s="1"/>
  <c r="K17" i="195"/>
  <c r="D17" i="145"/>
  <c r="D37" i="145" s="1"/>
  <c r="K17" i="194"/>
  <c r="K37" i="194" s="1"/>
  <c r="D17" i="163"/>
  <c r="D37" i="163" s="1"/>
  <c r="D17" i="126"/>
  <c r="D37" i="126" s="1"/>
  <c r="D16" i="144" s="1"/>
  <c r="K17" i="192"/>
  <c r="K37" i="192" s="1"/>
  <c r="D17" i="166"/>
  <c r="D37" i="166" s="1"/>
  <c r="D17" i="80"/>
  <c r="D37" i="80" s="1"/>
  <c r="G9" i="193"/>
  <c r="G7" i="193"/>
  <c r="G22" i="192"/>
  <c r="G42" i="192" s="1"/>
  <c r="G22" i="191"/>
  <c r="G42" i="191" s="1"/>
  <c r="G22" i="195"/>
  <c r="G22" i="194"/>
  <c r="G42" i="194" s="1"/>
  <c r="J9" i="193"/>
  <c r="C9" i="165"/>
  <c r="M11" i="97"/>
  <c r="J11" i="192"/>
  <c r="J31" i="192" s="1"/>
  <c r="C11" i="166"/>
  <c r="C31" i="166" s="1"/>
  <c r="C11" i="126"/>
  <c r="C31" i="126" s="1"/>
  <c r="C10" i="144" s="1"/>
  <c r="J11" i="191"/>
  <c r="J31" i="191" s="1"/>
  <c r="C11" i="163"/>
  <c r="C31" i="163" s="1"/>
  <c r="C11" i="80"/>
  <c r="C31" i="80" s="1"/>
  <c r="J11" i="195"/>
  <c r="C11" i="164"/>
  <c r="C31" i="164" s="1"/>
  <c r="J11" i="194"/>
  <c r="J31" i="194" s="1"/>
  <c r="C11" i="145"/>
  <c r="C31" i="145" s="1"/>
  <c r="M13" i="190"/>
  <c r="M33" i="190" s="1"/>
  <c r="M33" i="97"/>
  <c r="F18" i="193"/>
  <c r="O17" i="97"/>
  <c r="L17" i="191"/>
  <c r="L37" i="191" s="1"/>
  <c r="E17" i="145"/>
  <c r="E37" i="145" s="1"/>
  <c r="L17" i="195"/>
  <c r="E17" i="166"/>
  <c r="E37" i="166" s="1"/>
  <c r="E17" i="80"/>
  <c r="E37" i="80" s="1"/>
  <c r="L17" i="194"/>
  <c r="L37" i="194" s="1"/>
  <c r="E17" i="163"/>
  <c r="E37" i="163" s="1"/>
  <c r="E17" i="126"/>
  <c r="E37" i="126" s="1"/>
  <c r="E16" i="144" s="1"/>
  <c r="L17" i="192"/>
  <c r="L37" i="192" s="1"/>
  <c r="E17" i="164"/>
  <c r="E37" i="164" s="1"/>
  <c r="D17" i="191"/>
  <c r="D37" i="191" s="1"/>
  <c r="D17" i="195"/>
  <c r="D17" i="194"/>
  <c r="D37" i="194" s="1"/>
  <c r="D17" i="192"/>
  <c r="D37" i="192" s="1"/>
  <c r="K12" i="193"/>
  <c r="D12" i="165"/>
  <c r="Q42" i="97" l="1"/>
  <c r="Q22" i="190"/>
  <c r="Q42" i="190" s="1"/>
  <c r="P37" i="97"/>
  <c r="P17" i="190"/>
  <c r="P37" i="190" s="1"/>
  <c r="R37" i="97"/>
  <c r="R17" i="190"/>
  <c r="R37" i="190" s="1"/>
  <c r="Q31" i="97"/>
  <c r="Q11" i="190"/>
  <c r="Q31" i="190" s="1"/>
  <c r="P42" i="97"/>
  <c r="P22" i="190"/>
  <c r="P42" i="190" s="1"/>
  <c r="O37" i="97"/>
  <c r="O17" i="190"/>
  <c r="O37" i="190" s="1"/>
  <c r="R42" i="97"/>
  <c r="R22" i="190"/>
  <c r="R42" i="190" s="1"/>
  <c r="Q34" i="97"/>
  <c r="Q14" i="190"/>
  <c r="Q34" i="190" s="1"/>
  <c r="O42" i="97"/>
  <c r="O22" i="190"/>
  <c r="O42" i="190" s="1"/>
  <c r="R40" i="97"/>
  <c r="R20" i="190"/>
  <c r="R40" i="190" s="1"/>
  <c r="O40" i="97"/>
  <c r="O20" i="190"/>
  <c r="O40" i="190" s="1"/>
  <c r="O34" i="97"/>
  <c r="O14" i="190"/>
  <c r="O34" i="190" s="1"/>
  <c r="Q37" i="97"/>
  <c r="Q17" i="190"/>
  <c r="Q37" i="190" s="1"/>
  <c r="R34" i="97"/>
  <c r="R14" i="190"/>
  <c r="R34" i="190" s="1"/>
  <c r="O31" i="97"/>
  <c r="O11" i="190"/>
  <c r="O31" i="190" s="1"/>
  <c r="R31" i="97"/>
  <c r="R11" i="190"/>
  <c r="R31" i="190" s="1"/>
  <c r="Q40" i="97"/>
  <c r="Q20" i="190"/>
  <c r="Q40" i="190" s="1"/>
  <c r="P31" i="97"/>
  <c r="P11" i="190"/>
  <c r="P31" i="190" s="1"/>
  <c r="P40" i="97"/>
  <c r="P20" i="190"/>
  <c r="P40" i="190" s="1"/>
  <c r="P34" i="97"/>
  <c r="P14" i="190"/>
  <c r="P34" i="190" s="1"/>
  <c r="M11" i="190"/>
  <c r="M31" i="190" s="1"/>
  <c r="M31" i="97"/>
  <c r="F21" i="193"/>
  <c r="F13" i="193"/>
  <c r="H19" i="165"/>
  <c r="O19" i="193"/>
  <c r="F16" i="165"/>
  <c r="M16" i="193"/>
  <c r="G13" i="193"/>
  <c r="B19" i="193"/>
  <c r="B13" i="193"/>
  <c r="F19" i="193"/>
  <c r="G10" i="193"/>
  <c r="M42" i="97"/>
  <c r="M22" i="190"/>
  <c r="M42" i="190" s="1"/>
  <c r="D16" i="193"/>
  <c r="E16" i="165"/>
  <c r="L16" i="193"/>
  <c r="N37" i="97"/>
  <c r="N17" i="190"/>
  <c r="N37" i="190" s="1"/>
  <c r="C10" i="193"/>
  <c r="B16" i="193"/>
  <c r="L22" i="190"/>
  <c r="L42" i="190" s="1"/>
  <c r="L42" i="97"/>
  <c r="N11" i="190"/>
  <c r="N31" i="190" s="1"/>
  <c r="N31" i="97"/>
  <c r="H21" i="193"/>
  <c r="E21" i="193"/>
  <c r="C13" i="165"/>
  <c r="J13" i="193"/>
  <c r="H10" i="193"/>
  <c r="I16" i="193"/>
  <c r="B16" i="165"/>
  <c r="L17" i="190"/>
  <c r="L37" i="190" s="1"/>
  <c r="L37" i="97"/>
  <c r="G16" i="165"/>
  <c r="N16" i="193"/>
  <c r="F10" i="193"/>
  <c r="J19" i="193"/>
  <c r="C19" i="165"/>
  <c r="N21" i="193"/>
  <c r="G21" i="165"/>
  <c r="C13" i="193"/>
  <c r="N40" i="97"/>
  <c r="N20" i="190"/>
  <c r="N40" i="190" s="1"/>
  <c r="D21" i="193"/>
  <c r="E10" i="165"/>
  <c r="L10" i="193"/>
  <c r="I13" i="193"/>
  <c r="B13" i="165"/>
  <c r="L34" i="97"/>
  <c r="L14" i="190"/>
  <c r="L34" i="190" s="1"/>
  <c r="C19" i="193"/>
  <c r="G19" i="165"/>
  <c r="N19" i="193"/>
  <c r="H16" i="165"/>
  <c r="O16" i="193"/>
  <c r="D13" i="193"/>
  <c r="F16" i="193"/>
  <c r="G19" i="193"/>
  <c r="G13" i="165"/>
  <c r="N13" i="193"/>
  <c r="F21" i="165"/>
  <c r="M21" i="193"/>
  <c r="N34" i="97"/>
  <c r="N14" i="190"/>
  <c r="N34" i="190" s="1"/>
  <c r="M10" i="193"/>
  <c r="F10" i="165"/>
  <c r="L20" i="190"/>
  <c r="L40" i="190" s="1"/>
  <c r="L40" i="97"/>
  <c r="C16" i="193"/>
  <c r="G21" i="193"/>
  <c r="D16" i="165"/>
  <c r="K16" i="193"/>
  <c r="H19" i="193"/>
  <c r="C21" i="165"/>
  <c r="J21" i="193"/>
  <c r="D19" i="193"/>
  <c r="E16" i="193"/>
  <c r="H21" i="165"/>
  <c r="O21" i="193"/>
  <c r="I10" i="193"/>
  <c r="B10" i="165"/>
  <c r="L11" i="190"/>
  <c r="L31" i="190" s="1"/>
  <c r="L31" i="97"/>
  <c r="C16" i="165"/>
  <c r="J16" i="193"/>
  <c r="G10" i="165"/>
  <c r="N10" i="193"/>
  <c r="D21" i="165"/>
  <c r="K21" i="193"/>
  <c r="B10" i="193"/>
  <c r="D10" i="193"/>
  <c r="M19" i="193"/>
  <c r="F19" i="165"/>
  <c r="E10" i="193"/>
  <c r="M13" i="193"/>
  <c r="F13" i="165"/>
  <c r="C10" i="165"/>
  <c r="J10" i="193"/>
  <c r="L21" i="193"/>
  <c r="E21" i="165"/>
  <c r="E19" i="165"/>
  <c r="L19" i="193"/>
  <c r="B21" i="165"/>
  <c r="I21" i="193"/>
  <c r="D10" i="165"/>
  <c r="K10" i="193"/>
  <c r="L13" i="193"/>
  <c r="E13" i="165"/>
  <c r="E13" i="193"/>
  <c r="M34" i="97"/>
  <c r="M14" i="190"/>
  <c r="M34" i="190" s="1"/>
  <c r="H16" i="193"/>
  <c r="E19" i="193"/>
  <c r="M40" i="97"/>
  <c r="M20" i="190"/>
  <c r="M40" i="190" s="1"/>
  <c r="D19" i="165"/>
  <c r="K19" i="193"/>
  <c r="H13" i="165"/>
  <c r="O13" i="193"/>
  <c r="O10" i="193"/>
  <c r="H10" i="165"/>
  <c r="H13" i="193"/>
  <c r="M17" i="190"/>
  <c r="M37" i="190" s="1"/>
  <c r="M37" i="97"/>
  <c r="C21" i="193"/>
  <c r="N22" i="190"/>
  <c r="N42" i="190" s="1"/>
  <c r="N42" i="97"/>
  <c r="D13" i="165"/>
  <c r="K13" i="193"/>
  <c r="B19" i="165"/>
  <c r="I19" i="193"/>
  <c r="B21" i="193"/>
  <c r="G16" i="193"/>
</calcChain>
</file>

<file path=xl/sharedStrings.xml><?xml version="1.0" encoding="utf-8"?>
<sst xmlns="http://schemas.openxmlformats.org/spreadsheetml/2006/main" count="2919" uniqueCount="302">
  <si>
    <t>Улучшенный Люкс</t>
  </si>
  <si>
    <t>Красная Поляна Люкс</t>
  </si>
  <si>
    <t>BB</t>
  </si>
  <si>
    <t>Люкс  с одной спальней</t>
  </si>
  <si>
    <t>06.03.2020-08.03.2020</t>
  </si>
  <si>
    <t>Дуплекс</t>
  </si>
  <si>
    <t>01.03.2020-05.03.2020</t>
  </si>
  <si>
    <t>от 1 до 6</t>
  </si>
  <si>
    <t>Период действия тарифа – до 31.03.2020</t>
  </si>
  <si>
    <t>Стоимость указана без скипасса.</t>
  </si>
  <si>
    <t>к тарифу обязательно прибавляется ски-пасс на взрослых в номере -  1500 р на каждый день с человека</t>
  </si>
  <si>
    <t>детский приобретается на ресепшн</t>
  </si>
  <si>
    <t>Условия отмены:</t>
  </si>
  <si>
    <t>08.01.2020 – 31.03.2020 – аннуляция без штрафа за 30 дней, менее 30 – штраф 100%</t>
  </si>
  <si>
    <t>Min stay – 2 nights</t>
  </si>
  <si>
    <t>Оплата до наступления аннуляции.</t>
  </si>
  <si>
    <t xml:space="preserve">Выдача ски-пассов на стойке регистрации в отеле при заселении. Возврат денежных средств за неиспользованные ски-пассы не производится. </t>
  </si>
  <si>
    <t xml:space="preserve">от 1 до 6 </t>
  </si>
  <si>
    <t>от 1 до 4</t>
  </si>
  <si>
    <t>NETTO RATES</t>
  </si>
  <si>
    <t>OPEN RATES</t>
  </si>
  <si>
    <t xml:space="preserve">Улучшенный люкс с одной спальней и гостиной     </t>
  </si>
  <si>
    <t>Мовенпик Красная Поляна (бывш. Горки Сьютс)</t>
  </si>
  <si>
    <t>Супериор кинг /Супериор твин</t>
  </si>
  <si>
    <t xml:space="preserve">OPEN RATES </t>
  </si>
  <si>
    <t xml:space="preserve">Дюплекс с двумя спальнями  </t>
  </si>
  <si>
    <t>Пентхаус с тремя спальнями</t>
  </si>
  <si>
    <t>01.04.2020-30.04.2020</t>
  </si>
  <si>
    <t>Супериор Кинг/Супериор Твин</t>
  </si>
  <si>
    <t>09.03.2020-10.03.2020</t>
  </si>
  <si>
    <t>12.03.2020-14.03.2020</t>
  </si>
  <si>
    <t>15.03.2020-20.03.2020</t>
  </si>
  <si>
    <t>21.03.2020-24.03.2020</t>
  </si>
  <si>
    <t>25.03.2020-31.03.2020</t>
  </si>
  <si>
    <t>Период проживания: 01.04.2020 – 30.04.2020</t>
  </si>
  <si>
    <t>Условия оплаты: согласно условиям в контракте</t>
  </si>
  <si>
    <t>Цены указаны в рублях и включают НДС (20%)</t>
  </si>
  <si>
    <t>Минимальный срок проживания: нет</t>
  </si>
  <si>
    <t>Политика отмены: бесплатная отмена бронирования возможна за 7 дней до заезда. В случае отмены бронирования позднее этого срока взимается оплата за одну ночь пребывания.</t>
  </si>
  <si>
    <t>Предложение ограничено и не комбинируется с другими действующими акциями отеля.</t>
  </si>
  <si>
    <t xml:space="preserve">Минимальный срок проживания: 2 ночи </t>
  </si>
  <si>
    <t>Тариф нетто включает:</t>
  </si>
  <si>
    <t>• завтрак по системе "Шведский стол"</t>
  </si>
  <si>
    <t>• обед и ужин по детокс меню</t>
  </si>
  <si>
    <t>• *1 дневной скипасс на все канатные дороги курорта</t>
  </si>
  <si>
    <t>• купонная книга на бесплатные активности и скидки в СПА центры курорта</t>
  </si>
  <si>
    <t>• ежедневные занятия йогой</t>
  </si>
  <si>
    <t>• подъем на канатной дороге до уровня 960м</t>
  </si>
  <si>
    <t>Курорт «Красная Поляна» оставляет за собой право изменять услуги и тарифы в составе пакета. Курорт «Красная Поляна» оставляет за собой приостановить данное предложение.</t>
  </si>
  <si>
    <t>*К тарифам на все отели обязательно необходимо добавлять стоимость прогулочного ски-пасса единоразово:</t>
  </si>
  <si>
    <t>- 700 рублей взрослый ски-пасс</t>
  </si>
  <si>
    <t>- 400 рублей детский ски-пасс (c 7 – 12 лет)</t>
  </si>
  <si>
    <t>- бесплатно до 6 лет</t>
  </si>
  <si>
    <t>Даты бронирования: 27.02.2020 - 15.04.2020</t>
  </si>
  <si>
    <t>• Бесплатное размещение 2 детей до 12 лет, включая завтрак и посещение СПА</t>
  </si>
  <si>
    <t>• Завтрак "Шведский стол"</t>
  </si>
  <si>
    <t>• Посещение СПА комплекса отеля</t>
  </si>
  <si>
    <t>• Бесплатный WI-FI в номере</t>
  </si>
  <si>
    <t>• Подъем на канатной дороге до уровня +960м</t>
  </si>
  <si>
    <r>
      <rPr>
        <b/>
        <sz val="11"/>
        <color indexed="8"/>
        <rFont val="Calibri"/>
        <family val="2"/>
        <charset val="204"/>
      </rPr>
      <t>Дополнительные услуги пакетного предложения (предоставляются по купонной книжке) *:</t>
    </r>
    <r>
      <rPr>
        <sz val="10"/>
        <rFont val="Arial Cyr"/>
        <charset val="204"/>
      </rPr>
      <t xml:space="preserve">
★ *Прогулочный билет "Панорама Красной Поляны" (действует для всех гостей, проживающих в номере)
★ Прокат городского велосипеда в главном прокате курорта на 1 час (действует однократно для одного взрослого и одного ребенка до 12 лет включительно)
★ Посещение аттракциона «Колесо Времени» (действует однократно для всех гостей, проживающих в номере, при единовременном посещении)
★ Посещение Детского развлекательного центра Страна Медведия в течение 1 часа до 14.00 (действует на ребенка от 3 до 14 лет включительно)
★ Один круг на аттракционе "Богатырские гонки" (действует на 1 человека от 110 см.)
★ 3 игры в игровых автоматах центра развлечений "Хали-Гали"
★ Посещение музея современного творчества "Олгиз"
★ Бесплатная видеосъемка при прохождении комнаты страха "Амбулатория"
★ Скидка 50% на посещение Хаски-центра для одного взрослого
★ Посещение Парка приключений Wonder Land со скидкой 30%
★ Скидку 20% на прокат электротранспорта на выбор
★ Скидку 10% на полет на параплане и на фото- и видеосъемку в подарок
★ Скидку 50% на аренду боулинг-дорожек центра развлечений "Хали-Гали"
★ Скидку 200 р на входные билеты в аквапарк Mountain Beach
★ Скидку 20% на любой киносеанс в кинотеатре "Старсинема"
★ Скидку 50% на билет в комнату страха "Амбулатория"
★ Скидку 500 р в магазине натуральной косметики LiA craft cosmetics
★ Скидку 50% на 1 час посещения центра развлечений "Хали-Гали"
★ Скидку 30% на творческий мастер-класс арт-студии "Белый Лис"
★ Скидку 100 р на услуги семейного салона красоты Family Beauty Club
★ Скидку 10% на любые покупки в художественно-музыкальном салоне "ОЛГИЗ"
★ Скидку 25% на VIP-прокат горных лыж и сноубордов в тест-центре "Антимузей друзей"
★ Скидку 15% на один сеанс игры в Anvio VR Arena
★ Скидку 20% на весь ассортимент фирменного магазина Курорта Красная Поляна
★ Обучение лучной стрельбе и 5 бесплатных дополнительных выстрелов из лука (Поляна 960)
★ Прокат беговела 1 час
★ Посещение хаски-центра (действует на 1 ребенка до 10 лет в сопровождении взрослого.)
* Купонная книжка выдается при заселении и предоставляется на номер. Купоны действуют
однократно. Условия предоставления дополнительных услуг прописаны в купонной книжке. Курорт
«Красная Поляна» оставляет за собой право изменять услуги в составе пакета. Тарифы
предоставлены со скидкой 15% от лучшей цены дня, возможно изменения тарифов.</t>
    </r>
  </si>
  <si>
    <t>*К тарифам на все отели необходимо добавлять стоимость прогулочного ски-пасса единоразово:</t>
  </si>
  <si>
    <t>• посещение СПА центра</t>
  </si>
  <si>
    <t>Период проживания: 20.03.2020 по 16.04.2020</t>
  </si>
  <si>
    <t>01.04.2020-16.04.2020</t>
  </si>
  <si>
    <t>C завтраками/ Bed and breakfast</t>
  </si>
  <si>
    <t>Открытые тарифы/ Open rates</t>
  </si>
  <si>
    <t>В стоимость включено/ Rates include:</t>
  </si>
  <si>
    <t>Бесплатный беспроводной интернет на всей территории отеля/ Wi-Fi;</t>
  </si>
  <si>
    <t>Чай/кофе, вода в номера/tea and coffee in the room;</t>
  </si>
  <si>
    <t>Подъем до уровня +960 м./ Free of charge access to a cable car "Krasnaya Polyana" К-1  (Polyana 540 - Polyana 960);</t>
  </si>
  <si>
    <t>Условия аннуляции/ Cancellation policy:</t>
  </si>
  <si>
    <t>Условия/ Conditions:</t>
  </si>
  <si>
    <t>великолепный завтрак по системе "Шведский стол"</t>
  </si>
  <si>
    <t>купонную книгу на бесплатные активности курорта и скидки в СПА центры</t>
  </si>
  <si>
    <t>подъем на канатной дороге до уровня 960м</t>
  </si>
  <si>
    <t xml:space="preserve">парковка на Поляне 960; </t>
  </si>
  <si>
    <t>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t>
  </si>
  <si>
    <t>the reservation can be canceled without penalty up to 24 hours before arrival. Cancellation after the specified time - a penalty - the cost of the first night of stay.</t>
  </si>
  <si>
    <t>Завтрак/ Breakfast;</t>
  </si>
  <si>
    <t>НДС 20% (в рублях) за номер в сутки/ VAT 20%;</t>
  </si>
  <si>
    <r>
      <t xml:space="preserve">Период продажи: </t>
    </r>
    <r>
      <rPr>
        <b/>
        <sz val="9"/>
        <rFont val="Times New Roman"/>
        <family val="1"/>
        <charset val="204"/>
      </rPr>
      <t>с 05.08.2021 - 15.12.2021​</t>
    </r>
    <r>
      <rPr>
        <sz val="9"/>
        <rFont val="Times New Roman"/>
        <family val="1"/>
        <charset val="204"/>
      </rPr>
      <t xml:space="preserve">/ Period of sales: </t>
    </r>
    <r>
      <rPr>
        <b/>
        <sz val="9"/>
        <rFont val="Times New Roman"/>
        <family val="1"/>
        <charset val="204"/>
      </rPr>
      <t>с 05.08.2021 - 15.12.2021​</t>
    </r>
  </si>
  <si>
    <r>
      <t xml:space="preserve">Период проживания: </t>
    </r>
    <r>
      <rPr>
        <b/>
        <sz val="9"/>
        <rFont val="Times New Roman"/>
        <family val="1"/>
        <charset val="204"/>
      </rPr>
      <t xml:space="preserve">с 01.10.2021 - 16.12.202​1 </t>
    </r>
    <r>
      <rPr>
        <sz val="9"/>
        <rFont val="Times New Roman"/>
        <family val="1"/>
        <charset val="204"/>
      </rPr>
      <t xml:space="preserve">/ Period of stay: </t>
    </r>
    <r>
      <rPr>
        <b/>
        <sz val="9"/>
        <rFont val="Times New Roman"/>
        <family val="1"/>
        <charset val="204"/>
      </rPr>
      <t>с 01.10.2021 - 16.12.202​1</t>
    </r>
  </si>
  <si>
    <t xml:space="preserve">Долина 960 </t>
  </si>
  <si>
    <t>Премиум Кинг- Твин / Premium King -Twin</t>
  </si>
  <si>
    <t>Виста Кинг/ Vista King</t>
  </si>
  <si>
    <t>Эксклюзивный Кинг/ Exclusive King</t>
  </si>
  <si>
    <t>Панорама Люкс/ Panorama Suite</t>
  </si>
  <si>
    <t>Долина Люкс/ Dolina Suite</t>
  </si>
  <si>
    <t>от 1 до 3</t>
  </si>
  <si>
    <t>Пользование СПА/ free SPA;</t>
  </si>
  <si>
    <t>НДС 20% (в рублях) за номер в сутки/ VAT 20%.</t>
  </si>
  <si>
    <t xml:space="preserve">Открытые тарифы/ Open rates				</t>
  </si>
  <si>
    <r>
      <t xml:space="preserve">Тарифы «Раннего бронирования»  являются невозвратными. В случае сокращения или отмены бронирования, взимается штраф в размере </t>
    </r>
    <r>
      <rPr>
        <b/>
        <sz val="9"/>
        <color indexed="8"/>
        <rFont val="Times New Roman"/>
        <family val="1"/>
        <charset val="204"/>
      </rPr>
      <t xml:space="preserve">100% </t>
    </r>
    <r>
      <rPr>
        <sz val="9"/>
        <color indexed="8"/>
        <rFont val="Times New Roman"/>
        <family val="1"/>
        <charset val="204"/>
      </rPr>
      <t xml:space="preserve">от стоимости бронирования, совершенного Заказчиком/
"Early booking" rates are non-refundable. In case of reduction or cancellation of the reservation, a penalty - </t>
    </r>
    <r>
      <rPr>
        <b/>
        <sz val="9"/>
        <color indexed="8"/>
        <rFont val="Times New Roman"/>
        <family val="1"/>
        <charset val="204"/>
      </rPr>
      <t>100%</t>
    </r>
    <r>
      <rPr>
        <sz val="9"/>
        <color indexed="8"/>
        <rFont val="Times New Roman"/>
        <family val="1"/>
        <charset val="204"/>
      </rPr>
      <t xml:space="preserve"> of the cost of the reservation.</t>
    </r>
  </si>
  <si>
    <r>
      <t xml:space="preserve">Мин срок бронирования до заезда: </t>
    </r>
    <r>
      <rPr>
        <b/>
        <sz val="9"/>
        <color indexed="8"/>
        <rFont val="Times New Roman"/>
        <family val="1"/>
        <charset val="204"/>
      </rPr>
      <t>15</t>
    </r>
    <r>
      <rPr>
        <sz val="9"/>
        <color indexed="8"/>
        <rFont val="Times New Roman"/>
        <family val="1"/>
        <charset val="204"/>
      </rPr>
      <t xml:space="preserve"> дней/ Min. Booking period before arrival: </t>
    </r>
    <r>
      <rPr>
        <b/>
        <sz val="9"/>
        <color indexed="8"/>
        <rFont val="Times New Roman"/>
        <family val="1"/>
        <charset val="204"/>
      </rPr>
      <t>15</t>
    </r>
    <r>
      <rPr>
        <sz val="9"/>
        <color indexed="8"/>
        <rFont val="Times New Roman"/>
        <family val="1"/>
        <charset val="204"/>
      </rPr>
      <t xml:space="preserve"> days.</t>
    </r>
  </si>
  <si>
    <t>Открытый тариф "Зарядись Энергией Гор"</t>
  </si>
  <si>
    <t>Купонная книга выдается при заселении из расчета: 1 номер = 1 книга / Coupon book is issued at check-in at the rate: 1 room = 1 book.</t>
  </si>
  <si>
    <t>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he services provided may depend on the weather conditions and the work of ropeways. NAO "Krasnaya Polyana" reserves the right to change the services in the package.</t>
  </si>
  <si>
    <r>
      <t>Предложение ограничено и не комбинируется с</t>
    </r>
    <r>
      <rPr>
        <i/>
        <sz val="8"/>
        <color indexed="8"/>
        <rFont val="Verdana"/>
        <family val="2"/>
        <charset val="204"/>
      </rPr>
      <t> </t>
    </r>
    <r>
      <rPr>
        <sz val="8"/>
        <color indexed="8"/>
        <rFont val="Verdana"/>
        <family val="2"/>
        <charset val="204"/>
      </rPr>
      <t>другими действующими акциями отеля / The offer is limited and cannot be combined with other current hotel promotions.</t>
    </r>
  </si>
  <si>
    <t>В купонную книжку входят скидки до 50%, специальные предложения и бесплатные  бонусные услуги / The coupon book includes discounts of up to 50%, special offers and free bonus services.</t>
  </si>
  <si>
    <r>
      <t>*</t>
    </r>
    <r>
      <rPr>
        <sz val="8"/>
        <color indexed="8"/>
        <rFont val="Verdana"/>
        <family val="2"/>
        <charset val="204"/>
      </rPr>
      <t> </t>
    </r>
    <r>
      <rPr>
        <u/>
        <sz val="8"/>
        <color indexed="8"/>
        <rFont val="Verdana"/>
        <family val="2"/>
        <charset val="204"/>
      </rPr>
      <t>Услуги и бонусы предложения действуют только в период проживания и предоставляются однократно, согласно условиям в купонной книге /</t>
    </r>
    <r>
      <rPr>
        <sz val="8"/>
        <color indexed="8"/>
        <rFont val="Verdana"/>
        <family val="2"/>
        <charset val="204"/>
      </rPr>
      <t>* Services and bonus offers are valid only during the stay and are provided once, according to the conditions in the coupon book.</t>
    </r>
  </si>
  <si>
    <t xml:space="preserve">NETTO  RATES </t>
  </si>
  <si>
    <t>Открытые тарифы "Раннее бронирование"</t>
  </si>
  <si>
    <t>Открытые тарифы "4=3"</t>
  </si>
  <si>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r>
    <r>
      <rPr>
        <sz val="9"/>
        <color indexed="10"/>
        <rFont val="Times New Roman"/>
        <family val="1"/>
        <charset val="204"/>
      </rPr>
      <t xml:space="preserve">
</t>
    </r>
  </si>
  <si>
    <r>
      <t>В предложение «Зарядись энергией гор» входят </t>
    </r>
    <r>
      <rPr>
        <b/>
        <i/>
        <sz val="8"/>
        <color indexed="8"/>
        <rFont val="Verdana"/>
        <family val="2"/>
        <charset val="204"/>
      </rPr>
      <t>бесплатно</t>
    </r>
    <r>
      <rPr>
        <b/>
        <sz val="8"/>
        <color indexed="8"/>
        <rFont val="Verdana"/>
        <family val="2"/>
        <charset val="204"/>
      </rPr>
      <t> </t>
    </r>
    <r>
      <rPr>
        <sz val="8"/>
        <color indexed="8"/>
        <rFont val="Verdana"/>
        <family val="2"/>
        <charset val="204"/>
      </rPr>
      <t>хиты летнего сезона (</t>
    </r>
    <r>
      <rPr>
        <sz val="8"/>
        <color rgb="FFC00000"/>
        <rFont val="Verdana"/>
        <family val="2"/>
        <charset val="204"/>
      </rPr>
      <t>* условия предлоставления услуг подробно представлены в купонной книге</t>
    </r>
    <r>
      <rPr>
        <sz val="8"/>
        <color indexed="8"/>
        <rFont val="Verdana"/>
        <family val="2"/>
        <charset val="204"/>
      </rPr>
      <t>):</t>
    </r>
  </si>
  <si>
    <t xml:space="preserve">1. Прогулочный билет "День в горах" для подъема к горным вершинам / Walking ticket "Day in the Mountains" for reaching the mountain peaks.  Услуга предоставляется однократно для всех  гостей в номере / The service is provided once for all guests in the room </t>
  </si>
  <si>
    <t xml:space="preserve">2. Обзорная групповая экскурсия по курорту с профессиональным гидом / Group tour of the resort with a professional guide. Услуга предоставляется однократно для всех  гостей в номере / The service is provided once for all guests in the room </t>
  </si>
  <si>
    <t xml:space="preserve">3. Прохождение любого маршрута в Веревочном парке на выбор / Passing any route in the Rope Park on your choice; Действует на прохождение  одного  выбранного  маршрута  для  каждого гостя из числа проживающих в номере, при единовременном посещении парка / Valid for the passage of one selected route for each guest staying in the room, on a single visit to the park.
 </t>
  </si>
  <si>
    <t xml:space="preserve">5. Мастер-класс от Академии райдеров по катанию на скейтбордах и роликах / Master class from The Riders Academy on skateboarding and rollerblading. Действует на одно занятие для всех гостей,  проживающих  в  номере,  при  единовременном  посещении /  Valid for one class for all guests staying in the room at a single visit
</t>
  </si>
  <si>
    <t>Открытые тарифы BAR -10%</t>
  </si>
  <si>
    <t>Отдыхай и катай</t>
  </si>
  <si>
    <r>
      <t xml:space="preserve">Мин срок бронирования до заезда: </t>
    </r>
    <r>
      <rPr>
        <b/>
        <sz val="9"/>
        <color theme="1"/>
        <rFont val="Times New Roman"/>
        <family val="1"/>
      </rPr>
      <t>03</t>
    </r>
    <r>
      <rPr>
        <sz val="9"/>
        <color indexed="8"/>
        <rFont val="Times New Roman"/>
        <family val="1"/>
        <charset val="204"/>
      </rPr>
      <t xml:space="preserve"> дней/ Min. Booking period before arrival: </t>
    </r>
    <r>
      <rPr>
        <b/>
        <sz val="9"/>
        <color indexed="8"/>
        <rFont val="Times New Roman"/>
        <family val="1"/>
        <charset val="204"/>
      </rPr>
      <t>03</t>
    </r>
    <r>
      <rPr>
        <sz val="9"/>
        <color indexed="8"/>
        <rFont val="Times New Roman"/>
        <family val="1"/>
        <charset val="204"/>
      </rPr>
      <t xml:space="preserve"> days.</t>
    </r>
  </si>
  <si>
    <t>Специальный тариф "Осенние каникулы" / Special offer "Autumn holidays"</t>
  </si>
  <si>
    <t>Специальный тариф "Зарядись энергий гор Активный пакет" / Special offer "Energize the Mountains Active"</t>
  </si>
  <si>
    <t>Специальное предложение "Отдыхай и катай"  / Special offer "Rest and Ski"</t>
  </si>
  <si>
    <t>Открытые тарифы "Раннее бронирование" 10%</t>
  </si>
  <si>
    <t>Бесплатное размещение 2 детей возрастом до 12 лет, включая завтрак и доп.место /  Free accommodation for 2 children under 12 years old, including breakfast and extra bed.</t>
  </si>
  <si>
    <t>Дополнительно ЕДИНОРАЗОВО добавляется в стоимость заявки купонные книги для каждого взрослого, стоимость - 1200 взрослый. При размещении дополнительных гостей, также ЕДИНОРАЗОВО добавляется в стоимость заявки купонные книжки на каждого гостя - 1200 взрослый. / Extra pay  for coupon book per every adult at once. Cost  - 1200 rub per adult at the main and extra bed.</t>
  </si>
  <si>
    <t>Купонная книга с 10 бесплатными активностями и скидками на другие акции Курорта / 
Coupon book with 10 free activities and discounts for other promotions of the Krasnaya Polyana Resort</t>
  </si>
  <si>
    <r>
      <t>По купонной книге в предложение</t>
    </r>
    <r>
      <rPr>
        <b/>
        <sz val="10"/>
        <rFont val="Times New Roman"/>
        <family val="1"/>
        <charset val="204"/>
      </rPr>
      <t> «Зарядись энергией гор - Активный» входят</t>
    </r>
    <r>
      <rPr>
        <sz val="10"/>
        <rFont val="Times New Roman"/>
        <family val="1"/>
        <charset val="204"/>
      </rPr>
      <t> </t>
    </r>
    <r>
      <rPr>
        <i/>
        <sz val="10"/>
        <rFont val="Times New Roman"/>
        <family val="1"/>
        <charset val="204"/>
      </rPr>
      <t>бесплатно* / The Special offer "Energize the Mountains Active" includes free of charge (for hotel guests):</t>
    </r>
  </si>
  <si>
    <t>6. Прокат скейтборда или роликов на 1 час в Академии райдеров (действует на всех гостей) / Skateboard or rollerblading for 1 hour at the Rider Academy(valid for all guests);</t>
  </si>
  <si>
    <t>10. Поход с гидом Бюро приключений 100К (действует на всех гостей) / Нiking along the eco-trails with a guide (valid for all guests).</t>
  </si>
  <si>
    <t xml:space="preserve">4. Групповая фитнес-тренировка «Йога-класс» /Group fitness training "Yoga class".  Действует  однократно  для  всех  гостей,  проживающих  в  номере, при  единовременном  посещении  тренировки /  Valid once for all guests staying in the room at a single visit to the training </t>
  </si>
  <si>
    <t xml:space="preserve">9. Кормление оленя ягелем на Ферме северных оленей / Feeding reindeer with reindeer moss at the Reindeer Farm.  Купон действует на один пакетик ягеля / The coupon is valid for one sachet of yagel
</t>
  </si>
  <si>
    <t xml:space="preserve">7. Прокат городского велосипеда на 1 час / City bike rental for 1 hour. Действует однократно  на  одного  гостя  на  аренду  велосипеда на один час / Valid once per guest for one hour bike rental.
</t>
  </si>
  <si>
    <t xml:space="preserve">8. Заезд на картодроме GoKart960  / Race at the GoKart960 karting track.  Действует однократно на один заезд для одного гостя /Valid once per check-in for one guest
</t>
  </si>
  <si>
    <t>Период бронирования: 21.02.2022 - 10.04.2022 /  Period of sales: 21.02.2022 - 10.04.2022</t>
  </si>
  <si>
    <r>
      <t xml:space="preserve">Период проживания: </t>
    </r>
    <r>
      <rPr>
        <b/>
        <sz val="9"/>
        <rFont val="Times New Roman"/>
        <family val="1"/>
        <charset val="204"/>
      </rPr>
      <t xml:space="preserve">с 18.03.2022 - 11.04.2022 </t>
    </r>
    <r>
      <rPr>
        <sz val="9"/>
        <rFont val="Times New Roman"/>
        <family val="1"/>
        <charset val="204"/>
      </rPr>
      <t xml:space="preserve">/ Period of stay: </t>
    </r>
    <r>
      <rPr>
        <b/>
        <sz val="9"/>
        <rFont val="Times New Roman"/>
        <family val="1"/>
        <charset val="204"/>
      </rPr>
      <t>18.03.2022 - 11.04.2022</t>
    </r>
  </si>
  <si>
    <t>1. Прогулочные билеты к горным вершинам «Панорама Красной Поляны»
действуют на подъём к смотровой площадке на Поляну 2200, для всех взрослых, проживающих в номере / Walking tickets to the mountain peaks "Panorama Krasnaya Polyana".
Tickets are valid for the single hike up to the observation deck at the Polyana 2200, for all adults staying in the room</t>
  </si>
  <si>
    <t xml:space="preserve">2. Обзорная экскурсия на Поляне 540 для всех гостей, проживающих в номере / Panoramic tour at the Polyana 540 for all guests staying in the room
</t>
  </si>
  <si>
    <t>4. Посещение хаски-центра, знакомство с культурой северных народов. Действует на одного ребенка до 18 лет / Visit to the Husky Center, explore the culture of northern people. Valid for one child under 18 years old</t>
  </si>
  <si>
    <t xml:space="preserve">3. 2-часовое занятие на горных лыжах в группе для новичков. Действует для всех гостей старше 3 лет, проживающих в номере (занятия – по вторникам и четвергам) / 2-hour beginners' skiing lesson. Valid for all guests over the age of 3 staying in the room (classes are on Tuesdays and Thursdays)
</t>
  </si>
  <si>
    <t>5. Интерактивная экскурсия по истории Красной Поляны и стикерпак «Серна Поля» в подарок 
Действует для всех гостей, проживающих в номере, стикерпак для детей до 18 лет (экскурсия проводится 2 раза в неделю) / Interactive tour of the history of Krasnaya Polyana and a "Serna Polya" stickerpack as a gift. Valid for all guests staying in the room, stickerpack for children under 18 years old (lesson takes place 2 times a week)</t>
  </si>
  <si>
    <t>10. Прокат городского велосипеда на 1 час / City bike rental for 1 hour. Действует однократно на 1 взрослого и ребёнка до 12 лет при единовременной аренде / Valid one time for 1 adult and child under 12 years of age on a single rental</t>
  </si>
  <si>
    <t>6. 1 час игры в киберспортивном клубе COLIZEUM. Действует для всех новых пользователей клуба с 8:00 до 17:00 / 1 hour of playing at COLIZEUM cybersports club is valid for all new users of the club from 8:00 to 17:00</t>
  </si>
  <si>
    <t>7. Билет на аттракцион «Богатырские гонки» от Сочи Парка. Действует на 1 гостя старше 4 лет, ростом от 110 см / Ticket to the attraction "Bogatyr Races" from Sochi Park. Valid for 1 guest over 4 years of age, 110 cm tall and above</t>
  </si>
  <si>
    <t>8. Беговая тренировка с фитнес-инструктором длительностью 1 час. Действует для всех гостей, проживающих в номере / Running training with a fitness instructor for 1 hour. Valid for all room guests</t>
  </si>
  <si>
    <t xml:space="preserve">9. Стретчинг-занятие с фитнес-инструктором в Rixos Royal SPA. Действует для всех гостей, проживающих в номере.  / Stretching training with fitness instructor at Rixos Royal SPA. Valid for all guests staying in the room
</t>
  </si>
  <si>
    <t>Дополнительно ЕДИНОРАЗОВО в стоимость заявки добавляются прогулочные ски-пассы  для каждого взрослого и ребенка, стоимость - 1200 взрослый / 750 детский. При размещении дополнительных гостей, также ЕДИНОРАЗОВО добавляются в стоимость заявки прогулочные ски-пассы на каждого гостя - 1200 взрослый/750 детский. Стоимость прогулочных ски-пассов на всех взрослых и детей просим сразу добавлять в заявку. / Extra pay  for ski-passes per every adult and child at once. Cost  - 1200 rub per adult / 750 rub per child.  The cost of the ski-passes for each guest (at extra bed)  is also added - 1200 rub per adult / 750 rub per child. Please, add the cost of ski-passes for all and adult children to the application immediately.</t>
  </si>
  <si>
    <t>Условия / Conditions:</t>
  </si>
  <si>
    <r>
      <t xml:space="preserve">По купонной книге в предложение </t>
    </r>
    <r>
      <rPr>
        <b/>
        <sz val="10"/>
        <rFont val="Times New Roman"/>
        <family val="1"/>
        <charset val="204"/>
      </rPr>
      <t>«Весенние Каникулы»</t>
    </r>
    <r>
      <rPr>
        <sz val="10"/>
        <rFont val="Times New Roman"/>
        <family val="1"/>
        <charset val="204"/>
      </rPr>
      <t xml:space="preserve"> входят </t>
    </r>
    <r>
      <rPr>
        <i/>
        <sz val="10"/>
        <rFont val="Times New Roman"/>
        <family val="1"/>
        <charset val="204"/>
      </rPr>
      <t>бесплатно* / The special offer "Spring holidays" includes free of charge (for hotel guests):</t>
    </r>
    <r>
      <rPr>
        <sz val="10"/>
        <rFont val="Times New Roman"/>
        <family val="1"/>
        <charset val="204"/>
      </rPr>
      <t>:</t>
    </r>
  </si>
  <si>
    <t>Специальный тариф "Весенние каникулы" / Special offer "Spring holidays"</t>
  </si>
  <si>
    <r>
      <t xml:space="preserve">Период продажи: </t>
    </r>
    <r>
      <rPr>
        <b/>
        <sz val="9"/>
        <rFont val="Times New Roman"/>
        <family val="1"/>
      </rPr>
      <t>18.03.2022</t>
    </r>
    <r>
      <rPr>
        <b/>
        <sz val="9"/>
        <rFont val="Times New Roman"/>
        <family val="1"/>
        <charset val="204"/>
      </rPr>
      <t xml:space="preserve"> - 29.09.2022</t>
    </r>
    <r>
      <rPr>
        <sz val="9"/>
        <rFont val="Times New Roman"/>
        <family val="1"/>
        <charset val="204"/>
      </rPr>
      <t xml:space="preserve">/ Period of sales: </t>
    </r>
    <r>
      <rPr>
        <b/>
        <sz val="9"/>
        <rFont val="Times New Roman"/>
        <family val="1"/>
        <charset val="204"/>
      </rPr>
      <t>18.03.2022 - 29.09.2022</t>
    </r>
  </si>
  <si>
    <r>
      <t xml:space="preserve">Период проживания: </t>
    </r>
    <r>
      <rPr>
        <b/>
        <sz val="9"/>
        <rFont val="Times New Roman"/>
        <family val="1"/>
      </rPr>
      <t>01.06.2022</t>
    </r>
    <r>
      <rPr>
        <b/>
        <sz val="9"/>
        <rFont val="Times New Roman"/>
        <family val="1"/>
        <charset val="204"/>
      </rPr>
      <t xml:space="preserve"> - 30.09.2022​</t>
    </r>
    <r>
      <rPr>
        <sz val="9"/>
        <rFont val="Times New Roman"/>
        <family val="1"/>
        <charset val="204"/>
      </rPr>
      <t xml:space="preserve">/ Period of stay: </t>
    </r>
    <r>
      <rPr>
        <b/>
        <sz val="9"/>
        <rFont val="Times New Roman"/>
        <family val="1"/>
        <charset val="204"/>
      </rPr>
      <t>01.06.2022 - 30.09.2022​</t>
    </r>
  </si>
  <si>
    <t>1. Прогулочные билеты на канатную дорогу для посещения водопада Поликаря высотой 70 м 
 Действует для всех взрослых гостей, проживающих в номере./ Walking tickets for the cable car to visit the waterfall of Polikaria, 70 m high. Valid for all adult guests staying in the room</t>
  </si>
  <si>
    <t xml:space="preserve">3.  Почтовая открытка-сувенир для отправки с вершины Чёрная Пирамида на высоте 2375 м. Действует на 1 открытку. / Postcard souvenir for sending from the top of the Black Pyramid at 2375 m. Valid for 1 postcard
</t>
  </si>
  <si>
    <t xml:space="preserve">4.  Фитнес-тренировка в группе на территории курорта. Действует для всех гостей, проживающих в номере. / Fitness training in the group on the territory of the resort
Valid for all in-room guests.
</t>
  </si>
  <si>
    <t>5.  Мастер-класс Академии райдеров по катанию на скейтбордах и роликах. Действует для всех гостей, проживающих в номер. / Master class of the Academy of Riders in skateboarding and rollerblading. Valid for all room guests</t>
  </si>
  <si>
    <t>6.  Тестовый спуск по трассам байк-парка. Действует на 1 гостя старше 14 лет / Bike park test downhill. Valid for 1 guest over 14 years old</t>
  </si>
  <si>
    <t>7.  Прокат городского велосипеда на 1 час. Действует на одного взрослого и ребёнка до 12 лет/ City bike rental for 1 hour. Valid for one adult and a child under 12 years of age</t>
  </si>
  <si>
    <r>
      <t>8. Прокат беговелов на 1 час. Действует на всех детей от 2 до 5 лет, проживающих в номере</t>
    </r>
    <r>
      <rPr>
        <sz val="11"/>
        <color theme="1"/>
        <rFont val="Calibri"/>
        <family val="2"/>
        <charset val="204"/>
        <scheme val="minor"/>
      </rPr>
      <t xml:space="preserve"> /</t>
    </r>
    <r>
      <rPr>
        <sz val="8"/>
        <color theme="1"/>
        <rFont val="Verdana"/>
        <family val="2"/>
        <charset val="204"/>
      </rPr>
      <t xml:space="preserve"> Balance bike</t>
    </r>
    <r>
      <rPr>
        <sz val="9"/>
        <color theme="1"/>
        <rFont val="Verdana"/>
        <family val="2"/>
        <charset val="204"/>
      </rPr>
      <t xml:space="preserve"> rental for 1 hour. Valid for all children from 2 to 5 years old staying in the room</t>
    </r>
  </si>
  <si>
    <t xml:space="preserve">9.  Прохождение 1 маршрута Верёвочного парка 900. Действует на 1 гостя, проживающего в номере / Passage of 1 route of the Rope Park 900. Valid for 1 guest staying in the room
</t>
  </si>
  <si>
    <t xml:space="preserve">10.  Видео 360° с панорамной площадки на Поляне 2200. Действует на 1 видео. / 360° video from the panoramic site at Glade 2200. Valid for 1 video
</t>
  </si>
  <si>
    <t>2. Обзорная групповая экскурсия с гидом по достопримечательностям курорта. Действует для всех гостей, проживающих в номере. / Guided group tour of the resort's landmarks 
Valid for all room guests</t>
  </si>
  <si>
    <t>Купонная книга с 11 бесплатными активностями курорта и скидками на другие акции</t>
  </si>
  <si>
    <t>Трансфер на пляж Имеретинский</t>
  </si>
  <si>
    <t xml:space="preserve">*Пляж функционирует с 01.06.2022-30.09.2022,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</si>
  <si>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r>
      <t>Мин срок бронирования до заезда: 14</t>
    </r>
    <r>
      <rPr>
        <sz val="9"/>
        <color indexed="8"/>
        <rFont val="Times New Roman"/>
        <family val="1"/>
        <charset val="204"/>
      </rPr>
      <t xml:space="preserve"> дней/ Min. Booking period before arrival: 14 days.</t>
    </r>
  </si>
  <si>
    <t xml:space="preserve">% НДС согласно НК РФ </t>
  </si>
  <si>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На период </t>
    </r>
    <r>
      <rPr>
        <b/>
        <sz val="9"/>
        <rFont val="Times New Roman"/>
        <family val="1"/>
        <charset val="204"/>
      </rPr>
      <t>30.12.2022-08.01.2023, включительно</t>
    </r>
    <r>
      <rPr>
        <sz val="9"/>
        <rFont val="Times New Roman"/>
        <family val="1"/>
      </rPr>
      <t xml:space="preserve">, -  бесплатная отмена бронирования за </t>
    </r>
    <r>
      <rPr>
        <b/>
        <sz val="9"/>
        <rFont val="Times New Roman"/>
        <family val="1"/>
        <charset val="204"/>
      </rPr>
      <t>30</t>
    </r>
    <r>
      <rPr>
        <sz val="9"/>
        <rFont val="Times New Roman"/>
        <family val="1"/>
      </rPr>
      <t xml:space="preserve"> дней до заезда. Бронирование должно быть 100% предоплаченным Заказчиком. Отмена после указанного времени – штраф в 100% размере от стоимости бронирования.
The reservation can be canceled without penalty up to </t>
    </r>
    <r>
      <rPr>
        <b/>
        <sz val="9"/>
        <rFont val="Times New Roman"/>
        <family val="1"/>
        <charset val="204"/>
      </rPr>
      <t>24</t>
    </r>
    <r>
      <rPr>
        <sz val="9"/>
        <rFont val="Times New Roman"/>
        <family val="1"/>
      </rPr>
      <t xml:space="preserve"> hours before arrival. Cancellation after the specified time - a penalty - the cost of the first night of stay.
 For the period</t>
    </r>
    <r>
      <rPr>
        <b/>
        <sz val="9"/>
        <rFont val="Times New Roman"/>
        <family val="1"/>
        <charset val="204"/>
      </rPr>
      <t xml:space="preserve"> 30.12.2022-08.01.2023 inclusive</t>
    </r>
    <r>
      <rPr>
        <sz val="9"/>
        <rFont val="Times New Roman"/>
        <family val="1"/>
      </rPr>
      <t xml:space="preserve">, - free cancellation </t>
    </r>
    <r>
      <rPr>
        <b/>
        <sz val="9"/>
        <rFont val="Times New Roman"/>
        <family val="1"/>
        <charset val="204"/>
      </rPr>
      <t>30</t>
    </r>
    <r>
      <rPr>
        <sz val="9"/>
        <rFont val="Times New Roman"/>
        <family val="1"/>
      </rPr>
      <t xml:space="preserve"> days before arrival. Reservation must be 100% prepaid by the Customer. Cancellation after the specified time - a penalty - 100% of the cost of the reservation.                                                                                                                                                             </t>
    </r>
  </si>
  <si>
    <t xml:space="preserve">11. Бесплатный трансфер на морской пляж Курорта Красная Поляна / Free shuttle service to the sea beach of Krasnaya Polyana Resort
</t>
  </si>
  <si>
    <r>
      <t xml:space="preserve">Дополнительно ЕДИНОРАЗОВО в стоимость заявки добавляются прогулочные ски-пассы  для каждого взрослого и ребенка, стоимость - </t>
    </r>
    <r>
      <rPr>
        <b/>
        <sz val="11"/>
        <color theme="1"/>
        <rFont val="Calibri"/>
        <family val="2"/>
      </rPr>
      <t>1300</t>
    </r>
    <r>
      <rPr>
        <sz val="11"/>
        <color theme="1"/>
        <rFont val="Calibri"/>
        <family val="2"/>
        <charset val="204"/>
      </rPr>
      <t xml:space="preserve"> взрослый. При размещении дополнительных гостей, также ЕДИНОРАЗОВО добавляются в стоимость заявки прогулочные ски-пассы на каждого гостя - </t>
    </r>
    <r>
      <rPr>
        <b/>
        <sz val="11"/>
        <color theme="1"/>
        <rFont val="Calibri"/>
        <family val="2"/>
      </rPr>
      <t>1300</t>
    </r>
    <r>
      <rPr>
        <sz val="11"/>
        <color theme="1"/>
        <rFont val="Calibri"/>
        <family val="2"/>
        <charset val="204"/>
      </rPr>
      <t xml:space="preserve"> взрослый. Стоимость прогулочных ски-пассов на всех взрослых просим сразу добавлять в заявку. / Extra pay  for ski-passes per every adult at once. Cost  - </t>
    </r>
    <r>
      <rPr>
        <b/>
        <sz val="11"/>
        <color theme="1"/>
        <rFont val="Calibri"/>
        <family val="2"/>
      </rPr>
      <t>1300</t>
    </r>
    <r>
      <rPr>
        <sz val="11"/>
        <color theme="1"/>
        <rFont val="Calibri"/>
        <family val="2"/>
        <charset val="204"/>
      </rPr>
      <t xml:space="preserve"> rub per adult.  The cost of the ski-passes for each guest (at extra bed)  is also added - </t>
    </r>
    <r>
      <rPr>
        <b/>
        <sz val="11"/>
        <color theme="1"/>
        <rFont val="Calibri"/>
        <family val="2"/>
      </rPr>
      <t>1300</t>
    </r>
    <r>
      <rPr>
        <sz val="11"/>
        <color theme="1"/>
        <rFont val="Calibri"/>
        <family val="2"/>
        <charset val="204"/>
      </rPr>
      <t xml:space="preserve"> rub per adult. Please, add the cost of ski-passes for all and adult children to the application immediately.</t>
    </r>
  </si>
  <si>
    <t>в том числе НДС, предусмотренный НК РФ</t>
  </si>
  <si>
    <r>
      <t xml:space="preserve">Период проживания: </t>
    </r>
    <r>
      <rPr>
        <b/>
        <sz val="9"/>
        <rFont val="Times New Roman"/>
        <family val="1"/>
        <charset val="204"/>
      </rPr>
      <t xml:space="preserve">с 01.10.2022 - 30.11.202​2 </t>
    </r>
    <r>
      <rPr>
        <sz val="9"/>
        <rFont val="Times New Roman"/>
        <family val="1"/>
        <charset val="204"/>
      </rPr>
      <t xml:space="preserve">/ Period of stay: </t>
    </r>
    <r>
      <rPr>
        <b/>
        <sz val="9"/>
        <rFont val="Times New Roman"/>
        <family val="1"/>
        <charset val="204"/>
      </rPr>
      <t>с 01.10.2022 - 30.11.202​2</t>
    </r>
  </si>
  <si>
    <t>2. Обзорная экскурсия по курорту с гидом-экскурсоводом (действует для всех гостей, проживающих в номере) / Guided sightseeing tour at the resort (valid for all guests staying in the room)</t>
  </si>
  <si>
    <t>1. Прогулочный билет "Панорама Красной Поляны" на все открытые канатные дороги (действует для всех гостей, проживающих в номере) / The ski tour ticket "Panorama Krasnaya Polyana" for all open ropeways (valid for all guests staying in the room)</t>
  </si>
  <si>
    <t xml:space="preserve">3. Прокат роликов или скейтборда на 1 час в Академии райдеров (действует для всех гостей, проживающих в номере) / Rent a roller skates or skateboard for 1 hour at the Rider Academy (valid for all guests staying in the room)
 </t>
  </si>
  <si>
    <t>4. Прокат городского велосипеда на 1 час / City bike rental for 1 hour. Действует однократно на 1 взрослого и ребёнка до 12 лет при единовременной аренде / Valid one time for 1 adult and child under 12 years of age on a single rental</t>
  </si>
  <si>
    <r>
      <t xml:space="preserve">По купонной книге в предложение </t>
    </r>
    <r>
      <rPr>
        <b/>
        <sz val="10"/>
        <rFont val="Times New Roman"/>
        <family val="1"/>
        <charset val="204"/>
      </rPr>
      <t>«Яркие Осенние Каникулы»</t>
    </r>
    <r>
      <rPr>
        <sz val="10"/>
        <rFont val="Times New Roman"/>
        <family val="1"/>
        <charset val="204"/>
      </rPr>
      <t xml:space="preserve"> входят </t>
    </r>
    <r>
      <rPr>
        <i/>
        <sz val="10"/>
        <rFont val="Times New Roman"/>
        <family val="1"/>
        <charset val="204"/>
      </rPr>
      <t>бесплатно* / The special offer "Autumn holidays" includes free of charge (for hotel guests):</t>
    </r>
  </si>
  <si>
    <r>
      <t xml:space="preserve">Период продажи: </t>
    </r>
    <r>
      <rPr>
        <b/>
        <sz val="9"/>
        <rFont val="Times New Roman"/>
        <family val="1"/>
        <charset val="204"/>
      </rPr>
      <t>с 05.08.2022 - 29.11.2022​</t>
    </r>
    <r>
      <rPr>
        <sz val="9"/>
        <rFont val="Times New Roman"/>
        <family val="1"/>
        <charset val="204"/>
      </rPr>
      <t xml:space="preserve">/ Period of sales: </t>
    </r>
    <r>
      <rPr>
        <b/>
        <sz val="9"/>
        <rFont val="Times New Roman"/>
        <family val="1"/>
        <charset val="204"/>
      </rPr>
      <t>с 05.08.2022 - 29.11.2022</t>
    </r>
  </si>
  <si>
    <r>
      <t>Дополнительно ЕДИНОРАЗОВО в стоимость заявки добавляются прогулочные ски-пассы за каждого взрослого гостя (</t>
    </r>
    <r>
      <rPr>
        <b/>
        <sz val="11"/>
        <color theme="1"/>
        <rFont val="Calibri"/>
        <family val="2"/>
      </rPr>
      <t>возраст от 13 лет)</t>
    </r>
    <r>
      <rPr>
        <sz val="11"/>
        <color theme="1"/>
        <rFont val="Calibri"/>
        <family val="2"/>
        <charset val="204"/>
      </rPr>
      <t xml:space="preserve">, стоимость - </t>
    </r>
    <r>
      <rPr>
        <b/>
        <sz val="11"/>
        <color theme="1"/>
        <rFont val="Calibri"/>
        <family val="2"/>
      </rPr>
      <t>1700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1700</t>
    </r>
    <r>
      <rPr>
        <sz val="11"/>
        <color theme="1"/>
        <rFont val="Calibri"/>
        <family val="2"/>
        <charset val="204"/>
      </rPr>
      <t xml:space="preserve"> руб. (</t>
    </r>
    <r>
      <rPr>
        <b/>
        <sz val="11"/>
        <color theme="1"/>
        <rFont val="Calibri"/>
        <family val="2"/>
      </rPr>
      <t>возраст от 13 лет</t>
    </r>
    <r>
      <rPr>
        <sz val="11"/>
        <color theme="1"/>
        <rFont val="Calibri"/>
        <family val="2"/>
        <charset val="204"/>
      </rPr>
      <t>). Стоимость прогулочных ски-пассов на всех взрослых просим сразу добавлять в заявку. / Extra pay  for ski-passes per every adult at once (</t>
    </r>
    <r>
      <rPr>
        <b/>
        <sz val="11"/>
        <color theme="1"/>
        <rFont val="Calibri"/>
        <family val="2"/>
      </rPr>
      <t>ages from 13 y.o. and up</t>
    </r>
    <r>
      <rPr>
        <sz val="11"/>
        <color theme="1"/>
        <rFont val="Calibri"/>
        <family val="2"/>
        <charset val="204"/>
      </rPr>
      <t xml:space="preserve">). Cost  - </t>
    </r>
    <r>
      <rPr>
        <b/>
        <sz val="11"/>
        <color theme="1"/>
        <rFont val="Calibri"/>
        <family val="2"/>
      </rPr>
      <t>1700</t>
    </r>
    <r>
      <rPr>
        <sz val="11"/>
        <color theme="1"/>
        <rFont val="Calibri"/>
        <family val="2"/>
        <charset val="204"/>
      </rPr>
      <t xml:space="preserve"> rub per adult (</t>
    </r>
    <r>
      <rPr>
        <b/>
        <sz val="11"/>
        <color theme="1"/>
        <rFont val="Calibri"/>
        <family val="2"/>
      </rPr>
      <t>ages from 13 y.o. and up</t>
    </r>
    <r>
      <rPr>
        <sz val="11"/>
        <color theme="1"/>
        <rFont val="Calibri"/>
        <family val="2"/>
        <charset val="204"/>
      </rPr>
      <t xml:space="preserve">).  The cost of the ski-passes for each guest (at extra bed)  is also added - </t>
    </r>
    <r>
      <rPr>
        <b/>
        <sz val="11"/>
        <color theme="1"/>
        <rFont val="Calibri"/>
        <family val="2"/>
      </rPr>
      <t>1700</t>
    </r>
    <r>
      <rPr>
        <sz val="11"/>
        <color theme="1"/>
        <rFont val="Calibri"/>
        <family val="2"/>
        <charset val="204"/>
      </rPr>
      <t xml:space="preserve"> rub per adult </t>
    </r>
    <r>
      <rPr>
        <b/>
        <sz val="11"/>
        <color theme="1"/>
        <rFont val="Calibri"/>
        <family val="2"/>
      </rPr>
      <t>(ages from 13 y.o. and up</t>
    </r>
    <r>
      <rPr>
        <sz val="11"/>
        <color theme="1"/>
        <rFont val="Calibri"/>
        <family val="2"/>
        <charset val="204"/>
      </rPr>
      <t>). Please, add the cost of ski-passes for all  adults to the application immediately.</t>
    </r>
  </si>
  <si>
    <t>Ограничения / Restrictions</t>
  </si>
  <si>
    <t xml:space="preserve">Минимальное количество ночей проживания: 4 ночи / Minimum stay 4 nights </t>
  </si>
  <si>
    <t xml:space="preserve">Максимальное количество ночей проживания: 4 ночи / Maximum stay 4 nights </t>
  </si>
  <si>
    <t>5. Посещение кинотеатра Старсинема до 14:00 / Visiting the Starsinema until 2:00 p.m.</t>
  </si>
  <si>
    <t>6. VR-экскурсия "Полет над Красной Поляной" / VR-excursion "Flight over Krasnaya Polyana"</t>
  </si>
  <si>
    <t>7. Открытка-сувенир для отправки с вершины Чёрная Пирамида (предоставляется 1 открытка на номер) / Postcard-souvenir for sending from the summit of the Black Pyramid (1 postcard per number is provided)</t>
  </si>
  <si>
    <t>8. Мастер-класс по росписи гипсовой фигурки в детском клубе "Рай" в отеле Marriott (для всех гостей до 6 лет) / Master class in plaster figure painting at the Paradise Children's Club at the Marriott (for all guests up to 6 years old)</t>
  </si>
  <si>
    <t xml:space="preserve">9. Стикерпак с талисманом курорта Серной Полей (предоставляется один стикерпак на номер) / Sticker pack with the Sulphur Fields resort mascot (one sticker pack per room is provided)
</t>
  </si>
  <si>
    <t xml:space="preserve">10. Консультация стилиста и визажиста от салона Privé7 в Soul SPA by Marriott (всем гостям, проживающим в номере) / Stylist and makeup artist consultation from Privé7 at Soul SPA by Marriott (for all in-room guests)
</t>
  </si>
  <si>
    <t xml:space="preserve">OPEN  RATES </t>
  </si>
  <si>
    <t>Минимальное количество ночей проживания в дату заезда - Min stay for arrival date*</t>
  </si>
  <si>
    <t>Ограничения  / Restrictions</t>
  </si>
  <si>
    <t>18.02.23-19.02.23, включительно - min stay 5 nights / 18.02.23-19.02.23, included - min stay 5 nights</t>
  </si>
  <si>
    <t>20.02.23 - 23.02.23 включительно, запрет заезда в указанную дату / close to arrival for the period 20.02.23 - 23.02.23, included</t>
  </si>
  <si>
    <t>24.02.23 - min stay 5 nights / 24.02.23 - min stay 5 nights</t>
  </si>
  <si>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На период </t>
    </r>
    <r>
      <rPr>
        <b/>
        <sz val="9"/>
        <color theme="1"/>
        <rFont val="Times New Roman"/>
        <family val="1"/>
        <charset val="204"/>
      </rPr>
      <t>30.12.2022-08.01.2023, включительно</t>
    </r>
    <r>
      <rPr>
        <sz val="9"/>
        <color theme="1"/>
        <rFont val="Times New Roman"/>
        <family val="1"/>
        <charset val="204"/>
      </rPr>
      <t>, -  бесплатная отмена бронирования за 3</t>
    </r>
    <r>
      <rPr>
        <b/>
        <sz val="9"/>
        <color theme="1"/>
        <rFont val="Times New Roman"/>
        <family val="1"/>
        <charset val="204"/>
      </rPr>
      <t>0</t>
    </r>
    <r>
      <rPr>
        <sz val="9"/>
        <color theme="1"/>
        <rFont val="Times New Roman"/>
        <family val="1"/>
        <charset val="204"/>
      </rPr>
      <t xml:space="preserve"> дней до заезда. Бронирование должно быть </t>
    </r>
    <r>
      <rPr>
        <b/>
        <sz val="9"/>
        <color theme="1"/>
        <rFont val="Times New Roman"/>
        <family val="1"/>
        <charset val="204"/>
      </rPr>
      <t>100%</t>
    </r>
    <r>
      <rPr>
        <sz val="9"/>
        <color theme="1"/>
        <rFont val="Times New Roman"/>
        <family val="1"/>
        <charset val="204"/>
      </rPr>
      <t xml:space="preserve"> предоплаченным Заказчиком. Отмена после указанного времени – штраф в </t>
    </r>
    <r>
      <rPr>
        <b/>
        <sz val="9"/>
        <color theme="1"/>
        <rFont val="Times New Roman"/>
        <family val="1"/>
        <charset val="204"/>
      </rPr>
      <t>100%</t>
    </r>
    <r>
      <rPr>
        <sz val="9"/>
        <color theme="1"/>
        <rFont val="Times New Roman"/>
        <family val="1"/>
        <charset val="204"/>
      </rPr>
      <t xml:space="preserve"> размере от стоимости бронирования.
The reservation can be canceled without penalty up to 24 hours before arrival. Cancellation after the specified time - a penalty - the cost of the first night of stay.
 For the period </t>
    </r>
    <r>
      <rPr>
        <b/>
        <sz val="9"/>
        <color theme="1"/>
        <rFont val="Times New Roman"/>
        <family val="1"/>
        <charset val="204"/>
      </rPr>
      <t>30.12.2022-08.01.2023 inclusive</t>
    </r>
    <r>
      <rPr>
        <sz val="9"/>
        <color theme="1"/>
        <rFont val="Times New Roman"/>
        <family val="1"/>
        <charset val="204"/>
      </rPr>
      <t>, - free cancellation 3</t>
    </r>
    <r>
      <rPr>
        <b/>
        <sz val="9"/>
        <color theme="1"/>
        <rFont val="Times New Roman"/>
        <family val="1"/>
        <charset val="204"/>
      </rPr>
      <t>0</t>
    </r>
    <r>
      <rPr>
        <sz val="9"/>
        <color theme="1"/>
        <rFont val="Times New Roman"/>
        <family val="1"/>
        <charset val="204"/>
      </rPr>
      <t xml:space="preserve"> days before arrival. Reservation must be </t>
    </r>
    <r>
      <rPr>
        <b/>
        <sz val="9"/>
        <color theme="1"/>
        <rFont val="Times New Roman"/>
        <family val="1"/>
        <charset val="204"/>
      </rPr>
      <t>100%</t>
    </r>
    <r>
      <rPr>
        <sz val="9"/>
        <color theme="1"/>
        <rFont val="Times New Roman"/>
        <family val="1"/>
        <charset val="204"/>
      </rPr>
      <t xml:space="preserve"> prepaid by the Customer. Cancellation after the specified time - a penalty - </t>
    </r>
    <r>
      <rPr>
        <b/>
        <sz val="9"/>
        <color theme="1"/>
        <rFont val="Times New Roman"/>
        <family val="1"/>
        <charset val="204"/>
      </rPr>
      <t>100%</t>
    </r>
    <r>
      <rPr>
        <sz val="9"/>
        <color theme="1"/>
        <rFont val="Times New Roman"/>
        <family val="1"/>
        <charset val="204"/>
      </rPr>
      <t xml:space="preserve"> of the cost of the reservation.</t>
    </r>
    <r>
      <rPr>
        <sz val="9"/>
        <color indexed="8"/>
        <rFont val="Times New Roman"/>
        <family val="1"/>
        <charset val="204"/>
      </rPr>
      <t xml:space="preserve">
</t>
    </r>
    <r>
      <rPr>
        <b/>
        <sz val="11"/>
        <color rgb="FFFF0000"/>
        <rFont val="Times New Roman"/>
        <family val="1"/>
      </rPr>
      <t>На период 18.02.23-25.02.23 Базовый тариф не доступен, тариф невозвратный со 100% оплатой.</t>
    </r>
    <r>
      <rPr>
        <sz val="9"/>
        <color indexed="8"/>
        <rFont val="Times New Roman"/>
        <family val="1"/>
        <charset val="204"/>
      </rPr>
      <t xml:space="preserve">
</t>
    </r>
  </si>
  <si>
    <t>1. Прогулочные билеты на подъёмники «Панорама Красной Поляны» (для всех гостей в номере 7+, до 7 лет бесплатно) / Walking passes to the ski elevators "Panorama Krasnaya Polyana" (for all guests in room 7+, up to 7 years old free of charge)</t>
  </si>
  <si>
    <t xml:space="preserve">2. Занятие на горных лыжах для детей в Академии райдеров 2 часа  (для всех детей в номере 6-12 лет, в группе по расписанию / Children's alpine skiing lesson at Rider Academy 2 hours (for all children in the room 6-12 years old, in a scheduled group
</t>
  </si>
  <si>
    <t>3. VR-экскурсия «Полёт над Красной Поляны» (для всех гостей в номере 5+) / 3. VR-excursion "Flight over Krasnaya Polyana" (for all guests in room 5+)</t>
  </si>
  <si>
    <t>4. Посещение детского развлекательного центра «Хали-Гали» 30 мин (для всех детей 4-14 лет) / Visit to the children's entertainment center "Haly-Galy" 30 min (for all children 4-14 years)</t>
  </si>
  <si>
    <t>5. Прокат роликов и скейтбордов в Академии райдеров 1 час (для всех гостей в номере) / Roller skates and skateboards rental at Rider Academy 1 hour (for all guests in the room)</t>
  </si>
  <si>
    <t>6. Интерактив «По следам кавказской серны. Знакомство с горной природой» (для всех гостей в номере) / Interactive "On the tracks of the Caucasian chamois. Acquaintance with mountain nature" (for all guests in the room)</t>
  </si>
  <si>
    <t>7. Посещение парка развлечений Wonder Land (для всех детей до 12 лет) / Visiting the Wonder Land theme park (for all children under 12 years old)</t>
  </si>
  <si>
    <t>8. Тренировка для детей в клубе единоборств «Крепость» (для всех детей в номере 5-14 лет, до 5 лет бесплатно) / Training for children in the martial arts club "Fortress" (for all children in the room 5-14 years old, under 5 years old free of charge)</t>
  </si>
  <si>
    <t xml:space="preserve">9. Прокат городского велосипеда 1 час (для всех гостей в номере) / City bike rental 1 hour (for all guests in the room)
</t>
  </si>
  <si>
    <t>10. Стикерпак «Серна Поля» в подарок (для всех детей в номере) / Serna Polya stickerpack as a gift (for all children in the room)</t>
  </si>
  <si>
    <r>
      <t xml:space="preserve">Дополнительно ЕДИНОРАЗОВО в стоимость заявки добавляются прогулочные ски-пассы для каждого гостя стоимость - </t>
    </r>
    <r>
      <rPr>
        <b/>
        <sz val="11"/>
        <color theme="1"/>
        <rFont val="Calibri"/>
        <family val="2"/>
      </rPr>
      <t>1500</t>
    </r>
    <r>
      <rPr>
        <sz val="11"/>
        <color theme="1"/>
        <rFont val="Calibri"/>
        <family val="2"/>
        <charset val="204"/>
      </rPr>
      <t xml:space="preserve"> взрослый. При размещении дополнительных гостей, также ЕДИНОРАЗОВО добавляются в стоимость заявки прогулочные ски-пассы на каждого гостя - </t>
    </r>
    <r>
      <rPr>
        <b/>
        <sz val="11"/>
        <color theme="1"/>
        <rFont val="Calibri"/>
        <family val="2"/>
      </rPr>
      <t>1500</t>
    </r>
    <r>
      <rPr>
        <sz val="11"/>
        <color theme="1"/>
        <rFont val="Calibri"/>
        <family val="2"/>
        <charset val="204"/>
      </rPr>
      <t xml:space="preserve"> взрослый. Стоимость прогулочных ски-пассов на всех взрослых просим сразу добавлять в заявку. / Extra pay  for ski-passes per every guest at once. Cost  - </t>
    </r>
    <r>
      <rPr>
        <b/>
        <sz val="11"/>
        <color theme="1"/>
        <rFont val="Calibri"/>
        <family val="2"/>
      </rPr>
      <t>1500</t>
    </r>
    <r>
      <rPr>
        <sz val="11"/>
        <color theme="1"/>
        <rFont val="Calibri"/>
        <family val="2"/>
        <charset val="204"/>
      </rPr>
      <t xml:space="preserve"> rub per adult.  The cost of the ski-passes for each guest (at extra bed) must be also added - </t>
    </r>
    <r>
      <rPr>
        <b/>
        <sz val="11"/>
        <color theme="1"/>
        <rFont val="Calibri"/>
        <family val="2"/>
      </rPr>
      <t>1500</t>
    </r>
    <r>
      <rPr>
        <sz val="11"/>
        <color theme="1"/>
        <rFont val="Calibri"/>
        <family val="2"/>
        <charset val="204"/>
      </rPr>
      <t xml:space="preserve"> rub per adult. Please, add the cost of ski-passes for all persons to the application immediately.</t>
    </r>
  </si>
  <si>
    <r>
      <rPr>
        <sz val="9"/>
        <color theme="1"/>
        <rFont val="Times New Roman"/>
        <family val="1"/>
      </rPr>
      <t>Период бронирования</t>
    </r>
    <r>
      <rPr>
        <b/>
        <sz val="9"/>
        <color theme="1"/>
        <rFont val="Times New Roman"/>
        <family val="1"/>
        <charset val="204"/>
      </rPr>
      <t>: 15.03.2023 - 29</t>
    </r>
    <r>
      <rPr>
        <b/>
        <sz val="9"/>
        <color theme="1"/>
        <rFont val="Times New Roman"/>
        <family val="1"/>
      </rPr>
      <t>.06.2023</t>
    </r>
    <r>
      <rPr>
        <b/>
        <sz val="9"/>
        <color theme="1"/>
        <rFont val="Times New Roman"/>
        <family val="1"/>
        <charset val="204"/>
      </rPr>
      <t xml:space="preserve"> /  </t>
    </r>
    <r>
      <rPr>
        <sz val="9"/>
        <color theme="1"/>
        <rFont val="Times New Roman"/>
        <family val="1"/>
      </rPr>
      <t>Period of sales</t>
    </r>
    <r>
      <rPr>
        <b/>
        <sz val="9"/>
        <color theme="1"/>
        <rFont val="Times New Roman"/>
        <family val="1"/>
        <charset val="204"/>
      </rPr>
      <t>: 15.03.2023 - 29.06.2023</t>
    </r>
  </si>
  <si>
    <r>
      <t xml:space="preserve">Период проживания: </t>
    </r>
    <r>
      <rPr>
        <b/>
        <sz val="9"/>
        <color theme="1"/>
        <rFont val="Times New Roman"/>
        <family val="1"/>
        <charset val="204"/>
      </rPr>
      <t xml:space="preserve">с 15.03.2023 - 30.06.2023 </t>
    </r>
    <r>
      <rPr>
        <sz val="9"/>
        <color theme="1"/>
        <rFont val="Times New Roman"/>
        <family val="1"/>
        <charset val="204"/>
      </rPr>
      <t xml:space="preserve">/ Period of stay: </t>
    </r>
    <r>
      <rPr>
        <b/>
        <sz val="9"/>
        <color theme="1"/>
        <rFont val="Times New Roman"/>
        <family val="1"/>
        <charset val="204"/>
      </rPr>
      <t>15.03.2023 - 30.06.2023</t>
    </r>
  </si>
  <si>
    <r>
      <t>Дополнительно ЕДИНОРАЗОВО в стоимость заявки добавляются прогулочные ски-пассы за каждого взрослого гостя (</t>
    </r>
    <r>
      <rPr>
        <sz val="11"/>
        <color theme="1"/>
        <rFont val="Calibri"/>
        <family val="2"/>
      </rPr>
      <t xml:space="preserve">возраст </t>
    </r>
    <r>
      <rPr>
        <b/>
        <sz val="11"/>
        <color theme="1"/>
        <rFont val="Calibri"/>
        <family val="2"/>
      </rPr>
      <t>от</t>
    </r>
    <r>
      <rPr>
        <sz val="11"/>
        <color theme="1"/>
        <rFont val="Calibri"/>
        <family val="2"/>
      </rPr>
      <t xml:space="preserve"> </t>
    </r>
    <r>
      <rPr>
        <b/>
        <sz val="11"/>
        <color theme="1"/>
        <rFont val="Calibri"/>
        <family val="2"/>
      </rPr>
      <t>13</t>
    </r>
    <r>
      <rPr>
        <sz val="11"/>
        <color theme="1"/>
        <rFont val="Calibri"/>
        <family val="2"/>
      </rPr>
      <t xml:space="preserve"> лет)</t>
    </r>
    <r>
      <rPr>
        <sz val="11"/>
        <color theme="1"/>
        <rFont val="Calibri"/>
        <family val="2"/>
        <charset val="204"/>
      </rPr>
      <t xml:space="preserve">, стоимость - </t>
    </r>
    <r>
      <rPr>
        <b/>
        <sz val="11"/>
        <color theme="1"/>
        <rFont val="Calibri"/>
        <family val="2"/>
      </rPr>
      <t>1650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1650</t>
    </r>
    <r>
      <rPr>
        <sz val="11"/>
        <color theme="1"/>
        <rFont val="Calibri"/>
        <family val="2"/>
        <charset val="204"/>
      </rPr>
      <t xml:space="preserve"> руб. (</t>
    </r>
    <r>
      <rPr>
        <sz val="11"/>
        <color theme="1"/>
        <rFont val="Calibri"/>
        <family val="2"/>
      </rPr>
      <t xml:space="preserve">возраст </t>
    </r>
    <r>
      <rPr>
        <b/>
        <sz val="11"/>
        <color theme="1"/>
        <rFont val="Calibri"/>
        <family val="2"/>
      </rPr>
      <t>от</t>
    </r>
    <r>
      <rPr>
        <sz val="11"/>
        <color theme="1"/>
        <rFont val="Calibri"/>
        <family val="2"/>
      </rPr>
      <t xml:space="preserve"> </t>
    </r>
    <r>
      <rPr>
        <b/>
        <sz val="11"/>
        <color theme="1"/>
        <rFont val="Calibri"/>
        <family val="2"/>
      </rPr>
      <t>13</t>
    </r>
    <r>
      <rPr>
        <sz val="11"/>
        <color theme="1"/>
        <rFont val="Calibri"/>
        <family val="2"/>
      </rPr>
      <t xml:space="preserve"> лет)</t>
    </r>
    <r>
      <rPr>
        <sz val="11"/>
        <color theme="1"/>
        <rFont val="Calibri"/>
        <family val="2"/>
        <charset val="204"/>
      </rPr>
      <t>. Стоимость прогулочных ски-пассов на всех взрослых просим сразу добавлять в заявку. / Extra pay  for ski-passes per every adult at once (</t>
    </r>
    <r>
      <rPr>
        <sz val="11"/>
        <color theme="1"/>
        <rFont val="Calibri"/>
        <family val="2"/>
      </rPr>
      <t xml:space="preserve">ages </t>
    </r>
    <r>
      <rPr>
        <b/>
        <sz val="11"/>
        <color theme="1"/>
        <rFont val="Calibri"/>
        <family val="2"/>
      </rPr>
      <t>from 13 y.o</t>
    </r>
    <r>
      <rPr>
        <sz val="11"/>
        <color theme="1"/>
        <rFont val="Calibri"/>
        <family val="2"/>
      </rPr>
      <t>. and up</t>
    </r>
    <r>
      <rPr>
        <sz val="11"/>
        <color theme="1"/>
        <rFont val="Calibri"/>
        <family val="2"/>
        <charset val="204"/>
      </rPr>
      <t xml:space="preserve">). Cost  - </t>
    </r>
    <r>
      <rPr>
        <b/>
        <sz val="11"/>
        <color theme="1"/>
        <rFont val="Calibri"/>
        <family val="2"/>
      </rPr>
      <t>1650</t>
    </r>
    <r>
      <rPr>
        <sz val="11"/>
        <color theme="1"/>
        <rFont val="Calibri"/>
        <family val="2"/>
        <charset val="204"/>
      </rPr>
      <t xml:space="preserve"> rub per adult (</t>
    </r>
    <r>
      <rPr>
        <sz val="11"/>
        <color theme="1"/>
        <rFont val="Calibri"/>
        <family val="2"/>
      </rPr>
      <t xml:space="preserve">ages </t>
    </r>
    <r>
      <rPr>
        <b/>
        <sz val="11"/>
        <color theme="1"/>
        <rFont val="Calibri"/>
        <family val="2"/>
      </rPr>
      <t>from</t>
    </r>
    <r>
      <rPr>
        <sz val="11"/>
        <color theme="1"/>
        <rFont val="Calibri"/>
        <family val="2"/>
      </rPr>
      <t xml:space="preserve"> </t>
    </r>
    <r>
      <rPr>
        <b/>
        <sz val="11"/>
        <color theme="1"/>
        <rFont val="Calibri"/>
        <family val="2"/>
      </rPr>
      <t>13 y.o.</t>
    </r>
    <r>
      <rPr>
        <sz val="11"/>
        <color theme="1"/>
        <rFont val="Calibri"/>
        <family val="2"/>
      </rPr>
      <t xml:space="preserve"> and up</t>
    </r>
    <r>
      <rPr>
        <sz val="11"/>
        <color theme="1"/>
        <rFont val="Calibri"/>
        <family val="2"/>
        <charset val="204"/>
      </rPr>
      <t xml:space="preserve">).  The cost of the ski-passes for each guest (at extra bed)  is also added - </t>
    </r>
    <r>
      <rPr>
        <b/>
        <sz val="11"/>
        <color theme="1"/>
        <rFont val="Calibri"/>
        <family val="2"/>
      </rPr>
      <t>1650</t>
    </r>
    <r>
      <rPr>
        <sz val="11"/>
        <color theme="1"/>
        <rFont val="Calibri"/>
        <family val="2"/>
        <charset val="204"/>
      </rPr>
      <t xml:space="preserve"> rub per adult </t>
    </r>
    <r>
      <rPr>
        <sz val="11"/>
        <color theme="1"/>
        <rFont val="Calibri"/>
        <family val="2"/>
      </rPr>
      <t>(ages</t>
    </r>
    <r>
      <rPr>
        <b/>
        <sz val="11"/>
        <color theme="1"/>
        <rFont val="Calibri"/>
        <family val="2"/>
      </rPr>
      <t xml:space="preserve"> from 13 y.o. </t>
    </r>
    <r>
      <rPr>
        <sz val="11"/>
        <color theme="1"/>
        <rFont val="Calibri"/>
        <family val="2"/>
      </rPr>
      <t>and up</t>
    </r>
    <r>
      <rPr>
        <sz val="11"/>
        <color theme="1"/>
        <rFont val="Calibri"/>
        <family val="2"/>
        <charset val="204"/>
      </rPr>
      <t>). Please, add the cost of ski-passes for all aduts to the application immediately.</t>
    </r>
  </si>
  <si>
    <r>
      <t xml:space="preserve">Период продажи: </t>
    </r>
    <r>
      <rPr>
        <b/>
        <sz val="9"/>
        <rFont val="Times New Roman"/>
        <family val="1"/>
      </rPr>
      <t>22.03.2023</t>
    </r>
    <r>
      <rPr>
        <b/>
        <sz val="9"/>
        <rFont val="Times New Roman"/>
        <family val="1"/>
        <charset val="204"/>
      </rPr>
      <t xml:space="preserve"> - 29.09.2023</t>
    </r>
    <r>
      <rPr>
        <sz val="9"/>
        <rFont val="Times New Roman"/>
        <family val="1"/>
        <charset val="204"/>
      </rPr>
      <t xml:space="preserve">/ Period of sales: </t>
    </r>
    <r>
      <rPr>
        <b/>
        <sz val="9"/>
        <rFont val="Times New Roman"/>
        <family val="1"/>
        <charset val="204"/>
      </rPr>
      <t>22.03.2023 - 29.09.2023</t>
    </r>
  </si>
  <si>
    <r>
      <t xml:space="preserve">Период проживания: </t>
    </r>
    <r>
      <rPr>
        <b/>
        <sz val="9"/>
        <rFont val="Times New Roman"/>
        <family val="1"/>
      </rPr>
      <t>01.06.2023</t>
    </r>
    <r>
      <rPr>
        <b/>
        <sz val="9"/>
        <rFont val="Times New Roman"/>
        <family val="1"/>
        <charset val="204"/>
      </rPr>
      <t xml:space="preserve"> - 30.09.2023​</t>
    </r>
    <r>
      <rPr>
        <sz val="9"/>
        <rFont val="Times New Roman"/>
        <family val="1"/>
        <charset val="204"/>
      </rPr>
      <t xml:space="preserve">/ Period of stay: </t>
    </r>
    <r>
      <rPr>
        <b/>
        <sz val="9"/>
        <rFont val="Times New Roman"/>
        <family val="1"/>
        <charset val="204"/>
      </rPr>
      <t>01.06.2023 - 30.09.2023​</t>
    </r>
  </si>
  <si>
    <t>Трансфер на пляж курорта</t>
  </si>
  <si>
    <t>1. Прогулочные билеты на канатную дорогу для посещения водопада Поликаря высотой 70 м 
 Действует для всех гостей в номере, дети до 7 лет бесплатно. / Walking tickets for the cable car to visit the waterfall Polikaria 70 m high. Valid for all guests in the room, children under 7 years old free of charge</t>
  </si>
  <si>
    <t>2. Трансфер на побережье Чёрного моря. Действует для всех гостей, проживающих в номере. / Transfer to the Black Sea coast. Valid for all guests staying in the room</t>
  </si>
  <si>
    <t xml:space="preserve">5.  Почтовая открытка-сувенир для отправки с вершины Чёрная Пирамида на высоте 2375 м. Действует на 1 открытку. / Postcard souvenir for sending from the top of the Black Pyramid at 2375 m. Valid for 1 postcard
</t>
  </si>
  <si>
    <t xml:space="preserve">3.  Маршрут Верёвочного парка на выбор. Действует для всех гостей в номере 4+ / Rope Park itinerary of your choice. Valid for all guests in room 4+.
</t>
  </si>
  <si>
    <t xml:space="preserve">4.  Восхождение на пик Черной Пирамиды. Действует для всех гостей в номере 10+. / Climbing the peak of the Black Pyramid. Valid for all guests in Room 10+.
</t>
  </si>
  <si>
    <t>6.  Прокат городского велосипеда на 1 час. Действует на одного взрослого и ребёнка 3-12 лет/ City bike rental for 1 hour. Valid for one adult and a child under 3-12 years of age.</t>
  </si>
  <si>
    <r>
      <t>7. Прокат беговелов на 1 час. Действует на всех детей от 2 до 5 лет, проживающих в номере</t>
    </r>
    <r>
      <rPr>
        <sz val="10"/>
        <rFont val="Arial Cyr"/>
        <charset val="204"/>
      </rPr>
      <t xml:space="preserve"> /</t>
    </r>
    <r>
      <rPr>
        <sz val="8"/>
        <color theme="1"/>
        <rFont val="Verdana"/>
        <family val="2"/>
        <charset val="204"/>
      </rPr>
      <t xml:space="preserve"> Balance bike</t>
    </r>
    <r>
      <rPr>
        <sz val="9"/>
        <color theme="1"/>
        <rFont val="Verdana"/>
        <family val="2"/>
        <charset val="204"/>
      </rPr>
      <t xml:space="preserve"> rental for 1 hour. Valid for all children from 2 to 5 years old staying in the room</t>
    </r>
  </si>
  <si>
    <r>
      <t>8. VR-экскурсия по курорту. Действует для всех гостей в номере 5+</t>
    </r>
    <r>
      <rPr>
        <sz val="10"/>
        <rFont val="Arial Cyr"/>
        <charset val="204"/>
      </rPr>
      <t xml:space="preserve"> /</t>
    </r>
    <r>
      <rPr>
        <sz val="8"/>
        <color theme="1"/>
        <rFont val="Verdana"/>
        <family val="2"/>
        <charset val="204"/>
      </rPr>
      <t xml:space="preserve"> VR tour of the resort. Valid for all guests in room 5+</t>
    </r>
  </si>
  <si>
    <t xml:space="preserve">9.  Мастер-класс по катанию на скейтбордах и роликах. Действует для всех гостей в номере 3+ / Skateboarding and rollerblading master class. Valid for all guests in room 3+
</t>
  </si>
  <si>
    <t xml:space="preserve">10.  Открытый урок по маунтинбайку. Действует для всех гостей в номере 14+ / Open mountain biking lesson. Valid for all guests in room 14+
</t>
  </si>
  <si>
    <t>Купонная книга с 10 бесплатными активностями курорта и скидками на другие акции</t>
  </si>
  <si>
    <r>
      <rPr>
        <sz val="9"/>
        <rFont val="Times New Roman"/>
        <family val="1"/>
      </rPr>
      <t>Период бронирования</t>
    </r>
    <r>
      <rPr>
        <b/>
        <sz val="9"/>
        <rFont val="Times New Roman"/>
        <family val="1"/>
      </rPr>
      <t xml:space="preserve">: 08.02.2023 -  30.05.2023 /  </t>
    </r>
    <r>
      <rPr>
        <sz val="9"/>
        <rFont val="Times New Roman"/>
        <family val="1"/>
      </rPr>
      <t>Period of sales</t>
    </r>
    <r>
      <rPr>
        <b/>
        <sz val="9"/>
        <rFont val="Times New Roman"/>
        <family val="1"/>
      </rPr>
      <t>: 08.02.2023 -  30.05.2023</t>
    </r>
  </si>
  <si>
    <r>
      <t xml:space="preserve">Период проживания: </t>
    </r>
    <r>
      <rPr>
        <b/>
        <sz val="9"/>
        <rFont val="Times New Roman"/>
        <family val="1"/>
      </rPr>
      <t xml:space="preserve">с 24.03.2023 - 31.05.2023 </t>
    </r>
    <r>
      <rPr>
        <sz val="9"/>
        <rFont val="Times New Roman"/>
        <family val="1"/>
      </rPr>
      <t xml:space="preserve">/ Period of stay: </t>
    </r>
    <r>
      <rPr>
        <b/>
        <sz val="9"/>
        <rFont val="Times New Roman"/>
        <family val="1"/>
      </rPr>
      <t>24.03.2023 - 31.05.2023</t>
    </r>
  </si>
  <si>
    <t>Открытые тарифы "Раннее бронирование" 15%</t>
  </si>
  <si>
    <t>Тариф действует за исключением периода 29.05.23-02.06.23</t>
  </si>
  <si>
    <r>
      <rPr>
        <sz val="9"/>
        <rFont val="Times New Roman"/>
        <family val="1"/>
      </rPr>
      <t>Период бронирования</t>
    </r>
    <r>
      <rPr>
        <b/>
        <sz val="9"/>
        <rFont val="Times New Roman"/>
        <family val="1"/>
      </rPr>
      <t xml:space="preserve">: 15.03.2023 - 29.06.2023 /  </t>
    </r>
    <r>
      <rPr>
        <sz val="9"/>
        <rFont val="Times New Roman"/>
        <family val="1"/>
      </rPr>
      <t>Period of sales</t>
    </r>
    <r>
      <rPr>
        <b/>
        <sz val="9"/>
        <rFont val="Times New Roman"/>
        <family val="1"/>
      </rPr>
      <t>: 15.03.2023 - 29.06.2023</t>
    </r>
  </si>
  <si>
    <r>
      <t xml:space="preserve">Период проживания: </t>
    </r>
    <r>
      <rPr>
        <b/>
        <sz val="9"/>
        <rFont val="Times New Roman"/>
        <family val="1"/>
      </rPr>
      <t xml:space="preserve">с 15.03.2023 - 30.06.2023*  </t>
    </r>
    <r>
      <rPr>
        <sz val="9"/>
        <rFont val="Times New Roman"/>
        <family val="1"/>
      </rPr>
      <t xml:space="preserve">/ Period of stay: </t>
    </r>
    <r>
      <rPr>
        <b/>
        <sz val="9"/>
        <rFont val="Times New Roman"/>
        <family val="1"/>
      </rPr>
      <t>15.03.2023 - 30.06.2023*</t>
    </r>
  </si>
  <si>
    <r>
      <rPr>
        <sz val="9"/>
        <rFont val="Times New Roman"/>
        <family val="1"/>
      </rPr>
      <t>Период бронирования</t>
    </r>
    <r>
      <rPr>
        <b/>
        <sz val="9"/>
        <rFont val="Times New Roman"/>
        <family val="1"/>
      </rPr>
      <t xml:space="preserve">: 15.03.2023 - 26.06.2023 /  </t>
    </r>
    <r>
      <rPr>
        <sz val="9"/>
        <rFont val="Times New Roman"/>
        <family val="1"/>
      </rPr>
      <t>Period of sales</t>
    </r>
    <r>
      <rPr>
        <b/>
        <sz val="9"/>
        <rFont val="Times New Roman"/>
        <family val="1"/>
      </rPr>
      <t>: 15.03.2023 - 26.06.2023</t>
    </r>
  </si>
  <si>
    <t>Тариф действует за исключением периода 29.05.23-10.06.23</t>
  </si>
  <si>
    <t>данным цветом выделены изменения стоимости номеров, ввиду высокого сезона, прошу проверить.</t>
  </si>
  <si>
    <r>
      <t xml:space="preserve">Период продажи: </t>
    </r>
    <r>
      <rPr>
        <b/>
        <sz val="9"/>
        <rFont val="Times New Roman"/>
        <family val="1"/>
        <charset val="204"/>
      </rPr>
      <t>с 01.08.2023 - 29.11.2023​</t>
    </r>
    <r>
      <rPr>
        <sz val="9"/>
        <rFont val="Times New Roman"/>
        <family val="1"/>
        <charset val="204"/>
      </rPr>
      <t xml:space="preserve">/ Period of sales: </t>
    </r>
    <r>
      <rPr>
        <b/>
        <sz val="9"/>
        <rFont val="Times New Roman"/>
        <family val="1"/>
        <charset val="204"/>
      </rPr>
      <t>с  01.08.2023 - 29.11.2023</t>
    </r>
  </si>
  <si>
    <r>
      <t xml:space="preserve">Период проживания: </t>
    </r>
    <r>
      <rPr>
        <b/>
        <sz val="9"/>
        <rFont val="Times New Roman"/>
        <family val="1"/>
        <charset val="204"/>
      </rPr>
      <t xml:space="preserve">с 01.10.2023 - 30.11.202​3 </t>
    </r>
    <r>
      <rPr>
        <sz val="9"/>
        <rFont val="Times New Roman"/>
        <family val="1"/>
        <charset val="204"/>
      </rPr>
      <t xml:space="preserve">/ Period of stay: </t>
    </r>
    <r>
      <rPr>
        <b/>
        <sz val="9"/>
        <rFont val="Times New Roman"/>
        <family val="1"/>
        <charset val="204"/>
      </rPr>
      <t xml:space="preserve">с 01.10.2023 - 30.11.202​3 </t>
    </r>
  </si>
  <si>
    <r>
      <t>1. Прогулочные билеты на подъёмники "Панорама Красной Поляны"</t>
    </r>
    <r>
      <rPr>
        <sz val="9"/>
        <color rgb="FF000000"/>
        <rFont val="Verdana"/>
        <family val="2"/>
      </rPr>
      <t> (для всех гостей в номере на все открытые канатные дороги) / Walking tickets for the "Panorama of Krasnaya Polyana" elevators (for all guests in the room for all open ropeways);</t>
    </r>
  </si>
  <si>
    <r>
      <t>2. Обзорная экскурсия по высотам Курорта</t>
    </r>
    <r>
      <rPr>
        <sz val="9"/>
        <color rgb="FF000000"/>
        <rFont val="Verdana"/>
        <family val="2"/>
      </rPr>
      <t> (для всех гостей в номере) / A sightseeing tour of the Heights Resort (for all in-room guests);</t>
    </r>
  </si>
  <si>
    <r>
      <t>Дополнительно ЕДИНОРАЗОВО в стоимость заявки добавляются прогулочные ски-пассы за каждого взрослого гостя (</t>
    </r>
    <r>
      <rPr>
        <b/>
        <sz val="11"/>
        <color theme="1"/>
        <rFont val="Calibri"/>
        <family val="2"/>
      </rPr>
      <t>возраст от 13 лет)</t>
    </r>
    <r>
      <rPr>
        <sz val="11"/>
        <color theme="1"/>
        <rFont val="Calibri"/>
        <family val="2"/>
        <charset val="204"/>
      </rPr>
      <t xml:space="preserve">, стоимость - </t>
    </r>
    <r>
      <rPr>
        <b/>
        <sz val="11"/>
        <color theme="1"/>
        <rFont val="Calibri"/>
        <family val="2"/>
      </rPr>
      <t>1800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1800</t>
    </r>
    <r>
      <rPr>
        <sz val="11"/>
        <color theme="1"/>
        <rFont val="Calibri"/>
        <family val="2"/>
        <charset val="204"/>
      </rPr>
      <t xml:space="preserve"> руб. (</t>
    </r>
    <r>
      <rPr>
        <b/>
        <sz val="11"/>
        <color theme="1"/>
        <rFont val="Calibri"/>
        <family val="2"/>
      </rPr>
      <t>возраст от 13 лет</t>
    </r>
    <r>
      <rPr>
        <sz val="11"/>
        <color theme="1"/>
        <rFont val="Calibri"/>
        <family val="2"/>
        <charset val="204"/>
      </rPr>
      <t>). Стоимость прогулочных ски-пассов на всех взрослых просим сразу добавлять в заявку. / Extra pay  for ski-passes per every adult at once (</t>
    </r>
    <r>
      <rPr>
        <b/>
        <sz val="11"/>
        <color theme="1"/>
        <rFont val="Calibri"/>
        <family val="2"/>
      </rPr>
      <t>ages from 13 y.o. and up</t>
    </r>
    <r>
      <rPr>
        <sz val="11"/>
        <color theme="1"/>
        <rFont val="Calibri"/>
        <family val="2"/>
        <charset val="204"/>
      </rPr>
      <t xml:space="preserve">). Cost  - </t>
    </r>
    <r>
      <rPr>
        <b/>
        <sz val="11"/>
        <color theme="1"/>
        <rFont val="Calibri"/>
        <family val="2"/>
      </rPr>
      <t>1800</t>
    </r>
    <r>
      <rPr>
        <sz val="11"/>
        <color theme="1"/>
        <rFont val="Calibri"/>
        <family val="2"/>
        <charset val="204"/>
      </rPr>
      <t xml:space="preserve"> rub per adult (</t>
    </r>
    <r>
      <rPr>
        <b/>
        <sz val="11"/>
        <color theme="1"/>
        <rFont val="Calibri"/>
        <family val="2"/>
      </rPr>
      <t>ages from 13 y.o. and up</t>
    </r>
    <r>
      <rPr>
        <sz val="11"/>
        <color theme="1"/>
        <rFont val="Calibri"/>
        <family val="2"/>
        <charset val="204"/>
      </rPr>
      <t xml:space="preserve">).  The cost of the ski-passes for each guest (at extra bed)  is also added - </t>
    </r>
    <r>
      <rPr>
        <b/>
        <sz val="11"/>
        <color theme="1"/>
        <rFont val="Calibri"/>
        <family val="2"/>
      </rPr>
      <t>1800</t>
    </r>
    <r>
      <rPr>
        <sz val="11"/>
        <color theme="1"/>
        <rFont val="Calibri"/>
        <family val="2"/>
        <charset val="204"/>
      </rPr>
      <t xml:space="preserve"> rub per adult </t>
    </r>
    <r>
      <rPr>
        <b/>
        <sz val="11"/>
        <color theme="1"/>
        <rFont val="Calibri"/>
        <family val="2"/>
      </rPr>
      <t>(ages from 13 y.o. and up</t>
    </r>
    <r>
      <rPr>
        <sz val="11"/>
        <color theme="1"/>
        <rFont val="Calibri"/>
        <family val="2"/>
        <charset val="204"/>
      </rPr>
      <t>). Please, add the cost of ski-passes for all  adults to the application immediately.</t>
    </r>
  </si>
  <si>
    <r>
      <t>3. 1 час проката городского велосипеда</t>
    </r>
    <r>
      <rPr>
        <sz val="9"/>
        <color rgb="FF000000"/>
        <rFont val="Verdana"/>
        <family val="2"/>
      </rPr>
      <t> (для 1 взрослого и ребенка до 12 лет) / 1 hour city bike rental (for 1 adult and child under 12 years old);</t>
    </r>
  </si>
  <si>
    <r>
      <t>4. 1 маршрут верёвочного парка на выбор</t>
    </r>
    <r>
      <rPr>
        <sz val="9"/>
        <color rgb="FF000000"/>
        <rFont val="Verdana"/>
        <family val="2"/>
      </rPr>
      <t> (для всех гостей в номере) / 1 rope park route of your choice (for all in-room guests);</t>
    </r>
  </si>
  <si>
    <r>
      <t>5. Открытка-сувенир</t>
    </r>
    <r>
      <rPr>
        <sz val="9"/>
        <color rgb="FF000000"/>
        <rFont val="Verdana"/>
        <family val="2"/>
      </rPr>
      <t> (предоставляется 1 открытка на номер) / Souvenir postcard (1 postcard per room is provided);</t>
    </r>
  </si>
  <si>
    <r>
      <t>6. Стикерпак с талисманом курорта Серной Полей</t>
    </r>
    <r>
      <rPr>
        <sz val="9"/>
        <color rgb="FF000000"/>
        <rFont val="Verdana"/>
        <family val="2"/>
      </rPr>
      <t> (предоставляется один стикерпак на номер) / Stickerpack featuring the Sulphur Pole Resort mascot (one stickerpack per room is provided);</t>
    </r>
  </si>
  <si>
    <r>
      <t>7. Консультация стилиста и визажиста от салона в спа центре SOUL SPA</t>
    </r>
    <r>
      <rPr>
        <sz val="9"/>
        <color rgb="FF000000"/>
        <rFont val="Verdana"/>
        <family val="2"/>
      </rPr>
      <t> (для всех гостей в номере) / Consultation of stylist and make-up artist from the salon in the SOUL SPA center (for all guests in the room).</t>
    </r>
  </si>
  <si>
    <t>Премиум Кинг- Твин с видом на бассейн / Premium King -Twin pool view</t>
  </si>
  <si>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r>
    <r>
      <rPr>
        <b/>
        <sz val="12"/>
        <color rgb="FFFF0000"/>
        <rFont val="Times New Roman"/>
        <family val="1"/>
      </rPr>
      <t/>
    </r>
  </si>
  <si>
    <r>
      <t xml:space="preserve">Мин срок бронирования до заезда: </t>
    </r>
    <r>
      <rPr>
        <b/>
        <sz val="9"/>
        <color theme="1"/>
        <rFont val="Times New Roman"/>
        <family val="1"/>
      </rPr>
      <t>14</t>
    </r>
    <r>
      <rPr>
        <sz val="9"/>
        <color indexed="8"/>
        <rFont val="Times New Roman"/>
        <family val="1"/>
        <charset val="204"/>
      </rPr>
      <t xml:space="preserve"> дней/ Min. Booking period before arrival: </t>
    </r>
    <r>
      <rPr>
        <b/>
        <sz val="9"/>
        <color indexed="8"/>
        <rFont val="Times New Roman"/>
        <family val="1"/>
        <charset val="204"/>
      </rPr>
      <t>14</t>
    </r>
    <r>
      <rPr>
        <sz val="9"/>
        <color indexed="8"/>
        <rFont val="Times New Roman"/>
        <family val="1"/>
        <charset val="204"/>
      </rPr>
      <t xml:space="preserve"> days.</t>
    </r>
  </si>
  <si>
    <t>Специальный тариф "Каникулы в горах" / Special offer "Mountain vacations"</t>
  </si>
  <si>
    <t>"Наполни свое лето"</t>
  </si>
  <si>
    <r>
      <t xml:space="preserve">Дополнительно ЕДИНОРАЗОВО в стоимость заявки добавляются прогулочные ски-пассы за каждого взрослого гостя (возраст от 13 лет), стоимость - </t>
    </r>
    <r>
      <rPr>
        <b/>
        <sz val="11"/>
        <color theme="1"/>
        <rFont val="Calibri"/>
        <family val="2"/>
      </rPr>
      <t>2000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 xml:space="preserve">2000 </t>
    </r>
    <r>
      <rPr>
        <sz val="11"/>
        <color theme="1"/>
        <rFont val="Calibri"/>
        <family val="2"/>
        <charset val="204"/>
      </rPr>
      <t xml:space="preserve">руб. (возраст от 13 лет). Стоимость прогулочных ски-пассов на всех взрослых просим сразу добавлять в заявку. / Extra pay  for ski-passes per every adult at once (ages from 13 y.o. and up).  The cost of the ski-passes for each guest (at extra bed)  is also added - </t>
    </r>
    <r>
      <rPr>
        <b/>
        <sz val="11"/>
        <color theme="1"/>
        <rFont val="Calibri"/>
        <family val="2"/>
      </rPr>
      <t>2000</t>
    </r>
    <r>
      <rPr>
        <sz val="11"/>
        <color theme="1"/>
        <rFont val="Calibri"/>
        <family val="2"/>
        <charset val="204"/>
      </rPr>
      <t xml:space="preserve"> rub per adult (ages from 13 y.o. and up). Please, add the cost of ski-passes for all adults to the application immediately.</t>
    </r>
  </si>
  <si>
    <t>Купонную книгу на бесплатные активности курорта</t>
  </si>
  <si>
    <r>
      <t xml:space="preserve">Период проживания: </t>
    </r>
    <r>
      <rPr>
        <b/>
        <sz val="9"/>
        <rFont val="Times New Roman"/>
        <family val="1"/>
      </rPr>
      <t>01.06.2024</t>
    </r>
    <r>
      <rPr>
        <b/>
        <sz val="9"/>
        <rFont val="Times New Roman"/>
        <family val="1"/>
        <charset val="204"/>
      </rPr>
      <t xml:space="preserve"> - 30.09.2024 ​</t>
    </r>
    <r>
      <rPr>
        <sz val="9"/>
        <rFont val="Times New Roman"/>
        <family val="1"/>
        <charset val="204"/>
      </rPr>
      <t xml:space="preserve">/ Period of stay: </t>
    </r>
    <r>
      <rPr>
        <b/>
        <sz val="9"/>
        <rFont val="Times New Roman"/>
        <family val="1"/>
        <charset val="204"/>
      </rPr>
      <t>01.06.2024 - 30.09.2024</t>
    </r>
  </si>
  <si>
    <t>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The services provided may depend on the weather conditions and the work of ropeways. NAO "Krasnaya Polyana" reserves the right to change the services in the package.</t>
  </si>
  <si>
    <t>1. Прогулочные билеты "Панорама Красной Поляны" *. *Тариф включает прогулочные билеты на всех гостей, проживающих в номере 7+, до 7 лет. / Rope road walking tickets "Panorama of Krasnaya Polyana"*. *The rate includes walking tickets for all guests staying in a room 7+, up to 7 years old</t>
  </si>
  <si>
    <t>2. Трансфер на побережье Чёрного моря (для всех гостей в номере, по предварительной записи) / Transfer to the Black Sea coast (for all in-room guests, by advance appointment)</t>
  </si>
  <si>
    <t xml:space="preserve">*Пляж функционирует с 01.06.2024-30.09.2024,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</si>
  <si>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r>
      <t xml:space="preserve">Период продажи: </t>
    </r>
    <r>
      <rPr>
        <b/>
        <sz val="9"/>
        <rFont val="Times New Roman"/>
        <family val="1"/>
      </rPr>
      <t>03.04.2024</t>
    </r>
    <r>
      <rPr>
        <b/>
        <sz val="9"/>
        <rFont val="Times New Roman"/>
        <family val="1"/>
        <charset val="204"/>
      </rPr>
      <t xml:space="preserve"> - 29.09.2024 </t>
    </r>
    <r>
      <rPr>
        <sz val="9"/>
        <rFont val="Times New Roman"/>
        <family val="1"/>
        <charset val="204"/>
      </rPr>
      <t xml:space="preserve">/ Period of sales: </t>
    </r>
    <r>
      <rPr>
        <b/>
        <sz val="9"/>
        <rFont val="Times New Roman"/>
        <family val="1"/>
        <charset val="204"/>
      </rPr>
      <t>03.04.2024 - 29.09.2024</t>
    </r>
  </si>
  <si>
    <r>
      <t>В предложение «Наполни свое лето» входят </t>
    </r>
    <r>
      <rPr>
        <b/>
        <i/>
        <sz val="8"/>
        <color indexed="8"/>
        <rFont val="Verdana"/>
        <family val="2"/>
        <charset val="204"/>
      </rPr>
      <t>бесплатно</t>
    </r>
    <r>
      <rPr>
        <sz val="8"/>
        <color indexed="8"/>
        <rFont val="Verdana"/>
        <family val="2"/>
        <charset val="204"/>
      </rPr>
      <t xml:space="preserve"> (</t>
    </r>
    <r>
      <rPr>
        <sz val="8"/>
        <color rgb="FFC00000"/>
        <rFont val="Verdana"/>
        <family val="2"/>
        <charset val="204"/>
      </rPr>
      <t>* условия предоставления услуг подробно представлены в купонной книге</t>
    </r>
    <r>
      <rPr>
        <sz val="8"/>
        <color indexed="8"/>
        <rFont val="Verdana"/>
        <family val="2"/>
        <charset val="204"/>
      </rPr>
      <t>) / The offer "Fill up your summer" includes free of charge (* terms of services are detailed in the coupon book):</t>
    </r>
  </si>
  <si>
    <t>3. Обзорная экскурсия по высотам с 540 до 2200 (для всех гостей в номере) / Sightseeing excursion to heights from 540 to 2200 (for all in-room guests)</t>
  </si>
  <si>
    <r>
      <rPr>
        <sz val="9"/>
        <rFont val="Times New Roman"/>
        <family val="1"/>
      </rPr>
      <t>Период бронирования</t>
    </r>
    <r>
      <rPr>
        <b/>
        <sz val="9"/>
        <rFont val="Times New Roman"/>
        <family val="1"/>
      </rPr>
      <t xml:space="preserve">: 24.07.2024 - 01.10.2024 /  </t>
    </r>
    <r>
      <rPr>
        <sz val="9"/>
        <rFont val="Times New Roman"/>
        <family val="1"/>
      </rPr>
      <t>Period of sales</t>
    </r>
    <r>
      <rPr>
        <b/>
        <sz val="9"/>
        <rFont val="Times New Roman"/>
        <family val="1"/>
      </rPr>
      <t>: 24.07.2024 - 01.10.2024</t>
    </r>
  </si>
  <si>
    <r>
      <t xml:space="preserve">Период проживания: </t>
    </r>
    <r>
      <rPr>
        <b/>
        <sz val="9"/>
        <rFont val="Times New Roman"/>
        <family val="1"/>
      </rPr>
      <t xml:space="preserve">с 24.07.2024 - 01.10.2024  </t>
    </r>
    <r>
      <rPr>
        <sz val="9"/>
        <rFont val="Times New Roman"/>
        <family val="1"/>
      </rPr>
      <t xml:space="preserve">/ Period of stay: </t>
    </r>
    <r>
      <rPr>
        <b/>
        <sz val="9"/>
        <rFont val="Times New Roman"/>
        <family val="1"/>
      </rPr>
      <t>24.07.2024 - 01.10.2024</t>
    </r>
  </si>
  <si>
    <t xml:space="preserve">Открытые тарифы "3=4" </t>
  </si>
  <si>
    <t xml:space="preserve">4.  Прокат городского велосипеда на 1 час (для всех гостей в номере 7+) / City bike rental for 1 hour (for all room guests 7+)
</t>
  </si>
  <si>
    <t xml:space="preserve">5.  Занятия йогой (1 тренировка, для всех взрослых, 14+) /Yoga classes (1 session, for all adults, 14+)
</t>
  </si>
  <si>
    <r>
      <t xml:space="preserve">Дополнительно ЕДИНОРАЗОВО в стоимость заявки добавляются прогулочные ски-пассы за каждого взрослого гостя (возраст от 13 лет), стоимость - </t>
    </r>
    <r>
      <rPr>
        <b/>
        <sz val="11"/>
        <color theme="1"/>
        <rFont val="Calibri"/>
        <family val="2"/>
      </rPr>
      <t>2100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 xml:space="preserve">2100 </t>
    </r>
    <r>
      <rPr>
        <sz val="11"/>
        <color theme="1"/>
        <rFont val="Calibri"/>
        <family val="2"/>
        <charset val="204"/>
      </rPr>
      <t xml:space="preserve">руб. (возраст от 13 лет). Стоимость прогулочных ски-пассов на всех взрослых просим сразу добавлять в заявку. / Extra pay  for ski-passes per every adult at once (ages from 13 y.o. and up).  Cost  - </t>
    </r>
    <r>
      <rPr>
        <b/>
        <sz val="11"/>
        <color theme="1"/>
        <rFont val="Calibri"/>
        <family val="2"/>
      </rPr>
      <t>2100</t>
    </r>
    <r>
      <rPr>
        <sz val="11"/>
        <color theme="1"/>
        <rFont val="Calibri"/>
        <family val="2"/>
        <charset val="204"/>
      </rPr>
      <t xml:space="preserve"> rub per adult. The cost of the ski-passes for each guest (at extra bed)  is also added - </t>
    </r>
    <r>
      <rPr>
        <b/>
        <sz val="11"/>
        <color theme="1"/>
        <rFont val="Calibri"/>
        <family val="2"/>
      </rPr>
      <t>2100</t>
    </r>
    <r>
      <rPr>
        <sz val="11"/>
        <color theme="1"/>
        <rFont val="Calibri"/>
        <family val="2"/>
        <charset val="204"/>
      </rPr>
      <t xml:space="preserve"> rub per adult (ages from 13 y.o. and up). Please, add the cost of ski-passes for all adults to the application immediately.</t>
    </r>
  </si>
  <si>
    <t>Тариф не действует в периоды: 27.12.24-12.01.25, включительно, 21.02.25-10.03.25, включительно. / The rate is not available during the periods: 27.12.24-12.01.25, inclusively, 21.02.25-10.03.25, inclusively.</t>
  </si>
  <si>
    <t>* Выдача ски-пассов на стойке регистрации в отеле при заселении. Детские ски-пассы приобретаются отдельно на ресепшн отеля или стойке «Чем заняться». Возврат денежных средств за неиспользованные ски-пассы не производится.
Политика гарантии: Гарантия кредитной картой обязательна/  Ski passes are provided at the hotel reception desk upon check-in. Children's ski passes can be purchased separately at the hotel reception or at the “What to do” desk. No refunds will be given for unused ski passes.                                                                                                                                 Guarantee policy: Credit card guarantee is required</t>
  </si>
  <si>
    <r>
      <rPr>
        <b/>
        <sz val="9"/>
        <color theme="1"/>
        <rFont val="Times New Roman"/>
        <family val="1"/>
        <charset val="204"/>
      </rPr>
      <t>13.12.2024-26.12.2024, включительно,</t>
    </r>
    <r>
      <rPr>
        <sz val="9"/>
        <color theme="1"/>
        <rFont val="Times New Roman"/>
        <family val="1"/>
        <charset val="204"/>
      </rPr>
      <t xml:space="preserve"> - </t>
    </r>
    <r>
      <rPr>
        <b/>
        <sz val="9"/>
        <color theme="1"/>
        <rFont val="Times New Roman"/>
        <family val="1"/>
        <charset val="204"/>
      </rPr>
      <t>3500</t>
    </r>
    <r>
      <rPr>
        <sz val="9"/>
        <color theme="1"/>
        <rFont val="Times New Roman"/>
        <family val="1"/>
        <charset val="204"/>
      </rPr>
      <t xml:space="preserve"> рублей - взрослый, </t>
    </r>
    <r>
      <rPr>
        <b/>
        <sz val="9"/>
        <color theme="1"/>
        <rFont val="Times New Roman"/>
        <family val="1"/>
        <charset val="204"/>
      </rPr>
      <t>13.12.2024-26.12.2024 - 3500</t>
    </r>
    <r>
      <rPr>
        <sz val="9"/>
        <color theme="1"/>
        <rFont val="Times New Roman"/>
        <family val="1"/>
        <charset val="204"/>
      </rPr>
      <t xml:space="preserve"> rubles - adult</t>
    </r>
  </si>
  <si>
    <r>
      <rPr>
        <b/>
        <sz val="9"/>
        <color theme="1"/>
        <rFont val="Times New Roman"/>
        <family val="1"/>
        <charset val="204"/>
      </rPr>
      <t>13.01.2024-20.02.2025, включительно,</t>
    </r>
    <r>
      <rPr>
        <sz val="9"/>
        <color theme="1"/>
        <rFont val="Times New Roman"/>
        <family val="1"/>
        <charset val="204"/>
      </rPr>
      <t xml:space="preserve"> - </t>
    </r>
    <r>
      <rPr>
        <b/>
        <sz val="9"/>
        <color theme="1"/>
        <rFont val="Times New Roman"/>
        <family val="1"/>
        <charset val="204"/>
      </rPr>
      <t>3500</t>
    </r>
    <r>
      <rPr>
        <sz val="9"/>
        <color theme="1"/>
        <rFont val="Times New Roman"/>
        <family val="1"/>
        <charset val="204"/>
      </rPr>
      <t xml:space="preserve"> рублей - взрослый, </t>
    </r>
    <r>
      <rPr>
        <b/>
        <sz val="9"/>
        <color theme="1"/>
        <rFont val="Times New Roman"/>
        <family val="1"/>
        <charset val="204"/>
      </rPr>
      <t>13.01.2024-20.02.2025 - 3500</t>
    </r>
    <r>
      <rPr>
        <sz val="9"/>
        <color theme="1"/>
        <rFont val="Times New Roman"/>
        <family val="1"/>
        <charset val="204"/>
      </rPr>
      <t xml:space="preserve"> rubles - adult</t>
    </r>
  </si>
  <si>
    <t>Тарифы на  ски-пассы (для всех взрослых гостей с 13 лет, проживающих в номере)/ Rates for ski passes (for all adults 13 years and older staying in a room):</t>
  </si>
  <si>
    <t>Открытые тарифы 4=3</t>
  </si>
  <si>
    <t>Дополнительно на каждый день проживания в стоимость заявки добавляются  ски-пассы  для каждого взрослого. При размещении дополнительных гостей, также на каждый день проживания добавляются в стоимость заявки ски-пассы на каждого гостя . Стоимость ски-пассов на всех взрослых сразу добавлять в заявку. / Extra pay  for each day of stay, ski passes for each adult are added to the price of the application. When placing additional guests, also for each day of stay, ski passes for each guest are added to the application.</t>
  </si>
  <si>
    <r>
      <rPr>
        <b/>
        <sz val="9"/>
        <color theme="1"/>
        <rFont val="Times New Roman"/>
        <family val="1"/>
        <charset val="204"/>
      </rPr>
      <t>11.03.2025-</t>
    </r>
    <r>
      <rPr>
        <b/>
        <sz val="9"/>
        <color rgb="FFFF0000"/>
        <rFont val="Times New Roman"/>
        <family val="1"/>
        <charset val="204"/>
      </rPr>
      <t>06.04.2025</t>
    </r>
    <r>
      <rPr>
        <b/>
        <sz val="9"/>
        <color theme="1"/>
        <rFont val="Times New Roman"/>
        <family val="1"/>
        <charset val="204"/>
      </rPr>
      <t>, включительно,</t>
    </r>
    <r>
      <rPr>
        <sz val="9"/>
        <color theme="1"/>
        <rFont val="Times New Roman"/>
        <family val="1"/>
        <charset val="204"/>
      </rPr>
      <t xml:space="preserve"> - </t>
    </r>
    <r>
      <rPr>
        <b/>
        <sz val="9"/>
        <color theme="1"/>
        <rFont val="Times New Roman"/>
        <family val="1"/>
        <charset val="204"/>
      </rPr>
      <t>3500</t>
    </r>
    <r>
      <rPr>
        <sz val="9"/>
        <color theme="1"/>
        <rFont val="Times New Roman"/>
        <family val="1"/>
        <charset val="204"/>
      </rPr>
      <t xml:space="preserve"> рублей - взрослый, </t>
    </r>
    <r>
      <rPr>
        <b/>
        <sz val="9"/>
        <color theme="1"/>
        <rFont val="Times New Roman"/>
        <family val="1"/>
        <charset val="204"/>
      </rPr>
      <t>11.03.2025-</t>
    </r>
    <r>
      <rPr>
        <b/>
        <sz val="9"/>
        <color rgb="FFFF0000"/>
        <rFont val="Times New Roman"/>
        <family val="1"/>
        <charset val="204"/>
      </rPr>
      <t>06.04.2025,</t>
    </r>
    <r>
      <rPr>
        <b/>
        <sz val="9"/>
        <color theme="1"/>
        <rFont val="Times New Roman"/>
        <family val="1"/>
        <charset val="204"/>
      </rPr>
      <t xml:space="preserve"> - 3500</t>
    </r>
    <r>
      <rPr>
        <sz val="9"/>
        <color theme="1"/>
        <rFont val="Times New Roman"/>
        <family val="1"/>
        <charset val="204"/>
      </rPr>
      <t xml:space="preserve"> rubles - adult</t>
    </r>
  </si>
  <si>
    <r>
      <rPr>
        <b/>
        <sz val="9"/>
        <rFont val="Times New Roman"/>
        <family val="1"/>
        <charset val="204"/>
      </rPr>
      <t>Период продажи:</t>
    </r>
    <r>
      <rPr>
        <sz val="9"/>
        <rFont val="Times New Roman"/>
        <family val="1"/>
        <charset val="204"/>
      </rPr>
      <t xml:space="preserve"> </t>
    </r>
    <r>
      <rPr>
        <b/>
        <sz val="9"/>
        <rFont val="Times New Roman"/>
        <family val="1"/>
      </rPr>
      <t>15.10.2024-</t>
    </r>
    <r>
      <rPr>
        <b/>
        <sz val="9"/>
        <color rgb="FFFF0000"/>
        <rFont val="Times New Roman"/>
        <family val="1"/>
        <charset val="204"/>
      </rPr>
      <t>05.04.2025</t>
    </r>
    <r>
      <rPr>
        <sz val="9"/>
        <color rgb="FFFF0000"/>
        <rFont val="Times New Roman"/>
        <family val="1"/>
        <charset val="204"/>
      </rPr>
      <t>/</t>
    </r>
    <r>
      <rPr>
        <sz val="9"/>
        <rFont val="Times New Roman"/>
        <family val="1"/>
        <charset val="204"/>
      </rPr>
      <t xml:space="preserve"> Period of sales: </t>
    </r>
    <r>
      <rPr>
        <b/>
        <sz val="9"/>
        <rFont val="Times New Roman"/>
        <family val="1"/>
        <charset val="204"/>
      </rPr>
      <t>15.10.2024-</t>
    </r>
    <r>
      <rPr>
        <b/>
        <sz val="9"/>
        <color rgb="FFFF0000"/>
        <rFont val="Times New Roman"/>
        <family val="1"/>
        <charset val="204"/>
      </rPr>
      <t>05.04.2025/</t>
    </r>
  </si>
  <si>
    <r>
      <rPr>
        <b/>
        <sz val="9"/>
        <rFont val="Times New Roman"/>
        <family val="1"/>
        <charset val="204"/>
      </rPr>
      <t>Период проживан</t>
    </r>
    <r>
      <rPr>
        <b/>
        <sz val="9"/>
        <color theme="1"/>
        <rFont val="Times New Roman"/>
        <family val="1"/>
      </rPr>
      <t>ия</t>
    </r>
    <r>
      <rPr>
        <sz val="9"/>
        <color theme="1"/>
        <rFont val="Times New Roman"/>
        <family val="1"/>
      </rPr>
      <t xml:space="preserve">: </t>
    </r>
    <r>
      <rPr>
        <b/>
        <sz val="9"/>
        <color theme="1"/>
        <rFont val="Times New Roman"/>
        <family val="1"/>
      </rPr>
      <t>13.12.2024-26.12.2024,</t>
    </r>
    <r>
      <rPr>
        <b/>
        <sz val="9"/>
        <rFont val="Times New Roman"/>
        <family val="1"/>
        <charset val="204"/>
      </rPr>
      <t xml:space="preserve"> включительно, 13.01.2024-20.02.2025, 11.03.2025-</t>
    </r>
    <r>
      <rPr>
        <b/>
        <sz val="9"/>
        <color rgb="FFFF0000"/>
        <rFont val="Times New Roman"/>
        <family val="1"/>
        <charset val="204"/>
      </rPr>
      <t xml:space="preserve">06.04.2025/  </t>
    </r>
    <r>
      <rPr>
        <b/>
        <sz val="9"/>
        <rFont val="Times New Roman"/>
        <family val="1"/>
        <charset val="204"/>
      </rPr>
      <t xml:space="preserve">                                                                                                                                                     </t>
    </r>
    <r>
      <rPr>
        <sz val="9"/>
        <color theme="1"/>
        <rFont val="Times New Roman"/>
        <family val="1"/>
      </rPr>
      <t xml:space="preserve">/ Period of stay: </t>
    </r>
    <r>
      <rPr>
        <b/>
        <sz val="9"/>
        <color theme="1"/>
        <rFont val="Times New Roman"/>
        <family val="1"/>
      </rPr>
      <t>13.12.2024-26.12.2024,  inclusively</t>
    </r>
    <r>
      <rPr>
        <b/>
        <sz val="9"/>
        <rFont val="Times New Roman"/>
        <family val="1"/>
      </rPr>
      <t>, 13.01.2024-20.02.2025, inclusively, 11.03.2025-</t>
    </r>
    <r>
      <rPr>
        <b/>
        <sz val="9"/>
        <color rgb="FFFF0000"/>
        <rFont val="Times New Roman"/>
        <family val="1"/>
        <charset val="204"/>
      </rPr>
      <t xml:space="preserve">06.04.2025/ </t>
    </r>
    <r>
      <rPr>
        <b/>
        <sz val="9"/>
        <rFont val="Times New Roman"/>
        <family val="1"/>
      </rPr>
      <t xml:space="preserve"> </t>
    </r>
  </si>
  <si>
    <r>
      <t xml:space="preserve">Дополнительно ЕДИНОРАЗОВО в стоимость заявки добавляются прогулочные ски-пассы за каждого взрослого гостя (возраст от 13 лет), стоимость - </t>
    </r>
    <r>
      <rPr>
        <b/>
        <sz val="11"/>
        <color theme="1"/>
        <rFont val="Calibri"/>
        <family val="2"/>
      </rPr>
      <t>2300</t>
    </r>
    <r>
      <rPr>
        <sz val="11"/>
        <color theme="1"/>
        <rFont val="Calibri"/>
        <family val="2"/>
        <charset val="204"/>
      </rPr>
      <t xml:space="preserve"> руб. за гостя. При размещении дополнительных гостей, также ЕДИНОРАЗОВО добавляются в стоимость заявки прогулочные ски-пассы на каждого взрослого гостя - </t>
    </r>
    <r>
      <rPr>
        <b/>
        <sz val="11"/>
        <color theme="1"/>
        <rFont val="Calibri"/>
        <family val="2"/>
      </rPr>
      <t xml:space="preserve">2300 </t>
    </r>
    <r>
      <rPr>
        <sz val="11"/>
        <color theme="1"/>
        <rFont val="Calibri"/>
        <family val="2"/>
        <charset val="204"/>
      </rPr>
      <t xml:space="preserve">руб. (возраст от 13 лет). Стоимость прогулочных ски-пассов на всех взрослых просим сразу добавлять в заявку. / Extra pay  for ski-passes per every adult at once (ages from 13 y.o. and up).  Cost  - </t>
    </r>
    <r>
      <rPr>
        <b/>
        <sz val="11"/>
        <color theme="1"/>
        <rFont val="Calibri"/>
        <family val="2"/>
      </rPr>
      <t>2300</t>
    </r>
    <r>
      <rPr>
        <sz val="11"/>
        <color theme="1"/>
        <rFont val="Calibri"/>
        <family val="2"/>
        <charset val="204"/>
      </rPr>
      <t xml:space="preserve"> rub per adult. The cost of the ski-passes for each guest (at extra bed)  is also added - </t>
    </r>
    <r>
      <rPr>
        <b/>
        <sz val="11"/>
        <color theme="1"/>
        <rFont val="Calibri"/>
        <family val="2"/>
      </rPr>
      <t>2300</t>
    </r>
    <r>
      <rPr>
        <sz val="11"/>
        <color theme="1"/>
        <rFont val="Calibri"/>
        <family val="2"/>
        <charset val="204"/>
      </rPr>
      <t xml:space="preserve"> rub per adult (ages from 13 y.o. and up). Please, add the cost of ski-passes for all adults to the application immediately.</t>
    </r>
  </si>
  <si>
    <r>
      <t xml:space="preserve">Период продажи: </t>
    </r>
    <r>
      <rPr>
        <b/>
        <sz val="9"/>
        <rFont val="Times New Roman"/>
        <family val="1"/>
      </rPr>
      <t>04.04.2025</t>
    </r>
    <r>
      <rPr>
        <b/>
        <sz val="9"/>
        <rFont val="Times New Roman"/>
        <family val="1"/>
        <charset val="204"/>
      </rPr>
      <t xml:space="preserve"> - 29.09.2025 </t>
    </r>
    <r>
      <rPr>
        <sz val="9"/>
        <rFont val="Times New Roman"/>
        <family val="1"/>
        <charset val="204"/>
      </rPr>
      <t xml:space="preserve">/ Period of sales: </t>
    </r>
    <r>
      <rPr>
        <b/>
        <sz val="9"/>
        <rFont val="Times New Roman"/>
        <family val="1"/>
        <charset val="204"/>
      </rPr>
      <t>04.04.2025 - 29.09.2025</t>
    </r>
  </si>
  <si>
    <r>
      <t xml:space="preserve">Период проживания: </t>
    </r>
    <r>
      <rPr>
        <b/>
        <sz val="9"/>
        <rFont val="Times New Roman"/>
        <family val="1"/>
      </rPr>
      <t>01.06.2025</t>
    </r>
    <r>
      <rPr>
        <b/>
        <sz val="9"/>
        <rFont val="Times New Roman"/>
        <family val="1"/>
        <charset val="204"/>
      </rPr>
      <t xml:space="preserve"> - 30.09.2025 ​</t>
    </r>
    <r>
      <rPr>
        <sz val="9"/>
        <rFont val="Times New Roman"/>
        <family val="1"/>
        <charset val="204"/>
      </rPr>
      <t xml:space="preserve">/ Period of stay: </t>
    </r>
    <r>
      <rPr>
        <b/>
        <sz val="9"/>
        <rFont val="Times New Roman"/>
        <family val="1"/>
        <charset val="204"/>
      </rPr>
      <t>01.06.2025 - 30.09.2025</t>
    </r>
  </si>
  <si>
    <t>3. Подвесной мост - прохождение малого маршрута (для всех гостей в номере, возраст 7+) / Suspension Bridge - small trail (for all guests in room, age 7+)</t>
  </si>
  <si>
    <t xml:space="preserve">4.  Верёвочный парк - прохождение маршрута "Воздушный сноуборд" для взрослых  (рост от 140 см) либо маршрута "Маугли" для детей (рост от 110 см до 140 см)  (для всех гостей в номере, возраст 7+) / Rope park - “Air Snowboard” route for adults (height from 140 cm) or “Mowgli” route for children (height from 110 cm to 140 cm) (for all guests in the room, age 7+).
</t>
  </si>
  <si>
    <t xml:space="preserve">
В предложение «Наполни свое лето» входят индивидуальные скидки* / The “Fill Your Summer” offer includes individual discounts*
</t>
  </si>
  <si>
    <t>1. 50% скидка на индивидуальные и групповые услуги школы катания "Три вершины" (для всех гостей в номере) / 50% discount on individual and group services of Tri Verkhny skiing school (for all guests in the room)</t>
  </si>
  <si>
    <t xml:space="preserve">2. 10%  скидка в Ресторан "Птицы Захмелели" на весь счет / 10% discount at the  "Pticy Zahmeleli" restaurant on the entire bill </t>
  </si>
  <si>
    <t xml:space="preserve">Тариф действует за исключением периода </t>
  </si>
  <si>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На период </t>
    </r>
    <r>
      <rPr>
        <b/>
        <sz val="9"/>
        <color theme="1"/>
        <rFont val="Times New Roman"/>
        <family val="1"/>
      </rPr>
      <t>29.12.2025</t>
    </r>
    <r>
      <rPr>
        <b/>
        <sz val="9"/>
        <color theme="1"/>
        <rFont val="Times New Roman"/>
        <family val="1"/>
        <charset val="204"/>
      </rPr>
      <t>-08.01.2026, включительно</t>
    </r>
    <r>
      <rPr>
        <sz val="9"/>
        <color theme="1"/>
        <rFont val="Times New Roman"/>
        <family val="1"/>
        <charset val="204"/>
      </rPr>
      <t xml:space="preserve">, -  бесплатная отмена бронирования за </t>
    </r>
    <r>
      <rPr>
        <b/>
        <sz val="9"/>
        <color theme="1"/>
        <rFont val="Times New Roman"/>
        <family val="1"/>
      </rPr>
      <t>45</t>
    </r>
    <r>
      <rPr>
        <sz val="9"/>
        <color theme="1"/>
        <rFont val="Times New Roman"/>
        <family val="1"/>
        <charset val="204"/>
      </rPr>
      <t xml:space="preserve"> дней до заезда. Бронирование должно быть </t>
    </r>
    <r>
      <rPr>
        <b/>
        <sz val="9"/>
        <color theme="1"/>
        <rFont val="Times New Roman"/>
        <family val="1"/>
        <charset val="204"/>
      </rPr>
      <t>100%</t>
    </r>
    <r>
      <rPr>
        <sz val="9"/>
        <color theme="1"/>
        <rFont val="Times New Roman"/>
        <family val="1"/>
        <charset val="204"/>
      </rPr>
      <t xml:space="preserve"> предоплаченным Заказчиком. Отмена после указанного времени – штраф в </t>
    </r>
    <r>
      <rPr>
        <b/>
        <sz val="9"/>
        <color theme="1"/>
        <rFont val="Times New Roman"/>
        <family val="1"/>
        <charset val="204"/>
      </rPr>
      <t>100%</t>
    </r>
    <r>
      <rPr>
        <sz val="9"/>
        <color theme="1"/>
        <rFont val="Times New Roman"/>
        <family val="1"/>
        <charset val="204"/>
      </rPr>
      <t xml:space="preserve"> размере от стоимости бронирования.
The reservation can be canceled without penalty up to 24 hours before arrival. Cancellation after the specified time - a penalty - the cost of the first night of stay.
 For the period </t>
    </r>
    <r>
      <rPr>
        <b/>
        <sz val="9"/>
        <color theme="1"/>
        <rFont val="Times New Roman"/>
        <family val="1"/>
        <charset val="204"/>
      </rPr>
      <t>29.12.2025-08.01.2026 inclusive</t>
    </r>
    <r>
      <rPr>
        <sz val="9"/>
        <color theme="1"/>
        <rFont val="Times New Roman"/>
        <family val="1"/>
        <charset val="204"/>
      </rPr>
      <t xml:space="preserve">, - free cancellation </t>
    </r>
    <r>
      <rPr>
        <b/>
        <sz val="9"/>
        <color theme="1"/>
        <rFont val="Times New Roman"/>
        <family val="1"/>
      </rPr>
      <t>45</t>
    </r>
    <r>
      <rPr>
        <sz val="9"/>
        <color theme="1"/>
        <rFont val="Times New Roman"/>
        <family val="1"/>
        <charset val="204"/>
      </rPr>
      <t xml:space="preserve"> days before arrival. Reservation must be </t>
    </r>
    <r>
      <rPr>
        <b/>
        <sz val="9"/>
        <color theme="1"/>
        <rFont val="Times New Roman"/>
        <family val="1"/>
        <charset val="204"/>
      </rPr>
      <t>100%</t>
    </r>
    <r>
      <rPr>
        <sz val="9"/>
        <color theme="1"/>
        <rFont val="Times New Roman"/>
        <family val="1"/>
        <charset val="204"/>
      </rPr>
      <t xml:space="preserve"> prepaid by the Customer. Cancellation after the specified time - a penalty - </t>
    </r>
    <r>
      <rPr>
        <b/>
        <sz val="9"/>
        <color theme="1"/>
        <rFont val="Times New Roman"/>
        <family val="1"/>
        <charset val="204"/>
      </rPr>
      <t>100%</t>
    </r>
    <r>
      <rPr>
        <sz val="9"/>
        <color theme="1"/>
        <rFont val="Times New Roman"/>
        <family val="1"/>
        <charset val="204"/>
      </rPr>
      <t xml:space="preserve"> of the cost of the reservation.</t>
    </r>
    <r>
      <rPr>
        <sz val="9"/>
        <color indexed="8"/>
        <rFont val="Times New Roman"/>
        <family val="1"/>
        <charset val="204"/>
      </rPr>
      <t xml:space="preserve">
</t>
    </r>
  </si>
  <si>
    <r>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На период </t>
    </r>
    <r>
      <rPr>
        <b/>
        <sz val="9"/>
        <color theme="1"/>
        <rFont val="Times New Roman"/>
        <family val="1"/>
      </rPr>
      <t>29.12.2025</t>
    </r>
    <r>
      <rPr>
        <b/>
        <sz val="9"/>
        <color theme="1"/>
        <rFont val="Times New Roman"/>
        <family val="1"/>
        <charset val="204"/>
      </rPr>
      <t>-08.01.2026, включительно</t>
    </r>
    <r>
      <rPr>
        <sz val="9"/>
        <color theme="1"/>
        <rFont val="Times New Roman"/>
        <family val="1"/>
        <charset val="204"/>
      </rPr>
      <t xml:space="preserve">, -  бесплатная отмена бронирования за </t>
    </r>
    <r>
      <rPr>
        <b/>
        <sz val="9"/>
        <color theme="1"/>
        <rFont val="Times New Roman"/>
        <family val="1"/>
      </rPr>
      <t>45</t>
    </r>
    <r>
      <rPr>
        <sz val="9"/>
        <color theme="1"/>
        <rFont val="Times New Roman"/>
        <family val="1"/>
        <charset val="204"/>
      </rPr>
      <t xml:space="preserve"> дней до заезда. Бронирование должно быть </t>
    </r>
    <r>
      <rPr>
        <b/>
        <sz val="9"/>
        <color theme="1"/>
        <rFont val="Times New Roman"/>
        <family val="1"/>
        <charset val="204"/>
      </rPr>
      <t>100%</t>
    </r>
    <r>
      <rPr>
        <sz val="9"/>
        <color theme="1"/>
        <rFont val="Times New Roman"/>
        <family val="1"/>
        <charset val="204"/>
      </rPr>
      <t xml:space="preserve"> предоплаченным Заказчиком. Отмена после указанного времени – штраф в </t>
    </r>
    <r>
      <rPr>
        <b/>
        <sz val="9"/>
        <color theme="1"/>
        <rFont val="Times New Roman"/>
        <family val="1"/>
        <charset val="204"/>
      </rPr>
      <t>100%</t>
    </r>
    <r>
      <rPr>
        <sz val="9"/>
        <color theme="1"/>
        <rFont val="Times New Roman"/>
        <family val="1"/>
        <charset val="204"/>
      </rPr>
      <t xml:space="preserve"> размере от стоимости бронирования.
The reservation can be canceled without penalty up to 24 hours before arrival. Cancellation after the specified time - a penalty - the cost of the first night of stay.
 For the period </t>
    </r>
    <r>
      <rPr>
        <b/>
        <sz val="9"/>
        <color theme="1"/>
        <rFont val="Times New Roman"/>
        <family val="1"/>
        <charset val="204"/>
      </rPr>
      <t>29.12.2024-08.01.2025 inclusive</t>
    </r>
    <r>
      <rPr>
        <sz val="9"/>
        <color theme="1"/>
        <rFont val="Times New Roman"/>
        <family val="1"/>
        <charset val="204"/>
      </rPr>
      <t xml:space="preserve">, - free cancellation </t>
    </r>
    <r>
      <rPr>
        <b/>
        <sz val="9"/>
        <color theme="1"/>
        <rFont val="Times New Roman"/>
        <family val="1"/>
      </rPr>
      <t>45</t>
    </r>
    <r>
      <rPr>
        <sz val="9"/>
        <color theme="1"/>
        <rFont val="Times New Roman"/>
        <family val="1"/>
        <charset val="204"/>
      </rPr>
      <t xml:space="preserve"> days before arrival. Reservation must be </t>
    </r>
    <r>
      <rPr>
        <b/>
        <sz val="9"/>
        <color theme="1"/>
        <rFont val="Times New Roman"/>
        <family val="1"/>
        <charset val="204"/>
      </rPr>
      <t>100%</t>
    </r>
    <r>
      <rPr>
        <sz val="9"/>
        <color theme="1"/>
        <rFont val="Times New Roman"/>
        <family val="1"/>
        <charset val="204"/>
      </rPr>
      <t xml:space="preserve"> prepaid by the Customer. Cancellation after the specified time - a penalty - </t>
    </r>
    <r>
      <rPr>
        <b/>
        <sz val="9"/>
        <color theme="1"/>
        <rFont val="Times New Roman"/>
        <family val="1"/>
        <charset val="204"/>
      </rPr>
      <t>100%</t>
    </r>
    <r>
      <rPr>
        <sz val="9"/>
        <color theme="1"/>
        <rFont val="Times New Roman"/>
        <family val="1"/>
        <charset val="204"/>
      </rPr>
      <t xml:space="preserve"> of the cost of the reservation.</t>
    </r>
    <r>
      <rPr>
        <sz val="9"/>
        <color indexed="8"/>
        <rFont val="Times New Roman"/>
        <family val="1"/>
        <charset val="204"/>
      </rPr>
      <t xml:space="preserve">
</t>
    </r>
  </si>
  <si>
    <r>
      <t xml:space="preserve">Закрытый период: </t>
    </r>
    <r>
      <rPr>
        <b/>
        <sz val="9"/>
        <color theme="1"/>
        <rFont val="Times New Roman"/>
        <family val="1"/>
        <charset val="204"/>
      </rPr>
      <t>29.12.2025 - 08.01.2026</t>
    </r>
    <r>
      <rPr>
        <sz val="9"/>
        <color theme="1"/>
        <rFont val="Times New Roman"/>
        <family val="1"/>
        <charset val="204"/>
      </rPr>
      <t xml:space="preserve"> / Stop sale </t>
    </r>
    <r>
      <rPr>
        <b/>
        <sz val="9"/>
        <color theme="1"/>
        <rFont val="Times New Roman"/>
        <family val="1"/>
        <charset val="204"/>
      </rPr>
      <t>29.12.2025 - 08.01.2026</t>
    </r>
  </si>
  <si>
    <r>
      <t xml:space="preserve">2. Малый маршрут подвесного моста </t>
    </r>
    <r>
      <rPr>
        <sz val="9"/>
        <color rgb="FF000000"/>
        <rFont val="Verdana"/>
        <family val="2"/>
        <charset val="204"/>
      </rPr>
      <t>(для всех гостей в номере) / A small route of the suspension bridge (for all in-room guests);</t>
    </r>
  </si>
  <si>
    <r>
      <t>3. Обзорная экскурсия по высотам Курорта</t>
    </r>
    <r>
      <rPr>
        <sz val="9"/>
        <color rgb="FF000000"/>
        <rFont val="Verdana"/>
        <family val="2"/>
      </rPr>
      <t> (для всех гостей в номере) / A sightseeing tour of the Heights Resort (for all in-room guests);</t>
    </r>
  </si>
  <si>
    <r>
      <t>4. 1 час проката городского велосипеда или 1 час аренды роликов</t>
    </r>
    <r>
      <rPr>
        <sz val="9"/>
        <color rgb="FF000000"/>
        <rFont val="Verdana"/>
        <family val="2"/>
      </rPr>
      <t> (для всех гостей в номере) / 1 hour city bike rental or 1 hour of roller skate rental (for all in-room guests);</t>
    </r>
  </si>
  <si>
    <r>
      <t>5. 1 маршрут верёвочного парка на выбор</t>
    </r>
    <r>
      <rPr>
        <sz val="9"/>
        <color rgb="FF000000"/>
        <rFont val="Verdana"/>
        <family val="2"/>
      </rPr>
      <t> (для всех гостей в номере) / 1 rope park route of your choice (for all in-room guests);</t>
    </r>
  </si>
  <si>
    <r>
      <t>6. Стикерпак в подарок</t>
    </r>
    <r>
      <rPr>
        <sz val="9"/>
        <color rgb="FF000000"/>
        <rFont val="Verdana"/>
        <family val="2"/>
      </rPr>
      <t> (предоставляется один стикерпак на номер) / Stickerpack as a gift(one stickerpack per room is provided);</t>
    </r>
  </si>
  <si>
    <t>Бесплатное размещение 2 детей возрастом до 12 лет включительно , включая завтрак и доп.место /  Free accommodation for 2 children under 12 years old, including breakfast and extra bed.</t>
  </si>
  <si>
    <r>
      <t xml:space="preserve">Период продажи: </t>
    </r>
    <r>
      <rPr>
        <b/>
        <sz val="9"/>
        <rFont val="Times New Roman"/>
        <family val="1"/>
        <charset val="204"/>
      </rPr>
      <t>10.09</t>
    </r>
    <r>
      <rPr>
        <b/>
        <sz val="9"/>
        <rFont val="Times New Roman"/>
        <family val="1"/>
      </rPr>
      <t>.2025</t>
    </r>
    <r>
      <rPr>
        <b/>
        <sz val="9"/>
        <rFont val="Times New Roman"/>
        <family val="1"/>
        <charset val="204"/>
      </rPr>
      <t xml:space="preserve"> - 28.11.2025 </t>
    </r>
    <r>
      <rPr>
        <sz val="9"/>
        <rFont val="Times New Roman"/>
        <family val="1"/>
        <charset val="204"/>
      </rPr>
      <t xml:space="preserve">/ Period of sales: </t>
    </r>
    <r>
      <rPr>
        <b/>
        <sz val="9"/>
        <rFont val="Times New Roman"/>
        <family val="1"/>
        <charset val="204"/>
      </rPr>
      <t>10.09.2025 - 28.11.2025</t>
    </r>
  </si>
  <si>
    <r>
      <t xml:space="preserve">Период проживания: </t>
    </r>
    <r>
      <rPr>
        <b/>
        <sz val="9"/>
        <rFont val="Times New Roman"/>
        <family val="1"/>
      </rPr>
      <t>01.10.2025</t>
    </r>
    <r>
      <rPr>
        <b/>
        <sz val="9"/>
        <rFont val="Times New Roman"/>
        <family val="1"/>
        <charset val="204"/>
      </rPr>
      <t xml:space="preserve"> - 30.11.2025 ​</t>
    </r>
    <r>
      <rPr>
        <sz val="9"/>
        <rFont val="Times New Roman"/>
        <family val="1"/>
        <charset val="204"/>
      </rPr>
      <t xml:space="preserve">/ Period of stay: </t>
    </r>
    <r>
      <rPr>
        <b/>
        <sz val="9"/>
        <rFont val="Times New Roman"/>
        <family val="1"/>
        <charset val="204"/>
      </rPr>
      <t>01.10.2025 - 30.11.2025</t>
    </r>
  </si>
  <si>
    <r>
      <t xml:space="preserve">По купонной книге в предложение </t>
    </r>
    <r>
      <rPr>
        <b/>
        <sz val="10"/>
        <rFont val="Times New Roman"/>
        <family val="1"/>
        <charset val="204"/>
      </rPr>
      <t>«Каникулы в горах»</t>
    </r>
    <r>
      <rPr>
        <sz val="10"/>
        <rFont val="Times New Roman"/>
        <family val="1"/>
        <charset val="204"/>
      </rPr>
      <t xml:space="preserve"> входят </t>
    </r>
    <r>
      <rPr>
        <i/>
        <sz val="10"/>
        <rFont val="Times New Roman"/>
        <family val="1"/>
        <charset val="204"/>
      </rPr>
      <t>бесплатно* / The special offer "Mountain vacations" includes free of charge (for hotel guests):</t>
    </r>
  </si>
  <si>
    <r>
      <rPr>
        <b/>
        <sz val="9"/>
        <color rgb="FF000000"/>
        <rFont val="Verdana"/>
        <family val="2"/>
        <charset val="204"/>
      </rPr>
      <t>Важно:</t>
    </r>
    <r>
      <rPr>
        <sz val="9"/>
        <color rgb="FF000000"/>
        <rFont val="Verdana"/>
        <family val="2"/>
        <charset val="204"/>
      </rPr>
      <t xml:space="preserve"> Подвесной мост работает до 02.11.2025, верёвочный парк — до 31.10.2025. 
Обзорная экскурсия от Поляны 540 до Поляны 2200 - Доступно до закрытия центрального сектора канатной дороги
</t>
    </r>
  </si>
  <si>
    <t xml:space="preserve">В период проведения регламентных работ на канатной дороге Прогулочные билеты "Панорама Красной Поляны" будут заменены на "Восточный лес" до водопада Поликаря
03-30.11 Хаски центр дети до 4 х лет бесплатно, для детей от 4х лет и взрослым стоимость 450руб. чай для всех гостей бесплатно
03-30.11 Посещение Леса чудес и Фермы северных оленей
</t>
  </si>
  <si>
    <r>
      <t xml:space="preserve">Период проживания: </t>
    </r>
    <r>
      <rPr>
        <b/>
        <sz val="9"/>
        <rFont val="Times New Roman"/>
        <family val="1"/>
      </rPr>
      <t>03.11.2025 - 03.12.2025 /  Period of sales: 03.11.2025 - 03.12.2025</t>
    </r>
  </si>
  <si>
    <t>Закрытый период: 25.10.2025 - 03.11.2025 / Stop sale: 25.10.2025 - 03.11.2025</t>
  </si>
  <si>
    <r>
      <rPr>
        <sz val="9"/>
        <rFont val="Times New Roman"/>
        <family val="1"/>
      </rPr>
      <t>Период бронирования</t>
    </r>
    <r>
      <rPr>
        <b/>
        <sz val="9"/>
        <rFont val="Times New Roman"/>
        <family val="1"/>
      </rPr>
      <t>: 17.10.2025 - 03.12.2025 /  Period of sales: 17.10.2025 - 03.12.2025</t>
    </r>
  </si>
  <si>
    <t>Дневной спортивный ски-пасс на каждый день проживания в отеле*/ Ski-pass (sporty) on a daily basis*</t>
  </si>
  <si>
    <t>* Выдача ски-пассов на стойке регистрации в отеле при заселении. Детские ски-пассы приобретаются гостями в отеле. Возврат денежных средств за неиспользованные ски-пассы не производится.</t>
  </si>
  <si>
    <t>Период продажи: 31.10.2025 - 11.04.2026 / Period of sales: 31.10.2025 - 11.04.2026</t>
  </si>
  <si>
    <t>Закрытые даты: 30.12.2025 - 08.01.2026 / Closed dates: 30.12.2025 - 08.01.2026</t>
  </si>
  <si>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canceled without penalty up to 24 hours before arrival. Cancellation after the specified time - a penalty - the cost of the first night of stay.
</t>
  </si>
  <si>
    <t>Дополнительно на каждый день проживания в стоимость заявки добавляются  ски-пассы  для каждого взрослого, стоимость -  09.01.2025 - 12.04.2026 включительно - 3500 рублей. При размещении дополнительных гостей, также на каждый день проживания добавляются в стоимость заявки ски-пассы на каждого взрослого гостя  -   09.01.2025 - 12.04.2026 включительно - 3500 рублей. Стоимость ски-пассов на всех взрослых сразу добавлять в заявку. / Extra pay  for each day of stay, ski passes for each adult are added to the price of the application, the cost    09.01.2025 - 12.04.2026 inclusively - 3500 rubles. When placing additional guests, also for each day of stay, ski passes for each guest are added to the application price  09.01.2025 - 12.04.2026 inclusively - 3500 rubles.</t>
  </si>
  <si>
    <t xml:space="preserve">Период проживания:  09.01.2025 - 12.04.2026                                                                                                                        / Period of stay:  09.01.2025 - 12.04.2026 </t>
  </si>
  <si>
    <r>
      <rPr>
        <sz val="9"/>
        <color theme="1"/>
        <rFont val="Times New Roman"/>
        <family val="1"/>
      </rPr>
      <t>Период бронирования</t>
    </r>
    <r>
      <rPr>
        <b/>
        <sz val="9"/>
        <color theme="1"/>
        <rFont val="Times New Roman"/>
        <family val="1"/>
      </rPr>
      <t xml:space="preserve">: 20.06.2025 - 24.10.2025 / 04.11.2025 - 29.12.2025  </t>
    </r>
    <r>
      <rPr>
        <sz val="9"/>
        <color theme="1"/>
        <rFont val="Times New Roman"/>
        <family val="1"/>
      </rPr>
      <t>Period of sales</t>
    </r>
    <r>
      <rPr>
        <b/>
        <sz val="9"/>
        <color theme="1"/>
        <rFont val="Times New Roman"/>
        <family val="1"/>
      </rPr>
      <t>: 20.06.2025 - 24.10.2025 / 04.11.2025 - 29.12.2025</t>
    </r>
  </si>
  <si>
    <r>
      <t xml:space="preserve">Период проживания: </t>
    </r>
    <r>
      <rPr>
        <b/>
        <sz val="9"/>
        <color theme="1"/>
        <rFont val="Times New Roman"/>
        <family val="1"/>
      </rPr>
      <t>с 20.06.2025 - 24.10.2025 / 04.11.2025 - 29.12.2025</t>
    </r>
    <r>
      <rPr>
        <sz val="9"/>
        <color theme="1"/>
        <rFont val="Times New Roman"/>
        <family val="1"/>
      </rPr>
      <t>/ Period of stay:</t>
    </r>
    <r>
      <rPr>
        <b/>
        <sz val="9"/>
        <color theme="1"/>
        <rFont val="Times New Roman"/>
        <family val="1"/>
      </rPr>
      <t xml:space="preserve"> 20.06.2025 - 24.10.2025 / 04.11.2025 - 29.12.2025</t>
    </r>
  </si>
  <si>
    <r>
      <t xml:space="preserve">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На период </t>
    </r>
    <r>
      <rPr>
        <b/>
        <sz val="9"/>
        <color theme="1"/>
        <rFont val="Times New Roman"/>
        <family val="1"/>
      </rPr>
      <t xml:space="preserve">29.12.2025 - </t>
    </r>
    <r>
      <rPr>
        <b/>
        <sz val="9"/>
        <color theme="1"/>
        <rFont val="Times New Roman"/>
        <family val="1"/>
        <charset val="204"/>
      </rPr>
      <t>08.01.2026, включительно</t>
    </r>
    <r>
      <rPr>
        <sz val="9"/>
        <color theme="1"/>
        <rFont val="Times New Roman"/>
        <family val="1"/>
        <charset val="204"/>
      </rPr>
      <t xml:space="preserve">, -  бесплатная отмена бронирования за </t>
    </r>
    <r>
      <rPr>
        <b/>
        <sz val="9"/>
        <color theme="1"/>
        <rFont val="Times New Roman"/>
        <family val="1"/>
      </rPr>
      <t>46</t>
    </r>
    <r>
      <rPr>
        <sz val="9"/>
        <color theme="1"/>
        <rFont val="Times New Roman"/>
        <family val="1"/>
        <charset val="204"/>
      </rPr>
      <t xml:space="preserve"> дней до заезда. Бронирование должно быть </t>
    </r>
    <r>
      <rPr>
        <b/>
        <sz val="9"/>
        <color theme="1"/>
        <rFont val="Times New Roman"/>
        <family val="1"/>
        <charset val="204"/>
      </rPr>
      <t>100%</t>
    </r>
    <r>
      <rPr>
        <sz val="9"/>
        <color theme="1"/>
        <rFont val="Times New Roman"/>
        <family val="1"/>
        <charset val="204"/>
      </rPr>
      <t xml:space="preserve"> предоплаченным Заказчиком. Отмена после указанного времени – штраф в </t>
    </r>
    <r>
      <rPr>
        <b/>
        <sz val="9"/>
        <color theme="1"/>
        <rFont val="Times New Roman"/>
        <family val="1"/>
        <charset val="204"/>
      </rPr>
      <t>100%</t>
    </r>
    <r>
      <rPr>
        <sz val="9"/>
        <color theme="1"/>
        <rFont val="Times New Roman"/>
        <family val="1"/>
        <charset val="204"/>
      </rPr>
      <t xml:space="preserve"> размере от стоимости бронирования.
</t>
    </r>
    <r>
      <rPr>
        <sz val="9"/>
        <color indexed="8"/>
        <rFont val="Times New Roman"/>
        <family val="1"/>
        <charset val="204"/>
      </rPr>
      <t xml:space="preserve">
</t>
    </r>
  </si>
  <si>
    <t xml:space="preserve">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</si>
</sst>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0"/>
      <name val="Arial Cyr"/>
      <charset val="204"/>
    </font>
    <font>
      <sz val="11"/>
      <color theme="1"/>
      <name val="Calibri"/>
      <family val="2"/>
      <charset val="204"/>
      <scheme val="minor"/>
    </font>
    <font>
      <sz val="10"/>
      <name val="Arial Cyr"/>
      <charset val="204"/>
    </font>
    <font>
      <sz val="9"/>
      <name val="Times New Roman"/>
      <family val="1"/>
      <charset val="204"/>
    </font>
    <font>
      <sz val="8"/>
      <name val="Times New Roman"/>
      <family val="1"/>
      <charset val="204"/>
    </font>
    <font>
      <b/>
      <sz val="8"/>
      <name val="Times New Roman"/>
      <family val="1"/>
      <charset val="204"/>
    </font>
    <font>
      <sz val="10"/>
      <name val="Times New Roman"/>
      <family val="1"/>
      <charset val="204"/>
    </font>
    <font>
      <b/>
      <sz val="9"/>
      <name val="Times New Roman"/>
      <family val="1"/>
      <charset val="204"/>
    </font>
    <font>
      <b/>
      <sz val="11"/>
      <color indexed="8"/>
      <name val="Calibri"/>
      <family val="2"/>
      <charset val="204"/>
    </font>
    <font>
      <sz val="8"/>
      <name val="Arial Cyr"/>
      <charset val="204"/>
    </font>
    <font>
      <sz val="9"/>
      <color indexed="8"/>
      <name val="Times New Roman"/>
      <family val="1"/>
      <charset val="204"/>
    </font>
    <font>
      <b/>
      <sz val="9"/>
      <color indexed="8"/>
      <name val="Times New Roman"/>
      <family val="1"/>
      <charset val="204"/>
    </font>
    <font>
      <b/>
      <sz val="9"/>
      <name val="Times New Roman"/>
      <family val="1"/>
    </font>
    <font>
      <b/>
      <sz val="10"/>
      <name val="Times New Roman"/>
      <family val="1"/>
      <charset val="204"/>
    </font>
    <font>
      <i/>
      <sz val="10"/>
      <name val="Times New Roman"/>
      <family val="1"/>
      <charset val="204"/>
    </font>
    <font>
      <sz val="9"/>
      <name val="Arial Cyr"/>
      <charset val="204"/>
    </font>
    <font>
      <sz val="9"/>
      <name val="Times New Roman"/>
      <family val="1"/>
    </font>
    <font>
      <sz val="8"/>
      <color indexed="8"/>
      <name val="Verdana"/>
      <family val="2"/>
      <charset val="204"/>
    </font>
    <font>
      <b/>
      <sz val="8"/>
      <color indexed="8"/>
      <name val="Verdana"/>
      <family val="2"/>
      <charset val="204"/>
    </font>
    <font>
      <b/>
      <i/>
      <sz val="8"/>
      <color indexed="8"/>
      <name val="Verdana"/>
      <family val="2"/>
      <charset val="204"/>
    </font>
    <font>
      <u/>
      <sz val="8"/>
      <color indexed="8"/>
      <name val="Verdana"/>
      <family val="2"/>
      <charset val="204"/>
    </font>
    <font>
      <i/>
      <sz val="8"/>
      <color indexed="8"/>
      <name val="Verdana"/>
      <family val="2"/>
      <charset val="204"/>
    </font>
    <font>
      <sz val="9"/>
      <color indexed="10"/>
      <name val="Times New Roman"/>
      <family val="1"/>
      <charset val="204"/>
    </font>
    <font>
      <sz val="11"/>
      <color theme="1"/>
      <name val="Calibri"/>
      <family val="2"/>
      <scheme val="minor"/>
    </font>
    <font>
      <sz val="10"/>
      <name val="Calibri"/>
      <family val="2"/>
      <charset val="204"/>
      <scheme val="minor"/>
    </font>
    <font>
      <sz val="9"/>
      <color theme="1"/>
      <name val="Times New Roman"/>
      <family val="1"/>
      <charset val="204"/>
    </font>
    <font>
      <sz val="8"/>
      <name val="Calibri"/>
      <family val="2"/>
      <charset val="204"/>
      <scheme val="minor"/>
    </font>
    <font>
      <sz val="8"/>
      <color theme="1"/>
      <name val="Calibri"/>
      <family val="2"/>
      <charset val="204"/>
      <scheme val="minor"/>
    </font>
    <font>
      <sz val="8"/>
      <color theme="1"/>
      <name val="Times New Roman"/>
      <family val="1"/>
      <charset val="204"/>
    </font>
    <font>
      <b/>
      <sz val="8"/>
      <color rgb="FFFF0000"/>
      <name val="Times New Roman"/>
      <family val="1"/>
      <charset val="204"/>
    </font>
    <font>
      <sz val="8"/>
      <color rgb="FFFF0000"/>
      <name val="Calibri"/>
      <family val="2"/>
      <charset val="204"/>
      <scheme val="minor"/>
    </font>
    <font>
      <b/>
      <sz val="11"/>
      <color theme="1"/>
      <name val="Calibri"/>
      <family val="2"/>
      <charset val="204"/>
      <scheme val="minor"/>
    </font>
    <font>
      <b/>
      <sz val="9"/>
      <color theme="1"/>
      <name val="Times New Roman"/>
      <family val="1"/>
      <charset val="204"/>
    </font>
    <font>
      <sz val="8"/>
      <color rgb="FF000000"/>
      <name val="Verdana"/>
      <family val="2"/>
      <charset val="204"/>
    </font>
    <font>
      <sz val="10"/>
      <color theme="1"/>
      <name val="Times New Roman"/>
      <family val="1"/>
      <charset val="204"/>
    </font>
    <font>
      <b/>
      <sz val="8"/>
      <color rgb="FF000000"/>
      <name val="Verdana"/>
      <family val="2"/>
      <charset val="204"/>
    </font>
    <font>
      <sz val="10"/>
      <color theme="0"/>
      <name val="Arial Cyr"/>
      <charset val="204"/>
    </font>
    <font>
      <sz val="11"/>
      <color theme="0"/>
      <name val="Calibri"/>
      <family val="2"/>
      <charset val="204"/>
    </font>
    <font>
      <sz val="8"/>
      <color rgb="FFC00000"/>
      <name val="Verdana"/>
      <family val="2"/>
      <charset val="204"/>
    </font>
    <font>
      <sz val="9"/>
      <color theme="1"/>
      <name val="Verdana"/>
      <family val="2"/>
      <charset val="204"/>
    </font>
    <font>
      <sz val="8"/>
      <color theme="1"/>
      <name val="Verdana"/>
      <family val="2"/>
      <charset val="204"/>
    </font>
    <font>
      <sz val="12"/>
      <name val="Times New Roman"/>
      <family val="1"/>
      <charset val="204"/>
    </font>
    <font>
      <sz val="11"/>
      <color theme="1"/>
      <name val="Calibri"/>
      <family val="2"/>
      <charset val="204"/>
    </font>
    <font>
      <b/>
      <sz val="9"/>
      <color theme="1"/>
      <name val="Times New Roman"/>
      <family val="1"/>
    </font>
    <font>
      <b/>
      <sz val="10"/>
      <name val="Calibri"/>
      <family val="2"/>
      <scheme val="minor"/>
    </font>
    <font>
      <b/>
      <sz val="9"/>
      <name val="Calibri"/>
      <family val="2"/>
      <scheme val="minor"/>
    </font>
    <font>
      <sz val="9"/>
      <name val="Calibri"/>
      <family val="2"/>
      <charset val="204"/>
      <scheme val="minor"/>
    </font>
    <font>
      <sz val="9"/>
      <color theme="1"/>
      <name val="Times New Roman"/>
      <family val="1"/>
    </font>
    <font>
      <b/>
      <sz val="11"/>
      <color theme="1"/>
      <name val="Calibri"/>
      <family val="2"/>
    </font>
    <font>
      <b/>
      <sz val="9"/>
      <color rgb="FFFF0000"/>
      <name val="Times New Roman"/>
      <family val="1"/>
    </font>
    <font>
      <sz val="11"/>
      <color theme="1"/>
      <name val="Calibri"/>
      <family val="2"/>
    </font>
    <font>
      <b/>
      <sz val="10"/>
      <color theme="1"/>
      <name val="Times New Roman"/>
      <family val="1"/>
    </font>
    <font>
      <b/>
      <sz val="11"/>
      <color rgb="FFFF0000"/>
      <name val="Times New Roman"/>
      <family val="1"/>
    </font>
    <font>
      <b/>
      <sz val="12"/>
      <color rgb="FFFF0000"/>
      <name val="Times New Roman"/>
      <family val="1"/>
    </font>
    <font>
      <b/>
      <sz val="9"/>
      <color rgb="FF000000"/>
      <name val="Verdana"/>
      <family val="2"/>
    </font>
    <font>
      <sz val="9"/>
      <color rgb="FF000000"/>
      <name val="Verdana"/>
      <family val="2"/>
    </font>
    <font>
      <b/>
      <sz val="11"/>
      <name val="Calibri"/>
      <family val="2"/>
      <charset val="204"/>
    </font>
    <font>
      <b/>
      <sz val="8"/>
      <name val="Calibri"/>
      <family val="2"/>
      <scheme val="minor"/>
    </font>
    <font>
      <sz val="8"/>
      <name val="Times New Roman"/>
      <family val="1"/>
    </font>
    <font>
      <b/>
      <sz val="9"/>
      <color rgb="FFFF0000"/>
      <name val="Times New Roman"/>
      <family val="1"/>
      <charset val="204"/>
    </font>
    <font>
      <sz val="9"/>
      <color rgb="FFFF0000"/>
      <name val="Times New Roman"/>
      <family val="1"/>
      <charset val="204"/>
    </font>
    <font>
      <sz val="9"/>
      <color rgb="FF000000"/>
      <name val="Verdana"/>
      <family val="2"/>
      <charset val="204"/>
    </font>
    <font>
      <b/>
      <sz val="9"/>
      <color rgb="FF000000"/>
      <name val="Verdana"/>
      <family val="2"/>
      <charset val="204"/>
    </font>
    <font>
      <b/>
      <sz val="8"/>
      <color theme="1"/>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FF0000"/>
        <bgColor indexed="64"/>
      </patternFill>
    </fill>
    <fill>
      <patternFill patternType="solid">
        <fgColor theme="6"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6"/>
        <bgColor indexed="64"/>
      </patternFill>
    </fill>
    <fill>
      <patternFill patternType="solid">
        <fgColor rgb="FFFFFF66"/>
        <bgColor indexed="64"/>
      </patternFill>
    </fill>
    <fill>
      <patternFill patternType="solid">
        <fgColor theme="4" tint="0.59999389629810485"/>
        <bgColor indexed="64"/>
      </patternFill>
    </fill>
    <fill>
      <patternFill patternType="solid">
        <fgColor rgb="FFFBFE8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23" fillId="0" borderId="0"/>
    <xf numFmtId="0" fontId="2" fillId="0" borderId="0"/>
  </cellStyleXfs>
  <cellXfs count="248">
    <xf numFmtId="0" fontId="0" fillId="0" borderId="0" xfId="0"/>
    <xf numFmtId="0" fontId="24" fillId="0" borderId="0" xfId="0" applyFont="1" applyBorder="1"/>
    <xf numFmtId="0" fontId="0" fillId="0" borderId="0" xfId="0" applyFill="1" applyBorder="1"/>
    <xf numFmtId="0" fontId="3" fillId="0" borderId="0" xfId="0" applyFont="1"/>
    <xf numFmtId="0" fontId="3" fillId="0" borderId="0" xfId="0" applyFont="1" applyFill="1" applyBorder="1"/>
    <xf numFmtId="0" fontId="26" fillId="0" borderId="0" xfId="0" applyFont="1" applyFill="1"/>
    <xf numFmtId="0" fontId="27" fillId="0" borderId="0" xfId="0" applyFont="1" applyFill="1"/>
    <xf numFmtId="0" fontId="4" fillId="3" borderId="1" xfId="0" applyFont="1" applyFill="1" applyBorder="1"/>
    <xf numFmtId="0" fontId="4" fillId="0" borderId="1" xfId="0" applyFont="1" applyFill="1" applyBorder="1"/>
    <xf numFmtId="1" fontId="4" fillId="0" borderId="1" xfId="0" applyNumberFormat="1" applyFont="1" applyFill="1" applyBorder="1"/>
    <xf numFmtId="0" fontId="4" fillId="0" borderId="0" xfId="0" applyFont="1" applyFill="1"/>
    <xf numFmtId="0" fontId="28" fillId="0" borderId="1" xfId="0" applyFont="1" applyFill="1" applyBorder="1" applyAlignment="1">
      <alignment horizontal="center" vertical="center" wrapText="1"/>
    </xf>
    <xf numFmtId="0" fontId="6" fillId="0" borderId="0" xfId="0" applyFont="1"/>
    <xf numFmtId="0" fontId="26" fillId="3" borderId="0" xfId="0" applyFont="1" applyFill="1"/>
    <xf numFmtId="0" fontId="29" fillId="0" borderId="0" xfId="0" applyFont="1" applyFill="1" applyBorder="1" applyAlignment="1">
      <alignment horizontal="left" vertical="center" wrapText="1"/>
    </xf>
    <xf numFmtId="0" fontId="30" fillId="0" borderId="0" xfId="0" applyFont="1" applyFill="1" applyBorder="1"/>
    <xf numFmtId="1" fontId="26" fillId="3" borderId="0" xfId="0" applyNumberFormat="1" applyFont="1" applyFill="1" applyBorder="1"/>
    <xf numFmtId="0" fontId="0" fillId="3" borderId="0" xfId="0" applyFill="1"/>
    <xf numFmtId="0" fontId="4" fillId="0" borderId="1" xfId="0" applyFont="1" applyFill="1" applyBorder="1" applyAlignment="1">
      <alignment horizontal="left" wrapText="1"/>
    </xf>
    <xf numFmtId="14" fontId="28" fillId="2" borderId="1" xfId="0" applyNumberFormat="1" applyFont="1" applyFill="1" applyBorder="1" applyAlignment="1">
      <alignment vertical="center" wrapText="1"/>
    </xf>
    <xf numFmtId="0" fontId="4" fillId="0" borderId="1" xfId="0" applyFont="1" applyFill="1" applyBorder="1" applyAlignment="1">
      <alignment horizontal="right"/>
    </xf>
    <xf numFmtId="0" fontId="4" fillId="3" borderId="0" xfId="0" applyFont="1" applyFill="1"/>
    <xf numFmtId="0" fontId="28" fillId="0" borderId="1" xfId="0" applyFont="1" applyFill="1" applyBorder="1" applyAlignment="1">
      <alignment horizontal="right" vertical="center" wrapText="1"/>
    </xf>
    <xf numFmtId="0" fontId="3" fillId="0" borderId="0" xfId="0" applyFont="1" applyFill="1" applyBorder="1" applyAlignment="1"/>
    <xf numFmtId="0" fontId="28" fillId="3" borderId="1" xfId="0" applyFont="1" applyFill="1" applyBorder="1" applyAlignment="1">
      <alignment horizontal="center" vertical="center" wrapText="1"/>
    </xf>
    <xf numFmtId="0" fontId="4" fillId="0" borderId="0" xfId="0" applyFont="1"/>
    <xf numFmtId="0" fontId="7" fillId="0" borderId="0" xfId="0" applyFont="1"/>
    <xf numFmtId="0" fontId="4"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14" fontId="28" fillId="3" borderId="1" xfId="0" applyNumberFormat="1" applyFont="1" applyFill="1" applyBorder="1" applyAlignment="1">
      <alignment horizontal="center" wrapText="1"/>
    </xf>
    <xf numFmtId="14" fontId="28" fillId="0" borderId="1" xfId="0" applyNumberFormat="1" applyFont="1" applyFill="1" applyBorder="1" applyAlignment="1">
      <alignment wrapText="1"/>
    </xf>
    <xf numFmtId="14" fontId="28" fillId="2" borderId="1" xfId="0" applyNumberFormat="1" applyFont="1" applyFill="1" applyBorder="1" applyAlignment="1">
      <alignment wrapText="1"/>
    </xf>
    <xf numFmtId="1" fontId="4" fillId="2" borderId="1" xfId="0" applyNumberFormat="1" applyFont="1" applyFill="1" applyBorder="1"/>
    <xf numFmtId="0" fontId="28" fillId="2" borderId="1" xfId="0" applyFont="1" applyFill="1" applyBorder="1" applyAlignment="1">
      <alignment horizontal="right" vertical="center" wrapText="1"/>
    </xf>
    <xf numFmtId="0" fontId="28" fillId="3" borderId="1" xfId="0" applyFont="1" applyFill="1" applyBorder="1" applyAlignment="1">
      <alignment horizontal="left" vertical="center" wrapText="1"/>
    </xf>
    <xf numFmtId="0" fontId="30" fillId="3" borderId="0" xfId="0" applyFont="1" applyFill="1" applyBorder="1"/>
    <xf numFmtId="0" fontId="28" fillId="3" borderId="1" xfId="0" applyFont="1" applyFill="1" applyBorder="1" applyAlignment="1">
      <alignment horizontal="right" vertical="center" wrapText="1"/>
    </xf>
    <xf numFmtId="1" fontId="4" fillId="3" borderId="1" xfId="0" applyNumberFormat="1" applyFont="1" applyFill="1" applyBorder="1"/>
    <xf numFmtId="0" fontId="31" fillId="0" borderId="0" xfId="0" applyFont="1"/>
    <xf numFmtId="0" fontId="0" fillId="0" borderId="0" xfId="0" applyAlignment="1">
      <alignment wrapText="1"/>
    </xf>
    <xf numFmtId="0" fontId="0" fillId="0" borderId="0" xfId="0" applyAlignment="1">
      <alignment vertical="top" wrapText="1"/>
    </xf>
    <xf numFmtId="0" fontId="3" fillId="0" borderId="0" xfId="0" applyFont="1" applyFill="1"/>
    <xf numFmtId="0" fontId="3" fillId="0" borderId="1" xfId="0" applyFont="1" applyFill="1" applyBorder="1"/>
    <xf numFmtId="0" fontId="25" fillId="0" borderId="0" xfId="1" applyFont="1" applyAlignment="1">
      <alignment horizontal="left" vertical="center"/>
    </xf>
    <xf numFmtId="14" fontId="32" fillId="0" borderId="0" xfId="0" applyNumberFormat="1" applyFont="1" applyFill="1"/>
    <xf numFmtId="0" fontId="25" fillId="0" borderId="0" xfId="0" applyFont="1" applyFill="1" applyAlignment="1">
      <alignment vertical="center" wrapText="1"/>
    </xf>
    <xf numFmtId="0" fontId="25" fillId="0" borderId="0" xfId="1" applyFont="1" applyAlignment="1">
      <alignment horizontal="left" vertical="center" wrapText="1"/>
    </xf>
    <xf numFmtId="0" fontId="3" fillId="0" borderId="1" xfId="0" applyFont="1" applyFill="1" applyBorder="1" applyAlignment="1">
      <alignment horizontal="right" vertical="center"/>
    </xf>
    <xf numFmtId="0" fontId="25" fillId="0" borderId="0" xfId="0" applyFont="1" applyFill="1"/>
    <xf numFmtId="0" fontId="7" fillId="0" borderId="0" xfId="1" applyFont="1" applyFill="1" applyAlignment="1">
      <alignment horizontal="left" vertical="center"/>
    </xf>
    <xf numFmtId="0" fontId="25" fillId="0" borderId="0" xfId="0" applyFont="1" applyFill="1" applyAlignment="1">
      <alignment vertical="center"/>
    </xf>
    <xf numFmtId="0" fontId="25" fillId="0" borderId="0" xfId="0" applyFont="1" applyFill="1" applyBorder="1"/>
    <xf numFmtId="0" fontId="32" fillId="0" borderId="0" xfId="0" applyFont="1" applyFill="1" applyBorder="1"/>
    <xf numFmtId="0" fontId="25" fillId="0" borderId="0" xfId="0" applyFont="1" applyFill="1" applyBorder="1" applyAlignment="1">
      <alignment vertical="center"/>
    </xf>
    <xf numFmtId="0" fontId="25" fillId="0" borderId="0" xfId="1" applyFont="1" applyFill="1" applyAlignment="1">
      <alignment horizontal="left" vertical="center" wrapText="1"/>
    </xf>
    <xf numFmtId="0" fontId="0" fillId="0" borderId="0" xfId="0" applyFill="1"/>
    <xf numFmtId="0" fontId="3" fillId="0" borderId="0" xfId="0" applyFont="1" applyFill="1" applyAlignment="1">
      <alignment horizontal="left" vertical="center" wrapText="1"/>
    </xf>
    <xf numFmtId="0" fontId="3" fillId="0" borderId="1" xfId="0" applyFont="1" applyFill="1" applyBorder="1" applyAlignment="1">
      <alignment horizontal="left" vertical="top" wrapText="1"/>
    </xf>
    <xf numFmtId="0" fontId="25" fillId="0" borderId="0" xfId="1" applyFont="1" applyFill="1" applyAlignment="1">
      <alignment horizontal="left" vertical="top" wrapText="1"/>
    </xf>
    <xf numFmtId="0" fontId="33" fillId="0" borderId="0" xfId="0" applyFont="1" applyFill="1" applyAlignment="1">
      <alignment horizontal="left" vertical="center" wrapText="1" indent="1"/>
    </xf>
    <xf numFmtId="0" fontId="32" fillId="4" borderId="1" xfId="0" applyFont="1" applyFill="1" applyBorder="1" applyAlignment="1">
      <alignment wrapText="1"/>
    </xf>
    <xf numFmtId="0" fontId="3" fillId="0" borderId="1" xfId="0" applyFont="1" applyFill="1" applyBorder="1" applyAlignment="1">
      <alignment wrapText="1"/>
    </xf>
    <xf numFmtId="0" fontId="3" fillId="0" borderId="0" xfId="0" applyFont="1" applyFill="1" applyBorder="1" applyAlignment="1">
      <alignment wrapText="1"/>
    </xf>
    <xf numFmtId="0" fontId="3" fillId="0" borderId="0" xfId="1" applyFont="1" applyAlignment="1">
      <alignment horizontal="left" vertical="center"/>
    </xf>
    <xf numFmtId="0" fontId="34" fillId="4" borderId="1" xfId="0" applyFont="1" applyFill="1" applyBorder="1" applyAlignment="1">
      <alignment horizontal="left" vertical="center" wrapText="1"/>
    </xf>
    <xf numFmtId="0" fontId="9" fillId="0" borderId="1" xfId="0" applyFont="1" applyBorder="1"/>
    <xf numFmtId="0" fontId="33" fillId="0" borderId="1" xfId="0" applyFont="1" applyBorder="1" applyAlignment="1">
      <alignment vertical="center" wrapText="1"/>
    </xf>
    <xf numFmtId="0" fontId="24" fillId="3" borderId="0" xfId="0" applyFont="1" applyFill="1"/>
    <xf numFmtId="0" fontId="25" fillId="0" borderId="0" xfId="0" applyFont="1" applyAlignment="1">
      <alignment horizontal="right" vertical="center" wrapText="1"/>
    </xf>
    <xf numFmtId="0" fontId="32" fillId="4" borderId="0" xfId="0" applyFont="1" applyFill="1" applyAlignment="1">
      <alignment horizontal="left" vertical="center" wrapText="1"/>
    </xf>
    <xf numFmtId="0" fontId="25" fillId="0" borderId="0" xfId="0" applyFont="1" applyAlignment="1">
      <alignment horizontal="left" vertical="center" wrapText="1"/>
    </xf>
    <xf numFmtId="0" fontId="7" fillId="4" borderId="0" xfId="1" applyFont="1" applyFill="1" applyAlignment="1">
      <alignment horizontal="left" vertical="center"/>
    </xf>
    <xf numFmtId="0" fontId="15" fillId="0" borderId="0" xfId="0" applyFont="1"/>
    <xf numFmtId="0" fontId="9" fillId="0" borderId="1" xfId="0" applyFont="1" applyBorder="1" applyAlignment="1">
      <alignment horizontal="left" vertical="center" wrapText="1" indent="1"/>
    </xf>
    <xf numFmtId="0" fontId="15" fillId="4" borderId="0" xfId="0" applyFont="1" applyFill="1"/>
    <xf numFmtId="0" fontId="25" fillId="0" borderId="3" xfId="0" applyFont="1" applyBorder="1" applyAlignment="1">
      <alignment vertical="center"/>
    </xf>
    <xf numFmtId="0" fontId="25" fillId="0" borderId="1" xfId="0" applyFont="1" applyBorder="1" applyAlignment="1">
      <alignment vertical="center"/>
    </xf>
    <xf numFmtId="0" fontId="25" fillId="0" borderId="0" xfId="0" applyFont="1" applyBorder="1" applyAlignment="1">
      <alignment vertical="center"/>
    </xf>
    <xf numFmtId="0" fontId="25" fillId="0" borderId="2" xfId="0" applyFont="1" applyBorder="1" applyAlignment="1">
      <alignment vertical="center"/>
    </xf>
    <xf numFmtId="0" fontId="15" fillId="0" borderId="0" xfId="0" applyFont="1" applyFill="1" applyBorder="1"/>
    <xf numFmtId="0" fontId="32" fillId="4" borderId="0" xfId="0" applyFont="1" applyFill="1"/>
    <xf numFmtId="0" fontId="3" fillId="0" borderId="0" xfId="0" applyFont="1" applyAlignment="1">
      <alignment vertical="top" wrapText="1"/>
    </xf>
    <xf numFmtId="0" fontId="15" fillId="0" borderId="0" xfId="0" applyFont="1" applyAlignment="1">
      <alignment wrapText="1"/>
    </xf>
    <xf numFmtId="0" fontId="15" fillId="0" borderId="0" xfId="0" applyFont="1" applyFill="1"/>
    <xf numFmtId="14" fontId="7" fillId="0" borderId="1" xfId="0" applyNumberFormat="1" applyFont="1" applyFill="1" applyBorder="1" applyAlignment="1">
      <alignment horizontal="center" vertical="center" wrapText="1"/>
    </xf>
    <xf numFmtId="14" fontId="7" fillId="0" borderId="1" xfId="0" applyNumberFormat="1" applyFont="1" applyFill="1" applyBorder="1"/>
    <xf numFmtId="14" fontId="7" fillId="0" borderId="1" xfId="0" applyNumberFormat="1" applyFont="1" applyFill="1" applyBorder="1" applyAlignment="1">
      <alignment horizontal="center" vertical="center"/>
    </xf>
    <xf numFmtId="0" fontId="16" fillId="0" borderId="0" xfId="0" applyFont="1" applyFill="1" applyAlignment="1">
      <alignment vertical="center"/>
    </xf>
    <xf numFmtId="0" fontId="3" fillId="3" borderId="1" xfId="0" applyFont="1" applyFill="1" applyBorder="1" applyAlignment="1">
      <alignment horizontal="right"/>
    </xf>
    <xf numFmtId="0" fontId="16" fillId="0" borderId="0" xfId="0" applyFont="1" applyFill="1"/>
    <xf numFmtId="0" fontId="12" fillId="0" borderId="1" xfId="0" applyFont="1" applyFill="1" applyBorder="1" applyAlignment="1">
      <alignment horizontal="center" vertical="center" wrapText="1"/>
    </xf>
    <xf numFmtId="0" fontId="16" fillId="0" borderId="1" xfId="0" applyFont="1" applyFill="1" applyBorder="1" applyAlignment="1">
      <alignment horizontal="right" vertical="center"/>
    </xf>
    <xf numFmtId="14" fontId="32" fillId="0" borderId="1" xfId="0" applyNumberFormat="1" applyFont="1" applyFill="1" applyBorder="1" applyAlignment="1">
      <alignment vertical="center"/>
    </xf>
    <xf numFmtId="0" fontId="3" fillId="0" borderId="0" xfId="0" applyFont="1" applyFill="1" applyBorder="1" applyAlignment="1">
      <alignment horizontal="left" vertical="top" wrapText="1"/>
    </xf>
    <xf numFmtId="1" fontId="16" fillId="0" borderId="1" xfId="0" applyNumberFormat="1" applyFont="1" applyFill="1" applyBorder="1" applyAlignment="1">
      <alignment horizontal="right" vertical="center"/>
    </xf>
    <xf numFmtId="1" fontId="16" fillId="0" borderId="0" xfId="0" applyNumberFormat="1" applyFont="1" applyFill="1" applyBorder="1" applyAlignment="1">
      <alignment horizontal="right" vertical="center"/>
    </xf>
    <xf numFmtId="0" fontId="25" fillId="2" borderId="0" xfId="0" applyFont="1" applyFill="1"/>
    <xf numFmtId="0" fontId="32" fillId="4" borderId="5" xfId="0" applyFont="1" applyFill="1" applyBorder="1"/>
    <xf numFmtId="0" fontId="7" fillId="0" borderId="1" xfId="0" applyFont="1" applyFill="1" applyBorder="1" applyAlignment="1">
      <alignment horizontal="center" vertical="center" wrapText="1"/>
    </xf>
    <xf numFmtId="0" fontId="12" fillId="4" borderId="6" xfId="0" applyFont="1" applyFill="1" applyBorder="1" applyAlignment="1">
      <alignment horizontal="left" vertical="center"/>
    </xf>
    <xf numFmtId="0" fontId="25" fillId="0" borderId="0" xfId="0" applyFont="1" applyFill="1" applyBorder="1" applyAlignment="1">
      <alignment horizontal="right" vertical="center"/>
    </xf>
    <xf numFmtId="14" fontId="7" fillId="0" borderId="1" xfId="0" applyNumberFormat="1" applyFont="1" applyFill="1" applyBorder="1" applyAlignment="1">
      <alignment vertical="center"/>
    </xf>
    <xf numFmtId="14" fontId="7" fillId="0" borderId="1" xfId="0" applyNumberFormat="1" applyFont="1" applyFill="1" applyBorder="1" applyAlignment="1">
      <alignment vertical="center" wrapText="1"/>
    </xf>
    <xf numFmtId="14" fontId="7" fillId="0" borderId="2" xfId="0" applyNumberFormat="1" applyFont="1" applyFill="1" applyBorder="1" applyAlignment="1">
      <alignment vertical="center"/>
    </xf>
    <xf numFmtId="0" fontId="7" fillId="4" borderId="8" xfId="1" applyFont="1" applyFill="1" applyBorder="1" applyAlignment="1">
      <alignment horizontal="left" vertical="center"/>
    </xf>
    <xf numFmtId="0" fontId="32" fillId="4" borderId="8" xfId="0" applyFont="1" applyFill="1" applyBorder="1"/>
    <xf numFmtId="0" fontId="25" fillId="0" borderId="0" xfId="0" applyFont="1"/>
    <xf numFmtId="0" fontId="32" fillId="4" borderId="8" xfId="0" applyFont="1" applyFill="1" applyBorder="1" applyAlignment="1">
      <alignment horizontal="left" vertical="center"/>
    </xf>
    <xf numFmtId="0" fontId="33" fillId="0" borderId="1" xfId="0" applyFont="1" applyBorder="1" applyAlignment="1">
      <alignment wrapText="1"/>
    </xf>
    <xf numFmtId="0" fontId="3" fillId="0" borderId="0" xfId="0" applyFont="1" applyFill="1" applyAlignment="1">
      <alignment vertical="top" wrapText="1"/>
    </xf>
    <xf numFmtId="0" fontId="33" fillId="0" borderId="0" xfId="0" applyFont="1" applyBorder="1" applyAlignment="1">
      <alignment vertical="center" wrapText="1"/>
    </xf>
    <xf numFmtId="0" fontId="7" fillId="4" borderId="4" xfId="0" applyFont="1" applyFill="1" applyBorder="1" applyAlignment="1"/>
    <xf numFmtId="0" fontId="10" fillId="0" borderId="0" xfId="0" applyFont="1" applyFill="1" applyAlignment="1">
      <alignment vertical="center" wrapText="1"/>
    </xf>
    <xf numFmtId="0" fontId="35" fillId="7" borderId="1" xfId="0" applyFont="1" applyFill="1" applyBorder="1" applyAlignment="1">
      <alignment vertical="center" wrapText="1"/>
    </xf>
    <xf numFmtId="0" fontId="3" fillId="2" borderId="1" xfId="0" applyFont="1" applyFill="1" applyBorder="1"/>
    <xf numFmtId="0" fontId="33" fillId="0" borderId="9" xfId="0" applyFont="1" applyFill="1" applyBorder="1" applyAlignment="1">
      <alignment horizontal="left" vertical="center" wrapText="1" indent="1"/>
    </xf>
    <xf numFmtId="0" fontId="3" fillId="3" borderId="0" xfId="0" applyFont="1" applyFill="1" applyBorder="1" applyAlignment="1">
      <alignment horizontal="right"/>
    </xf>
    <xf numFmtId="0" fontId="41" fillId="4" borderId="0" xfId="0" applyFont="1" applyFill="1" applyBorder="1" applyAlignment="1">
      <alignment horizontal="center" vertical="center"/>
    </xf>
    <xf numFmtId="0" fontId="3" fillId="8" borderId="0" xfId="0" applyFont="1" applyFill="1" applyBorder="1"/>
    <xf numFmtId="0" fontId="3" fillId="9" borderId="0" xfId="0" applyFont="1" applyFill="1" applyBorder="1"/>
    <xf numFmtId="0" fontId="3" fillId="8" borderId="1" xfId="0" applyFont="1" applyFill="1" applyBorder="1"/>
    <xf numFmtId="0" fontId="33" fillId="0" borderId="1" xfId="0" applyFont="1" applyFill="1" applyBorder="1" applyAlignment="1">
      <alignment horizontal="left" vertical="center" wrapText="1" indent="1"/>
    </xf>
    <xf numFmtId="0" fontId="7" fillId="4" borderId="0" xfId="0" applyFont="1" applyFill="1" applyBorder="1" applyAlignment="1"/>
    <xf numFmtId="0" fontId="3" fillId="0" borderId="1" xfId="0" applyFont="1" applyFill="1" applyBorder="1" applyAlignment="1">
      <alignment horizontal="left" wrapText="1"/>
    </xf>
    <xf numFmtId="0" fontId="32" fillId="6" borderId="0" xfId="0" applyFont="1" applyFill="1"/>
    <xf numFmtId="0" fontId="32" fillId="6" borderId="8" xfId="0" applyFont="1" applyFill="1" applyBorder="1" applyAlignment="1">
      <alignment horizontal="left" vertical="center"/>
    </xf>
    <xf numFmtId="14" fontId="24" fillId="0" borderId="1" xfId="0" applyNumberFormat="1" applyFont="1" applyFill="1" applyBorder="1" applyAlignment="1">
      <alignment horizontal="center" vertical="center" wrapText="1"/>
    </xf>
    <xf numFmtId="0" fontId="25" fillId="7" borderId="0" xfId="0" applyFont="1" applyFill="1"/>
    <xf numFmtId="0" fontId="12" fillId="6" borderId="4" xfId="0" applyFont="1" applyFill="1" applyBorder="1" applyAlignment="1">
      <alignment horizontal="left"/>
    </xf>
    <xf numFmtId="0" fontId="3" fillId="10" borderId="1" xfId="0" applyFont="1" applyFill="1" applyBorder="1"/>
    <xf numFmtId="0" fontId="3" fillId="10" borderId="0" xfId="0" applyFont="1" applyFill="1" applyBorder="1"/>
    <xf numFmtId="14" fontId="7" fillId="2" borderId="1" xfId="0" applyNumberFormat="1" applyFont="1" applyFill="1" applyBorder="1" applyAlignment="1">
      <alignment vertical="center"/>
    </xf>
    <xf numFmtId="14" fontId="7" fillId="2" borderId="1" xfId="0" applyNumberFormat="1" applyFont="1" applyFill="1" applyBorder="1" applyAlignment="1">
      <alignment vertical="center" wrapText="1"/>
    </xf>
    <xf numFmtId="14" fontId="32" fillId="2" borderId="1" xfId="0" applyNumberFormat="1" applyFont="1" applyFill="1" applyBorder="1" applyAlignment="1">
      <alignment vertical="center"/>
    </xf>
    <xf numFmtId="0" fontId="33" fillId="2" borderId="1" xfId="0" applyFont="1" applyFill="1" applyBorder="1" applyAlignment="1">
      <alignment horizontal="left" vertical="center" wrapText="1" indent="1"/>
    </xf>
    <xf numFmtId="14" fontId="44" fillId="0" borderId="1" xfId="0" applyNumberFormat="1" applyFont="1" applyFill="1" applyBorder="1" applyAlignment="1">
      <alignment horizontal="center" vertical="center" wrapText="1"/>
    </xf>
    <xf numFmtId="14" fontId="45" fillId="0" borderId="1" xfId="0" applyNumberFormat="1" applyFont="1" applyFill="1" applyBorder="1" applyAlignment="1">
      <alignment horizontal="center" vertical="center" wrapText="1"/>
    </xf>
    <xf numFmtId="14" fontId="46" fillId="0" borderId="1" xfId="0" applyNumberFormat="1" applyFont="1" applyFill="1" applyBorder="1" applyAlignment="1">
      <alignment horizontal="center" vertical="center" wrapText="1"/>
    </xf>
    <xf numFmtId="0" fontId="7" fillId="0" borderId="4" xfId="0" applyFont="1" applyFill="1" applyBorder="1" applyAlignment="1"/>
    <xf numFmtId="0" fontId="3" fillId="11" borderId="1" xfId="0" applyFont="1" applyFill="1" applyBorder="1"/>
    <xf numFmtId="0" fontId="33" fillId="8" borderId="1" xfId="0" applyFont="1" applyFill="1" applyBorder="1" applyAlignment="1">
      <alignment vertical="center" wrapText="1"/>
    </xf>
    <xf numFmtId="0" fontId="34" fillId="8" borderId="1" xfId="0" applyFont="1" applyFill="1" applyBorder="1" applyAlignment="1">
      <alignment horizontal="left" vertical="center" wrapText="1"/>
    </xf>
    <xf numFmtId="0" fontId="42" fillId="2" borderId="0" xfId="0" applyFont="1" applyFill="1" applyAlignment="1">
      <alignment horizontal="center" vertical="center" wrapText="1"/>
    </xf>
    <xf numFmtId="0" fontId="36" fillId="0" borderId="0" xfId="0" applyFont="1" applyFill="1"/>
    <xf numFmtId="0" fontId="32" fillId="12" borderId="0" xfId="0" applyFont="1" applyFill="1"/>
    <xf numFmtId="0" fontId="33" fillId="12" borderId="0" xfId="0" applyFont="1" applyFill="1" applyAlignment="1">
      <alignment vertical="center" wrapText="1"/>
    </xf>
    <xf numFmtId="0" fontId="7" fillId="12" borderId="4" xfId="0" applyFont="1" applyFill="1" applyBorder="1" applyAlignment="1"/>
    <xf numFmtId="0" fontId="32" fillId="12" borderId="5" xfId="0" applyFont="1" applyFill="1" applyBorder="1"/>
    <xf numFmtId="0" fontId="25" fillId="2" borderId="0" xfId="1" applyFont="1" applyFill="1" applyAlignment="1">
      <alignment horizontal="left" vertical="top" wrapText="1"/>
    </xf>
    <xf numFmtId="0" fontId="33" fillId="2" borderId="9" xfId="0" applyFont="1" applyFill="1" applyBorder="1" applyAlignment="1">
      <alignment vertical="center" wrapText="1"/>
    </xf>
    <xf numFmtId="14" fontId="24" fillId="2" borderId="1" xfId="0" applyNumberFormat="1" applyFont="1" applyFill="1" applyBorder="1" applyAlignment="1">
      <alignment horizontal="center" vertical="center" wrapText="1"/>
    </xf>
    <xf numFmtId="0" fontId="16" fillId="2" borderId="7" xfId="1" applyFont="1" applyFill="1" applyBorder="1" applyAlignment="1">
      <alignment vertical="center" wrapText="1"/>
    </xf>
    <xf numFmtId="0" fontId="25" fillId="2" borderId="0" xfId="1" applyFont="1" applyFill="1" applyAlignment="1">
      <alignment horizontal="left" vertical="center"/>
    </xf>
    <xf numFmtId="0" fontId="33" fillId="2" borderId="9" xfId="0" applyFont="1" applyFill="1" applyBorder="1" applyAlignment="1">
      <alignment horizontal="left" vertical="center" wrapText="1" indent="1"/>
    </xf>
    <xf numFmtId="0" fontId="42" fillId="2" borderId="0" xfId="0" applyFont="1" applyFill="1" applyAlignment="1">
      <alignment horizontal="center" vertical="center" wrapText="1"/>
    </xf>
    <xf numFmtId="1" fontId="16" fillId="2" borderId="1" xfId="0" applyNumberFormat="1" applyFont="1" applyFill="1" applyBorder="1" applyAlignment="1">
      <alignment horizontal="right" vertical="center"/>
    </xf>
    <xf numFmtId="0" fontId="42" fillId="2" borderId="0" xfId="0" applyFont="1" applyFill="1" applyAlignment="1">
      <alignment horizontal="center" vertical="center" wrapText="1"/>
    </xf>
    <xf numFmtId="0" fontId="32" fillId="12" borderId="0" xfId="0" applyFont="1" applyFill="1" applyAlignment="1">
      <alignment wrapText="1"/>
    </xf>
    <xf numFmtId="0" fontId="43" fillId="2" borderId="0" xfId="1" applyFont="1" applyFill="1"/>
    <xf numFmtId="0" fontId="25" fillId="0" borderId="0" xfId="1" applyFont="1" applyFill="1" applyAlignment="1">
      <alignment horizontal="left" vertical="center"/>
    </xf>
    <xf numFmtId="0" fontId="3" fillId="8" borderId="0" xfId="0" applyFont="1" applyFill="1" applyBorder="1" applyAlignment="1">
      <alignment horizontal="left" vertical="top"/>
    </xf>
    <xf numFmtId="0" fontId="51" fillId="7" borderId="0" xfId="1" applyFont="1" applyFill="1" applyAlignment="1">
      <alignment wrapText="1"/>
    </xf>
    <xf numFmtId="0" fontId="51" fillId="2" borderId="0" xfId="1" applyFont="1" applyFill="1" applyAlignment="1">
      <alignment wrapText="1"/>
    </xf>
    <xf numFmtId="0" fontId="32" fillId="9" borderId="8" xfId="0" applyFont="1" applyFill="1" applyBorder="1" applyAlignment="1">
      <alignment horizontal="left" vertical="center"/>
    </xf>
    <xf numFmtId="0" fontId="43" fillId="2" borderId="0" xfId="0" applyFont="1" applyFill="1" applyAlignment="1">
      <alignment wrapText="1"/>
    </xf>
    <xf numFmtId="0" fontId="47" fillId="0" borderId="0" xfId="0" applyFont="1" applyFill="1" applyBorder="1" applyAlignment="1">
      <alignment horizontal="right" vertical="center"/>
    </xf>
    <xf numFmtId="0" fontId="49" fillId="2" borderId="0" xfId="0" applyFont="1" applyFill="1"/>
    <xf numFmtId="0" fontId="25" fillId="2" borderId="8" xfId="0" applyFont="1" applyFill="1" applyBorder="1" applyAlignment="1">
      <alignment vertical="center" wrapText="1"/>
    </xf>
    <xf numFmtId="0" fontId="12" fillId="4" borderId="6" xfId="1" applyFont="1" applyFill="1" applyBorder="1" applyAlignment="1">
      <alignment horizontal="left" vertical="center"/>
    </xf>
    <xf numFmtId="0" fontId="32" fillId="8" borderId="1" xfId="0" applyFont="1" applyFill="1" applyBorder="1" applyAlignment="1">
      <alignment wrapText="1"/>
    </xf>
    <xf numFmtId="0" fontId="7" fillId="8" borderId="0" xfId="0" applyFont="1" applyFill="1" applyBorder="1" applyAlignment="1"/>
    <xf numFmtId="0" fontId="49" fillId="0" borderId="0" xfId="0" applyFont="1" applyFill="1" applyBorder="1"/>
    <xf numFmtId="0" fontId="43" fillId="2" borderId="1" xfId="0" applyFont="1" applyFill="1" applyBorder="1" applyAlignment="1">
      <alignment horizontal="left" vertical="center"/>
    </xf>
    <xf numFmtId="0" fontId="25" fillId="2" borderId="1" xfId="0" applyFont="1" applyFill="1" applyBorder="1" applyAlignment="1">
      <alignment wrapText="1"/>
    </xf>
    <xf numFmtId="0" fontId="42" fillId="7" borderId="0" xfId="0" applyFont="1" applyFill="1" applyAlignment="1">
      <alignment horizontal="center" vertical="center" wrapText="1"/>
    </xf>
    <xf numFmtId="0" fontId="33" fillId="13" borderId="9" xfId="0" applyFont="1" applyFill="1" applyBorder="1" applyAlignment="1">
      <alignment horizontal="left" vertical="center" wrapText="1" indent="1"/>
    </xf>
    <xf numFmtId="0" fontId="12" fillId="0" borderId="8" xfId="0" applyFont="1" applyFill="1" applyBorder="1" applyAlignment="1">
      <alignment horizontal="left" vertical="center"/>
    </xf>
    <xf numFmtId="0" fontId="16" fillId="0" borderId="1" xfId="0" applyFont="1" applyFill="1" applyBorder="1" applyAlignment="1">
      <alignment wrapText="1"/>
    </xf>
    <xf numFmtId="0" fontId="3" fillId="14" borderId="1" xfId="0" applyFont="1" applyFill="1" applyBorder="1" applyAlignment="1">
      <alignment wrapText="1"/>
    </xf>
    <xf numFmtId="0" fontId="54" fillId="0" borderId="1" xfId="0" applyFont="1" applyFill="1" applyBorder="1" applyAlignment="1">
      <alignment horizontal="left" vertical="center" wrapText="1" indent="1"/>
    </xf>
    <xf numFmtId="0" fontId="3" fillId="0" borderId="1" xfId="0" applyFont="1" applyFill="1" applyBorder="1" applyAlignment="1">
      <alignment horizontal="right"/>
    </xf>
    <xf numFmtId="0" fontId="32" fillId="6" borderId="8" xfId="0" applyFont="1" applyFill="1" applyBorder="1"/>
    <xf numFmtId="0" fontId="32" fillId="6" borderId="8" xfId="0" applyFont="1" applyFill="1" applyBorder="1" applyAlignment="1">
      <alignment vertical="center" wrapText="1"/>
    </xf>
    <xf numFmtId="0" fontId="3" fillId="14" borderId="2" xfId="0" applyFont="1" applyFill="1" applyBorder="1" applyAlignment="1">
      <alignment wrapText="1"/>
    </xf>
    <xf numFmtId="0" fontId="33" fillId="13" borderId="1" xfId="0" applyFont="1" applyFill="1" applyBorder="1" applyAlignment="1">
      <alignment horizontal="left" vertical="center" wrapText="1" indent="1"/>
    </xf>
    <xf numFmtId="0" fontId="12" fillId="2" borderId="0" xfId="0" applyFont="1" applyFill="1" applyAlignment="1">
      <alignment wrapText="1"/>
    </xf>
    <xf numFmtId="0" fontId="12" fillId="6" borderId="0" xfId="1" applyFont="1" applyFill="1" applyAlignment="1">
      <alignment horizontal="left" vertical="center"/>
    </xf>
    <xf numFmtId="14" fontId="57" fillId="0" borderId="1" xfId="0" applyNumberFormat="1" applyFont="1" applyFill="1" applyBorder="1" applyAlignment="1">
      <alignment horizontal="center" vertical="center" wrapText="1"/>
    </xf>
    <xf numFmtId="0" fontId="28" fillId="0" borderId="0" xfId="0" applyFont="1" applyFill="1" applyBorder="1" applyAlignment="1">
      <alignment vertical="center"/>
    </xf>
    <xf numFmtId="0" fontId="58" fillId="0" borderId="0" xfId="0" applyFont="1" applyFill="1" applyAlignment="1">
      <alignment vertical="center"/>
    </xf>
    <xf numFmtId="0" fontId="58" fillId="0" borderId="0" xfId="0" applyFont="1" applyFill="1"/>
    <xf numFmtId="0" fontId="58" fillId="0" borderId="1" xfId="0" applyFont="1" applyFill="1" applyBorder="1" applyAlignment="1">
      <alignment horizontal="right" vertical="center"/>
    </xf>
    <xf numFmtId="1" fontId="58" fillId="0" borderId="1" xfId="0" applyNumberFormat="1" applyFont="1" applyFill="1" applyBorder="1" applyAlignment="1">
      <alignment horizontal="right" vertical="center"/>
    </xf>
    <xf numFmtId="0" fontId="25" fillId="15" borderId="14" xfId="0" applyFont="1" applyFill="1" applyBorder="1" applyAlignment="1">
      <alignment vertical="center" wrapText="1"/>
    </xf>
    <xf numFmtId="0" fontId="25" fillId="0" borderId="14" xfId="0" applyFont="1" applyFill="1" applyBorder="1" applyAlignment="1">
      <alignment vertical="center" wrapText="1"/>
    </xf>
    <xf numFmtId="0" fontId="3" fillId="2" borderId="14" xfId="0" applyFont="1" applyFill="1" applyBorder="1"/>
    <xf numFmtId="0" fontId="3" fillId="2" borderId="15" xfId="0" applyFont="1" applyFill="1" applyBorder="1" applyAlignment="1">
      <alignment horizontal="left" vertical="top" wrapText="1"/>
    </xf>
    <xf numFmtId="14" fontId="5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32" fillId="3" borderId="0" xfId="0" applyFont="1" applyFill="1" applyBorder="1"/>
    <xf numFmtId="0" fontId="25" fillId="3" borderId="0" xfId="0" applyFont="1" applyFill="1" applyBorder="1" applyAlignment="1">
      <alignment vertical="center"/>
    </xf>
    <xf numFmtId="0" fontId="54" fillId="2" borderId="1" xfId="0" applyFont="1" applyFill="1" applyBorder="1" applyAlignment="1">
      <alignment horizontal="left" vertical="center" wrapText="1" indent="1"/>
    </xf>
    <xf numFmtId="14" fontId="45" fillId="3" borderId="1" xfId="0" applyNumberFormat="1" applyFont="1" applyFill="1" applyBorder="1" applyAlignment="1">
      <alignment horizontal="center" vertical="center" wrapText="1"/>
    </xf>
    <xf numFmtId="0" fontId="58" fillId="3" borderId="0" xfId="0" applyFont="1" applyFill="1" applyAlignment="1">
      <alignment vertical="center"/>
    </xf>
    <xf numFmtId="0" fontId="58" fillId="3" borderId="0" xfId="0" applyFont="1" applyFill="1"/>
    <xf numFmtId="1" fontId="58" fillId="3" borderId="1" xfId="0" applyNumberFormat="1" applyFont="1" applyFill="1" applyBorder="1" applyAlignment="1">
      <alignment horizontal="right" vertical="center"/>
    </xf>
    <xf numFmtId="0" fontId="3" fillId="3" borderId="1" xfId="0" applyFont="1" applyFill="1" applyBorder="1"/>
    <xf numFmtId="0" fontId="3" fillId="0" borderId="16" xfId="1" applyFont="1" applyBorder="1" applyAlignment="1">
      <alignment horizontal="left" vertical="center"/>
    </xf>
    <xf numFmtId="0" fontId="25" fillId="0" borderId="9" xfId="1" applyFont="1" applyBorder="1" applyAlignment="1">
      <alignment horizontal="left" vertical="center"/>
    </xf>
    <xf numFmtId="0" fontId="25" fillId="0" borderId="9" xfId="1" applyFont="1" applyBorder="1" applyAlignment="1">
      <alignment horizontal="left" vertical="center" wrapText="1"/>
    </xf>
    <xf numFmtId="0" fontId="25" fillId="0" borderId="9" xfId="1" applyFont="1" applyFill="1" applyBorder="1" applyAlignment="1">
      <alignment horizontal="left" vertical="center"/>
    </xf>
    <xf numFmtId="0" fontId="25" fillId="0" borderId="17" xfId="1" applyFont="1" applyBorder="1" applyAlignment="1">
      <alignment horizontal="left" vertical="center" wrapText="1"/>
    </xf>
    <xf numFmtId="0" fontId="61" fillId="2" borderId="1" xfId="0" applyFont="1" applyFill="1" applyBorder="1" applyAlignment="1">
      <alignment horizontal="left" vertical="center" wrapText="1" indent="1"/>
    </xf>
    <xf numFmtId="14" fontId="32" fillId="3" borderId="1" xfId="0" applyNumberFormat="1" applyFont="1" applyFill="1" applyBorder="1" applyAlignment="1">
      <alignment vertical="center"/>
    </xf>
    <xf numFmtId="0" fontId="43" fillId="2" borderId="8" xfId="0" applyFont="1" applyFill="1" applyBorder="1" applyAlignment="1">
      <alignment horizontal="left" vertical="center"/>
    </xf>
    <xf numFmtId="0" fontId="47" fillId="2" borderId="1" xfId="0" applyFont="1" applyFill="1" applyBorder="1" applyAlignment="1">
      <alignment wrapText="1"/>
    </xf>
    <xf numFmtId="0" fontId="12" fillId="2" borderId="8" xfId="0" applyFont="1" applyFill="1" applyBorder="1" applyAlignment="1">
      <alignment horizontal="left" vertical="center"/>
    </xf>
    <xf numFmtId="0" fontId="16" fillId="2" borderId="1" xfId="0" applyFont="1" applyFill="1" applyBorder="1" applyAlignment="1">
      <alignment wrapText="1"/>
    </xf>
    <xf numFmtId="0" fontId="7" fillId="2" borderId="8" xfId="0" applyFont="1" applyFill="1" applyBorder="1" applyAlignment="1">
      <alignment horizontal="left" vertical="center"/>
    </xf>
    <xf numFmtId="0" fontId="7" fillId="2" borderId="1" xfId="0" applyFont="1" applyFill="1" applyBorder="1" applyAlignment="1">
      <alignment wrapText="1"/>
    </xf>
    <xf numFmtId="14" fontId="5" fillId="3" borderId="1" xfId="0" applyNumberFormat="1" applyFont="1" applyFill="1" applyBorder="1" applyAlignment="1">
      <alignment vertical="center"/>
    </xf>
    <xf numFmtId="0" fontId="25" fillId="0" borderId="0" xfId="0" applyFont="1" applyFill="1" applyAlignment="1">
      <alignment wrapText="1"/>
    </xf>
    <xf numFmtId="0" fontId="32" fillId="4" borderId="8" xfId="0" applyFont="1" applyFill="1" applyBorder="1" applyAlignment="1">
      <alignment horizontal="left" vertical="center" wrapText="1"/>
    </xf>
    <xf numFmtId="0" fontId="25" fillId="0" borderId="0" xfId="0" applyFont="1" applyFill="1" applyBorder="1" applyAlignment="1">
      <alignment horizontal="center" vertical="center" wrapText="1"/>
    </xf>
    <xf numFmtId="14" fontId="63" fillId="2" borderId="1" xfId="0" applyNumberFormat="1" applyFont="1" applyFill="1" applyBorder="1" applyAlignment="1">
      <alignment horizontal="center" vertical="center" wrapText="1"/>
    </xf>
    <xf numFmtId="14" fontId="63" fillId="3" borderId="1" xfId="0" applyNumberFormat="1" applyFont="1" applyFill="1" applyBorder="1" applyAlignment="1">
      <alignment horizontal="center" vertical="center" wrapText="1"/>
    </xf>
    <xf numFmtId="0" fontId="32" fillId="2" borderId="1" xfId="0" applyFont="1" applyFill="1" applyBorder="1" applyAlignment="1">
      <alignment wrapText="1"/>
    </xf>
    <xf numFmtId="14" fontId="57" fillId="2" borderId="1" xfId="0" applyNumberFormat="1" applyFont="1" applyFill="1" applyBorder="1" applyAlignment="1">
      <alignment horizontal="center" vertical="center" wrapText="1"/>
    </xf>
    <xf numFmtId="0" fontId="0" fillId="2" borderId="0" xfId="0" applyFont="1" applyFill="1" applyAlignment="1">
      <alignment horizontal="center"/>
    </xf>
    <xf numFmtId="0" fontId="37" fillId="5" borderId="0" xfId="0" applyFont="1" applyFill="1" applyAlignment="1">
      <alignment horizontal="left" vertical="top" wrapText="1"/>
    </xf>
    <xf numFmtId="0" fontId="0" fillId="0" borderId="0" xfId="0" applyFont="1" applyFill="1" applyAlignment="1">
      <alignment horizontal="center"/>
    </xf>
    <xf numFmtId="0" fontId="56" fillId="15" borderId="13" xfId="0" applyFont="1" applyFill="1" applyBorder="1" applyAlignment="1">
      <alignment horizontal="center" vertical="center" wrapText="1"/>
    </xf>
    <xf numFmtId="0" fontId="56" fillId="15" borderId="12" xfId="0" applyFont="1" applyFill="1" applyBorder="1" applyAlignment="1">
      <alignment horizontal="center" vertical="center" wrapText="1"/>
    </xf>
    <xf numFmtId="0" fontId="3" fillId="0" borderId="1" xfId="0" applyFont="1" applyFill="1" applyBorder="1" applyAlignment="1">
      <alignment horizontal="left"/>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7" fillId="0" borderId="1" xfId="0" applyFont="1" applyFill="1" applyBorder="1" applyAlignment="1">
      <alignment horizontal="left"/>
    </xf>
    <xf numFmtId="0" fontId="7" fillId="6" borderId="1" xfId="0" applyFont="1" applyFill="1" applyBorder="1" applyAlignment="1">
      <alignment horizontal="left"/>
    </xf>
    <xf numFmtId="0" fontId="5" fillId="6" borderId="1" xfId="0" applyFont="1" applyFill="1" applyBorder="1" applyAlignment="1">
      <alignment horizontal="center" vertical="center" wrapText="1"/>
    </xf>
    <xf numFmtId="9" fontId="5" fillId="6" borderId="1" xfId="0" applyNumberFormat="1" applyFont="1" applyFill="1" applyBorder="1" applyAlignment="1">
      <alignment horizontal="center"/>
    </xf>
    <xf numFmtId="0" fontId="25" fillId="0" borderId="1" xfId="0" applyFont="1" applyFill="1" applyBorder="1" applyAlignment="1">
      <alignment horizontal="left" vertical="center"/>
    </xf>
    <xf numFmtId="0" fontId="31"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xf>
    <xf numFmtId="0" fontId="5" fillId="6" borderId="1" xfId="0" applyFont="1" applyFill="1" applyBorder="1" applyAlignment="1">
      <alignment horizontal="center"/>
    </xf>
    <xf numFmtId="0" fontId="4" fillId="3" borderId="1" xfId="0" applyFont="1" applyFill="1" applyBorder="1" applyAlignment="1">
      <alignment horizontal="left"/>
    </xf>
    <xf numFmtId="0" fontId="5" fillId="6" borderId="2" xfId="0" applyFont="1" applyFill="1" applyBorder="1" applyAlignment="1">
      <alignment horizontal="center"/>
    </xf>
    <xf numFmtId="0" fontId="5" fillId="6" borderId="3" xfId="0" applyFont="1" applyFill="1" applyBorder="1" applyAlignment="1">
      <alignment horizontal="center"/>
    </xf>
  </cellXfs>
  <cellStyles count="4">
    <cellStyle name="Обычный" xfId="0" builtinId="0"/>
    <cellStyle name="Обычный 2" xfId="1" xr:uid="{00000000-0005-0000-0000-000001000000}"/>
    <cellStyle name="Обычный 3" xfId="2" xr:uid="{00000000-0005-0000-0000-000002000000}"/>
    <cellStyle name="Обычный 7" xfId="3" xr:uid="{00000000-0005-0000-0000-000003000000}"/>
  </cellStyles>
  <dxfs count="0"/>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0"/>
  <dimension ref="A1:ED42"/>
  <sheetViews>
    <sheetView tabSelected="1" zoomScaleNormal="100" workbookViewId="0">
      <pane xSplit="1" topLeftCell="B1" activePane="topRight" state="frozen"/>
      <selection pane="topRight" activeCell="A40" sqref="A40"/>
    </sheetView>
  </sheetViews>
  <sheetFormatPr defaultColWidth="9" defaultRowHeight="12" x14ac:dyDescent="0.2"/>
  <cols>
    <col min="1" max="1" width="85.85546875" style="48" bestFit="1" customWidth="1"/>
    <col min="2" max="104" width="9" style="48" customWidth="1"/>
    <col min="105" max="16384" width="9" style="48"/>
  </cols>
  <sheetData>
    <row r="1" spans="1:134" s="51" customFormat="1" x14ac:dyDescent="0.2">
      <c r="A1" s="228" t="s">
        <v>82</v>
      </c>
    </row>
    <row r="2" spans="1:134" s="51" customFormat="1" x14ac:dyDescent="0.2">
      <c r="A2" s="228"/>
    </row>
    <row r="3" spans="1:134" s="51" customFormat="1" x14ac:dyDescent="0.2">
      <c r="A3" s="97" t="s">
        <v>91</v>
      </c>
    </row>
    <row r="4" spans="1:134" s="199" customFormat="1" ht="21" customHeight="1" x14ac:dyDescent="0.2">
      <c r="A4" s="198" t="s">
        <v>64</v>
      </c>
      <c r="B4" s="225">
        <v>46010</v>
      </c>
      <c r="C4" s="225">
        <v>46011</v>
      </c>
      <c r="D4" s="225">
        <v>46012</v>
      </c>
      <c r="E4" s="225">
        <v>46013</v>
      </c>
      <c r="F4" s="225">
        <v>46014</v>
      </c>
      <c r="G4" s="225">
        <v>46015</v>
      </c>
      <c r="H4" s="225">
        <v>46016</v>
      </c>
      <c r="I4" s="225">
        <v>46017</v>
      </c>
      <c r="J4" s="225">
        <v>46018</v>
      </c>
      <c r="K4" s="224">
        <v>46019</v>
      </c>
      <c r="L4" s="224">
        <v>46020</v>
      </c>
      <c r="M4" s="225">
        <v>46021</v>
      </c>
      <c r="N4" s="224">
        <v>46022</v>
      </c>
      <c r="O4" s="224">
        <v>46023</v>
      </c>
      <c r="P4" s="224">
        <v>46024</v>
      </c>
      <c r="Q4" s="224">
        <v>46025</v>
      </c>
      <c r="R4" s="224">
        <v>46026</v>
      </c>
      <c r="S4" s="224">
        <v>46027</v>
      </c>
      <c r="T4" s="224">
        <v>46028</v>
      </c>
      <c r="U4" s="224">
        <v>46029</v>
      </c>
      <c r="V4" s="224">
        <v>46030</v>
      </c>
      <c r="W4" s="224">
        <v>46031</v>
      </c>
      <c r="X4" s="224">
        <v>46032</v>
      </c>
      <c r="Y4" s="224">
        <v>46033</v>
      </c>
      <c r="Z4" s="224">
        <v>46034</v>
      </c>
      <c r="AA4" s="224">
        <v>46035</v>
      </c>
      <c r="AB4" s="224">
        <v>46036</v>
      </c>
      <c r="AC4" s="224">
        <v>46037</v>
      </c>
      <c r="AD4" s="224">
        <v>46038</v>
      </c>
      <c r="AE4" s="224">
        <v>46039</v>
      </c>
      <c r="AF4" s="224">
        <v>46040</v>
      </c>
      <c r="AG4" s="224">
        <v>46041</v>
      </c>
      <c r="AH4" s="224">
        <v>46042</v>
      </c>
      <c r="AI4" s="224">
        <v>46043</v>
      </c>
      <c r="AJ4" s="224">
        <v>46044</v>
      </c>
      <c r="AK4" s="224">
        <v>46045</v>
      </c>
      <c r="AL4" s="224">
        <v>46046</v>
      </c>
      <c r="AM4" s="225">
        <v>46047</v>
      </c>
      <c r="AN4" s="225">
        <v>46048</v>
      </c>
      <c r="AO4" s="225">
        <v>46049</v>
      </c>
      <c r="AP4" s="225">
        <v>46050</v>
      </c>
      <c r="AQ4" s="225">
        <v>46051</v>
      </c>
      <c r="AR4" s="225">
        <v>46052</v>
      </c>
      <c r="AS4" s="225">
        <v>46053</v>
      </c>
      <c r="AT4" s="225">
        <v>46054</v>
      </c>
      <c r="AU4" s="225">
        <v>46055</v>
      </c>
      <c r="AV4" s="225">
        <v>46056</v>
      </c>
      <c r="AW4" s="225">
        <v>46057</v>
      </c>
      <c r="AX4" s="225">
        <v>46058</v>
      </c>
      <c r="AY4" s="225">
        <v>46059</v>
      </c>
      <c r="AZ4" s="225">
        <v>46060</v>
      </c>
      <c r="BA4" s="225">
        <v>46061</v>
      </c>
      <c r="BB4" s="225">
        <v>46062</v>
      </c>
      <c r="BC4" s="225">
        <v>46063</v>
      </c>
      <c r="BD4" s="225">
        <v>46064</v>
      </c>
      <c r="BE4" s="225">
        <v>46065</v>
      </c>
      <c r="BF4" s="225">
        <v>46066</v>
      </c>
      <c r="BG4" s="225">
        <v>46067</v>
      </c>
      <c r="BH4" s="225">
        <v>46068</v>
      </c>
      <c r="BI4" s="225">
        <v>46069</v>
      </c>
      <c r="BJ4" s="225">
        <v>46070</v>
      </c>
      <c r="BK4" s="225">
        <v>46071</v>
      </c>
      <c r="BL4" s="225">
        <v>46072</v>
      </c>
      <c r="BM4" s="225">
        <v>46073</v>
      </c>
      <c r="BN4" s="225">
        <v>46074</v>
      </c>
      <c r="BO4" s="225">
        <v>46075</v>
      </c>
      <c r="BP4" s="225">
        <v>46076</v>
      </c>
      <c r="BQ4" s="225">
        <v>46077</v>
      </c>
      <c r="BR4" s="225">
        <v>46078</v>
      </c>
      <c r="BS4" s="225">
        <v>46079</v>
      </c>
      <c r="BT4" s="225">
        <v>46080</v>
      </c>
      <c r="BU4" s="225">
        <v>46081</v>
      </c>
      <c r="BV4" s="225">
        <v>46082</v>
      </c>
      <c r="BW4" s="225">
        <v>46083</v>
      </c>
      <c r="BX4" s="225">
        <v>46084</v>
      </c>
      <c r="BY4" s="225">
        <v>46085</v>
      </c>
      <c r="BZ4" s="225">
        <v>46086</v>
      </c>
      <c r="CA4" s="225">
        <v>46087</v>
      </c>
      <c r="CB4" s="225">
        <v>46088</v>
      </c>
      <c r="CC4" s="225">
        <v>46089</v>
      </c>
      <c r="CD4" s="225">
        <v>46090</v>
      </c>
      <c r="CE4" s="225">
        <v>46091</v>
      </c>
      <c r="CF4" s="225">
        <v>46092</v>
      </c>
      <c r="CG4" s="225">
        <v>46093</v>
      </c>
      <c r="CH4" s="225">
        <v>46094</v>
      </c>
      <c r="CI4" s="225">
        <v>46095</v>
      </c>
      <c r="CJ4" s="225">
        <v>46096</v>
      </c>
      <c r="CK4" s="225">
        <v>46097</v>
      </c>
      <c r="CL4" s="225">
        <v>46098</v>
      </c>
      <c r="CM4" s="225">
        <v>46099</v>
      </c>
      <c r="CN4" s="225">
        <v>46100</v>
      </c>
      <c r="CO4" s="225">
        <v>46101</v>
      </c>
      <c r="CP4" s="225">
        <v>46102</v>
      </c>
      <c r="CQ4" s="225">
        <v>46103</v>
      </c>
      <c r="CR4" s="225">
        <v>46104</v>
      </c>
      <c r="CS4" s="225">
        <v>46105</v>
      </c>
      <c r="CT4" s="225">
        <v>46106</v>
      </c>
      <c r="CU4" s="225">
        <v>46107</v>
      </c>
      <c r="CV4" s="225">
        <v>46108</v>
      </c>
      <c r="CW4" s="225">
        <v>46109</v>
      </c>
      <c r="CX4" s="225">
        <v>46110</v>
      </c>
      <c r="CY4" s="225">
        <v>46111</v>
      </c>
      <c r="CZ4" s="225">
        <v>46112</v>
      </c>
      <c r="DA4" s="225">
        <v>46113</v>
      </c>
      <c r="DB4" s="225">
        <v>46114</v>
      </c>
      <c r="DC4" s="225">
        <v>46115</v>
      </c>
      <c r="DD4" s="225">
        <v>46116</v>
      </c>
      <c r="DE4" s="225">
        <v>46117</v>
      </c>
      <c r="DF4" s="225">
        <v>46118</v>
      </c>
      <c r="DG4" s="225">
        <v>46119</v>
      </c>
      <c r="DH4" s="225">
        <v>46120</v>
      </c>
      <c r="DI4" s="225">
        <v>46121</v>
      </c>
      <c r="DJ4" s="225">
        <v>46122</v>
      </c>
      <c r="DK4" s="225">
        <v>46123</v>
      </c>
      <c r="DL4" s="225">
        <v>46124</v>
      </c>
      <c r="DM4" s="225">
        <v>46125</v>
      </c>
      <c r="DN4" s="225">
        <v>46126</v>
      </c>
      <c r="DO4" s="225">
        <v>46127</v>
      </c>
      <c r="DP4" s="225">
        <v>46128</v>
      </c>
      <c r="DQ4" s="225">
        <v>46129</v>
      </c>
      <c r="DR4" s="225">
        <v>46130</v>
      </c>
      <c r="DS4" s="225">
        <v>46131</v>
      </c>
      <c r="DT4" s="225">
        <v>46132</v>
      </c>
      <c r="DU4" s="225">
        <v>46133</v>
      </c>
      <c r="DV4" s="225">
        <v>46134</v>
      </c>
      <c r="DW4" s="225">
        <v>46135</v>
      </c>
      <c r="DX4" s="225">
        <v>46136</v>
      </c>
      <c r="DY4" s="225">
        <v>46137</v>
      </c>
      <c r="DZ4" s="225">
        <v>46138</v>
      </c>
      <c r="EA4" s="225">
        <v>46139</v>
      </c>
      <c r="EB4" s="225">
        <v>46140</v>
      </c>
      <c r="EC4" s="225">
        <v>46141</v>
      </c>
      <c r="ED4" s="225">
        <v>46142</v>
      </c>
    </row>
    <row r="5" spans="1:134" s="200" customFormat="1" ht="22.5" customHeight="1" x14ac:dyDescent="0.2">
      <c r="A5" s="198"/>
      <c r="B5" s="225">
        <v>46010</v>
      </c>
      <c r="C5" s="225">
        <v>46011</v>
      </c>
      <c r="D5" s="225">
        <v>46012</v>
      </c>
      <c r="E5" s="225">
        <v>46013</v>
      </c>
      <c r="F5" s="225">
        <v>46014</v>
      </c>
      <c r="G5" s="225">
        <v>46015</v>
      </c>
      <c r="H5" s="225">
        <v>46016</v>
      </c>
      <c r="I5" s="225">
        <v>46017</v>
      </c>
      <c r="J5" s="225">
        <v>46018</v>
      </c>
      <c r="K5" s="224">
        <v>46019</v>
      </c>
      <c r="L5" s="224">
        <v>46020</v>
      </c>
      <c r="M5" s="225">
        <v>46021</v>
      </c>
      <c r="N5" s="224">
        <v>46022</v>
      </c>
      <c r="O5" s="224">
        <v>46023</v>
      </c>
      <c r="P5" s="224">
        <v>46024</v>
      </c>
      <c r="Q5" s="224">
        <v>46025</v>
      </c>
      <c r="R5" s="224">
        <v>46026</v>
      </c>
      <c r="S5" s="224">
        <v>46027</v>
      </c>
      <c r="T5" s="224">
        <v>46028</v>
      </c>
      <c r="U5" s="224">
        <v>46029</v>
      </c>
      <c r="V5" s="224">
        <v>46030</v>
      </c>
      <c r="W5" s="224">
        <v>46031</v>
      </c>
      <c r="X5" s="224">
        <v>46032</v>
      </c>
      <c r="Y5" s="224">
        <v>46033</v>
      </c>
      <c r="Z5" s="224">
        <v>46034</v>
      </c>
      <c r="AA5" s="224">
        <v>46035</v>
      </c>
      <c r="AB5" s="224">
        <v>46036</v>
      </c>
      <c r="AC5" s="224">
        <v>46037</v>
      </c>
      <c r="AD5" s="224">
        <v>46038</v>
      </c>
      <c r="AE5" s="224">
        <v>46039</v>
      </c>
      <c r="AF5" s="224">
        <v>46040</v>
      </c>
      <c r="AG5" s="224">
        <v>46041</v>
      </c>
      <c r="AH5" s="224">
        <v>46042</v>
      </c>
      <c r="AI5" s="224">
        <v>46043</v>
      </c>
      <c r="AJ5" s="224">
        <v>46044</v>
      </c>
      <c r="AK5" s="224">
        <v>46045</v>
      </c>
      <c r="AL5" s="224">
        <v>46046</v>
      </c>
      <c r="AM5" s="225">
        <v>46047</v>
      </c>
      <c r="AN5" s="225">
        <v>46048</v>
      </c>
      <c r="AO5" s="225">
        <v>46049</v>
      </c>
      <c r="AP5" s="225">
        <v>46050</v>
      </c>
      <c r="AQ5" s="225">
        <v>46051</v>
      </c>
      <c r="AR5" s="225">
        <v>46052</v>
      </c>
      <c r="AS5" s="225">
        <v>46053</v>
      </c>
      <c r="AT5" s="225">
        <v>46054</v>
      </c>
      <c r="AU5" s="225">
        <v>46055</v>
      </c>
      <c r="AV5" s="225">
        <v>46056</v>
      </c>
      <c r="AW5" s="225">
        <v>46057</v>
      </c>
      <c r="AX5" s="225">
        <v>46058</v>
      </c>
      <c r="AY5" s="225">
        <v>46059</v>
      </c>
      <c r="AZ5" s="225">
        <v>46060</v>
      </c>
      <c r="BA5" s="225">
        <v>46061</v>
      </c>
      <c r="BB5" s="225">
        <v>46062</v>
      </c>
      <c r="BC5" s="225">
        <v>46063</v>
      </c>
      <c r="BD5" s="225">
        <v>46064</v>
      </c>
      <c r="BE5" s="225">
        <v>46065</v>
      </c>
      <c r="BF5" s="225">
        <v>46066</v>
      </c>
      <c r="BG5" s="225">
        <v>46067</v>
      </c>
      <c r="BH5" s="225">
        <v>46068</v>
      </c>
      <c r="BI5" s="225">
        <v>46069</v>
      </c>
      <c r="BJ5" s="225">
        <v>46070</v>
      </c>
      <c r="BK5" s="225">
        <v>46071</v>
      </c>
      <c r="BL5" s="225">
        <v>46072</v>
      </c>
      <c r="BM5" s="225">
        <v>46073</v>
      </c>
      <c r="BN5" s="225">
        <v>46074</v>
      </c>
      <c r="BO5" s="225">
        <v>46075</v>
      </c>
      <c r="BP5" s="225">
        <v>46076</v>
      </c>
      <c r="BQ5" s="225">
        <v>46077</v>
      </c>
      <c r="BR5" s="225">
        <v>46078</v>
      </c>
      <c r="BS5" s="225">
        <v>46079</v>
      </c>
      <c r="BT5" s="225">
        <v>46080</v>
      </c>
      <c r="BU5" s="225">
        <v>46081</v>
      </c>
      <c r="BV5" s="225">
        <v>46082</v>
      </c>
      <c r="BW5" s="225">
        <v>46083</v>
      </c>
      <c r="BX5" s="225">
        <v>46084</v>
      </c>
      <c r="BY5" s="225">
        <v>46085</v>
      </c>
      <c r="BZ5" s="225">
        <v>46086</v>
      </c>
      <c r="CA5" s="225">
        <v>46087</v>
      </c>
      <c r="CB5" s="225">
        <v>46088</v>
      </c>
      <c r="CC5" s="225">
        <v>46089</v>
      </c>
      <c r="CD5" s="225">
        <v>46090</v>
      </c>
      <c r="CE5" s="225">
        <v>46091</v>
      </c>
      <c r="CF5" s="225">
        <v>46092</v>
      </c>
      <c r="CG5" s="225">
        <v>46093</v>
      </c>
      <c r="CH5" s="225">
        <v>46094</v>
      </c>
      <c r="CI5" s="225">
        <v>46095</v>
      </c>
      <c r="CJ5" s="225">
        <v>46096</v>
      </c>
      <c r="CK5" s="225">
        <v>46097</v>
      </c>
      <c r="CL5" s="225">
        <v>46098</v>
      </c>
      <c r="CM5" s="225">
        <v>46099</v>
      </c>
      <c r="CN5" s="225">
        <v>46100</v>
      </c>
      <c r="CO5" s="225">
        <v>46101</v>
      </c>
      <c r="CP5" s="225">
        <v>46102</v>
      </c>
      <c r="CQ5" s="225">
        <v>46103</v>
      </c>
      <c r="CR5" s="225">
        <v>46104</v>
      </c>
      <c r="CS5" s="225">
        <v>46105</v>
      </c>
      <c r="CT5" s="225">
        <v>46106</v>
      </c>
      <c r="CU5" s="225">
        <v>46107</v>
      </c>
      <c r="CV5" s="225">
        <v>46108</v>
      </c>
      <c r="CW5" s="225">
        <v>46109</v>
      </c>
      <c r="CX5" s="225">
        <v>46110</v>
      </c>
      <c r="CY5" s="225">
        <v>46111</v>
      </c>
      <c r="CZ5" s="225">
        <v>46112</v>
      </c>
      <c r="DA5" s="225">
        <v>46113</v>
      </c>
      <c r="DB5" s="225">
        <v>46114</v>
      </c>
      <c r="DC5" s="225">
        <v>46115</v>
      </c>
      <c r="DD5" s="225">
        <v>46116</v>
      </c>
      <c r="DE5" s="225">
        <v>46117</v>
      </c>
      <c r="DF5" s="225">
        <v>46118</v>
      </c>
      <c r="DG5" s="225">
        <v>46119</v>
      </c>
      <c r="DH5" s="225">
        <v>46120</v>
      </c>
      <c r="DI5" s="225">
        <v>46121</v>
      </c>
      <c r="DJ5" s="225">
        <v>46122</v>
      </c>
      <c r="DK5" s="225">
        <v>46123</v>
      </c>
      <c r="DL5" s="225">
        <v>46124</v>
      </c>
      <c r="DM5" s="225">
        <v>46125</v>
      </c>
      <c r="DN5" s="225">
        <v>46126</v>
      </c>
      <c r="DO5" s="225">
        <v>46127</v>
      </c>
      <c r="DP5" s="225">
        <v>46128</v>
      </c>
      <c r="DQ5" s="225">
        <v>46129</v>
      </c>
      <c r="DR5" s="225">
        <v>46130</v>
      </c>
      <c r="DS5" s="225">
        <v>46131</v>
      </c>
      <c r="DT5" s="225">
        <v>46132</v>
      </c>
      <c r="DU5" s="225">
        <v>46133</v>
      </c>
      <c r="DV5" s="225">
        <v>46134</v>
      </c>
      <c r="DW5" s="225">
        <v>46135</v>
      </c>
      <c r="DX5" s="225">
        <v>46136</v>
      </c>
      <c r="DY5" s="225">
        <v>46137</v>
      </c>
      <c r="DZ5" s="225">
        <v>46138</v>
      </c>
      <c r="EA5" s="225">
        <v>46139</v>
      </c>
      <c r="EB5" s="225">
        <v>46140</v>
      </c>
      <c r="EC5" s="225">
        <v>46141</v>
      </c>
      <c r="ED5" s="225">
        <v>46142</v>
      </c>
    </row>
    <row r="6" spans="1:134" s="53" customFormat="1" x14ac:dyDescent="0.2">
      <c r="A6" s="42" t="s">
        <v>83</v>
      </c>
    </row>
    <row r="7" spans="1:134" s="53" customFormat="1" x14ac:dyDescent="0.2">
      <c r="A7" s="88">
        <v>1</v>
      </c>
      <c r="B7" s="206">
        <v>15800</v>
      </c>
      <c r="C7" s="206">
        <v>15800</v>
      </c>
      <c r="D7" s="206">
        <v>17400</v>
      </c>
      <c r="E7" s="206">
        <v>19000</v>
      </c>
      <c r="F7" s="206">
        <v>21300</v>
      </c>
      <c r="G7" s="206">
        <v>23600</v>
      </c>
      <c r="H7" s="206">
        <v>23600</v>
      </c>
      <c r="I7" s="206">
        <v>21300</v>
      </c>
      <c r="J7" s="206">
        <v>23600</v>
      </c>
      <c r="K7" s="206">
        <v>17400</v>
      </c>
      <c r="L7" s="206">
        <v>15800</v>
      </c>
      <c r="M7" s="206">
        <v>37250</v>
      </c>
      <c r="N7" s="206">
        <v>51750</v>
      </c>
      <c r="O7" s="206">
        <v>51750</v>
      </c>
      <c r="P7" s="206">
        <v>51750</v>
      </c>
      <c r="Q7" s="206">
        <v>44750</v>
      </c>
      <c r="R7" s="206">
        <v>44750</v>
      </c>
      <c r="S7" s="206">
        <v>44750</v>
      </c>
      <c r="T7" s="206">
        <v>44750</v>
      </c>
      <c r="U7" s="206">
        <v>44750</v>
      </c>
      <c r="V7" s="206">
        <v>44750</v>
      </c>
      <c r="W7" s="206">
        <v>36450</v>
      </c>
      <c r="X7" s="206">
        <v>19950</v>
      </c>
      <c r="Y7" s="206">
        <v>19950</v>
      </c>
      <c r="Z7" s="206">
        <v>19950</v>
      </c>
      <c r="AA7" s="206">
        <v>19950</v>
      </c>
      <c r="AB7" s="206">
        <v>19950</v>
      </c>
      <c r="AC7" s="206">
        <v>21950</v>
      </c>
      <c r="AD7" s="206">
        <v>21950</v>
      </c>
      <c r="AE7" s="206">
        <v>21950</v>
      </c>
      <c r="AF7" s="206">
        <v>21950</v>
      </c>
      <c r="AG7" s="206">
        <v>21950</v>
      </c>
      <c r="AH7" s="206">
        <v>19950</v>
      </c>
      <c r="AI7" s="206">
        <v>19950</v>
      </c>
      <c r="AJ7" s="206">
        <v>19950</v>
      </c>
      <c r="AK7" s="206">
        <v>19950</v>
      </c>
      <c r="AL7" s="206">
        <v>19950</v>
      </c>
      <c r="AM7" s="206">
        <v>23950</v>
      </c>
      <c r="AN7" s="206">
        <v>23950</v>
      </c>
      <c r="AO7" s="206">
        <v>23950</v>
      </c>
      <c r="AP7" s="206">
        <v>23950</v>
      </c>
      <c r="AQ7" s="206">
        <v>23950</v>
      </c>
      <c r="AR7" s="206">
        <v>25950</v>
      </c>
      <c r="AS7" s="206">
        <v>28450</v>
      </c>
      <c r="AT7" s="206">
        <v>28950</v>
      </c>
      <c r="AU7" s="206">
        <v>28950</v>
      </c>
      <c r="AV7" s="206">
        <v>28950</v>
      </c>
      <c r="AW7" s="206">
        <v>28950</v>
      </c>
      <c r="AX7" s="206">
        <v>28950</v>
      </c>
      <c r="AY7" s="206">
        <v>28950</v>
      </c>
      <c r="AZ7" s="206">
        <v>28950</v>
      </c>
      <c r="BA7" s="206">
        <v>28950</v>
      </c>
      <c r="BB7" s="206">
        <v>28950</v>
      </c>
      <c r="BC7" s="206">
        <v>28950</v>
      </c>
      <c r="BD7" s="206">
        <v>26950</v>
      </c>
      <c r="BE7" s="206">
        <v>26950</v>
      </c>
      <c r="BF7" s="206">
        <v>28950</v>
      </c>
      <c r="BG7" s="206">
        <v>28950</v>
      </c>
      <c r="BH7" s="206">
        <v>30950</v>
      </c>
      <c r="BI7" s="206">
        <v>33450</v>
      </c>
      <c r="BJ7" s="206">
        <v>33450</v>
      </c>
      <c r="BK7" s="206">
        <v>33450</v>
      </c>
      <c r="BL7" s="206">
        <v>33450</v>
      </c>
      <c r="BM7" s="206">
        <v>35950</v>
      </c>
      <c r="BN7" s="206">
        <v>38950</v>
      </c>
      <c r="BO7" s="206">
        <v>38950</v>
      </c>
      <c r="BP7" s="206">
        <v>35950</v>
      </c>
      <c r="BQ7" s="206">
        <v>30950</v>
      </c>
      <c r="BR7" s="206">
        <v>30950</v>
      </c>
      <c r="BS7" s="206">
        <v>33450</v>
      </c>
      <c r="BT7" s="206">
        <v>33450</v>
      </c>
      <c r="BU7" s="206">
        <v>24950</v>
      </c>
      <c r="BV7" s="206">
        <v>25400</v>
      </c>
      <c r="BW7" s="206">
        <v>25400</v>
      </c>
      <c r="BX7" s="206">
        <v>25400</v>
      </c>
      <c r="BY7" s="206">
        <v>23900</v>
      </c>
      <c r="BZ7" s="206">
        <v>23900</v>
      </c>
      <c r="CA7" s="206">
        <v>25400</v>
      </c>
      <c r="CB7" s="206">
        <v>25400</v>
      </c>
      <c r="CC7" s="206">
        <v>25400</v>
      </c>
      <c r="CD7" s="206">
        <v>23900</v>
      </c>
      <c r="CE7" s="206">
        <v>23900</v>
      </c>
      <c r="CF7" s="206">
        <v>23900</v>
      </c>
      <c r="CG7" s="206">
        <v>23900</v>
      </c>
      <c r="CH7" s="206">
        <v>23900</v>
      </c>
      <c r="CI7" s="206">
        <v>23900</v>
      </c>
      <c r="CJ7" s="206">
        <v>23900</v>
      </c>
      <c r="CK7" s="206">
        <v>23900</v>
      </c>
      <c r="CL7" s="206">
        <v>23900</v>
      </c>
      <c r="CM7" s="206">
        <v>23900</v>
      </c>
      <c r="CN7" s="206">
        <v>23900</v>
      </c>
      <c r="CO7" s="206">
        <v>23900</v>
      </c>
      <c r="CP7" s="206">
        <v>23900</v>
      </c>
      <c r="CQ7" s="206">
        <v>23900</v>
      </c>
      <c r="CR7" s="206">
        <v>23900</v>
      </c>
      <c r="CS7" s="206">
        <v>23900</v>
      </c>
      <c r="CT7" s="206">
        <v>23900</v>
      </c>
      <c r="CU7" s="206">
        <v>23900</v>
      </c>
      <c r="CV7" s="206">
        <v>23900</v>
      </c>
      <c r="CW7" s="206">
        <v>23900</v>
      </c>
      <c r="CX7" s="206">
        <v>23900</v>
      </c>
      <c r="CY7" s="206">
        <v>23900</v>
      </c>
      <c r="CZ7" s="206">
        <v>23900</v>
      </c>
      <c r="DA7" s="206">
        <v>14650</v>
      </c>
      <c r="DB7" s="206">
        <v>14650</v>
      </c>
      <c r="DC7" s="206">
        <v>15150</v>
      </c>
      <c r="DD7" s="206">
        <v>15150</v>
      </c>
      <c r="DE7" s="206">
        <v>14650</v>
      </c>
      <c r="DF7" s="206">
        <v>14650</v>
      </c>
      <c r="DG7" s="206">
        <v>14650</v>
      </c>
      <c r="DH7" s="206">
        <v>14650</v>
      </c>
      <c r="DI7" s="206">
        <v>14650</v>
      </c>
      <c r="DJ7" s="206">
        <v>15150</v>
      </c>
      <c r="DK7" s="206">
        <v>15150</v>
      </c>
      <c r="DL7" s="206">
        <v>14650</v>
      </c>
      <c r="DM7" s="206">
        <v>14650</v>
      </c>
      <c r="DN7" s="206">
        <v>14650</v>
      </c>
      <c r="DO7" s="206">
        <v>13650</v>
      </c>
      <c r="DP7" s="206">
        <v>13650</v>
      </c>
      <c r="DQ7" s="206">
        <v>14350</v>
      </c>
      <c r="DR7" s="206">
        <v>14350</v>
      </c>
      <c r="DS7" s="206">
        <v>13650</v>
      </c>
      <c r="DT7" s="206">
        <v>13650</v>
      </c>
      <c r="DU7" s="206">
        <v>13650</v>
      </c>
      <c r="DV7" s="206">
        <v>13650</v>
      </c>
      <c r="DW7" s="206">
        <v>13650</v>
      </c>
      <c r="DX7" s="206">
        <v>14350</v>
      </c>
      <c r="DY7" s="206">
        <v>14350</v>
      </c>
      <c r="DZ7" s="206">
        <v>13650</v>
      </c>
      <c r="EA7" s="206">
        <v>13650</v>
      </c>
      <c r="EB7" s="206">
        <v>13650</v>
      </c>
      <c r="EC7" s="206">
        <v>13650</v>
      </c>
      <c r="ED7" s="206">
        <v>14650</v>
      </c>
    </row>
    <row r="8" spans="1:134" s="53" customFormat="1" x14ac:dyDescent="0.2">
      <c r="A8" s="88">
        <v>2</v>
      </c>
      <c r="B8" s="206">
        <f t="shared" ref="B8:H8" si="0">B7+1700</f>
        <v>17500</v>
      </c>
      <c r="C8" s="206">
        <f t="shared" si="0"/>
        <v>17500</v>
      </c>
      <c r="D8" s="206">
        <f t="shared" si="0"/>
        <v>19100</v>
      </c>
      <c r="E8" s="206">
        <f t="shared" si="0"/>
        <v>20700</v>
      </c>
      <c r="F8" s="206">
        <f t="shared" si="0"/>
        <v>23000</v>
      </c>
      <c r="G8" s="206">
        <f t="shared" si="0"/>
        <v>25300</v>
      </c>
      <c r="H8" s="206">
        <f t="shared" si="0"/>
        <v>25300</v>
      </c>
      <c r="I8" s="206">
        <f t="shared" ref="I8:K8" si="1">I7+1700</f>
        <v>23000</v>
      </c>
      <c r="J8" s="206">
        <f t="shared" si="1"/>
        <v>25300</v>
      </c>
      <c r="K8" s="206">
        <f t="shared" si="1"/>
        <v>19100</v>
      </c>
      <c r="L8" s="206">
        <f>L7+2250</f>
        <v>18050</v>
      </c>
      <c r="M8" s="206">
        <f t="shared" ref="M8:V8" si="2">M7+2250</f>
        <v>39500</v>
      </c>
      <c r="N8" s="206">
        <f t="shared" si="2"/>
        <v>54000</v>
      </c>
      <c r="O8" s="206">
        <f t="shared" si="2"/>
        <v>54000</v>
      </c>
      <c r="P8" s="206">
        <f t="shared" si="2"/>
        <v>54000</v>
      </c>
      <c r="Q8" s="206">
        <f t="shared" si="2"/>
        <v>47000</v>
      </c>
      <c r="R8" s="206">
        <f t="shared" si="2"/>
        <v>47000</v>
      </c>
      <c r="S8" s="206">
        <f t="shared" si="2"/>
        <v>47000</v>
      </c>
      <c r="T8" s="206">
        <f t="shared" si="2"/>
        <v>47000</v>
      </c>
      <c r="U8" s="206">
        <f t="shared" si="2"/>
        <v>47000</v>
      </c>
      <c r="V8" s="206">
        <f t="shared" si="2"/>
        <v>47000</v>
      </c>
      <c r="W8" s="206">
        <f>W7+1950</f>
        <v>38400</v>
      </c>
      <c r="X8" s="206">
        <f t="shared" ref="X8:CI8" si="3">X7+1950</f>
        <v>21900</v>
      </c>
      <c r="Y8" s="206">
        <f t="shared" si="3"/>
        <v>21900</v>
      </c>
      <c r="Z8" s="206">
        <f t="shared" si="3"/>
        <v>21900</v>
      </c>
      <c r="AA8" s="206">
        <f t="shared" si="3"/>
        <v>21900</v>
      </c>
      <c r="AB8" s="206">
        <f t="shared" si="3"/>
        <v>21900</v>
      </c>
      <c r="AC8" s="206">
        <f t="shared" si="3"/>
        <v>23900</v>
      </c>
      <c r="AD8" s="206">
        <f t="shared" si="3"/>
        <v>23900</v>
      </c>
      <c r="AE8" s="206">
        <f t="shared" si="3"/>
        <v>23900</v>
      </c>
      <c r="AF8" s="206">
        <f t="shared" si="3"/>
        <v>23900</v>
      </c>
      <c r="AG8" s="206">
        <f t="shared" si="3"/>
        <v>23900</v>
      </c>
      <c r="AH8" s="206">
        <f t="shared" si="3"/>
        <v>21900</v>
      </c>
      <c r="AI8" s="206">
        <f t="shared" si="3"/>
        <v>21900</v>
      </c>
      <c r="AJ8" s="206">
        <f t="shared" si="3"/>
        <v>21900</v>
      </c>
      <c r="AK8" s="206">
        <f t="shared" si="3"/>
        <v>21900</v>
      </c>
      <c r="AL8" s="206">
        <f t="shared" si="3"/>
        <v>21900</v>
      </c>
      <c r="AM8" s="206">
        <f t="shared" si="3"/>
        <v>25900</v>
      </c>
      <c r="AN8" s="206">
        <f t="shared" si="3"/>
        <v>25900</v>
      </c>
      <c r="AO8" s="206">
        <f t="shared" si="3"/>
        <v>25900</v>
      </c>
      <c r="AP8" s="206">
        <f t="shared" si="3"/>
        <v>25900</v>
      </c>
      <c r="AQ8" s="206">
        <f t="shared" si="3"/>
        <v>25900</v>
      </c>
      <c r="AR8" s="206">
        <f t="shared" si="3"/>
        <v>27900</v>
      </c>
      <c r="AS8" s="206">
        <f t="shared" si="3"/>
        <v>30400</v>
      </c>
      <c r="AT8" s="206">
        <f t="shared" si="3"/>
        <v>30900</v>
      </c>
      <c r="AU8" s="206">
        <f t="shared" si="3"/>
        <v>30900</v>
      </c>
      <c r="AV8" s="206">
        <f t="shared" si="3"/>
        <v>30900</v>
      </c>
      <c r="AW8" s="206">
        <f t="shared" si="3"/>
        <v>30900</v>
      </c>
      <c r="AX8" s="206">
        <f t="shared" si="3"/>
        <v>30900</v>
      </c>
      <c r="AY8" s="206">
        <f t="shared" si="3"/>
        <v>30900</v>
      </c>
      <c r="AZ8" s="206">
        <f t="shared" si="3"/>
        <v>30900</v>
      </c>
      <c r="BA8" s="206">
        <f t="shared" si="3"/>
        <v>30900</v>
      </c>
      <c r="BB8" s="206">
        <f t="shared" si="3"/>
        <v>30900</v>
      </c>
      <c r="BC8" s="206">
        <f t="shared" si="3"/>
        <v>30900</v>
      </c>
      <c r="BD8" s="206">
        <f t="shared" si="3"/>
        <v>28900</v>
      </c>
      <c r="BE8" s="206">
        <f t="shared" si="3"/>
        <v>28900</v>
      </c>
      <c r="BF8" s="206">
        <f t="shared" si="3"/>
        <v>30900</v>
      </c>
      <c r="BG8" s="206">
        <f t="shared" si="3"/>
        <v>30900</v>
      </c>
      <c r="BH8" s="206">
        <f t="shared" si="3"/>
        <v>32900</v>
      </c>
      <c r="BI8" s="206">
        <f t="shared" si="3"/>
        <v>35400</v>
      </c>
      <c r="BJ8" s="206">
        <f t="shared" si="3"/>
        <v>35400</v>
      </c>
      <c r="BK8" s="206">
        <f t="shared" si="3"/>
        <v>35400</v>
      </c>
      <c r="BL8" s="206">
        <f t="shared" si="3"/>
        <v>35400</v>
      </c>
      <c r="BM8" s="206">
        <f t="shared" si="3"/>
        <v>37900</v>
      </c>
      <c r="BN8" s="206">
        <f t="shared" si="3"/>
        <v>40900</v>
      </c>
      <c r="BO8" s="206">
        <f t="shared" si="3"/>
        <v>40900</v>
      </c>
      <c r="BP8" s="206">
        <f t="shared" si="3"/>
        <v>37900</v>
      </c>
      <c r="BQ8" s="206">
        <f t="shared" si="3"/>
        <v>32900</v>
      </c>
      <c r="BR8" s="206">
        <f t="shared" si="3"/>
        <v>32900</v>
      </c>
      <c r="BS8" s="206">
        <f t="shared" si="3"/>
        <v>35400</v>
      </c>
      <c r="BT8" s="206">
        <f t="shared" si="3"/>
        <v>35400</v>
      </c>
      <c r="BU8" s="206">
        <f t="shared" si="3"/>
        <v>26900</v>
      </c>
      <c r="BV8" s="206">
        <f t="shared" si="3"/>
        <v>27350</v>
      </c>
      <c r="BW8" s="206">
        <f t="shared" si="3"/>
        <v>27350</v>
      </c>
      <c r="BX8" s="206">
        <f t="shared" si="3"/>
        <v>27350</v>
      </c>
      <c r="BY8" s="206">
        <f t="shared" si="3"/>
        <v>25850</v>
      </c>
      <c r="BZ8" s="206">
        <f t="shared" si="3"/>
        <v>25850</v>
      </c>
      <c r="CA8" s="206">
        <f t="shared" si="3"/>
        <v>27350</v>
      </c>
      <c r="CB8" s="206">
        <f t="shared" si="3"/>
        <v>27350</v>
      </c>
      <c r="CC8" s="206">
        <f t="shared" si="3"/>
        <v>27350</v>
      </c>
      <c r="CD8" s="206">
        <f t="shared" si="3"/>
        <v>25850</v>
      </c>
      <c r="CE8" s="206">
        <f t="shared" si="3"/>
        <v>25850</v>
      </c>
      <c r="CF8" s="206">
        <f t="shared" si="3"/>
        <v>25850</v>
      </c>
      <c r="CG8" s="206">
        <f t="shared" si="3"/>
        <v>25850</v>
      </c>
      <c r="CH8" s="206">
        <f t="shared" si="3"/>
        <v>25850</v>
      </c>
      <c r="CI8" s="206">
        <f t="shared" si="3"/>
        <v>25850</v>
      </c>
      <c r="CJ8" s="206">
        <f t="shared" ref="CJ8:CZ8" si="4">CJ7+1950</f>
        <v>25850</v>
      </c>
      <c r="CK8" s="206">
        <f t="shared" si="4"/>
        <v>25850</v>
      </c>
      <c r="CL8" s="206">
        <f t="shared" si="4"/>
        <v>25850</v>
      </c>
      <c r="CM8" s="206">
        <f t="shared" si="4"/>
        <v>25850</v>
      </c>
      <c r="CN8" s="206">
        <f t="shared" si="4"/>
        <v>25850</v>
      </c>
      <c r="CO8" s="206">
        <f t="shared" si="4"/>
        <v>25850</v>
      </c>
      <c r="CP8" s="206">
        <f t="shared" si="4"/>
        <v>25850</v>
      </c>
      <c r="CQ8" s="206">
        <f t="shared" si="4"/>
        <v>25850</v>
      </c>
      <c r="CR8" s="206">
        <f t="shared" si="4"/>
        <v>25850</v>
      </c>
      <c r="CS8" s="206">
        <f t="shared" si="4"/>
        <v>25850</v>
      </c>
      <c r="CT8" s="206">
        <f t="shared" si="4"/>
        <v>25850</v>
      </c>
      <c r="CU8" s="206">
        <f t="shared" si="4"/>
        <v>25850</v>
      </c>
      <c r="CV8" s="206">
        <f t="shared" si="4"/>
        <v>25850</v>
      </c>
      <c r="CW8" s="206">
        <f t="shared" si="4"/>
        <v>25850</v>
      </c>
      <c r="CX8" s="206">
        <f t="shared" si="4"/>
        <v>25850</v>
      </c>
      <c r="CY8" s="206">
        <f t="shared" si="4"/>
        <v>25850</v>
      </c>
      <c r="CZ8" s="206">
        <f t="shared" si="4"/>
        <v>25850</v>
      </c>
      <c r="DA8" s="206">
        <f>DA7+1850</f>
        <v>16500</v>
      </c>
      <c r="DB8" s="206">
        <f t="shared" ref="DB8:ED8" si="5">DB7+1850</f>
        <v>16500</v>
      </c>
      <c r="DC8" s="206">
        <f t="shared" si="5"/>
        <v>17000</v>
      </c>
      <c r="DD8" s="206">
        <f t="shared" si="5"/>
        <v>17000</v>
      </c>
      <c r="DE8" s="206">
        <f t="shared" si="5"/>
        <v>16500</v>
      </c>
      <c r="DF8" s="206">
        <f t="shared" si="5"/>
        <v>16500</v>
      </c>
      <c r="DG8" s="206">
        <f t="shared" si="5"/>
        <v>16500</v>
      </c>
      <c r="DH8" s="206">
        <f t="shared" si="5"/>
        <v>16500</v>
      </c>
      <c r="DI8" s="206">
        <f t="shared" si="5"/>
        <v>16500</v>
      </c>
      <c r="DJ8" s="206">
        <f t="shared" si="5"/>
        <v>17000</v>
      </c>
      <c r="DK8" s="206">
        <f t="shared" si="5"/>
        <v>17000</v>
      </c>
      <c r="DL8" s="206">
        <f t="shared" si="5"/>
        <v>16500</v>
      </c>
      <c r="DM8" s="206">
        <f t="shared" si="5"/>
        <v>16500</v>
      </c>
      <c r="DN8" s="206">
        <f t="shared" si="5"/>
        <v>16500</v>
      </c>
      <c r="DO8" s="206">
        <f t="shared" si="5"/>
        <v>15500</v>
      </c>
      <c r="DP8" s="206">
        <f t="shared" si="5"/>
        <v>15500</v>
      </c>
      <c r="DQ8" s="206">
        <f t="shared" si="5"/>
        <v>16200</v>
      </c>
      <c r="DR8" s="206">
        <f t="shared" si="5"/>
        <v>16200</v>
      </c>
      <c r="DS8" s="206">
        <f t="shared" si="5"/>
        <v>15500</v>
      </c>
      <c r="DT8" s="206">
        <f t="shared" si="5"/>
        <v>15500</v>
      </c>
      <c r="DU8" s="206">
        <f t="shared" si="5"/>
        <v>15500</v>
      </c>
      <c r="DV8" s="206">
        <f t="shared" si="5"/>
        <v>15500</v>
      </c>
      <c r="DW8" s="206">
        <f t="shared" si="5"/>
        <v>15500</v>
      </c>
      <c r="DX8" s="206">
        <f t="shared" si="5"/>
        <v>16200</v>
      </c>
      <c r="DY8" s="206">
        <f t="shared" si="5"/>
        <v>16200</v>
      </c>
      <c r="DZ8" s="206">
        <f t="shared" si="5"/>
        <v>15500</v>
      </c>
      <c r="EA8" s="206">
        <f t="shared" si="5"/>
        <v>15500</v>
      </c>
      <c r="EB8" s="206">
        <f t="shared" si="5"/>
        <v>15500</v>
      </c>
      <c r="EC8" s="206">
        <f t="shared" si="5"/>
        <v>15500</v>
      </c>
      <c r="ED8" s="206">
        <f t="shared" si="5"/>
        <v>16500</v>
      </c>
    </row>
    <row r="9" spans="1:134" s="53" customFormat="1" x14ac:dyDescent="0.2">
      <c r="A9" s="42" t="s">
        <v>234</v>
      </c>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row>
    <row r="10" spans="1:134" s="53" customFormat="1" x14ac:dyDescent="0.2">
      <c r="A10" s="180">
        <v>1</v>
      </c>
      <c r="B10" s="206">
        <f t="shared" ref="B10:H10" si="6">B7+1000</f>
        <v>16800</v>
      </c>
      <c r="C10" s="206">
        <f t="shared" si="6"/>
        <v>16800</v>
      </c>
      <c r="D10" s="206">
        <f t="shared" si="6"/>
        <v>18400</v>
      </c>
      <c r="E10" s="206">
        <f t="shared" si="6"/>
        <v>20000</v>
      </c>
      <c r="F10" s="206">
        <f t="shared" si="6"/>
        <v>22300</v>
      </c>
      <c r="G10" s="206">
        <f t="shared" si="6"/>
        <v>24600</v>
      </c>
      <c r="H10" s="206">
        <f t="shared" si="6"/>
        <v>24600</v>
      </c>
      <c r="I10" s="206">
        <f t="shared" ref="I10:K10" si="7">I7+1000</f>
        <v>22300</v>
      </c>
      <c r="J10" s="206">
        <f t="shared" si="7"/>
        <v>24600</v>
      </c>
      <c r="K10" s="206">
        <f t="shared" si="7"/>
        <v>18400</v>
      </c>
      <c r="L10" s="206">
        <f>L7+2000</f>
        <v>17800</v>
      </c>
      <c r="M10" s="206">
        <f t="shared" ref="M10:BX10" si="8">M7+2000</f>
        <v>39250</v>
      </c>
      <c r="N10" s="206">
        <f t="shared" si="8"/>
        <v>53750</v>
      </c>
      <c r="O10" s="206">
        <f t="shared" si="8"/>
        <v>53750</v>
      </c>
      <c r="P10" s="206">
        <f t="shared" si="8"/>
        <v>53750</v>
      </c>
      <c r="Q10" s="206">
        <f t="shared" si="8"/>
        <v>46750</v>
      </c>
      <c r="R10" s="206">
        <f t="shared" si="8"/>
        <v>46750</v>
      </c>
      <c r="S10" s="206">
        <f t="shared" si="8"/>
        <v>46750</v>
      </c>
      <c r="T10" s="206">
        <f t="shared" si="8"/>
        <v>46750</v>
      </c>
      <c r="U10" s="206">
        <f t="shared" si="8"/>
        <v>46750</v>
      </c>
      <c r="V10" s="206">
        <f t="shared" si="8"/>
        <v>46750</v>
      </c>
      <c r="W10" s="206">
        <f t="shared" si="8"/>
        <v>38450</v>
      </c>
      <c r="X10" s="206">
        <f t="shared" si="8"/>
        <v>21950</v>
      </c>
      <c r="Y10" s="206">
        <f t="shared" si="8"/>
        <v>21950</v>
      </c>
      <c r="Z10" s="206">
        <f t="shared" si="8"/>
        <v>21950</v>
      </c>
      <c r="AA10" s="206">
        <f t="shared" si="8"/>
        <v>21950</v>
      </c>
      <c r="AB10" s="206">
        <f t="shared" si="8"/>
        <v>21950</v>
      </c>
      <c r="AC10" s="206">
        <f t="shared" si="8"/>
        <v>23950</v>
      </c>
      <c r="AD10" s="206">
        <f t="shared" si="8"/>
        <v>23950</v>
      </c>
      <c r="AE10" s="206">
        <f t="shared" si="8"/>
        <v>23950</v>
      </c>
      <c r="AF10" s="206">
        <f t="shared" si="8"/>
        <v>23950</v>
      </c>
      <c r="AG10" s="206">
        <f t="shared" si="8"/>
        <v>23950</v>
      </c>
      <c r="AH10" s="206">
        <f t="shared" si="8"/>
        <v>21950</v>
      </c>
      <c r="AI10" s="206">
        <f t="shared" si="8"/>
        <v>21950</v>
      </c>
      <c r="AJ10" s="206">
        <f t="shared" si="8"/>
        <v>21950</v>
      </c>
      <c r="AK10" s="206">
        <f t="shared" si="8"/>
        <v>21950</v>
      </c>
      <c r="AL10" s="206">
        <f t="shared" si="8"/>
        <v>21950</v>
      </c>
      <c r="AM10" s="206">
        <f t="shared" si="8"/>
        <v>25950</v>
      </c>
      <c r="AN10" s="206">
        <f t="shared" si="8"/>
        <v>25950</v>
      </c>
      <c r="AO10" s="206">
        <f t="shared" si="8"/>
        <v>25950</v>
      </c>
      <c r="AP10" s="206">
        <f t="shared" si="8"/>
        <v>25950</v>
      </c>
      <c r="AQ10" s="206">
        <f t="shared" si="8"/>
        <v>25950</v>
      </c>
      <c r="AR10" s="206">
        <f t="shared" si="8"/>
        <v>27950</v>
      </c>
      <c r="AS10" s="206">
        <f t="shared" si="8"/>
        <v>30450</v>
      </c>
      <c r="AT10" s="206">
        <f t="shared" si="8"/>
        <v>30950</v>
      </c>
      <c r="AU10" s="206">
        <f t="shared" si="8"/>
        <v>30950</v>
      </c>
      <c r="AV10" s="206">
        <f t="shared" si="8"/>
        <v>30950</v>
      </c>
      <c r="AW10" s="206">
        <f t="shared" si="8"/>
        <v>30950</v>
      </c>
      <c r="AX10" s="206">
        <f t="shared" si="8"/>
        <v>30950</v>
      </c>
      <c r="AY10" s="206">
        <f t="shared" si="8"/>
        <v>30950</v>
      </c>
      <c r="AZ10" s="206">
        <f t="shared" si="8"/>
        <v>30950</v>
      </c>
      <c r="BA10" s="206">
        <f t="shared" si="8"/>
        <v>30950</v>
      </c>
      <c r="BB10" s="206">
        <f t="shared" si="8"/>
        <v>30950</v>
      </c>
      <c r="BC10" s="206">
        <f t="shared" si="8"/>
        <v>30950</v>
      </c>
      <c r="BD10" s="206">
        <f t="shared" si="8"/>
        <v>28950</v>
      </c>
      <c r="BE10" s="206">
        <f t="shared" si="8"/>
        <v>28950</v>
      </c>
      <c r="BF10" s="206">
        <f t="shared" si="8"/>
        <v>30950</v>
      </c>
      <c r="BG10" s="206">
        <f t="shared" si="8"/>
        <v>30950</v>
      </c>
      <c r="BH10" s="206">
        <f t="shared" si="8"/>
        <v>32950</v>
      </c>
      <c r="BI10" s="206">
        <f t="shared" si="8"/>
        <v>35450</v>
      </c>
      <c r="BJ10" s="206">
        <f t="shared" si="8"/>
        <v>35450</v>
      </c>
      <c r="BK10" s="206">
        <f t="shared" si="8"/>
        <v>35450</v>
      </c>
      <c r="BL10" s="206">
        <f t="shared" si="8"/>
        <v>35450</v>
      </c>
      <c r="BM10" s="206">
        <f t="shared" si="8"/>
        <v>37950</v>
      </c>
      <c r="BN10" s="206">
        <f t="shared" si="8"/>
        <v>40950</v>
      </c>
      <c r="BO10" s="206">
        <f t="shared" si="8"/>
        <v>40950</v>
      </c>
      <c r="BP10" s="206">
        <f t="shared" si="8"/>
        <v>37950</v>
      </c>
      <c r="BQ10" s="206">
        <f t="shared" si="8"/>
        <v>32950</v>
      </c>
      <c r="BR10" s="206">
        <f t="shared" si="8"/>
        <v>32950</v>
      </c>
      <c r="BS10" s="206">
        <f t="shared" si="8"/>
        <v>35450</v>
      </c>
      <c r="BT10" s="206">
        <f t="shared" si="8"/>
        <v>35450</v>
      </c>
      <c r="BU10" s="206">
        <f t="shared" si="8"/>
        <v>26950</v>
      </c>
      <c r="BV10" s="206">
        <f t="shared" si="8"/>
        <v>27400</v>
      </c>
      <c r="BW10" s="206">
        <f t="shared" si="8"/>
        <v>27400</v>
      </c>
      <c r="BX10" s="206">
        <f t="shared" si="8"/>
        <v>27400</v>
      </c>
      <c r="BY10" s="206">
        <f t="shared" ref="BY10:DB10" si="9">BY7+2000</f>
        <v>25900</v>
      </c>
      <c r="BZ10" s="206">
        <f t="shared" si="9"/>
        <v>25900</v>
      </c>
      <c r="CA10" s="206">
        <f t="shared" si="9"/>
        <v>27400</v>
      </c>
      <c r="CB10" s="206">
        <f t="shared" si="9"/>
        <v>27400</v>
      </c>
      <c r="CC10" s="206">
        <f t="shared" si="9"/>
        <v>27400</v>
      </c>
      <c r="CD10" s="206">
        <f t="shared" si="9"/>
        <v>25900</v>
      </c>
      <c r="CE10" s="206">
        <f t="shared" si="9"/>
        <v>25900</v>
      </c>
      <c r="CF10" s="206">
        <f t="shared" si="9"/>
        <v>25900</v>
      </c>
      <c r="CG10" s="206">
        <f t="shared" si="9"/>
        <v>25900</v>
      </c>
      <c r="CH10" s="206">
        <f t="shared" si="9"/>
        <v>25900</v>
      </c>
      <c r="CI10" s="206">
        <f t="shared" si="9"/>
        <v>25900</v>
      </c>
      <c r="CJ10" s="206">
        <f t="shared" si="9"/>
        <v>25900</v>
      </c>
      <c r="CK10" s="206">
        <f t="shared" si="9"/>
        <v>25900</v>
      </c>
      <c r="CL10" s="206">
        <f t="shared" si="9"/>
        <v>25900</v>
      </c>
      <c r="CM10" s="206">
        <f t="shared" si="9"/>
        <v>25900</v>
      </c>
      <c r="CN10" s="206">
        <f t="shared" si="9"/>
        <v>25900</v>
      </c>
      <c r="CO10" s="206">
        <f t="shared" si="9"/>
        <v>25900</v>
      </c>
      <c r="CP10" s="206">
        <f t="shared" si="9"/>
        <v>25900</v>
      </c>
      <c r="CQ10" s="206">
        <f t="shared" si="9"/>
        <v>25900</v>
      </c>
      <c r="CR10" s="206">
        <f t="shared" si="9"/>
        <v>25900</v>
      </c>
      <c r="CS10" s="206">
        <f t="shared" si="9"/>
        <v>25900</v>
      </c>
      <c r="CT10" s="206">
        <f t="shared" si="9"/>
        <v>25900</v>
      </c>
      <c r="CU10" s="206">
        <f t="shared" si="9"/>
        <v>25900</v>
      </c>
      <c r="CV10" s="206">
        <f t="shared" si="9"/>
        <v>25900</v>
      </c>
      <c r="CW10" s="206">
        <f t="shared" si="9"/>
        <v>25900</v>
      </c>
      <c r="CX10" s="206">
        <f t="shared" si="9"/>
        <v>25900</v>
      </c>
      <c r="CY10" s="206">
        <f t="shared" si="9"/>
        <v>25900</v>
      </c>
      <c r="CZ10" s="206">
        <f t="shared" si="9"/>
        <v>25900</v>
      </c>
      <c r="DA10" s="206">
        <f t="shared" si="9"/>
        <v>16650</v>
      </c>
      <c r="DB10" s="206">
        <f t="shared" si="9"/>
        <v>16650</v>
      </c>
      <c r="DC10" s="206">
        <f t="shared" ref="DC10:ED10" si="10">DC7+2000</f>
        <v>17150</v>
      </c>
      <c r="DD10" s="206">
        <f t="shared" si="10"/>
        <v>17150</v>
      </c>
      <c r="DE10" s="206">
        <f t="shared" si="10"/>
        <v>16650</v>
      </c>
      <c r="DF10" s="206">
        <f t="shared" si="10"/>
        <v>16650</v>
      </c>
      <c r="DG10" s="206">
        <f t="shared" si="10"/>
        <v>16650</v>
      </c>
      <c r="DH10" s="206">
        <f t="shared" si="10"/>
        <v>16650</v>
      </c>
      <c r="DI10" s="206">
        <f t="shared" si="10"/>
        <v>16650</v>
      </c>
      <c r="DJ10" s="206">
        <f t="shared" si="10"/>
        <v>17150</v>
      </c>
      <c r="DK10" s="206">
        <f t="shared" si="10"/>
        <v>17150</v>
      </c>
      <c r="DL10" s="206">
        <f t="shared" si="10"/>
        <v>16650</v>
      </c>
      <c r="DM10" s="206">
        <f t="shared" si="10"/>
        <v>16650</v>
      </c>
      <c r="DN10" s="206">
        <f t="shared" si="10"/>
        <v>16650</v>
      </c>
      <c r="DO10" s="206">
        <f t="shared" si="10"/>
        <v>15650</v>
      </c>
      <c r="DP10" s="206">
        <f t="shared" si="10"/>
        <v>15650</v>
      </c>
      <c r="DQ10" s="206">
        <f t="shared" si="10"/>
        <v>16350</v>
      </c>
      <c r="DR10" s="206">
        <f t="shared" si="10"/>
        <v>16350</v>
      </c>
      <c r="DS10" s="206">
        <f t="shared" si="10"/>
        <v>15650</v>
      </c>
      <c r="DT10" s="206">
        <f t="shared" si="10"/>
        <v>15650</v>
      </c>
      <c r="DU10" s="206">
        <f t="shared" si="10"/>
        <v>15650</v>
      </c>
      <c r="DV10" s="206">
        <f t="shared" si="10"/>
        <v>15650</v>
      </c>
      <c r="DW10" s="206">
        <f t="shared" si="10"/>
        <v>15650</v>
      </c>
      <c r="DX10" s="206">
        <f t="shared" si="10"/>
        <v>16350</v>
      </c>
      <c r="DY10" s="206">
        <f t="shared" si="10"/>
        <v>16350</v>
      </c>
      <c r="DZ10" s="206">
        <f t="shared" si="10"/>
        <v>15650</v>
      </c>
      <c r="EA10" s="206">
        <f t="shared" si="10"/>
        <v>15650</v>
      </c>
      <c r="EB10" s="206">
        <f t="shared" si="10"/>
        <v>15650</v>
      </c>
      <c r="EC10" s="206">
        <f t="shared" si="10"/>
        <v>15650</v>
      </c>
      <c r="ED10" s="206">
        <f t="shared" si="10"/>
        <v>16650</v>
      </c>
    </row>
    <row r="11" spans="1:134" s="53" customFormat="1" x14ac:dyDescent="0.2">
      <c r="A11" s="180">
        <v>2</v>
      </c>
      <c r="B11" s="206">
        <f t="shared" ref="B11:H11" si="11">B10+1700</f>
        <v>18500</v>
      </c>
      <c r="C11" s="206">
        <f t="shared" si="11"/>
        <v>18500</v>
      </c>
      <c r="D11" s="206">
        <f t="shared" si="11"/>
        <v>20100</v>
      </c>
      <c r="E11" s="206">
        <f t="shared" si="11"/>
        <v>21700</v>
      </c>
      <c r="F11" s="206">
        <f t="shared" si="11"/>
        <v>24000</v>
      </c>
      <c r="G11" s="206">
        <f t="shared" si="11"/>
        <v>26300</v>
      </c>
      <c r="H11" s="206">
        <f t="shared" si="11"/>
        <v>26300</v>
      </c>
      <c r="I11" s="206">
        <f t="shared" ref="I11:K11" si="12">I10+1700</f>
        <v>24000</v>
      </c>
      <c r="J11" s="206">
        <f t="shared" si="12"/>
        <v>26300</v>
      </c>
      <c r="K11" s="206">
        <f t="shared" si="12"/>
        <v>20100</v>
      </c>
      <c r="L11" s="206">
        <f>L10+2250</f>
        <v>20050</v>
      </c>
      <c r="M11" s="206">
        <f t="shared" ref="M11:V11" si="13">M10+2250</f>
        <v>41500</v>
      </c>
      <c r="N11" s="206">
        <f t="shared" si="13"/>
        <v>56000</v>
      </c>
      <c r="O11" s="206">
        <f t="shared" si="13"/>
        <v>56000</v>
      </c>
      <c r="P11" s="206">
        <f t="shared" si="13"/>
        <v>56000</v>
      </c>
      <c r="Q11" s="206">
        <f t="shared" si="13"/>
        <v>49000</v>
      </c>
      <c r="R11" s="206">
        <f t="shared" si="13"/>
        <v>49000</v>
      </c>
      <c r="S11" s="206">
        <f t="shared" si="13"/>
        <v>49000</v>
      </c>
      <c r="T11" s="206">
        <f t="shared" si="13"/>
        <v>49000</v>
      </c>
      <c r="U11" s="206">
        <f t="shared" si="13"/>
        <v>49000</v>
      </c>
      <c r="V11" s="206">
        <f t="shared" si="13"/>
        <v>49000</v>
      </c>
      <c r="W11" s="206">
        <f>W10+1950</f>
        <v>40400</v>
      </c>
      <c r="X11" s="206">
        <f t="shared" ref="X11:AE11" si="14">X10+1950</f>
        <v>23900</v>
      </c>
      <c r="Y11" s="206">
        <f t="shared" si="14"/>
        <v>23900</v>
      </c>
      <c r="Z11" s="206">
        <f t="shared" si="14"/>
        <v>23900</v>
      </c>
      <c r="AA11" s="206">
        <f t="shared" si="14"/>
        <v>23900</v>
      </c>
      <c r="AB11" s="206">
        <f t="shared" si="14"/>
        <v>23900</v>
      </c>
      <c r="AC11" s="206">
        <f t="shared" si="14"/>
        <v>25900</v>
      </c>
      <c r="AD11" s="206">
        <f t="shared" si="14"/>
        <v>25900</v>
      </c>
      <c r="AE11" s="206">
        <f t="shared" si="14"/>
        <v>25900</v>
      </c>
      <c r="AF11" s="206">
        <f t="shared" ref="AF11:CI11" si="15">AF10+1950</f>
        <v>25900</v>
      </c>
      <c r="AG11" s="206">
        <f t="shared" si="15"/>
        <v>25900</v>
      </c>
      <c r="AH11" s="206">
        <f t="shared" si="15"/>
        <v>23900</v>
      </c>
      <c r="AI11" s="206">
        <f t="shared" si="15"/>
        <v>23900</v>
      </c>
      <c r="AJ11" s="206">
        <f t="shared" si="15"/>
        <v>23900</v>
      </c>
      <c r="AK11" s="206">
        <f t="shared" si="15"/>
        <v>23900</v>
      </c>
      <c r="AL11" s="206">
        <f t="shared" si="15"/>
        <v>23900</v>
      </c>
      <c r="AM11" s="206">
        <f t="shared" si="15"/>
        <v>27900</v>
      </c>
      <c r="AN11" s="206">
        <f t="shared" si="15"/>
        <v>27900</v>
      </c>
      <c r="AO11" s="206">
        <f t="shared" si="15"/>
        <v>27900</v>
      </c>
      <c r="AP11" s="206">
        <f t="shared" si="15"/>
        <v>27900</v>
      </c>
      <c r="AQ11" s="206">
        <f t="shared" si="15"/>
        <v>27900</v>
      </c>
      <c r="AR11" s="206">
        <f t="shared" si="15"/>
        <v>29900</v>
      </c>
      <c r="AS11" s="206">
        <f t="shared" si="15"/>
        <v>32400</v>
      </c>
      <c r="AT11" s="206">
        <f t="shared" si="15"/>
        <v>32900</v>
      </c>
      <c r="AU11" s="206">
        <f t="shared" si="15"/>
        <v>32900</v>
      </c>
      <c r="AV11" s="206">
        <f t="shared" si="15"/>
        <v>32900</v>
      </c>
      <c r="AW11" s="206">
        <f t="shared" si="15"/>
        <v>32900</v>
      </c>
      <c r="AX11" s="206">
        <f t="shared" si="15"/>
        <v>32900</v>
      </c>
      <c r="AY11" s="206">
        <f t="shared" si="15"/>
        <v>32900</v>
      </c>
      <c r="AZ11" s="206">
        <f t="shared" si="15"/>
        <v>32900</v>
      </c>
      <c r="BA11" s="206">
        <f t="shared" si="15"/>
        <v>32900</v>
      </c>
      <c r="BB11" s="206">
        <f t="shared" si="15"/>
        <v>32900</v>
      </c>
      <c r="BC11" s="206">
        <f t="shared" si="15"/>
        <v>32900</v>
      </c>
      <c r="BD11" s="206">
        <f t="shared" si="15"/>
        <v>30900</v>
      </c>
      <c r="BE11" s="206">
        <f t="shared" si="15"/>
        <v>30900</v>
      </c>
      <c r="BF11" s="206">
        <f t="shared" si="15"/>
        <v>32900</v>
      </c>
      <c r="BG11" s="206">
        <f t="shared" si="15"/>
        <v>32900</v>
      </c>
      <c r="BH11" s="206">
        <f t="shared" si="15"/>
        <v>34900</v>
      </c>
      <c r="BI11" s="206">
        <f t="shared" si="15"/>
        <v>37400</v>
      </c>
      <c r="BJ11" s="206">
        <f t="shared" si="15"/>
        <v>37400</v>
      </c>
      <c r="BK11" s="206">
        <f t="shared" si="15"/>
        <v>37400</v>
      </c>
      <c r="BL11" s="206">
        <f t="shared" si="15"/>
        <v>37400</v>
      </c>
      <c r="BM11" s="206">
        <f t="shared" si="15"/>
        <v>39900</v>
      </c>
      <c r="BN11" s="206">
        <f t="shared" si="15"/>
        <v>42900</v>
      </c>
      <c r="BO11" s="206">
        <f t="shared" si="15"/>
        <v>42900</v>
      </c>
      <c r="BP11" s="206">
        <f t="shared" si="15"/>
        <v>39900</v>
      </c>
      <c r="BQ11" s="206">
        <f t="shared" si="15"/>
        <v>34900</v>
      </c>
      <c r="BR11" s="206">
        <f t="shared" si="15"/>
        <v>34900</v>
      </c>
      <c r="BS11" s="206">
        <f t="shared" si="15"/>
        <v>37400</v>
      </c>
      <c r="BT11" s="206">
        <f t="shared" si="15"/>
        <v>37400</v>
      </c>
      <c r="BU11" s="206">
        <f t="shared" si="15"/>
        <v>28900</v>
      </c>
      <c r="BV11" s="206">
        <f t="shared" si="15"/>
        <v>29350</v>
      </c>
      <c r="BW11" s="206">
        <f t="shared" si="15"/>
        <v>29350</v>
      </c>
      <c r="BX11" s="206">
        <f t="shared" si="15"/>
        <v>29350</v>
      </c>
      <c r="BY11" s="206">
        <f t="shared" si="15"/>
        <v>27850</v>
      </c>
      <c r="BZ11" s="206">
        <f t="shared" si="15"/>
        <v>27850</v>
      </c>
      <c r="CA11" s="206">
        <f t="shared" si="15"/>
        <v>29350</v>
      </c>
      <c r="CB11" s="206">
        <f t="shared" si="15"/>
        <v>29350</v>
      </c>
      <c r="CC11" s="206">
        <f t="shared" si="15"/>
        <v>29350</v>
      </c>
      <c r="CD11" s="206">
        <f t="shared" si="15"/>
        <v>27850</v>
      </c>
      <c r="CE11" s="206">
        <f t="shared" si="15"/>
        <v>27850</v>
      </c>
      <c r="CF11" s="206">
        <f t="shared" si="15"/>
        <v>27850</v>
      </c>
      <c r="CG11" s="206">
        <f t="shared" si="15"/>
        <v>27850</v>
      </c>
      <c r="CH11" s="206">
        <f t="shared" si="15"/>
        <v>27850</v>
      </c>
      <c r="CI11" s="206">
        <f t="shared" si="15"/>
        <v>27850</v>
      </c>
      <c r="CJ11" s="206">
        <f t="shared" ref="CJ11:CY11" si="16">CJ10+1950</f>
        <v>27850</v>
      </c>
      <c r="CK11" s="206">
        <f t="shared" si="16"/>
        <v>27850</v>
      </c>
      <c r="CL11" s="206">
        <f t="shared" si="16"/>
        <v>27850</v>
      </c>
      <c r="CM11" s="206">
        <f t="shared" si="16"/>
        <v>27850</v>
      </c>
      <c r="CN11" s="206">
        <f t="shared" si="16"/>
        <v>27850</v>
      </c>
      <c r="CO11" s="206">
        <f t="shared" si="16"/>
        <v>27850</v>
      </c>
      <c r="CP11" s="206">
        <f t="shared" si="16"/>
        <v>27850</v>
      </c>
      <c r="CQ11" s="206">
        <f t="shared" si="16"/>
        <v>27850</v>
      </c>
      <c r="CR11" s="206">
        <f t="shared" si="16"/>
        <v>27850</v>
      </c>
      <c r="CS11" s="206">
        <f t="shared" si="16"/>
        <v>27850</v>
      </c>
      <c r="CT11" s="206">
        <f t="shared" si="16"/>
        <v>27850</v>
      </c>
      <c r="CU11" s="206">
        <f t="shared" si="16"/>
        <v>27850</v>
      </c>
      <c r="CV11" s="206">
        <f t="shared" si="16"/>
        <v>27850</v>
      </c>
      <c r="CW11" s="206">
        <f t="shared" si="16"/>
        <v>27850</v>
      </c>
      <c r="CX11" s="206">
        <f t="shared" si="16"/>
        <v>27850</v>
      </c>
      <c r="CY11" s="206">
        <f t="shared" si="16"/>
        <v>27850</v>
      </c>
      <c r="CZ11" s="206">
        <f>CZ10+1850</f>
        <v>27750</v>
      </c>
      <c r="DA11" s="206">
        <f>DA10+1850</f>
        <v>18500</v>
      </c>
      <c r="DB11" s="206">
        <f t="shared" ref="DB11:ED11" si="17">DB10+1850</f>
        <v>18500</v>
      </c>
      <c r="DC11" s="206">
        <f t="shared" si="17"/>
        <v>19000</v>
      </c>
      <c r="DD11" s="206">
        <f t="shared" si="17"/>
        <v>19000</v>
      </c>
      <c r="DE11" s="206">
        <f t="shared" si="17"/>
        <v>18500</v>
      </c>
      <c r="DF11" s="206">
        <f t="shared" si="17"/>
        <v>18500</v>
      </c>
      <c r="DG11" s="206">
        <f t="shared" si="17"/>
        <v>18500</v>
      </c>
      <c r="DH11" s="206">
        <f t="shared" si="17"/>
        <v>18500</v>
      </c>
      <c r="DI11" s="206">
        <f t="shared" si="17"/>
        <v>18500</v>
      </c>
      <c r="DJ11" s="206">
        <f t="shared" si="17"/>
        <v>19000</v>
      </c>
      <c r="DK11" s="206">
        <f t="shared" si="17"/>
        <v>19000</v>
      </c>
      <c r="DL11" s="206">
        <f t="shared" si="17"/>
        <v>18500</v>
      </c>
      <c r="DM11" s="206">
        <f t="shared" si="17"/>
        <v>18500</v>
      </c>
      <c r="DN11" s="206">
        <f t="shared" si="17"/>
        <v>18500</v>
      </c>
      <c r="DO11" s="206">
        <f t="shared" si="17"/>
        <v>17500</v>
      </c>
      <c r="DP11" s="206">
        <f t="shared" si="17"/>
        <v>17500</v>
      </c>
      <c r="DQ11" s="206">
        <f t="shared" si="17"/>
        <v>18200</v>
      </c>
      <c r="DR11" s="206">
        <f t="shared" si="17"/>
        <v>18200</v>
      </c>
      <c r="DS11" s="206">
        <f t="shared" si="17"/>
        <v>17500</v>
      </c>
      <c r="DT11" s="206">
        <f t="shared" si="17"/>
        <v>17500</v>
      </c>
      <c r="DU11" s="206">
        <f t="shared" si="17"/>
        <v>17500</v>
      </c>
      <c r="DV11" s="206">
        <f t="shared" si="17"/>
        <v>17500</v>
      </c>
      <c r="DW11" s="206">
        <f t="shared" si="17"/>
        <v>17500</v>
      </c>
      <c r="DX11" s="206">
        <f t="shared" si="17"/>
        <v>18200</v>
      </c>
      <c r="DY11" s="206">
        <f t="shared" si="17"/>
        <v>18200</v>
      </c>
      <c r="DZ11" s="206">
        <f t="shared" si="17"/>
        <v>17500</v>
      </c>
      <c r="EA11" s="206">
        <f t="shared" si="17"/>
        <v>17500</v>
      </c>
      <c r="EB11" s="206">
        <f t="shared" si="17"/>
        <v>17500</v>
      </c>
      <c r="EC11" s="206">
        <f t="shared" si="17"/>
        <v>17500</v>
      </c>
      <c r="ED11" s="206">
        <f t="shared" si="17"/>
        <v>18500</v>
      </c>
    </row>
    <row r="12" spans="1:134" s="53" customFormat="1" x14ac:dyDescent="0.2">
      <c r="A12" s="42" t="s">
        <v>84</v>
      </c>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row>
    <row r="13" spans="1:134" s="53" customFormat="1" x14ac:dyDescent="0.2">
      <c r="A13" s="88">
        <f>A7</f>
        <v>1</v>
      </c>
      <c r="B13" s="206">
        <f t="shared" ref="B13:H13" si="18">B7+2000</f>
        <v>17800</v>
      </c>
      <c r="C13" s="206">
        <f t="shared" si="18"/>
        <v>17800</v>
      </c>
      <c r="D13" s="206">
        <f t="shared" si="18"/>
        <v>19400</v>
      </c>
      <c r="E13" s="206">
        <f t="shared" si="18"/>
        <v>21000</v>
      </c>
      <c r="F13" s="206">
        <f t="shared" si="18"/>
        <v>23300</v>
      </c>
      <c r="G13" s="206">
        <f t="shared" si="18"/>
        <v>25600</v>
      </c>
      <c r="H13" s="206">
        <f t="shared" si="18"/>
        <v>25600</v>
      </c>
      <c r="I13" s="206">
        <f t="shared" ref="I13:K13" si="19">I7+2000</f>
        <v>23300</v>
      </c>
      <c r="J13" s="206">
        <f t="shared" si="19"/>
        <v>25600</v>
      </c>
      <c r="K13" s="206">
        <f t="shared" si="19"/>
        <v>19400</v>
      </c>
      <c r="L13" s="206">
        <f>L7+3000</f>
        <v>18800</v>
      </c>
      <c r="M13" s="206">
        <f t="shared" ref="M13:BX13" si="20">M7+3000</f>
        <v>40250</v>
      </c>
      <c r="N13" s="206">
        <f t="shared" si="20"/>
        <v>54750</v>
      </c>
      <c r="O13" s="206">
        <f t="shared" si="20"/>
        <v>54750</v>
      </c>
      <c r="P13" s="206">
        <f t="shared" si="20"/>
        <v>54750</v>
      </c>
      <c r="Q13" s="206">
        <f t="shared" si="20"/>
        <v>47750</v>
      </c>
      <c r="R13" s="206">
        <f t="shared" si="20"/>
        <v>47750</v>
      </c>
      <c r="S13" s="206">
        <f t="shared" si="20"/>
        <v>47750</v>
      </c>
      <c r="T13" s="206">
        <f t="shared" si="20"/>
        <v>47750</v>
      </c>
      <c r="U13" s="206">
        <f t="shared" si="20"/>
        <v>47750</v>
      </c>
      <c r="V13" s="206">
        <f t="shared" si="20"/>
        <v>47750</v>
      </c>
      <c r="W13" s="206">
        <f t="shared" si="20"/>
        <v>39450</v>
      </c>
      <c r="X13" s="206">
        <f t="shared" si="20"/>
        <v>22950</v>
      </c>
      <c r="Y13" s="206">
        <f t="shared" si="20"/>
        <v>22950</v>
      </c>
      <c r="Z13" s="206">
        <f t="shared" si="20"/>
        <v>22950</v>
      </c>
      <c r="AA13" s="206">
        <f t="shared" si="20"/>
        <v>22950</v>
      </c>
      <c r="AB13" s="206">
        <f t="shared" si="20"/>
        <v>22950</v>
      </c>
      <c r="AC13" s="206">
        <f t="shared" si="20"/>
        <v>24950</v>
      </c>
      <c r="AD13" s="206">
        <f t="shared" si="20"/>
        <v>24950</v>
      </c>
      <c r="AE13" s="206">
        <f t="shared" si="20"/>
        <v>24950</v>
      </c>
      <c r="AF13" s="206">
        <f t="shared" si="20"/>
        <v>24950</v>
      </c>
      <c r="AG13" s="206">
        <f t="shared" si="20"/>
        <v>24950</v>
      </c>
      <c r="AH13" s="206">
        <f t="shared" si="20"/>
        <v>22950</v>
      </c>
      <c r="AI13" s="206">
        <f t="shared" si="20"/>
        <v>22950</v>
      </c>
      <c r="AJ13" s="206">
        <f t="shared" si="20"/>
        <v>22950</v>
      </c>
      <c r="AK13" s="206">
        <f t="shared" si="20"/>
        <v>22950</v>
      </c>
      <c r="AL13" s="206">
        <f t="shared" si="20"/>
        <v>22950</v>
      </c>
      <c r="AM13" s="206">
        <f t="shared" si="20"/>
        <v>26950</v>
      </c>
      <c r="AN13" s="206">
        <f t="shared" si="20"/>
        <v>26950</v>
      </c>
      <c r="AO13" s="206">
        <f t="shared" si="20"/>
        <v>26950</v>
      </c>
      <c r="AP13" s="206">
        <f t="shared" si="20"/>
        <v>26950</v>
      </c>
      <c r="AQ13" s="206">
        <f t="shared" si="20"/>
        <v>26950</v>
      </c>
      <c r="AR13" s="206">
        <f t="shared" si="20"/>
        <v>28950</v>
      </c>
      <c r="AS13" s="206">
        <f t="shared" si="20"/>
        <v>31450</v>
      </c>
      <c r="AT13" s="206">
        <f t="shared" si="20"/>
        <v>31950</v>
      </c>
      <c r="AU13" s="206">
        <f t="shared" si="20"/>
        <v>31950</v>
      </c>
      <c r="AV13" s="206">
        <f t="shared" si="20"/>
        <v>31950</v>
      </c>
      <c r="AW13" s="206">
        <f t="shared" si="20"/>
        <v>31950</v>
      </c>
      <c r="AX13" s="206">
        <f t="shared" si="20"/>
        <v>31950</v>
      </c>
      <c r="AY13" s="206">
        <f t="shared" si="20"/>
        <v>31950</v>
      </c>
      <c r="AZ13" s="206">
        <f t="shared" si="20"/>
        <v>31950</v>
      </c>
      <c r="BA13" s="206">
        <f t="shared" si="20"/>
        <v>31950</v>
      </c>
      <c r="BB13" s="206">
        <f t="shared" si="20"/>
        <v>31950</v>
      </c>
      <c r="BC13" s="206">
        <f t="shared" si="20"/>
        <v>31950</v>
      </c>
      <c r="BD13" s="206">
        <f t="shared" si="20"/>
        <v>29950</v>
      </c>
      <c r="BE13" s="206">
        <f t="shared" si="20"/>
        <v>29950</v>
      </c>
      <c r="BF13" s="206">
        <f t="shared" si="20"/>
        <v>31950</v>
      </c>
      <c r="BG13" s="206">
        <f t="shared" si="20"/>
        <v>31950</v>
      </c>
      <c r="BH13" s="206">
        <f t="shared" si="20"/>
        <v>33950</v>
      </c>
      <c r="BI13" s="206">
        <f t="shared" si="20"/>
        <v>36450</v>
      </c>
      <c r="BJ13" s="206">
        <f t="shared" si="20"/>
        <v>36450</v>
      </c>
      <c r="BK13" s="206">
        <f t="shared" si="20"/>
        <v>36450</v>
      </c>
      <c r="BL13" s="206">
        <f t="shared" si="20"/>
        <v>36450</v>
      </c>
      <c r="BM13" s="206">
        <f t="shared" si="20"/>
        <v>38950</v>
      </c>
      <c r="BN13" s="206">
        <f t="shared" si="20"/>
        <v>41950</v>
      </c>
      <c r="BO13" s="206">
        <f t="shared" si="20"/>
        <v>41950</v>
      </c>
      <c r="BP13" s="206">
        <f t="shared" si="20"/>
        <v>38950</v>
      </c>
      <c r="BQ13" s="206">
        <f t="shared" si="20"/>
        <v>33950</v>
      </c>
      <c r="BR13" s="206">
        <f t="shared" si="20"/>
        <v>33950</v>
      </c>
      <c r="BS13" s="206">
        <f t="shared" si="20"/>
        <v>36450</v>
      </c>
      <c r="BT13" s="206">
        <f t="shared" si="20"/>
        <v>36450</v>
      </c>
      <c r="BU13" s="206">
        <f t="shared" si="20"/>
        <v>27950</v>
      </c>
      <c r="BV13" s="206">
        <f t="shared" si="20"/>
        <v>28400</v>
      </c>
      <c r="BW13" s="206">
        <f t="shared" si="20"/>
        <v>28400</v>
      </c>
      <c r="BX13" s="206">
        <f t="shared" si="20"/>
        <v>28400</v>
      </c>
      <c r="BY13" s="206">
        <f t="shared" ref="BY13:ED13" si="21">BY7+3000</f>
        <v>26900</v>
      </c>
      <c r="BZ13" s="206">
        <f t="shared" si="21"/>
        <v>26900</v>
      </c>
      <c r="CA13" s="206">
        <f t="shared" si="21"/>
        <v>28400</v>
      </c>
      <c r="CB13" s="206">
        <f t="shared" si="21"/>
        <v>28400</v>
      </c>
      <c r="CC13" s="206">
        <f t="shared" si="21"/>
        <v>28400</v>
      </c>
      <c r="CD13" s="206">
        <f t="shared" si="21"/>
        <v>26900</v>
      </c>
      <c r="CE13" s="206">
        <f t="shared" si="21"/>
        <v>26900</v>
      </c>
      <c r="CF13" s="206">
        <f t="shared" si="21"/>
        <v>26900</v>
      </c>
      <c r="CG13" s="206">
        <f t="shared" si="21"/>
        <v>26900</v>
      </c>
      <c r="CH13" s="206">
        <f t="shared" si="21"/>
        <v>26900</v>
      </c>
      <c r="CI13" s="206">
        <f t="shared" si="21"/>
        <v>26900</v>
      </c>
      <c r="CJ13" s="206">
        <f t="shared" si="21"/>
        <v>26900</v>
      </c>
      <c r="CK13" s="206">
        <f t="shared" si="21"/>
        <v>26900</v>
      </c>
      <c r="CL13" s="206">
        <f t="shared" si="21"/>
        <v>26900</v>
      </c>
      <c r="CM13" s="206">
        <f t="shared" si="21"/>
        <v>26900</v>
      </c>
      <c r="CN13" s="206">
        <f t="shared" si="21"/>
        <v>26900</v>
      </c>
      <c r="CO13" s="206">
        <f t="shared" si="21"/>
        <v>26900</v>
      </c>
      <c r="CP13" s="206">
        <f t="shared" si="21"/>
        <v>26900</v>
      </c>
      <c r="CQ13" s="206">
        <f t="shared" si="21"/>
        <v>26900</v>
      </c>
      <c r="CR13" s="206">
        <f t="shared" si="21"/>
        <v>26900</v>
      </c>
      <c r="CS13" s="206">
        <f t="shared" si="21"/>
        <v>26900</v>
      </c>
      <c r="CT13" s="206">
        <f t="shared" si="21"/>
        <v>26900</v>
      </c>
      <c r="CU13" s="206">
        <f t="shared" si="21"/>
        <v>26900</v>
      </c>
      <c r="CV13" s="206">
        <f t="shared" si="21"/>
        <v>26900</v>
      </c>
      <c r="CW13" s="206">
        <f t="shared" si="21"/>
        <v>26900</v>
      </c>
      <c r="CX13" s="206">
        <f t="shared" si="21"/>
        <v>26900</v>
      </c>
      <c r="CY13" s="206">
        <f t="shared" si="21"/>
        <v>26900</v>
      </c>
      <c r="CZ13" s="206">
        <f t="shared" si="21"/>
        <v>26900</v>
      </c>
      <c r="DA13" s="206">
        <f t="shared" si="21"/>
        <v>17650</v>
      </c>
      <c r="DB13" s="206">
        <f t="shared" si="21"/>
        <v>17650</v>
      </c>
      <c r="DC13" s="206">
        <f t="shared" si="21"/>
        <v>18150</v>
      </c>
      <c r="DD13" s="206">
        <f t="shared" si="21"/>
        <v>18150</v>
      </c>
      <c r="DE13" s="206">
        <f t="shared" si="21"/>
        <v>17650</v>
      </c>
      <c r="DF13" s="206">
        <f t="shared" si="21"/>
        <v>17650</v>
      </c>
      <c r="DG13" s="206">
        <f t="shared" si="21"/>
        <v>17650</v>
      </c>
      <c r="DH13" s="206">
        <f t="shared" si="21"/>
        <v>17650</v>
      </c>
      <c r="DI13" s="206">
        <f t="shared" si="21"/>
        <v>17650</v>
      </c>
      <c r="DJ13" s="206">
        <f t="shared" si="21"/>
        <v>18150</v>
      </c>
      <c r="DK13" s="206">
        <f t="shared" si="21"/>
        <v>18150</v>
      </c>
      <c r="DL13" s="206">
        <f t="shared" si="21"/>
        <v>17650</v>
      </c>
      <c r="DM13" s="206">
        <f t="shared" si="21"/>
        <v>17650</v>
      </c>
      <c r="DN13" s="206">
        <f t="shared" si="21"/>
        <v>17650</v>
      </c>
      <c r="DO13" s="206">
        <f t="shared" si="21"/>
        <v>16650</v>
      </c>
      <c r="DP13" s="206">
        <f t="shared" si="21"/>
        <v>16650</v>
      </c>
      <c r="DQ13" s="206">
        <f t="shared" si="21"/>
        <v>17350</v>
      </c>
      <c r="DR13" s="206">
        <f t="shared" si="21"/>
        <v>17350</v>
      </c>
      <c r="DS13" s="206">
        <f t="shared" si="21"/>
        <v>16650</v>
      </c>
      <c r="DT13" s="206">
        <f t="shared" si="21"/>
        <v>16650</v>
      </c>
      <c r="DU13" s="206">
        <f t="shared" si="21"/>
        <v>16650</v>
      </c>
      <c r="DV13" s="206">
        <f t="shared" si="21"/>
        <v>16650</v>
      </c>
      <c r="DW13" s="206">
        <f t="shared" si="21"/>
        <v>16650</v>
      </c>
      <c r="DX13" s="206">
        <f t="shared" si="21"/>
        <v>17350</v>
      </c>
      <c r="DY13" s="206">
        <f t="shared" si="21"/>
        <v>17350</v>
      </c>
      <c r="DZ13" s="206">
        <f t="shared" si="21"/>
        <v>16650</v>
      </c>
      <c r="EA13" s="206">
        <f t="shared" si="21"/>
        <v>16650</v>
      </c>
      <c r="EB13" s="206">
        <f t="shared" si="21"/>
        <v>16650</v>
      </c>
      <c r="EC13" s="206">
        <f t="shared" si="21"/>
        <v>16650</v>
      </c>
      <c r="ED13" s="206">
        <f t="shared" si="21"/>
        <v>17650</v>
      </c>
    </row>
    <row r="14" spans="1:134" s="53" customFormat="1" x14ac:dyDescent="0.2">
      <c r="A14" s="88">
        <f>A8</f>
        <v>2</v>
      </c>
      <c r="B14" s="206">
        <f t="shared" ref="B14:H14" si="22">B13+1700</f>
        <v>19500</v>
      </c>
      <c r="C14" s="206">
        <f t="shared" si="22"/>
        <v>19500</v>
      </c>
      <c r="D14" s="206">
        <f t="shared" si="22"/>
        <v>21100</v>
      </c>
      <c r="E14" s="206">
        <f t="shared" si="22"/>
        <v>22700</v>
      </c>
      <c r="F14" s="206">
        <f t="shared" si="22"/>
        <v>25000</v>
      </c>
      <c r="G14" s="206">
        <f t="shared" si="22"/>
        <v>27300</v>
      </c>
      <c r="H14" s="206">
        <f t="shared" si="22"/>
        <v>27300</v>
      </c>
      <c r="I14" s="206">
        <f t="shared" ref="I14:K14" si="23">I13+1700</f>
        <v>25000</v>
      </c>
      <c r="J14" s="206">
        <f t="shared" si="23"/>
        <v>27300</v>
      </c>
      <c r="K14" s="206">
        <f t="shared" si="23"/>
        <v>21100</v>
      </c>
      <c r="L14" s="206">
        <f>L13+2250</f>
        <v>21050</v>
      </c>
      <c r="M14" s="206">
        <f t="shared" ref="M14:V14" si="24">M13+2250</f>
        <v>42500</v>
      </c>
      <c r="N14" s="206">
        <f t="shared" si="24"/>
        <v>57000</v>
      </c>
      <c r="O14" s="206">
        <f t="shared" si="24"/>
        <v>57000</v>
      </c>
      <c r="P14" s="206">
        <f t="shared" si="24"/>
        <v>57000</v>
      </c>
      <c r="Q14" s="206">
        <f t="shared" si="24"/>
        <v>50000</v>
      </c>
      <c r="R14" s="206">
        <f t="shared" si="24"/>
        <v>50000</v>
      </c>
      <c r="S14" s="206">
        <f t="shared" si="24"/>
        <v>50000</v>
      </c>
      <c r="T14" s="206">
        <f t="shared" si="24"/>
        <v>50000</v>
      </c>
      <c r="U14" s="206">
        <f t="shared" si="24"/>
        <v>50000</v>
      </c>
      <c r="V14" s="206">
        <f t="shared" si="24"/>
        <v>50000</v>
      </c>
      <c r="W14" s="206">
        <f>W13+1950</f>
        <v>41400</v>
      </c>
      <c r="X14" s="206">
        <f t="shared" ref="X14:CI14" si="25">X13+1950</f>
        <v>24900</v>
      </c>
      <c r="Y14" s="206">
        <f t="shared" si="25"/>
        <v>24900</v>
      </c>
      <c r="Z14" s="206">
        <f t="shared" si="25"/>
        <v>24900</v>
      </c>
      <c r="AA14" s="206">
        <f t="shared" si="25"/>
        <v>24900</v>
      </c>
      <c r="AB14" s="206">
        <f t="shared" si="25"/>
        <v>24900</v>
      </c>
      <c r="AC14" s="206">
        <f t="shared" si="25"/>
        <v>26900</v>
      </c>
      <c r="AD14" s="206">
        <f t="shared" si="25"/>
        <v>26900</v>
      </c>
      <c r="AE14" s="206">
        <f t="shared" si="25"/>
        <v>26900</v>
      </c>
      <c r="AF14" s="206">
        <f t="shared" si="25"/>
        <v>26900</v>
      </c>
      <c r="AG14" s="206">
        <f t="shared" si="25"/>
        <v>26900</v>
      </c>
      <c r="AH14" s="206">
        <f t="shared" si="25"/>
        <v>24900</v>
      </c>
      <c r="AI14" s="206">
        <f t="shared" si="25"/>
        <v>24900</v>
      </c>
      <c r="AJ14" s="206">
        <f t="shared" si="25"/>
        <v>24900</v>
      </c>
      <c r="AK14" s="206">
        <f t="shared" si="25"/>
        <v>24900</v>
      </c>
      <c r="AL14" s="206">
        <f t="shared" si="25"/>
        <v>24900</v>
      </c>
      <c r="AM14" s="206">
        <f t="shared" si="25"/>
        <v>28900</v>
      </c>
      <c r="AN14" s="206">
        <f t="shared" si="25"/>
        <v>28900</v>
      </c>
      <c r="AO14" s="206">
        <f t="shared" si="25"/>
        <v>28900</v>
      </c>
      <c r="AP14" s="206">
        <f t="shared" si="25"/>
        <v>28900</v>
      </c>
      <c r="AQ14" s="206">
        <f t="shared" si="25"/>
        <v>28900</v>
      </c>
      <c r="AR14" s="206">
        <f t="shared" si="25"/>
        <v>30900</v>
      </c>
      <c r="AS14" s="206">
        <f t="shared" si="25"/>
        <v>33400</v>
      </c>
      <c r="AT14" s="206">
        <f t="shared" si="25"/>
        <v>33900</v>
      </c>
      <c r="AU14" s="206">
        <f t="shared" si="25"/>
        <v>33900</v>
      </c>
      <c r="AV14" s="206">
        <f t="shared" si="25"/>
        <v>33900</v>
      </c>
      <c r="AW14" s="206">
        <f t="shared" si="25"/>
        <v>33900</v>
      </c>
      <c r="AX14" s="206">
        <f t="shared" si="25"/>
        <v>33900</v>
      </c>
      <c r="AY14" s="206">
        <f t="shared" si="25"/>
        <v>33900</v>
      </c>
      <c r="AZ14" s="206">
        <f t="shared" si="25"/>
        <v>33900</v>
      </c>
      <c r="BA14" s="206">
        <f t="shared" si="25"/>
        <v>33900</v>
      </c>
      <c r="BB14" s="206">
        <f t="shared" si="25"/>
        <v>33900</v>
      </c>
      <c r="BC14" s="206">
        <f t="shared" si="25"/>
        <v>33900</v>
      </c>
      <c r="BD14" s="206">
        <f t="shared" si="25"/>
        <v>31900</v>
      </c>
      <c r="BE14" s="206">
        <f t="shared" si="25"/>
        <v>31900</v>
      </c>
      <c r="BF14" s="206">
        <f t="shared" si="25"/>
        <v>33900</v>
      </c>
      <c r="BG14" s="206">
        <f t="shared" si="25"/>
        <v>33900</v>
      </c>
      <c r="BH14" s="206">
        <f t="shared" si="25"/>
        <v>35900</v>
      </c>
      <c r="BI14" s="206">
        <f t="shared" si="25"/>
        <v>38400</v>
      </c>
      <c r="BJ14" s="206">
        <f t="shared" si="25"/>
        <v>38400</v>
      </c>
      <c r="BK14" s="206">
        <f t="shared" si="25"/>
        <v>38400</v>
      </c>
      <c r="BL14" s="206">
        <f t="shared" si="25"/>
        <v>38400</v>
      </c>
      <c r="BM14" s="206">
        <f t="shared" si="25"/>
        <v>40900</v>
      </c>
      <c r="BN14" s="206">
        <f t="shared" si="25"/>
        <v>43900</v>
      </c>
      <c r="BO14" s="206">
        <f t="shared" si="25"/>
        <v>43900</v>
      </c>
      <c r="BP14" s="206">
        <f t="shared" si="25"/>
        <v>40900</v>
      </c>
      <c r="BQ14" s="206">
        <f t="shared" si="25"/>
        <v>35900</v>
      </c>
      <c r="BR14" s="206">
        <f t="shared" si="25"/>
        <v>35900</v>
      </c>
      <c r="BS14" s="206">
        <f t="shared" si="25"/>
        <v>38400</v>
      </c>
      <c r="BT14" s="206">
        <f t="shared" si="25"/>
        <v>38400</v>
      </c>
      <c r="BU14" s="206">
        <f t="shared" si="25"/>
        <v>29900</v>
      </c>
      <c r="BV14" s="206">
        <f t="shared" si="25"/>
        <v>30350</v>
      </c>
      <c r="BW14" s="206">
        <f t="shared" si="25"/>
        <v>30350</v>
      </c>
      <c r="BX14" s="206">
        <f t="shared" si="25"/>
        <v>30350</v>
      </c>
      <c r="BY14" s="206">
        <f t="shared" si="25"/>
        <v>28850</v>
      </c>
      <c r="BZ14" s="206">
        <f t="shared" si="25"/>
        <v>28850</v>
      </c>
      <c r="CA14" s="206">
        <f t="shared" si="25"/>
        <v>30350</v>
      </c>
      <c r="CB14" s="206">
        <f t="shared" si="25"/>
        <v>30350</v>
      </c>
      <c r="CC14" s="206">
        <f t="shared" si="25"/>
        <v>30350</v>
      </c>
      <c r="CD14" s="206">
        <f t="shared" si="25"/>
        <v>28850</v>
      </c>
      <c r="CE14" s="206">
        <f t="shared" si="25"/>
        <v>28850</v>
      </c>
      <c r="CF14" s="206">
        <f t="shared" si="25"/>
        <v>28850</v>
      </c>
      <c r="CG14" s="206">
        <f t="shared" si="25"/>
        <v>28850</v>
      </c>
      <c r="CH14" s="206">
        <f t="shared" si="25"/>
        <v>28850</v>
      </c>
      <c r="CI14" s="206">
        <f t="shared" si="25"/>
        <v>28850</v>
      </c>
      <c r="CJ14" s="206">
        <f t="shared" ref="CJ14:CZ14" si="26">CJ13+1950</f>
        <v>28850</v>
      </c>
      <c r="CK14" s="206">
        <f t="shared" si="26"/>
        <v>28850</v>
      </c>
      <c r="CL14" s="206">
        <f t="shared" si="26"/>
        <v>28850</v>
      </c>
      <c r="CM14" s="206">
        <f t="shared" si="26"/>
        <v>28850</v>
      </c>
      <c r="CN14" s="206">
        <f t="shared" si="26"/>
        <v>28850</v>
      </c>
      <c r="CO14" s="206">
        <f t="shared" si="26"/>
        <v>28850</v>
      </c>
      <c r="CP14" s="206">
        <f t="shared" si="26"/>
        <v>28850</v>
      </c>
      <c r="CQ14" s="206">
        <f t="shared" si="26"/>
        <v>28850</v>
      </c>
      <c r="CR14" s="206">
        <f t="shared" si="26"/>
        <v>28850</v>
      </c>
      <c r="CS14" s="206">
        <f t="shared" si="26"/>
        <v>28850</v>
      </c>
      <c r="CT14" s="206">
        <f t="shared" si="26"/>
        <v>28850</v>
      </c>
      <c r="CU14" s="206">
        <f t="shared" si="26"/>
        <v>28850</v>
      </c>
      <c r="CV14" s="206">
        <f t="shared" si="26"/>
        <v>28850</v>
      </c>
      <c r="CW14" s="206">
        <f t="shared" si="26"/>
        <v>28850</v>
      </c>
      <c r="CX14" s="206">
        <f t="shared" si="26"/>
        <v>28850</v>
      </c>
      <c r="CY14" s="206">
        <f t="shared" si="26"/>
        <v>28850</v>
      </c>
      <c r="CZ14" s="206">
        <f t="shared" si="26"/>
        <v>28850</v>
      </c>
      <c r="DA14" s="206">
        <f>DA13+1850</f>
        <v>19500</v>
      </c>
      <c r="DB14" s="206">
        <f t="shared" ref="DB14:ED14" si="27">DB13+1850</f>
        <v>19500</v>
      </c>
      <c r="DC14" s="206">
        <f t="shared" si="27"/>
        <v>20000</v>
      </c>
      <c r="DD14" s="206">
        <f t="shared" si="27"/>
        <v>20000</v>
      </c>
      <c r="DE14" s="206">
        <f t="shared" si="27"/>
        <v>19500</v>
      </c>
      <c r="DF14" s="206">
        <f t="shared" si="27"/>
        <v>19500</v>
      </c>
      <c r="DG14" s="206">
        <f t="shared" si="27"/>
        <v>19500</v>
      </c>
      <c r="DH14" s="206">
        <f t="shared" si="27"/>
        <v>19500</v>
      </c>
      <c r="DI14" s="206">
        <f t="shared" si="27"/>
        <v>19500</v>
      </c>
      <c r="DJ14" s="206">
        <f t="shared" si="27"/>
        <v>20000</v>
      </c>
      <c r="DK14" s="206">
        <f t="shared" si="27"/>
        <v>20000</v>
      </c>
      <c r="DL14" s="206">
        <f t="shared" si="27"/>
        <v>19500</v>
      </c>
      <c r="DM14" s="206">
        <f t="shared" si="27"/>
        <v>19500</v>
      </c>
      <c r="DN14" s="206">
        <f t="shared" si="27"/>
        <v>19500</v>
      </c>
      <c r="DO14" s="206">
        <f t="shared" si="27"/>
        <v>18500</v>
      </c>
      <c r="DP14" s="206">
        <f t="shared" si="27"/>
        <v>18500</v>
      </c>
      <c r="DQ14" s="206">
        <f t="shared" si="27"/>
        <v>19200</v>
      </c>
      <c r="DR14" s="206">
        <f t="shared" si="27"/>
        <v>19200</v>
      </c>
      <c r="DS14" s="206">
        <f t="shared" si="27"/>
        <v>18500</v>
      </c>
      <c r="DT14" s="206">
        <f t="shared" si="27"/>
        <v>18500</v>
      </c>
      <c r="DU14" s="206">
        <f t="shared" si="27"/>
        <v>18500</v>
      </c>
      <c r="DV14" s="206">
        <f t="shared" si="27"/>
        <v>18500</v>
      </c>
      <c r="DW14" s="206">
        <f t="shared" si="27"/>
        <v>18500</v>
      </c>
      <c r="DX14" s="206">
        <f t="shared" si="27"/>
        <v>19200</v>
      </c>
      <c r="DY14" s="206">
        <f t="shared" si="27"/>
        <v>19200</v>
      </c>
      <c r="DZ14" s="206">
        <f t="shared" si="27"/>
        <v>18500</v>
      </c>
      <c r="EA14" s="206">
        <f t="shared" si="27"/>
        <v>18500</v>
      </c>
      <c r="EB14" s="206">
        <f t="shared" si="27"/>
        <v>18500</v>
      </c>
      <c r="EC14" s="206">
        <f t="shared" si="27"/>
        <v>18500</v>
      </c>
      <c r="ED14" s="206">
        <f t="shared" si="27"/>
        <v>19500</v>
      </c>
    </row>
    <row r="15" spans="1:134" s="53" customFormat="1" x14ac:dyDescent="0.2">
      <c r="A15" s="42" t="s">
        <v>85</v>
      </c>
      <c r="B15" s="206"/>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row>
    <row r="16" spans="1:134" s="53" customFormat="1" x14ac:dyDescent="0.2">
      <c r="A16" s="88">
        <f>A7</f>
        <v>1</v>
      </c>
      <c r="B16" s="206">
        <f t="shared" ref="B16:H16" si="28">B7+3700</f>
        <v>19500</v>
      </c>
      <c r="C16" s="206">
        <f t="shared" si="28"/>
        <v>19500</v>
      </c>
      <c r="D16" s="206">
        <f t="shared" si="28"/>
        <v>21100</v>
      </c>
      <c r="E16" s="206">
        <f t="shared" si="28"/>
        <v>22700</v>
      </c>
      <c r="F16" s="206">
        <f t="shared" si="28"/>
        <v>25000</v>
      </c>
      <c r="G16" s="206">
        <f t="shared" si="28"/>
        <v>27300</v>
      </c>
      <c r="H16" s="206">
        <f t="shared" si="28"/>
        <v>27300</v>
      </c>
      <c r="I16" s="206">
        <f t="shared" ref="I16:K16" si="29">I7+3700</f>
        <v>25000</v>
      </c>
      <c r="J16" s="206">
        <f t="shared" si="29"/>
        <v>27300</v>
      </c>
      <c r="K16" s="206">
        <f t="shared" si="29"/>
        <v>21100</v>
      </c>
      <c r="L16" s="206">
        <f>L7+5000</f>
        <v>20800</v>
      </c>
      <c r="M16" s="206">
        <f t="shared" ref="M16:V16" si="30">M7+5000</f>
        <v>42250</v>
      </c>
      <c r="N16" s="206">
        <f t="shared" si="30"/>
        <v>56750</v>
      </c>
      <c r="O16" s="206">
        <f t="shared" si="30"/>
        <v>56750</v>
      </c>
      <c r="P16" s="206">
        <f t="shared" si="30"/>
        <v>56750</v>
      </c>
      <c r="Q16" s="206">
        <f t="shared" si="30"/>
        <v>49750</v>
      </c>
      <c r="R16" s="206">
        <f t="shared" si="30"/>
        <v>49750</v>
      </c>
      <c r="S16" s="206">
        <f t="shared" si="30"/>
        <v>49750</v>
      </c>
      <c r="T16" s="206">
        <f t="shared" si="30"/>
        <v>49750</v>
      </c>
      <c r="U16" s="206">
        <f t="shared" si="30"/>
        <v>49750</v>
      </c>
      <c r="V16" s="206">
        <f t="shared" si="30"/>
        <v>49750</v>
      </c>
      <c r="W16" s="206">
        <f t="shared" ref="W16:AS16" si="31">W7+4500</f>
        <v>40950</v>
      </c>
      <c r="X16" s="206">
        <f t="shared" si="31"/>
        <v>24450</v>
      </c>
      <c r="Y16" s="206">
        <f t="shared" si="31"/>
        <v>24450</v>
      </c>
      <c r="Z16" s="206">
        <f t="shared" si="31"/>
        <v>24450</v>
      </c>
      <c r="AA16" s="206">
        <f t="shared" si="31"/>
        <v>24450</v>
      </c>
      <c r="AB16" s="206">
        <f t="shared" si="31"/>
        <v>24450</v>
      </c>
      <c r="AC16" s="206">
        <f t="shared" si="31"/>
        <v>26450</v>
      </c>
      <c r="AD16" s="206">
        <f t="shared" si="31"/>
        <v>26450</v>
      </c>
      <c r="AE16" s="206">
        <f t="shared" si="31"/>
        <v>26450</v>
      </c>
      <c r="AF16" s="206">
        <f t="shared" si="31"/>
        <v>26450</v>
      </c>
      <c r="AG16" s="206">
        <f t="shared" si="31"/>
        <v>26450</v>
      </c>
      <c r="AH16" s="206">
        <f t="shared" si="31"/>
        <v>24450</v>
      </c>
      <c r="AI16" s="206">
        <f t="shared" si="31"/>
        <v>24450</v>
      </c>
      <c r="AJ16" s="206">
        <f t="shared" si="31"/>
        <v>24450</v>
      </c>
      <c r="AK16" s="206">
        <f t="shared" si="31"/>
        <v>24450</v>
      </c>
      <c r="AL16" s="206">
        <f t="shared" si="31"/>
        <v>24450</v>
      </c>
      <c r="AM16" s="206">
        <f t="shared" si="31"/>
        <v>28450</v>
      </c>
      <c r="AN16" s="206">
        <f t="shared" si="31"/>
        <v>28450</v>
      </c>
      <c r="AO16" s="206">
        <f t="shared" si="31"/>
        <v>28450</v>
      </c>
      <c r="AP16" s="206">
        <f t="shared" si="31"/>
        <v>28450</v>
      </c>
      <c r="AQ16" s="206">
        <f t="shared" si="31"/>
        <v>28450</v>
      </c>
      <c r="AR16" s="206">
        <f t="shared" si="31"/>
        <v>30450</v>
      </c>
      <c r="AS16" s="206">
        <f t="shared" si="31"/>
        <v>32950</v>
      </c>
      <c r="AT16" s="206">
        <f>AT7+4700</f>
        <v>33650</v>
      </c>
      <c r="AU16" s="206">
        <f t="shared" ref="AU16:BU16" si="32">AU7+4700</f>
        <v>33650</v>
      </c>
      <c r="AV16" s="206">
        <f t="shared" si="32"/>
        <v>33650</v>
      </c>
      <c r="AW16" s="206">
        <f t="shared" si="32"/>
        <v>33650</v>
      </c>
      <c r="AX16" s="206">
        <f t="shared" si="32"/>
        <v>33650</v>
      </c>
      <c r="AY16" s="206">
        <f t="shared" si="32"/>
        <v>33650</v>
      </c>
      <c r="AZ16" s="206">
        <f t="shared" si="32"/>
        <v>33650</v>
      </c>
      <c r="BA16" s="206">
        <f t="shared" si="32"/>
        <v>33650</v>
      </c>
      <c r="BB16" s="206">
        <f t="shared" si="32"/>
        <v>33650</v>
      </c>
      <c r="BC16" s="206">
        <f t="shared" si="32"/>
        <v>33650</v>
      </c>
      <c r="BD16" s="206">
        <f t="shared" si="32"/>
        <v>31650</v>
      </c>
      <c r="BE16" s="206">
        <f t="shared" si="32"/>
        <v>31650</v>
      </c>
      <c r="BF16" s="206">
        <f t="shared" si="32"/>
        <v>33650</v>
      </c>
      <c r="BG16" s="206">
        <f t="shared" si="32"/>
        <v>33650</v>
      </c>
      <c r="BH16" s="206">
        <f t="shared" si="32"/>
        <v>35650</v>
      </c>
      <c r="BI16" s="206">
        <f t="shared" si="32"/>
        <v>38150</v>
      </c>
      <c r="BJ16" s="206">
        <f t="shared" si="32"/>
        <v>38150</v>
      </c>
      <c r="BK16" s="206">
        <f t="shared" si="32"/>
        <v>38150</v>
      </c>
      <c r="BL16" s="206">
        <f t="shared" si="32"/>
        <v>38150</v>
      </c>
      <c r="BM16" s="206">
        <f t="shared" si="32"/>
        <v>40650</v>
      </c>
      <c r="BN16" s="206">
        <f t="shared" si="32"/>
        <v>43650</v>
      </c>
      <c r="BO16" s="206">
        <f t="shared" si="32"/>
        <v>43650</v>
      </c>
      <c r="BP16" s="206">
        <f t="shared" si="32"/>
        <v>40650</v>
      </c>
      <c r="BQ16" s="206">
        <f t="shared" si="32"/>
        <v>35650</v>
      </c>
      <c r="BR16" s="206">
        <f t="shared" si="32"/>
        <v>35650</v>
      </c>
      <c r="BS16" s="206">
        <f t="shared" si="32"/>
        <v>38150</v>
      </c>
      <c r="BT16" s="206">
        <f t="shared" si="32"/>
        <v>38150</v>
      </c>
      <c r="BU16" s="206">
        <f t="shared" si="32"/>
        <v>29650</v>
      </c>
      <c r="BV16" s="206">
        <f>BV7+4700</f>
        <v>30100</v>
      </c>
      <c r="BW16" s="206">
        <f t="shared" ref="BW16:CC16" si="33">BW7+4700</f>
        <v>30100</v>
      </c>
      <c r="BX16" s="206">
        <f t="shared" si="33"/>
        <v>30100</v>
      </c>
      <c r="BY16" s="206">
        <f t="shared" si="33"/>
        <v>28600</v>
      </c>
      <c r="BZ16" s="206">
        <f t="shared" si="33"/>
        <v>28600</v>
      </c>
      <c r="CA16" s="206">
        <f t="shared" si="33"/>
        <v>30100</v>
      </c>
      <c r="CB16" s="206">
        <f t="shared" si="33"/>
        <v>30100</v>
      </c>
      <c r="CC16" s="206">
        <f t="shared" si="33"/>
        <v>30100</v>
      </c>
      <c r="CD16" s="206">
        <f t="shared" ref="CD16:ED16" si="34">CD7+4500</f>
        <v>28400</v>
      </c>
      <c r="CE16" s="206">
        <f t="shared" si="34"/>
        <v>28400</v>
      </c>
      <c r="CF16" s="206">
        <f t="shared" si="34"/>
        <v>28400</v>
      </c>
      <c r="CG16" s="206">
        <f t="shared" si="34"/>
        <v>28400</v>
      </c>
      <c r="CH16" s="206">
        <f t="shared" si="34"/>
        <v>28400</v>
      </c>
      <c r="CI16" s="206">
        <f t="shared" si="34"/>
        <v>28400</v>
      </c>
      <c r="CJ16" s="206">
        <f t="shared" si="34"/>
        <v>28400</v>
      </c>
      <c r="CK16" s="206">
        <f t="shared" si="34"/>
        <v>28400</v>
      </c>
      <c r="CL16" s="206">
        <f t="shared" si="34"/>
        <v>28400</v>
      </c>
      <c r="CM16" s="206">
        <f t="shared" si="34"/>
        <v>28400</v>
      </c>
      <c r="CN16" s="206">
        <f t="shared" si="34"/>
        <v>28400</v>
      </c>
      <c r="CO16" s="206">
        <f t="shared" si="34"/>
        <v>28400</v>
      </c>
      <c r="CP16" s="206">
        <f t="shared" si="34"/>
        <v>28400</v>
      </c>
      <c r="CQ16" s="206">
        <f t="shared" si="34"/>
        <v>28400</v>
      </c>
      <c r="CR16" s="206">
        <f t="shared" si="34"/>
        <v>28400</v>
      </c>
      <c r="CS16" s="206">
        <f t="shared" si="34"/>
        <v>28400</v>
      </c>
      <c r="CT16" s="206">
        <f t="shared" si="34"/>
        <v>28400</v>
      </c>
      <c r="CU16" s="206">
        <f t="shared" si="34"/>
        <v>28400</v>
      </c>
      <c r="CV16" s="206">
        <f t="shared" si="34"/>
        <v>28400</v>
      </c>
      <c r="CW16" s="206">
        <f t="shared" si="34"/>
        <v>28400</v>
      </c>
      <c r="CX16" s="206">
        <f t="shared" si="34"/>
        <v>28400</v>
      </c>
      <c r="CY16" s="206">
        <f t="shared" si="34"/>
        <v>28400</v>
      </c>
      <c r="CZ16" s="206">
        <f t="shared" si="34"/>
        <v>28400</v>
      </c>
      <c r="DA16" s="206">
        <f t="shared" si="34"/>
        <v>19150</v>
      </c>
      <c r="DB16" s="206">
        <f t="shared" si="34"/>
        <v>19150</v>
      </c>
      <c r="DC16" s="206">
        <f t="shared" si="34"/>
        <v>19650</v>
      </c>
      <c r="DD16" s="206">
        <f t="shared" si="34"/>
        <v>19650</v>
      </c>
      <c r="DE16" s="206">
        <f t="shared" si="34"/>
        <v>19150</v>
      </c>
      <c r="DF16" s="206">
        <f t="shared" si="34"/>
        <v>19150</v>
      </c>
      <c r="DG16" s="206">
        <f t="shared" si="34"/>
        <v>19150</v>
      </c>
      <c r="DH16" s="206">
        <f t="shared" si="34"/>
        <v>19150</v>
      </c>
      <c r="DI16" s="206">
        <f t="shared" si="34"/>
        <v>19150</v>
      </c>
      <c r="DJ16" s="206">
        <f t="shared" si="34"/>
        <v>19650</v>
      </c>
      <c r="DK16" s="206">
        <f t="shared" si="34"/>
        <v>19650</v>
      </c>
      <c r="DL16" s="206">
        <f t="shared" si="34"/>
        <v>19150</v>
      </c>
      <c r="DM16" s="206">
        <f t="shared" si="34"/>
        <v>19150</v>
      </c>
      <c r="DN16" s="206">
        <f t="shared" si="34"/>
        <v>19150</v>
      </c>
      <c r="DO16" s="206">
        <f t="shared" si="34"/>
        <v>18150</v>
      </c>
      <c r="DP16" s="206">
        <f t="shared" si="34"/>
        <v>18150</v>
      </c>
      <c r="DQ16" s="206">
        <f t="shared" si="34"/>
        <v>18850</v>
      </c>
      <c r="DR16" s="206">
        <f t="shared" si="34"/>
        <v>18850</v>
      </c>
      <c r="DS16" s="206">
        <f t="shared" si="34"/>
        <v>18150</v>
      </c>
      <c r="DT16" s="206">
        <f t="shared" si="34"/>
        <v>18150</v>
      </c>
      <c r="DU16" s="206">
        <f t="shared" si="34"/>
        <v>18150</v>
      </c>
      <c r="DV16" s="206">
        <f t="shared" si="34"/>
        <v>18150</v>
      </c>
      <c r="DW16" s="206">
        <f t="shared" si="34"/>
        <v>18150</v>
      </c>
      <c r="DX16" s="206">
        <f t="shared" si="34"/>
        <v>18850</v>
      </c>
      <c r="DY16" s="206">
        <f t="shared" si="34"/>
        <v>18850</v>
      </c>
      <c r="DZ16" s="206">
        <f t="shared" si="34"/>
        <v>18150</v>
      </c>
      <c r="EA16" s="206">
        <f t="shared" si="34"/>
        <v>18150</v>
      </c>
      <c r="EB16" s="206">
        <f t="shared" si="34"/>
        <v>18150</v>
      </c>
      <c r="EC16" s="206">
        <f t="shared" si="34"/>
        <v>18150</v>
      </c>
      <c r="ED16" s="206">
        <f t="shared" si="34"/>
        <v>19150</v>
      </c>
    </row>
    <row r="17" spans="1:134" s="53" customFormat="1" x14ac:dyDescent="0.2">
      <c r="A17" s="88">
        <f>A8</f>
        <v>2</v>
      </c>
      <c r="B17" s="206">
        <f t="shared" ref="B17:H17" si="35">B16+1700</f>
        <v>21200</v>
      </c>
      <c r="C17" s="206">
        <f t="shared" si="35"/>
        <v>21200</v>
      </c>
      <c r="D17" s="206">
        <f t="shared" si="35"/>
        <v>22800</v>
      </c>
      <c r="E17" s="206">
        <f t="shared" si="35"/>
        <v>24400</v>
      </c>
      <c r="F17" s="206">
        <f t="shared" si="35"/>
        <v>26700</v>
      </c>
      <c r="G17" s="206">
        <f t="shared" si="35"/>
        <v>29000</v>
      </c>
      <c r="H17" s="206">
        <f t="shared" si="35"/>
        <v>29000</v>
      </c>
      <c r="I17" s="206">
        <f t="shared" ref="I17:K17" si="36">I16+1700</f>
        <v>26700</v>
      </c>
      <c r="J17" s="206">
        <f t="shared" si="36"/>
        <v>29000</v>
      </c>
      <c r="K17" s="206">
        <f t="shared" si="36"/>
        <v>22800</v>
      </c>
      <c r="L17" s="206">
        <f>L16+2250</f>
        <v>23050</v>
      </c>
      <c r="M17" s="206">
        <f t="shared" ref="M17:V17" si="37">M16+2250</f>
        <v>44500</v>
      </c>
      <c r="N17" s="206">
        <f t="shared" si="37"/>
        <v>59000</v>
      </c>
      <c r="O17" s="206">
        <f t="shared" si="37"/>
        <v>59000</v>
      </c>
      <c r="P17" s="206">
        <f t="shared" si="37"/>
        <v>59000</v>
      </c>
      <c r="Q17" s="206">
        <f t="shared" si="37"/>
        <v>52000</v>
      </c>
      <c r="R17" s="206">
        <f t="shared" si="37"/>
        <v>52000</v>
      </c>
      <c r="S17" s="206">
        <f t="shared" si="37"/>
        <v>52000</v>
      </c>
      <c r="T17" s="206">
        <f t="shared" si="37"/>
        <v>52000</v>
      </c>
      <c r="U17" s="206">
        <f t="shared" si="37"/>
        <v>52000</v>
      </c>
      <c r="V17" s="206">
        <f t="shared" si="37"/>
        <v>52000</v>
      </c>
      <c r="W17" s="206">
        <f>W16+1950</f>
        <v>42900</v>
      </c>
      <c r="X17" s="206">
        <f t="shared" ref="X17:CI17" si="38">X16+1950</f>
        <v>26400</v>
      </c>
      <c r="Y17" s="206">
        <f t="shared" si="38"/>
        <v>26400</v>
      </c>
      <c r="Z17" s="206">
        <f t="shared" si="38"/>
        <v>26400</v>
      </c>
      <c r="AA17" s="206">
        <f t="shared" si="38"/>
        <v>26400</v>
      </c>
      <c r="AB17" s="206">
        <f t="shared" si="38"/>
        <v>26400</v>
      </c>
      <c r="AC17" s="206">
        <f t="shared" si="38"/>
        <v>28400</v>
      </c>
      <c r="AD17" s="206">
        <f t="shared" si="38"/>
        <v>28400</v>
      </c>
      <c r="AE17" s="206">
        <f t="shared" si="38"/>
        <v>28400</v>
      </c>
      <c r="AF17" s="206">
        <f t="shared" si="38"/>
        <v>28400</v>
      </c>
      <c r="AG17" s="206">
        <f t="shared" si="38"/>
        <v>28400</v>
      </c>
      <c r="AH17" s="206">
        <f t="shared" si="38"/>
        <v>26400</v>
      </c>
      <c r="AI17" s="206">
        <f t="shared" si="38"/>
        <v>26400</v>
      </c>
      <c r="AJ17" s="206">
        <f t="shared" si="38"/>
        <v>26400</v>
      </c>
      <c r="AK17" s="206">
        <f t="shared" si="38"/>
        <v>26400</v>
      </c>
      <c r="AL17" s="206">
        <f t="shared" si="38"/>
        <v>26400</v>
      </c>
      <c r="AM17" s="206">
        <f t="shared" si="38"/>
        <v>30400</v>
      </c>
      <c r="AN17" s="206">
        <f t="shared" si="38"/>
        <v>30400</v>
      </c>
      <c r="AO17" s="206">
        <f t="shared" si="38"/>
        <v>30400</v>
      </c>
      <c r="AP17" s="206">
        <f t="shared" si="38"/>
        <v>30400</v>
      </c>
      <c r="AQ17" s="206">
        <f t="shared" si="38"/>
        <v>30400</v>
      </c>
      <c r="AR17" s="206">
        <f t="shared" si="38"/>
        <v>32400</v>
      </c>
      <c r="AS17" s="206">
        <f t="shared" si="38"/>
        <v>34900</v>
      </c>
      <c r="AT17" s="206">
        <f t="shared" si="38"/>
        <v>35600</v>
      </c>
      <c r="AU17" s="206">
        <f t="shared" si="38"/>
        <v>35600</v>
      </c>
      <c r="AV17" s="206">
        <f t="shared" si="38"/>
        <v>35600</v>
      </c>
      <c r="AW17" s="206">
        <f t="shared" si="38"/>
        <v>35600</v>
      </c>
      <c r="AX17" s="206">
        <f t="shared" si="38"/>
        <v>35600</v>
      </c>
      <c r="AY17" s="206">
        <f t="shared" si="38"/>
        <v>35600</v>
      </c>
      <c r="AZ17" s="206">
        <f t="shared" si="38"/>
        <v>35600</v>
      </c>
      <c r="BA17" s="206">
        <f t="shared" si="38"/>
        <v>35600</v>
      </c>
      <c r="BB17" s="206">
        <f t="shared" si="38"/>
        <v>35600</v>
      </c>
      <c r="BC17" s="206">
        <f t="shared" si="38"/>
        <v>35600</v>
      </c>
      <c r="BD17" s="206">
        <f t="shared" si="38"/>
        <v>33600</v>
      </c>
      <c r="BE17" s="206">
        <f t="shared" si="38"/>
        <v>33600</v>
      </c>
      <c r="BF17" s="206">
        <f t="shared" si="38"/>
        <v>35600</v>
      </c>
      <c r="BG17" s="206">
        <f t="shared" si="38"/>
        <v>35600</v>
      </c>
      <c r="BH17" s="206">
        <f t="shared" si="38"/>
        <v>37600</v>
      </c>
      <c r="BI17" s="206">
        <f t="shared" si="38"/>
        <v>40100</v>
      </c>
      <c r="BJ17" s="206">
        <f t="shared" si="38"/>
        <v>40100</v>
      </c>
      <c r="BK17" s="206">
        <f t="shared" si="38"/>
        <v>40100</v>
      </c>
      <c r="BL17" s="206">
        <f t="shared" si="38"/>
        <v>40100</v>
      </c>
      <c r="BM17" s="206">
        <f t="shared" si="38"/>
        <v>42600</v>
      </c>
      <c r="BN17" s="206">
        <f t="shared" si="38"/>
        <v>45600</v>
      </c>
      <c r="BO17" s="206">
        <f t="shared" si="38"/>
        <v>45600</v>
      </c>
      <c r="BP17" s="206">
        <f t="shared" si="38"/>
        <v>42600</v>
      </c>
      <c r="BQ17" s="206">
        <f t="shared" si="38"/>
        <v>37600</v>
      </c>
      <c r="BR17" s="206">
        <f t="shared" si="38"/>
        <v>37600</v>
      </c>
      <c r="BS17" s="206">
        <f t="shared" si="38"/>
        <v>40100</v>
      </c>
      <c r="BT17" s="206">
        <f t="shared" si="38"/>
        <v>40100</v>
      </c>
      <c r="BU17" s="206">
        <f t="shared" si="38"/>
        <v>31600</v>
      </c>
      <c r="BV17" s="206">
        <f t="shared" si="38"/>
        <v>32050</v>
      </c>
      <c r="BW17" s="206">
        <f t="shared" si="38"/>
        <v>32050</v>
      </c>
      <c r="BX17" s="206">
        <f t="shared" si="38"/>
        <v>32050</v>
      </c>
      <c r="BY17" s="206">
        <f t="shared" si="38"/>
        <v>30550</v>
      </c>
      <c r="BZ17" s="206">
        <f t="shared" si="38"/>
        <v>30550</v>
      </c>
      <c r="CA17" s="206">
        <f t="shared" si="38"/>
        <v>32050</v>
      </c>
      <c r="CB17" s="206">
        <f t="shared" si="38"/>
        <v>32050</v>
      </c>
      <c r="CC17" s="206">
        <f t="shared" si="38"/>
        <v>32050</v>
      </c>
      <c r="CD17" s="206">
        <f t="shared" si="38"/>
        <v>30350</v>
      </c>
      <c r="CE17" s="206">
        <f t="shared" si="38"/>
        <v>30350</v>
      </c>
      <c r="CF17" s="206">
        <f t="shared" si="38"/>
        <v>30350</v>
      </c>
      <c r="CG17" s="206">
        <f t="shared" si="38"/>
        <v>30350</v>
      </c>
      <c r="CH17" s="206">
        <f t="shared" si="38"/>
        <v>30350</v>
      </c>
      <c r="CI17" s="206">
        <f t="shared" si="38"/>
        <v>30350</v>
      </c>
      <c r="CJ17" s="206">
        <f t="shared" ref="CJ17:CZ17" si="39">CJ16+1950</f>
        <v>30350</v>
      </c>
      <c r="CK17" s="206">
        <f t="shared" si="39"/>
        <v>30350</v>
      </c>
      <c r="CL17" s="206">
        <f t="shared" si="39"/>
        <v>30350</v>
      </c>
      <c r="CM17" s="206">
        <f t="shared" si="39"/>
        <v>30350</v>
      </c>
      <c r="CN17" s="206">
        <f t="shared" si="39"/>
        <v>30350</v>
      </c>
      <c r="CO17" s="206">
        <f t="shared" si="39"/>
        <v>30350</v>
      </c>
      <c r="CP17" s="206">
        <f t="shared" si="39"/>
        <v>30350</v>
      </c>
      <c r="CQ17" s="206">
        <f t="shared" si="39"/>
        <v>30350</v>
      </c>
      <c r="CR17" s="206">
        <f t="shared" si="39"/>
        <v>30350</v>
      </c>
      <c r="CS17" s="206">
        <f t="shared" si="39"/>
        <v>30350</v>
      </c>
      <c r="CT17" s="206">
        <f t="shared" si="39"/>
        <v>30350</v>
      </c>
      <c r="CU17" s="206">
        <f t="shared" si="39"/>
        <v>30350</v>
      </c>
      <c r="CV17" s="206">
        <f t="shared" si="39"/>
        <v>30350</v>
      </c>
      <c r="CW17" s="206">
        <f t="shared" si="39"/>
        <v>30350</v>
      </c>
      <c r="CX17" s="206">
        <f t="shared" si="39"/>
        <v>30350</v>
      </c>
      <c r="CY17" s="206">
        <f t="shared" si="39"/>
        <v>30350</v>
      </c>
      <c r="CZ17" s="206">
        <f t="shared" si="39"/>
        <v>30350</v>
      </c>
      <c r="DA17" s="206">
        <f>DA16+1850</f>
        <v>21000</v>
      </c>
      <c r="DB17" s="206">
        <f t="shared" ref="DB17:ED17" si="40">DB16+1850</f>
        <v>21000</v>
      </c>
      <c r="DC17" s="206">
        <f t="shared" si="40"/>
        <v>21500</v>
      </c>
      <c r="DD17" s="206">
        <f t="shared" si="40"/>
        <v>21500</v>
      </c>
      <c r="DE17" s="206">
        <f t="shared" si="40"/>
        <v>21000</v>
      </c>
      <c r="DF17" s="206">
        <f t="shared" si="40"/>
        <v>21000</v>
      </c>
      <c r="DG17" s="206">
        <f t="shared" si="40"/>
        <v>21000</v>
      </c>
      <c r="DH17" s="206">
        <f t="shared" si="40"/>
        <v>21000</v>
      </c>
      <c r="DI17" s="206">
        <f t="shared" si="40"/>
        <v>21000</v>
      </c>
      <c r="DJ17" s="206">
        <f t="shared" si="40"/>
        <v>21500</v>
      </c>
      <c r="DK17" s="206">
        <f t="shared" si="40"/>
        <v>21500</v>
      </c>
      <c r="DL17" s="206">
        <f t="shared" si="40"/>
        <v>21000</v>
      </c>
      <c r="DM17" s="206">
        <f t="shared" si="40"/>
        <v>21000</v>
      </c>
      <c r="DN17" s="206">
        <f t="shared" si="40"/>
        <v>21000</v>
      </c>
      <c r="DO17" s="206">
        <f t="shared" si="40"/>
        <v>20000</v>
      </c>
      <c r="DP17" s="206">
        <f t="shared" si="40"/>
        <v>20000</v>
      </c>
      <c r="DQ17" s="206">
        <f t="shared" si="40"/>
        <v>20700</v>
      </c>
      <c r="DR17" s="206">
        <f t="shared" si="40"/>
        <v>20700</v>
      </c>
      <c r="DS17" s="206">
        <f t="shared" si="40"/>
        <v>20000</v>
      </c>
      <c r="DT17" s="206">
        <f t="shared" si="40"/>
        <v>20000</v>
      </c>
      <c r="DU17" s="206">
        <f t="shared" si="40"/>
        <v>20000</v>
      </c>
      <c r="DV17" s="206">
        <f t="shared" si="40"/>
        <v>20000</v>
      </c>
      <c r="DW17" s="206">
        <f t="shared" si="40"/>
        <v>20000</v>
      </c>
      <c r="DX17" s="206">
        <f t="shared" si="40"/>
        <v>20700</v>
      </c>
      <c r="DY17" s="206">
        <f t="shared" si="40"/>
        <v>20700</v>
      </c>
      <c r="DZ17" s="206">
        <f t="shared" si="40"/>
        <v>20000</v>
      </c>
      <c r="EA17" s="206">
        <f t="shared" si="40"/>
        <v>20000</v>
      </c>
      <c r="EB17" s="206">
        <f t="shared" si="40"/>
        <v>20000</v>
      </c>
      <c r="EC17" s="206">
        <f t="shared" si="40"/>
        <v>20000</v>
      </c>
      <c r="ED17" s="206">
        <f t="shared" si="40"/>
        <v>21000</v>
      </c>
    </row>
    <row r="18" spans="1:134" s="53" customFormat="1" x14ac:dyDescent="0.2">
      <c r="A18" s="42" t="s">
        <v>86</v>
      </c>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row>
    <row r="19" spans="1:134" s="53" customFormat="1" x14ac:dyDescent="0.2">
      <c r="A19" s="88">
        <f>A7</f>
        <v>1</v>
      </c>
      <c r="B19" s="206">
        <f t="shared" ref="B19:V19" si="41">B7+25000</f>
        <v>40800</v>
      </c>
      <c r="C19" s="206">
        <f t="shared" si="41"/>
        <v>40800</v>
      </c>
      <c r="D19" s="206">
        <f t="shared" si="41"/>
        <v>42400</v>
      </c>
      <c r="E19" s="206">
        <f t="shared" si="41"/>
        <v>44000</v>
      </c>
      <c r="F19" s="206">
        <f t="shared" si="41"/>
        <v>46300</v>
      </c>
      <c r="G19" s="206">
        <f t="shared" si="41"/>
        <v>48600</v>
      </c>
      <c r="H19" s="206">
        <f t="shared" si="41"/>
        <v>48600</v>
      </c>
      <c r="I19" s="206">
        <f t="shared" si="41"/>
        <v>46300</v>
      </c>
      <c r="J19" s="206">
        <f t="shared" si="41"/>
        <v>48600</v>
      </c>
      <c r="K19" s="206">
        <f t="shared" si="41"/>
        <v>42400</v>
      </c>
      <c r="L19" s="206">
        <f t="shared" si="41"/>
        <v>40800</v>
      </c>
      <c r="M19" s="206">
        <f t="shared" si="41"/>
        <v>62250</v>
      </c>
      <c r="N19" s="206">
        <f t="shared" si="41"/>
        <v>76750</v>
      </c>
      <c r="O19" s="206">
        <f t="shared" si="41"/>
        <v>76750</v>
      </c>
      <c r="P19" s="206">
        <f t="shared" si="41"/>
        <v>76750</v>
      </c>
      <c r="Q19" s="206">
        <f t="shared" si="41"/>
        <v>69750</v>
      </c>
      <c r="R19" s="206">
        <f t="shared" si="41"/>
        <v>69750</v>
      </c>
      <c r="S19" s="206">
        <f t="shared" si="41"/>
        <v>69750</v>
      </c>
      <c r="T19" s="206">
        <f t="shared" si="41"/>
        <v>69750</v>
      </c>
      <c r="U19" s="206">
        <f t="shared" si="41"/>
        <v>69750</v>
      </c>
      <c r="V19" s="206">
        <f t="shared" si="41"/>
        <v>69750</v>
      </c>
      <c r="W19" s="206">
        <f>W7+20000</f>
        <v>56450</v>
      </c>
      <c r="X19" s="206">
        <f t="shared" ref="X19:CI19" si="42">X7+20000</f>
        <v>39950</v>
      </c>
      <c r="Y19" s="206">
        <f t="shared" si="42"/>
        <v>39950</v>
      </c>
      <c r="Z19" s="206">
        <f t="shared" si="42"/>
        <v>39950</v>
      </c>
      <c r="AA19" s="206">
        <f t="shared" si="42"/>
        <v>39950</v>
      </c>
      <c r="AB19" s="206">
        <f t="shared" si="42"/>
        <v>39950</v>
      </c>
      <c r="AC19" s="206">
        <f t="shared" si="42"/>
        <v>41950</v>
      </c>
      <c r="AD19" s="206">
        <f t="shared" si="42"/>
        <v>41950</v>
      </c>
      <c r="AE19" s="206">
        <f t="shared" si="42"/>
        <v>41950</v>
      </c>
      <c r="AF19" s="206">
        <f t="shared" si="42"/>
        <v>41950</v>
      </c>
      <c r="AG19" s="206">
        <f t="shared" si="42"/>
        <v>41950</v>
      </c>
      <c r="AH19" s="206">
        <f t="shared" si="42"/>
        <v>39950</v>
      </c>
      <c r="AI19" s="206">
        <f t="shared" si="42"/>
        <v>39950</v>
      </c>
      <c r="AJ19" s="206">
        <f t="shared" si="42"/>
        <v>39950</v>
      </c>
      <c r="AK19" s="206">
        <f t="shared" si="42"/>
        <v>39950</v>
      </c>
      <c r="AL19" s="206">
        <f t="shared" si="42"/>
        <v>39950</v>
      </c>
      <c r="AM19" s="206">
        <f t="shared" si="42"/>
        <v>43950</v>
      </c>
      <c r="AN19" s="206">
        <f t="shared" si="42"/>
        <v>43950</v>
      </c>
      <c r="AO19" s="206">
        <f t="shared" si="42"/>
        <v>43950</v>
      </c>
      <c r="AP19" s="206">
        <f t="shared" si="42"/>
        <v>43950</v>
      </c>
      <c r="AQ19" s="206">
        <f t="shared" si="42"/>
        <v>43950</v>
      </c>
      <c r="AR19" s="206">
        <f t="shared" si="42"/>
        <v>45950</v>
      </c>
      <c r="AS19" s="206">
        <f t="shared" si="42"/>
        <v>48450</v>
      </c>
      <c r="AT19" s="206">
        <f>AT7+25000</f>
        <v>53950</v>
      </c>
      <c r="AU19" s="206">
        <f t="shared" ref="AU19:CC19" si="43">AU7+25000</f>
        <v>53950</v>
      </c>
      <c r="AV19" s="206">
        <f t="shared" si="43"/>
        <v>53950</v>
      </c>
      <c r="AW19" s="206">
        <f t="shared" si="43"/>
        <v>53950</v>
      </c>
      <c r="AX19" s="206">
        <f t="shared" si="43"/>
        <v>53950</v>
      </c>
      <c r="AY19" s="206">
        <f t="shared" si="43"/>
        <v>53950</v>
      </c>
      <c r="AZ19" s="206">
        <f t="shared" si="43"/>
        <v>53950</v>
      </c>
      <c r="BA19" s="206">
        <f t="shared" si="43"/>
        <v>53950</v>
      </c>
      <c r="BB19" s="206">
        <f t="shared" si="43"/>
        <v>53950</v>
      </c>
      <c r="BC19" s="206">
        <f t="shared" si="43"/>
        <v>53950</v>
      </c>
      <c r="BD19" s="206">
        <f t="shared" si="43"/>
        <v>51950</v>
      </c>
      <c r="BE19" s="206">
        <f t="shared" si="43"/>
        <v>51950</v>
      </c>
      <c r="BF19" s="206">
        <f t="shared" si="43"/>
        <v>53950</v>
      </c>
      <c r="BG19" s="206">
        <f t="shared" si="43"/>
        <v>53950</v>
      </c>
      <c r="BH19" s="206">
        <f t="shared" si="43"/>
        <v>55950</v>
      </c>
      <c r="BI19" s="206">
        <f t="shared" si="43"/>
        <v>58450</v>
      </c>
      <c r="BJ19" s="206">
        <f t="shared" si="43"/>
        <v>58450</v>
      </c>
      <c r="BK19" s="206">
        <f t="shared" si="43"/>
        <v>58450</v>
      </c>
      <c r="BL19" s="206">
        <f t="shared" si="43"/>
        <v>58450</v>
      </c>
      <c r="BM19" s="206">
        <f t="shared" si="43"/>
        <v>60950</v>
      </c>
      <c r="BN19" s="206">
        <f t="shared" si="43"/>
        <v>63950</v>
      </c>
      <c r="BO19" s="206">
        <f t="shared" si="43"/>
        <v>63950</v>
      </c>
      <c r="BP19" s="206">
        <f t="shared" si="43"/>
        <v>60950</v>
      </c>
      <c r="BQ19" s="206">
        <f t="shared" si="43"/>
        <v>55950</v>
      </c>
      <c r="BR19" s="206">
        <f t="shared" si="43"/>
        <v>55950</v>
      </c>
      <c r="BS19" s="206">
        <f t="shared" si="43"/>
        <v>58450</v>
      </c>
      <c r="BT19" s="206">
        <f t="shared" si="43"/>
        <v>58450</v>
      </c>
      <c r="BU19" s="206">
        <f t="shared" si="43"/>
        <v>49950</v>
      </c>
      <c r="BV19" s="206">
        <f t="shared" si="43"/>
        <v>50400</v>
      </c>
      <c r="BW19" s="206">
        <f t="shared" si="43"/>
        <v>50400</v>
      </c>
      <c r="BX19" s="206">
        <f t="shared" si="43"/>
        <v>50400</v>
      </c>
      <c r="BY19" s="206">
        <f t="shared" si="43"/>
        <v>48900</v>
      </c>
      <c r="BZ19" s="206">
        <f t="shared" si="43"/>
        <v>48900</v>
      </c>
      <c r="CA19" s="206">
        <f t="shared" si="43"/>
        <v>50400</v>
      </c>
      <c r="CB19" s="206">
        <f t="shared" si="43"/>
        <v>50400</v>
      </c>
      <c r="CC19" s="206">
        <f t="shared" si="43"/>
        <v>50400</v>
      </c>
      <c r="CD19" s="206">
        <f t="shared" si="42"/>
        <v>43900</v>
      </c>
      <c r="CE19" s="206">
        <f t="shared" si="42"/>
        <v>43900</v>
      </c>
      <c r="CF19" s="206">
        <f t="shared" si="42"/>
        <v>43900</v>
      </c>
      <c r="CG19" s="206">
        <f t="shared" si="42"/>
        <v>43900</v>
      </c>
      <c r="CH19" s="206">
        <f t="shared" si="42"/>
        <v>43900</v>
      </c>
      <c r="CI19" s="206">
        <f t="shared" si="42"/>
        <v>43900</v>
      </c>
      <c r="CJ19" s="206">
        <f t="shared" ref="CJ19:ED19" si="44">CJ7+20000</f>
        <v>43900</v>
      </c>
      <c r="CK19" s="206">
        <f t="shared" si="44"/>
        <v>43900</v>
      </c>
      <c r="CL19" s="206">
        <f t="shared" si="44"/>
        <v>43900</v>
      </c>
      <c r="CM19" s="206">
        <f t="shared" si="44"/>
        <v>43900</v>
      </c>
      <c r="CN19" s="206">
        <f t="shared" si="44"/>
        <v>43900</v>
      </c>
      <c r="CO19" s="206">
        <f t="shared" si="44"/>
        <v>43900</v>
      </c>
      <c r="CP19" s="206">
        <f t="shared" si="44"/>
        <v>43900</v>
      </c>
      <c r="CQ19" s="206">
        <f t="shared" si="44"/>
        <v>43900</v>
      </c>
      <c r="CR19" s="206">
        <f t="shared" si="44"/>
        <v>43900</v>
      </c>
      <c r="CS19" s="206">
        <f t="shared" si="44"/>
        <v>43900</v>
      </c>
      <c r="CT19" s="206">
        <f t="shared" si="44"/>
        <v>43900</v>
      </c>
      <c r="CU19" s="206">
        <f t="shared" si="44"/>
        <v>43900</v>
      </c>
      <c r="CV19" s="206">
        <f t="shared" si="44"/>
        <v>43900</v>
      </c>
      <c r="CW19" s="206">
        <f t="shared" si="44"/>
        <v>43900</v>
      </c>
      <c r="CX19" s="206">
        <f t="shared" si="44"/>
        <v>43900</v>
      </c>
      <c r="CY19" s="206">
        <f t="shared" si="44"/>
        <v>43900</v>
      </c>
      <c r="CZ19" s="206">
        <f t="shared" si="44"/>
        <v>43900</v>
      </c>
      <c r="DA19" s="206">
        <f t="shared" si="44"/>
        <v>34650</v>
      </c>
      <c r="DB19" s="206">
        <f t="shared" si="44"/>
        <v>34650</v>
      </c>
      <c r="DC19" s="206">
        <f t="shared" si="44"/>
        <v>35150</v>
      </c>
      <c r="DD19" s="206">
        <f t="shared" si="44"/>
        <v>35150</v>
      </c>
      <c r="DE19" s="206">
        <f t="shared" si="44"/>
        <v>34650</v>
      </c>
      <c r="DF19" s="206">
        <f t="shared" si="44"/>
        <v>34650</v>
      </c>
      <c r="DG19" s="206">
        <f t="shared" si="44"/>
        <v>34650</v>
      </c>
      <c r="DH19" s="206">
        <f t="shared" si="44"/>
        <v>34650</v>
      </c>
      <c r="DI19" s="206">
        <f t="shared" si="44"/>
        <v>34650</v>
      </c>
      <c r="DJ19" s="206">
        <f t="shared" si="44"/>
        <v>35150</v>
      </c>
      <c r="DK19" s="206">
        <f t="shared" si="44"/>
        <v>35150</v>
      </c>
      <c r="DL19" s="206">
        <f t="shared" si="44"/>
        <v>34650</v>
      </c>
      <c r="DM19" s="206">
        <f t="shared" si="44"/>
        <v>34650</v>
      </c>
      <c r="DN19" s="206">
        <f t="shared" si="44"/>
        <v>34650</v>
      </c>
      <c r="DO19" s="206">
        <f t="shared" si="44"/>
        <v>33650</v>
      </c>
      <c r="DP19" s="206">
        <f t="shared" si="44"/>
        <v>33650</v>
      </c>
      <c r="DQ19" s="206">
        <f t="shared" si="44"/>
        <v>34350</v>
      </c>
      <c r="DR19" s="206">
        <f t="shared" si="44"/>
        <v>34350</v>
      </c>
      <c r="DS19" s="206">
        <f t="shared" si="44"/>
        <v>33650</v>
      </c>
      <c r="DT19" s="206">
        <f t="shared" si="44"/>
        <v>33650</v>
      </c>
      <c r="DU19" s="206">
        <f t="shared" si="44"/>
        <v>33650</v>
      </c>
      <c r="DV19" s="206">
        <f t="shared" si="44"/>
        <v>33650</v>
      </c>
      <c r="DW19" s="206">
        <f t="shared" si="44"/>
        <v>33650</v>
      </c>
      <c r="DX19" s="206">
        <f t="shared" si="44"/>
        <v>34350</v>
      </c>
      <c r="DY19" s="206">
        <f t="shared" si="44"/>
        <v>34350</v>
      </c>
      <c r="DZ19" s="206">
        <f t="shared" si="44"/>
        <v>33650</v>
      </c>
      <c r="EA19" s="206">
        <f t="shared" si="44"/>
        <v>33650</v>
      </c>
      <c r="EB19" s="206">
        <f t="shared" si="44"/>
        <v>33650</v>
      </c>
      <c r="EC19" s="206">
        <f t="shared" si="44"/>
        <v>33650</v>
      </c>
      <c r="ED19" s="206">
        <f t="shared" si="44"/>
        <v>34650</v>
      </c>
    </row>
    <row r="20" spans="1:134" s="53" customFormat="1" x14ac:dyDescent="0.2">
      <c r="A20" s="88">
        <f>A8</f>
        <v>2</v>
      </c>
      <c r="B20" s="206">
        <f t="shared" ref="B20:H20" si="45">B19+1700</f>
        <v>42500</v>
      </c>
      <c r="C20" s="206">
        <f t="shared" si="45"/>
        <v>42500</v>
      </c>
      <c r="D20" s="206">
        <f t="shared" si="45"/>
        <v>44100</v>
      </c>
      <c r="E20" s="206">
        <f t="shared" si="45"/>
        <v>45700</v>
      </c>
      <c r="F20" s="206">
        <f t="shared" si="45"/>
        <v>48000</v>
      </c>
      <c r="G20" s="206">
        <f t="shared" si="45"/>
        <v>50300</v>
      </c>
      <c r="H20" s="206">
        <f t="shared" si="45"/>
        <v>50300</v>
      </c>
      <c r="I20" s="206">
        <f t="shared" ref="I20:K20" si="46">I19+1700</f>
        <v>48000</v>
      </c>
      <c r="J20" s="206">
        <f t="shared" si="46"/>
        <v>50300</v>
      </c>
      <c r="K20" s="206">
        <f t="shared" si="46"/>
        <v>44100</v>
      </c>
      <c r="L20" s="206">
        <f>L19+2250</f>
        <v>43050</v>
      </c>
      <c r="M20" s="206">
        <f t="shared" ref="M20:V20" si="47">M19+2250</f>
        <v>64500</v>
      </c>
      <c r="N20" s="206">
        <f t="shared" si="47"/>
        <v>79000</v>
      </c>
      <c r="O20" s="206">
        <f t="shared" si="47"/>
        <v>79000</v>
      </c>
      <c r="P20" s="206">
        <f t="shared" si="47"/>
        <v>79000</v>
      </c>
      <c r="Q20" s="206">
        <f t="shared" si="47"/>
        <v>72000</v>
      </c>
      <c r="R20" s="206">
        <f t="shared" si="47"/>
        <v>72000</v>
      </c>
      <c r="S20" s="206">
        <f t="shared" si="47"/>
        <v>72000</v>
      </c>
      <c r="T20" s="206">
        <f t="shared" si="47"/>
        <v>72000</v>
      </c>
      <c r="U20" s="206">
        <f t="shared" si="47"/>
        <v>72000</v>
      </c>
      <c r="V20" s="206">
        <f t="shared" si="47"/>
        <v>72000</v>
      </c>
      <c r="W20" s="206">
        <f>W19+1950</f>
        <v>58400</v>
      </c>
      <c r="X20" s="206">
        <f t="shared" ref="X20:CI20" si="48">X19+1950</f>
        <v>41900</v>
      </c>
      <c r="Y20" s="206">
        <f t="shared" si="48"/>
        <v>41900</v>
      </c>
      <c r="Z20" s="206">
        <f t="shared" si="48"/>
        <v>41900</v>
      </c>
      <c r="AA20" s="206">
        <f t="shared" si="48"/>
        <v>41900</v>
      </c>
      <c r="AB20" s="206">
        <f t="shared" si="48"/>
        <v>41900</v>
      </c>
      <c r="AC20" s="206">
        <f t="shared" si="48"/>
        <v>43900</v>
      </c>
      <c r="AD20" s="206">
        <f t="shared" si="48"/>
        <v>43900</v>
      </c>
      <c r="AE20" s="206">
        <f t="shared" si="48"/>
        <v>43900</v>
      </c>
      <c r="AF20" s="206">
        <f t="shared" si="48"/>
        <v>43900</v>
      </c>
      <c r="AG20" s="206">
        <f t="shared" si="48"/>
        <v>43900</v>
      </c>
      <c r="AH20" s="206">
        <f t="shared" si="48"/>
        <v>41900</v>
      </c>
      <c r="AI20" s="206">
        <f t="shared" si="48"/>
        <v>41900</v>
      </c>
      <c r="AJ20" s="206">
        <f t="shared" si="48"/>
        <v>41900</v>
      </c>
      <c r="AK20" s="206">
        <f t="shared" si="48"/>
        <v>41900</v>
      </c>
      <c r="AL20" s="206">
        <f t="shared" si="48"/>
        <v>41900</v>
      </c>
      <c r="AM20" s="206">
        <f t="shared" si="48"/>
        <v>45900</v>
      </c>
      <c r="AN20" s="206">
        <f t="shared" si="48"/>
        <v>45900</v>
      </c>
      <c r="AO20" s="206">
        <f t="shared" si="48"/>
        <v>45900</v>
      </c>
      <c r="AP20" s="206">
        <f t="shared" si="48"/>
        <v>45900</v>
      </c>
      <c r="AQ20" s="206">
        <f t="shared" si="48"/>
        <v>45900</v>
      </c>
      <c r="AR20" s="206">
        <f t="shared" si="48"/>
        <v>47900</v>
      </c>
      <c r="AS20" s="206">
        <f t="shared" si="48"/>
        <v>50400</v>
      </c>
      <c r="AT20" s="206">
        <f t="shared" si="48"/>
        <v>55900</v>
      </c>
      <c r="AU20" s="206">
        <f t="shared" si="48"/>
        <v>55900</v>
      </c>
      <c r="AV20" s="206">
        <f t="shared" si="48"/>
        <v>55900</v>
      </c>
      <c r="AW20" s="206">
        <f t="shared" si="48"/>
        <v>55900</v>
      </c>
      <c r="AX20" s="206">
        <f t="shared" si="48"/>
        <v>55900</v>
      </c>
      <c r="AY20" s="206">
        <f t="shared" si="48"/>
        <v>55900</v>
      </c>
      <c r="AZ20" s="206">
        <f t="shared" si="48"/>
        <v>55900</v>
      </c>
      <c r="BA20" s="206">
        <f t="shared" si="48"/>
        <v>55900</v>
      </c>
      <c r="BB20" s="206">
        <f t="shared" si="48"/>
        <v>55900</v>
      </c>
      <c r="BC20" s="206">
        <f t="shared" si="48"/>
        <v>55900</v>
      </c>
      <c r="BD20" s="206">
        <f t="shared" si="48"/>
        <v>53900</v>
      </c>
      <c r="BE20" s="206">
        <f t="shared" si="48"/>
        <v>53900</v>
      </c>
      <c r="BF20" s="206">
        <f t="shared" si="48"/>
        <v>55900</v>
      </c>
      <c r="BG20" s="206">
        <f t="shared" si="48"/>
        <v>55900</v>
      </c>
      <c r="BH20" s="206">
        <f t="shared" si="48"/>
        <v>57900</v>
      </c>
      <c r="BI20" s="206">
        <f t="shared" si="48"/>
        <v>60400</v>
      </c>
      <c r="BJ20" s="206">
        <f t="shared" si="48"/>
        <v>60400</v>
      </c>
      <c r="BK20" s="206">
        <f t="shared" si="48"/>
        <v>60400</v>
      </c>
      <c r="BL20" s="206">
        <f t="shared" si="48"/>
        <v>60400</v>
      </c>
      <c r="BM20" s="206">
        <f t="shared" si="48"/>
        <v>62900</v>
      </c>
      <c r="BN20" s="206">
        <f t="shared" si="48"/>
        <v>65900</v>
      </c>
      <c r="BO20" s="206">
        <f t="shared" si="48"/>
        <v>65900</v>
      </c>
      <c r="BP20" s="206">
        <f t="shared" si="48"/>
        <v>62900</v>
      </c>
      <c r="BQ20" s="206">
        <f t="shared" si="48"/>
        <v>57900</v>
      </c>
      <c r="BR20" s="206">
        <f t="shared" si="48"/>
        <v>57900</v>
      </c>
      <c r="BS20" s="206">
        <f t="shared" si="48"/>
        <v>60400</v>
      </c>
      <c r="BT20" s="206">
        <f t="shared" si="48"/>
        <v>60400</v>
      </c>
      <c r="BU20" s="206">
        <f t="shared" si="48"/>
        <v>51900</v>
      </c>
      <c r="BV20" s="206">
        <f t="shared" si="48"/>
        <v>52350</v>
      </c>
      <c r="BW20" s="206">
        <f t="shared" si="48"/>
        <v>52350</v>
      </c>
      <c r="BX20" s="206">
        <f t="shared" si="48"/>
        <v>52350</v>
      </c>
      <c r="BY20" s="206">
        <f t="shared" si="48"/>
        <v>50850</v>
      </c>
      <c r="BZ20" s="206">
        <f t="shared" si="48"/>
        <v>50850</v>
      </c>
      <c r="CA20" s="206">
        <f t="shared" si="48"/>
        <v>52350</v>
      </c>
      <c r="CB20" s="206">
        <f t="shared" si="48"/>
        <v>52350</v>
      </c>
      <c r="CC20" s="206">
        <f t="shared" si="48"/>
        <v>52350</v>
      </c>
      <c r="CD20" s="206">
        <f t="shared" si="48"/>
        <v>45850</v>
      </c>
      <c r="CE20" s="206">
        <f t="shared" si="48"/>
        <v>45850</v>
      </c>
      <c r="CF20" s="206">
        <f t="shared" si="48"/>
        <v>45850</v>
      </c>
      <c r="CG20" s="206">
        <f t="shared" si="48"/>
        <v>45850</v>
      </c>
      <c r="CH20" s="206">
        <f t="shared" si="48"/>
        <v>45850</v>
      </c>
      <c r="CI20" s="206">
        <f t="shared" si="48"/>
        <v>45850</v>
      </c>
      <c r="CJ20" s="206">
        <f t="shared" ref="CJ20:CZ20" si="49">CJ19+1950</f>
        <v>45850</v>
      </c>
      <c r="CK20" s="206">
        <f t="shared" si="49"/>
        <v>45850</v>
      </c>
      <c r="CL20" s="206">
        <f t="shared" si="49"/>
        <v>45850</v>
      </c>
      <c r="CM20" s="206">
        <f t="shared" si="49"/>
        <v>45850</v>
      </c>
      <c r="CN20" s="206">
        <f t="shared" si="49"/>
        <v>45850</v>
      </c>
      <c r="CO20" s="206">
        <f t="shared" si="49"/>
        <v>45850</v>
      </c>
      <c r="CP20" s="206">
        <f t="shared" si="49"/>
        <v>45850</v>
      </c>
      <c r="CQ20" s="206">
        <f t="shared" si="49"/>
        <v>45850</v>
      </c>
      <c r="CR20" s="206">
        <f t="shared" si="49"/>
        <v>45850</v>
      </c>
      <c r="CS20" s="206">
        <f t="shared" si="49"/>
        <v>45850</v>
      </c>
      <c r="CT20" s="206">
        <f t="shared" si="49"/>
        <v>45850</v>
      </c>
      <c r="CU20" s="206">
        <f t="shared" si="49"/>
        <v>45850</v>
      </c>
      <c r="CV20" s="206">
        <f t="shared" si="49"/>
        <v>45850</v>
      </c>
      <c r="CW20" s="206">
        <f t="shared" si="49"/>
        <v>45850</v>
      </c>
      <c r="CX20" s="206">
        <f t="shared" si="49"/>
        <v>45850</v>
      </c>
      <c r="CY20" s="206">
        <f t="shared" si="49"/>
        <v>45850</v>
      </c>
      <c r="CZ20" s="206">
        <f t="shared" si="49"/>
        <v>45850</v>
      </c>
      <c r="DA20" s="206">
        <f>DA19+1850</f>
        <v>36500</v>
      </c>
      <c r="DB20" s="206">
        <f t="shared" ref="DB20:ED20" si="50">DB19+1850</f>
        <v>36500</v>
      </c>
      <c r="DC20" s="206">
        <f t="shared" si="50"/>
        <v>37000</v>
      </c>
      <c r="DD20" s="206">
        <f t="shared" si="50"/>
        <v>37000</v>
      </c>
      <c r="DE20" s="206">
        <f t="shared" si="50"/>
        <v>36500</v>
      </c>
      <c r="DF20" s="206">
        <f t="shared" si="50"/>
        <v>36500</v>
      </c>
      <c r="DG20" s="206">
        <f t="shared" si="50"/>
        <v>36500</v>
      </c>
      <c r="DH20" s="206">
        <f t="shared" si="50"/>
        <v>36500</v>
      </c>
      <c r="DI20" s="206">
        <f t="shared" si="50"/>
        <v>36500</v>
      </c>
      <c r="DJ20" s="206">
        <f t="shared" si="50"/>
        <v>37000</v>
      </c>
      <c r="DK20" s="206">
        <f t="shared" si="50"/>
        <v>37000</v>
      </c>
      <c r="DL20" s="206">
        <f t="shared" si="50"/>
        <v>36500</v>
      </c>
      <c r="DM20" s="206">
        <f t="shared" si="50"/>
        <v>36500</v>
      </c>
      <c r="DN20" s="206">
        <f t="shared" si="50"/>
        <v>36500</v>
      </c>
      <c r="DO20" s="206">
        <f t="shared" si="50"/>
        <v>35500</v>
      </c>
      <c r="DP20" s="206">
        <f t="shared" si="50"/>
        <v>35500</v>
      </c>
      <c r="DQ20" s="206">
        <f t="shared" si="50"/>
        <v>36200</v>
      </c>
      <c r="DR20" s="206">
        <f t="shared" si="50"/>
        <v>36200</v>
      </c>
      <c r="DS20" s="206">
        <f t="shared" si="50"/>
        <v>35500</v>
      </c>
      <c r="DT20" s="206">
        <f t="shared" si="50"/>
        <v>35500</v>
      </c>
      <c r="DU20" s="206">
        <f t="shared" si="50"/>
        <v>35500</v>
      </c>
      <c r="DV20" s="206">
        <f t="shared" si="50"/>
        <v>35500</v>
      </c>
      <c r="DW20" s="206">
        <f t="shared" si="50"/>
        <v>35500</v>
      </c>
      <c r="DX20" s="206">
        <f t="shared" si="50"/>
        <v>36200</v>
      </c>
      <c r="DY20" s="206">
        <f t="shared" si="50"/>
        <v>36200</v>
      </c>
      <c r="DZ20" s="206">
        <f t="shared" si="50"/>
        <v>35500</v>
      </c>
      <c r="EA20" s="206">
        <f t="shared" si="50"/>
        <v>35500</v>
      </c>
      <c r="EB20" s="206">
        <f t="shared" si="50"/>
        <v>35500</v>
      </c>
      <c r="EC20" s="206">
        <f t="shared" si="50"/>
        <v>35500</v>
      </c>
      <c r="ED20" s="206">
        <f t="shared" si="50"/>
        <v>36500</v>
      </c>
    </row>
    <row r="21" spans="1:134" s="53" customFormat="1" x14ac:dyDescent="0.2">
      <c r="A21" s="42" t="s">
        <v>87</v>
      </c>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row>
    <row r="22" spans="1:134" s="53" customFormat="1" x14ac:dyDescent="0.2">
      <c r="A22" s="88" t="s">
        <v>88</v>
      </c>
      <c r="B22" s="206">
        <f t="shared" ref="B22:K22" si="51">B8+55000</f>
        <v>72500</v>
      </c>
      <c r="C22" s="206">
        <f t="shared" si="51"/>
        <v>72500</v>
      </c>
      <c r="D22" s="206">
        <f t="shared" si="51"/>
        <v>74100</v>
      </c>
      <c r="E22" s="206">
        <f t="shared" si="51"/>
        <v>75700</v>
      </c>
      <c r="F22" s="206">
        <f t="shared" si="51"/>
        <v>78000</v>
      </c>
      <c r="G22" s="206">
        <f t="shared" si="51"/>
        <v>80300</v>
      </c>
      <c r="H22" s="206">
        <f t="shared" si="51"/>
        <v>80300</v>
      </c>
      <c r="I22" s="206">
        <f t="shared" si="51"/>
        <v>78000</v>
      </c>
      <c r="J22" s="206">
        <f t="shared" si="51"/>
        <v>80300</v>
      </c>
      <c r="K22" s="206">
        <f t="shared" si="51"/>
        <v>74100</v>
      </c>
      <c r="L22" s="206">
        <f>L8+80000</f>
        <v>98050</v>
      </c>
      <c r="M22" s="206">
        <f>M8+80000</f>
        <v>119500</v>
      </c>
      <c r="N22" s="206">
        <f t="shared" ref="N22:V22" si="52">N8+80000</f>
        <v>134000</v>
      </c>
      <c r="O22" s="206">
        <f t="shared" si="52"/>
        <v>134000</v>
      </c>
      <c r="P22" s="206">
        <f t="shared" si="52"/>
        <v>134000</v>
      </c>
      <c r="Q22" s="206">
        <f t="shared" si="52"/>
        <v>127000</v>
      </c>
      <c r="R22" s="206">
        <f t="shared" si="52"/>
        <v>127000</v>
      </c>
      <c r="S22" s="206">
        <f t="shared" si="52"/>
        <v>127000</v>
      </c>
      <c r="T22" s="206">
        <f t="shared" si="52"/>
        <v>127000</v>
      </c>
      <c r="U22" s="206">
        <f t="shared" si="52"/>
        <v>127000</v>
      </c>
      <c r="V22" s="206">
        <f t="shared" si="52"/>
        <v>127000</v>
      </c>
      <c r="W22" s="206">
        <f>W8+55000</f>
        <v>93400</v>
      </c>
      <c r="X22" s="206">
        <f t="shared" ref="X22:AS22" si="53">X8+55000</f>
        <v>76900</v>
      </c>
      <c r="Y22" s="206">
        <f t="shared" si="53"/>
        <v>76900</v>
      </c>
      <c r="Z22" s="206">
        <f t="shared" si="53"/>
        <v>76900</v>
      </c>
      <c r="AA22" s="206">
        <f t="shared" si="53"/>
        <v>76900</v>
      </c>
      <c r="AB22" s="206">
        <f t="shared" si="53"/>
        <v>76900</v>
      </c>
      <c r="AC22" s="206">
        <f t="shared" si="53"/>
        <v>78900</v>
      </c>
      <c r="AD22" s="206">
        <f t="shared" si="53"/>
        <v>78900</v>
      </c>
      <c r="AE22" s="206">
        <f t="shared" si="53"/>
        <v>78900</v>
      </c>
      <c r="AF22" s="206">
        <f t="shared" si="53"/>
        <v>78900</v>
      </c>
      <c r="AG22" s="206">
        <f t="shared" si="53"/>
        <v>78900</v>
      </c>
      <c r="AH22" s="206">
        <f t="shared" si="53"/>
        <v>76900</v>
      </c>
      <c r="AI22" s="206">
        <f t="shared" si="53"/>
        <v>76900</v>
      </c>
      <c r="AJ22" s="206">
        <f t="shared" si="53"/>
        <v>76900</v>
      </c>
      <c r="AK22" s="206">
        <f t="shared" si="53"/>
        <v>76900</v>
      </c>
      <c r="AL22" s="206">
        <f t="shared" si="53"/>
        <v>76900</v>
      </c>
      <c r="AM22" s="206">
        <f t="shared" si="53"/>
        <v>80900</v>
      </c>
      <c r="AN22" s="206">
        <f t="shared" si="53"/>
        <v>80900</v>
      </c>
      <c r="AO22" s="206">
        <f t="shared" si="53"/>
        <v>80900</v>
      </c>
      <c r="AP22" s="206">
        <f t="shared" si="53"/>
        <v>80900</v>
      </c>
      <c r="AQ22" s="206">
        <f t="shared" si="53"/>
        <v>80900</v>
      </c>
      <c r="AR22" s="206">
        <f t="shared" si="53"/>
        <v>82900</v>
      </c>
      <c r="AS22" s="206">
        <f t="shared" si="53"/>
        <v>85400</v>
      </c>
      <c r="AT22" s="206">
        <f>AT8+65000</f>
        <v>95900</v>
      </c>
      <c r="AU22" s="206">
        <f t="shared" ref="AU22:CC22" si="54">AU8+65000</f>
        <v>95900</v>
      </c>
      <c r="AV22" s="206">
        <f t="shared" si="54"/>
        <v>95900</v>
      </c>
      <c r="AW22" s="206">
        <f t="shared" si="54"/>
        <v>95900</v>
      </c>
      <c r="AX22" s="206">
        <f t="shared" si="54"/>
        <v>95900</v>
      </c>
      <c r="AY22" s="206">
        <f t="shared" si="54"/>
        <v>95900</v>
      </c>
      <c r="AZ22" s="206">
        <f t="shared" si="54"/>
        <v>95900</v>
      </c>
      <c r="BA22" s="206">
        <f t="shared" si="54"/>
        <v>95900</v>
      </c>
      <c r="BB22" s="206">
        <f t="shared" si="54"/>
        <v>95900</v>
      </c>
      <c r="BC22" s="206">
        <f t="shared" si="54"/>
        <v>95900</v>
      </c>
      <c r="BD22" s="206">
        <f t="shared" si="54"/>
        <v>93900</v>
      </c>
      <c r="BE22" s="206">
        <f t="shared" si="54"/>
        <v>93900</v>
      </c>
      <c r="BF22" s="206">
        <f t="shared" si="54"/>
        <v>95900</v>
      </c>
      <c r="BG22" s="206">
        <f t="shared" si="54"/>
        <v>95900</v>
      </c>
      <c r="BH22" s="206">
        <f t="shared" si="54"/>
        <v>97900</v>
      </c>
      <c r="BI22" s="206">
        <f t="shared" si="54"/>
        <v>100400</v>
      </c>
      <c r="BJ22" s="206">
        <f t="shared" si="54"/>
        <v>100400</v>
      </c>
      <c r="BK22" s="206">
        <f t="shared" si="54"/>
        <v>100400</v>
      </c>
      <c r="BL22" s="206">
        <f t="shared" si="54"/>
        <v>100400</v>
      </c>
      <c r="BM22" s="206">
        <f t="shared" si="54"/>
        <v>102900</v>
      </c>
      <c r="BN22" s="206">
        <f t="shared" si="54"/>
        <v>105900</v>
      </c>
      <c r="BO22" s="206">
        <f t="shared" si="54"/>
        <v>105900</v>
      </c>
      <c r="BP22" s="206">
        <f t="shared" si="54"/>
        <v>102900</v>
      </c>
      <c r="BQ22" s="206">
        <f t="shared" si="54"/>
        <v>97900</v>
      </c>
      <c r="BR22" s="206">
        <f t="shared" si="54"/>
        <v>97900</v>
      </c>
      <c r="BS22" s="206">
        <f t="shared" si="54"/>
        <v>100400</v>
      </c>
      <c r="BT22" s="206">
        <f t="shared" si="54"/>
        <v>100400</v>
      </c>
      <c r="BU22" s="206">
        <f t="shared" si="54"/>
        <v>91900</v>
      </c>
      <c r="BV22" s="206">
        <f t="shared" si="54"/>
        <v>92350</v>
      </c>
      <c r="BW22" s="206">
        <f t="shared" si="54"/>
        <v>92350</v>
      </c>
      <c r="BX22" s="206">
        <f t="shared" si="54"/>
        <v>92350</v>
      </c>
      <c r="BY22" s="206">
        <f t="shared" si="54"/>
        <v>90850</v>
      </c>
      <c r="BZ22" s="206">
        <f t="shared" si="54"/>
        <v>90850</v>
      </c>
      <c r="CA22" s="206">
        <f t="shared" si="54"/>
        <v>92350</v>
      </c>
      <c r="CB22" s="206">
        <f t="shared" si="54"/>
        <v>92350</v>
      </c>
      <c r="CC22" s="206">
        <f t="shared" si="54"/>
        <v>92350</v>
      </c>
      <c r="CD22" s="206">
        <f>CD8+55000</f>
        <v>80850</v>
      </c>
      <c r="CE22" s="206">
        <f t="shared" ref="CE22:ED22" si="55">CE8+55000</f>
        <v>80850</v>
      </c>
      <c r="CF22" s="206">
        <f t="shared" si="55"/>
        <v>80850</v>
      </c>
      <c r="CG22" s="206">
        <f t="shared" si="55"/>
        <v>80850</v>
      </c>
      <c r="CH22" s="206">
        <f t="shared" si="55"/>
        <v>80850</v>
      </c>
      <c r="CI22" s="206">
        <f t="shared" si="55"/>
        <v>80850</v>
      </c>
      <c r="CJ22" s="206">
        <f t="shared" si="55"/>
        <v>80850</v>
      </c>
      <c r="CK22" s="206">
        <f t="shared" si="55"/>
        <v>80850</v>
      </c>
      <c r="CL22" s="206">
        <f t="shared" si="55"/>
        <v>80850</v>
      </c>
      <c r="CM22" s="206">
        <f t="shared" si="55"/>
        <v>80850</v>
      </c>
      <c r="CN22" s="206">
        <f t="shared" si="55"/>
        <v>80850</v>
      </c>
      <c r="CO22" s="206">
        <f t="shared" si="55"/>
        <v>80850</v>
      </c>
      <c r="CP22" s="206">
        <f t="shared" si="55"/>
        <v>80850</v>
      </c>
      <c r="CQ22" s="206">
        <f t="shared" si="55"/>
        <v>80850</v>
      </c>
      <c r="CR22" s="206">
        <f t="shared" si="55"/>
        <v>80850</v>
      </c>
      <c r="CS22" s="206">
        <f t="shared" si="55"/>
        <v>80850</v>
      </c>
      <c r="CT22" s="206">
        <f t="shared" si="55"/>
        <v>80850</v>
      </c>
      <c r="CU22" s="206">
        <f t="shared" si="55"/>
        <v>80850</v>
      </c>
      <c r="CV22" s="206">
        <f t="shared" si="55"/>
        <v>80850</v>
      </c>
      <c r="CW22" s="206">
        <f t="shared" si="55"/>
        <v>80850</v>
      </c>
      <c r="CX22" s="206">
        <f t="shared" si="55"/>
        <v>80850</v>
      </c>
      <c r="CY22" s="206">
        <f t="shared" si="55"/>
        <v>80850</v>
      </c>
      <c r="CZ22" s="206">
        <f t="shared" si="55"/>
        <v>80850</v>
      </c>
      <c r="DA22" s="206">
        <f t="shared" si="55"/>
        <v>71500</v>
      </c>
      <c r="DB22" s="206">
        <f t="shared" si="55"/>
        <v>71500</v>
      </c>
      <c r="DC22" s="206">
        <f t="shared" si="55"/>
        <v>72000</v>
      </c>
      <c r="DD22" s="206">
        <f t="shared" si="55"/>
        <v>72000</v>
      </c>
      <c r="DE22" s="206">
        <f t="shared" si="55"/>
        <v>71500</v>
      </c>
      <c r="DF22" s="206">
        <f t="shared" si="55"/>
        <v>71500</v>
      </c>
      <c r="DG22" s="206">
        <f t="shared" si="55"/>
        <v>71500</v>
      </c>
      <c r="DH22" s="206">
        <f t="shared" si="55"/>
        <v>71500</v>
      </c>
      <c r="DI22" s="206">
        <f t="shared" si="55"/>
        <v>71500</v>
      </c>
      <c r="DJ22" s="206">
        <f t="shared" si="55"/>
        <v>72000</v>
      </c>
      <c r="DK22" s="206">
        <f t="shared" si="55"/>
        <v>72000</v>
      </c>
      <c r="DL22" s="206">
        <f t="shared" si="55"/>
        <v>71500</v>
      </c>
      <c r="DM22" s="206">
        <f t="shared" si="55"/>
        <v>71500</v>
      </c>
      <c r="DN22" s="206">
        <f t="shared" si="55"/>
        <v>71500</v>
      </c>
      <c r="DO22" s="206">
        <f t="shared" si="55"/>
        <v>70500</v>
      </c>
      <c r="DP22" s="206">
        <f t="shared" si="55"/>
        <v>70500</v>
      </c>
      <c r="DQ22" s="206">
        <f t="shared" si="55"/>
        <v>71200</v>
      </c>
      <c r="DR22" s="206">
        <f t="shared" si="55"/>
        <v>71200</v>
      </c>
      <c r="DS22" s="206">
        <f t="shared" si="55"/>
        <v>70500</v>
      </c>
      <c r="DT22" s="206">
        <f t="shared" si="55"/>
        <v>70500</v>
      </c>
      <c r="DU22" s="206">
        <f t="shared" si="55"/>
        <v>70500</v>
      </c>
      <c r="DV22" s="206">
        <f t="shared" si="55"/>
        <v>70500</v>
      </c>
      <c r="DW22" s="206">
        <f t="shared" si="55"/>
        <v>70500</v>
      </c>
      <c r="DX22" s="206">
        <f t="shared" si="55"/>
        <v>71200</v>
      </c>
      <c r="DY22" s="206">
        <f t="shared" si="55"/>
        <v>71200</v>
      </c>
      <c r="DZ22" s="206">
        <f t="shared" si="55"/>
        <v>70500</v>
      </c>
      <c r="EA22" s="206">
        <f t="shared" si="55"/>
        <v>70500</v>
      </c>
      <c r="EB22" s="206">
        <f t="shared" si="55"/>
        <v>70500</v>
      </c>
      <c r="EC22" s="206">
        <f t="shared" si="55"/>
        <v>70500</v>
      </c>
      <c r="ED22" s="206">
        <f t="shared" si="55"/>
        <v>71500</v>
      </c>
    </row>
    <row r="23" spans="1:134" s="53" customFormat="1" x14ac:dyDescent="0.2">
      <c r="A23" s="178" t="s">
        <v>223</v>
      </c>
      <c r="W23" s="48"/>
    </row>
    <row r="24" spans="1:134" s="50" customFormat="1" ht="12.75" hidden="1" thickBot="1" x14ac:dyDescent="0.25">
      <c r="A24" s="163" t="s">
        <v>182</v>
      </c>
      <c r="W24" s="48"/>
    </row>
    <row r="25" spans="1:134" s="50" customFormat="1" ht="12.75" hidden="1" x14ac:dyDescent="0.2">
      <c r="A25" s="161" t="s">
        <v>181</v>
      </c>
      <c r="W25" s="48"/>
    </row>
    <row r="26" spans="1:134" s="50" customFormat="1" hidden="1" x14ac:dyDescent="0.2">
      <c r="A26" s="48"/>
      <c r="W26" s="48"/>
    </row>
    <row r="27" spans="1:134" s="50" customFormat="1" hidden="1" x14ac:dyDescent="0.2">
      <c r="A27" s="164" t="s">
        <v>183</v>
      </c>
      <c r="W27" s="48"/>
    </row>
    <row r="28" spans="1:134" ht="9.6" hidden="1" customHeight="1" x14ac:dyDescent="0.2">
      <c r="A28" s="162" t="s">
        <v>184</v>
      </c>
    </row>
    <row r="29" spans="1:134" hidden="1" x14ac:dyDescent="0.2">
      <c r="A29" s="164" t="s">
        <v>185</v>
      </c>
    </row>
    <row r="31" spans="1:134" x14ac:dyDescent="0.2">
      <c r="A31" s="45"/>
    </row>
    <row r="32" spans="1:134" ht="9.6" customHeight="1" x14ac:dyDescent="0.2">
      <c r="A32" s="71" t="s">
        <v>66</v>
      </c>
    </row>
    <row r="33" spans="1:1" ht="9" customHeight="1" x14ac:dyDescent="0.2">
      <c r="A33" s="63" t="s">
        <v>78</v>
      </c>
    </row>
    <row r="34" spans="1:1" ht="10.7" customHeight="1" x14ac:dyDescent="0.2">
      <c r="A34" s="43" t="s">
        <v>67</v>
      </c>
    </row>
    <row r="35" spans="1:1" x14ac:dyDescent="0.2">
      <c r="A35" s="43" t="s">
        <v>89</v>
      </c>
    </row>
    <row r="36" spans="1:1" ht="13.35" customHeight="1" x14ac:dyDescent="0.2">
      <c r="A36" s="43" t="s">
        <v>68</v>
      </c>
    </row>
    <row r="37" spans="1:1" ht="13.35" customHeight="1" x14ac:dyDescent="0.2">
      <c r="A37" s="43" t="s">
        <v>69</v>
      </c>
    </row>
    <row r="38" spans="1:1" ht="12.6" customHeight="1" thickBot="1" x14ac:dyDescent="0.25">
      <c r="A38" s="159" t="s">
        <v>162</v>
      </c>
    </row>
    <row r="39" spans="1:1" ht="11.45" customHeight="1" thickBot="1" x14ac:dyDescent="0.25">
      <c r="A39" s="99" t="s">
        <v>70</v>
      </c>
    </row>
    <row r="40" spans="1:1" ht="171" customHeight="1" thickBot="1" x14ac:dyDescent="0.25">
      <c r="A40" s="167" t="s">
        <v>300</v>
      </c>
    </row>
    <row r="42" spans="1:1" ht="188.45" customHeight="1" x14ac:dyDescent="0.2">
      <c r="A42" s="171"/>
    </row>
  </sheetData>
  <mergeCells count="1">
    <mergeCell ref="A1:A2"/>
  </mergeCells>
  <phoneticPr fontId="9"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21"/>
  <dimension ref="A1:ED63"/>
  <sheetViews>
    <sheetView topLeftCell="A2" zoomScaleNormal="100" workbookViewId="0">
      <pane xSplit="1" topLeftCell="B1" activePane="topRight" state="frozen"/>
      <selection activeCell="A56" sqref="A56"/>
      <selection pane="topRight" activeCell="A56" sqref="A56"/>
    </sheetView>
  </sheetViews>
  <sheetFormatPr defaultColWidth="9" defaultRowHeight="12" x14ac:dyDescent="0.2"/>
  <cols>
    <col min="1" max="1" width="76.28515625" style="48" customWidth="1"/>
    <col min="2" max="16384" width="9" style="48"/>
  </cols>
  <sheetData>
    <row r="1" spans="1:134" s="51" customFormat="1" ht="28.5" customHeight="1" x14ac:dyDescent="0.2">
      <c r="A1" s="228" t="s">
        <v>82</v>
      </c>
    </row>
    <row r="2" spans="1:134" s="51" customFormat="1" x14ac:dyDescent="0.2">
      <c r="A2" s="228"/>
    </row>
    <row r="3" spans="1:134" s="51" customFormat="1" x14ac:dyDescent="0.2">
      <c r="A3" s="97" t="s">
        <v>91</v>
      </c>
    </row>
    <row r="4" spans="1:134" s="52" customFormat="1" ht="21" customHeight="1" x14ac:dyDescent="0.2">
      <c r="A4" s="98" t="s">
        <v>64</v>
      </c>
      <c r="B4" s="220">
        <f>'C завтраками| Bed and breakfast'!B4</f>
        <v>46010</v>
      </c>
      <c r="C4" s="220">
        <f>'C завтраками| Bed and breakfast'!C4</f>
        <v>46011</v>
      </c>
      <c r="D4" s="220">
        <f>'C завтраками| Bed and breakfast'!D4</f>
        <v>46012</v>
      </c>
      <c r="E4" s="220">
        <f>'C завтраками| Bed and breakfast'!E4</f>
        <v>46013</v>
      </c>
      <c r="F4" s="220">
        <f>'C завтраками| Bed and breakfast'!F4</f>
        <v>46014</v>
      </c>
      <c r="G4" s="220">
        <f>'C завтраками| Bed and breakfast'!G4</f>
        <v>46015</v>
      </c>
      <c r="H4" s="220">
        <f>'C завтраками| Bed and breakfast'!H4</f>
        <v>46016</v>
      </c>
      <c r="I4" s="220">
        <f>'C завтраками| Bed and breakfast'!I4</f>
        <v>46017</v>
      </c>
      <c r="J4" s="220">
        <f>'C завтраками| Bed and breakfast'!J4</f>
        <v>46018</v>
      </c>
      <c r="K4" s="220">
        <f>'C завтраками| Bed and breakfast'!K4</f>
        <v>46019</v>
      </c>
      <c r="L4" s="220">
        <f>'C завтраками| Bed and breakfast'!L4</f>
        <v>46020</v>
      </c>
      <c r="M4" s="220">
        <f>'C завтраками| Bed and breakfast'!M4</f>
        <v>46021</v>
      </c>
      <c r="N4" s="220">
        <f>'C завтраками| Bed and breakfast'!N4</f>
        <v>46022</v>
      </c>
      <c r="O4" s="220">
        <f>'C завтраками| Bed and breakfast'!O4</f>
        <v>46023</v>
      </c>
      <c r="P4" s="220">
        <f>'C завтраками| Bed and breakfast'!P4</f>
        <v>46024</v>
      </c>
      <c r="Q4" s="220">
        <f>'C завтраками| Bed and breakfast'!Q4</f>
        <v>46025</v>
      </c>
      <c r="R4" s="220">
        <f>'C завтраками| Bed and breakfast'!R4</f>
        <v>46026</v>
      </c>
      <c r="S4" s="220">
        <f>'C завтраками| Bed and breakfast'!S4</f>
        <v>46027</v>
      </c>
      <c r="T4" s="220">
        <f>'C завтраками| Bed and breakfast'!T4</f>
        <v>46028</v>
      </c>
      <c r="U4" s="220">
        <f>'C завтраками| Bed and breakfast'!U4</f>
        <v>46029</v>
      </c>
      <c r="V4" s="220">
        <f>'C завтраками| Bed and breakfast'!V4</f>
        <v>46030</v>
      </c>
      <c r="W4" s="220">
        <f>'C завтраками| Bed and breakfast'!W4</f>
        <v>46031</v>
      </c>
      <c r="X4" s="220">
        <f>'C завтраками| Bed and breakfast'!X4</f>
        <v>46032</v>
      </c>
      <c r="Y4" s="220">
        <f>'C завтраками| Bed and breakfast'!Y4</f>
        <v>46033</v>
      </c>
      <c r="Z4" s="220">
        <f>'C завтраками| Bed and breakfast'!Z4</f>
        <v>46034</v>
      </c>
      <c r="AA4" s="220">
        <f>'C завтраками| Bed and breakfast'!AA4</f>
        <v>46035</v>
      </c>
      <c r="AB4" s="220">
        <f>'C завтраками| Bed and breakfast'!AB4</f>
        <v>46036</v>
      </c>
      <c r="AC4" s="220">
        <f>'C завтраками| Bed and breakfast'!AC4</f>
        <v>46037</v>
      </c>
      <c r="AD4" s="220">
        <f>'C завтраками| Bed and breakfast'!AD4</f>
        <v>46038</v>
      </c>
      <c r="AE4" s="220">
        <f>'C завтраками| Bed and breakfast'!AE4</f>
        <v>46039</v>
      </c>
      <c r="AF4" s="220">
        <f>'C завтраками| Bed and breakfast'!AF4</f>
        <v>46040</v>
      </c>
      <c r="AG4" s="220">
        <f>'C завтраками| Bed and breakfast'!AG4</f>
        <v>46041</v>
      </c>
      <c r="AH4" s="220">
        <f>'C завтраками| Bed and breakfast'!AH4</f>
        <v>46042</v>
      </c>
      <c r="AI4" s="220">
        <f>'C завтраками| Bed and breakfast'!AI4</f>
        <v>46043</v>
      </c>
      <c r="AJ4" s="220">
        <f>'C завтраками| Bed and breakfast'!AJ4</f>
        <v>46044</v>
      </c>
      <c r="AK4" s="220">
        <f>'C завтраками| Bed and breakfast'!AK4</f>
        <v>46045</v>
      </c>
      <c r="AL4" s="220">
        <f>'C завтраками| Bed and breakfast'!AL4</f>
        <v>46046</v>
      </c>
      <c r="AM4" s="220">
        <f>'C завтраками| Bed and breakfast'!AM4</f>
        <v>46047</v>
      </c>
      <c r="AN4" s="220">
        <f>'C завтраками| Bed and breakfast'!AN4</f>
        <v>46048</v>
      </c>
      <c r="AO4" s="220">
        <f>'C завтраками| Bed and breakfast'!AO4</f>
        <v>46049</v>
      </c>
      <c r="AP4" s="220">
        <f>'C завтраками| Bed and breakfast'!AP4</f>
        <v>46050</v>
      </c>
      <c r="AQ4" s="220">
        <f>'C завтраками| Bed and breakfast'!AQ4</f>
        <v>46051</v>
      </c>
      <c r="AR4" s="220">
        <f>'C завтраками| Bed and breakfast'!AR4</f>
        <v>46052</v>
      </c>
      <c r="AS4" s="220">
        <f>'C завтраками| Bed and breakfast'!AS4</f>
        <v>46053</v>
      </c>
      <c r="AT4" s="220">
        <f>'C завтраками| Bed and breakfast'!AT4</f>
        <v>46054</v>
      </c>
      <c r="AU4" s="220">
        <f>'C завтраками| Bed and breakfast'!AU4</f>
        <v>46055</v>
      </c>
      <c r="AV4" s="220">
        <f>'C завтраками| Bed and breakfast'!AV4</f>
        <v>46056</v>
      </c>
      <c r="AW4" s="220">
        <f>'C завтраками| Bed and breakfast'!AW4</f>
        <v>46057</v>
      </c>
      <c r="AX4" s="220">
        <f>'C завтраками| Bed and breakfast'!AX4</f>
        <v>46058</v>
      </c>
      <c r="AY4" s="220">
        <f>'C завтраками| Bed and breakfast'!AY4</f>
        <v>46059</v>
      </c>
      <c r="AZ4" s="220">
        <f>'C завтраками| Bed and breakfast'!AZ4</f>
        <v>46060</v>
      </c>
      <c r="BA4" s="220">
        <f>'C завтраками| Bed and breakfast'!BA4</f>
        <v>46061</v>
      </c>
      <c r="BB4" s="220">
        <f>'C завтраками| Bed and breakfast'!BB4</f>
        <v>46062</v>
      </c>
      <c r="BC4" s="220">
        <f>'C завтраками| Bed and breakfast'!BC4</f>
        <v>46063</v>
      </c>
      <c r="BD4" s="220">
        <f>'C завтраками| Bed and breakfast'!BD4</f>
        <v>46064</v>
      </c>
      <c r="BE4" s="220">
        <f>'C завтраками| Bed and breakfast'!BE4</f>
        <v>46065</v>
      </c>
      <c r="BF4" s="220">
        <f>'C завтраками| Bed and breakfast'!BF4</f>
        <v>46066</v>
      </c>
      <c r="BG4" s="220">
        <f>'C завтраками| Bed and breakfast'!BG4</f>
        <v>46067</v>
      </c>
      <c r="BH4" s="220">
        <f>'C завтраками| Bed and breakfast'!BH4</f>
        <v>46068</v>
      </c>
      <c r="BI4" s="220">
        <f>'C завтраками| Bed and breakfast'!BI4</f>
        <v>46069</v>
      </c>
      <c r="BJ4" s="220">
        <f>'C завтраками| Bed and breakfast'!BJ4</f>
        <v>46070</v>
      </c>
      <c r="BK4" s="220">
        <f>'C завтраками| Bed and breakfast'!BK4</f>
        <v>46071</v>
      </c>
      <c r="BL4" s="220">
        <f>'C завтраками| Bed and breakfast'!BL4</f>
        <v>46072</v>
      </c>
      <c r="BM4" s="220">
        <f>'C завтраками| Bed and breakfast'!BM4</f>
        <v>46073</v>
      </c>
      <c r="BN4" s="220">
        <f>'C завтраками| Bed and breakfast'!BN4</f>
        <v>46074</v>
      </c>
      <c r="BO4" s="220">
        <f>'C завтраками| Bed and breakfast'!BO4</f>
        <v>46075</v>
      </c>
      <c r="BP4" s="220">
        <f>'C завтраками| Bed and breakfast'!BP4</f>
        <v>46076</v>
      </c>
      <c r="BQ4" s="220">
        <f>'C завтраками| Bed and breakfast'!BQ4</f>
        <v>46077</v>
      </c>
      <c r="BR4" s="220">
        <f>'C завтраками| Bed and breakfast'!BR4</f>
        <v>46078</v>
      </c>
      <c r="BS4" s="220">
        <f>'C завтраками| Bed and breakfast'!BS4</f>
        <v>46079</v>
      </c>
      <c r="BT4" s="220">
        <f>'C завтраками| Bed and breakfast'!BT4</f>
        <v>46080</v>
      </c>
      <c r="BU4" s="220">
        <f>'C завтраками| Bed and breakfast'!BU4</f>
        <v>46081</v>
      </c>
      <c r="BV4" s="220">
        <f>'C завтраками| Bed and breakfast'!BV4</f>
        <v>46082</v>
      </c>
      <c r="BW4" s="220">
        <f>'C завтраками| Bed and breakfast'!BW4</f>
        <v>46083</v>
      </c>
      <c r="BX4" s="220">
        <f>'C завтраками| Bed and breakfast'!BX4</f>
        <v>46084</v>
      </c>
      <c r="BY4" s="220">
        <f>'C завтраками| Bed and breakfast'!BY4</f>
        <v>46085</v>
      </c>
      <c r="BZ4" s="220">
        <f>'C завтраками| Bed and breakfast'!BZ4</f>
        <v>46086</v>
      </c>
      <c r="CA4" s="220">
        <f>'C завтраками| Bed and breakfast'!CA4</f>
        <v>46087</v>
      </c>
      <c r="CB4" s="220">
        <f>'C завтраками| Bed and breakfast'!CB4</f>
        <v>46088</v>
      </c>
      <c r="CC4" s="220">
        <f>'C завтраками| Bed and breakfast'!CC4</f>
        <v>46089</v>
      </c>
      <c r="CD4" s="220">
        <f>'C завтраками| Bed and breakfast'!CD4</f>
        <v>46090</v>
      </c>
      <c r="CE4" s="220">
        <f>'C завтраками| Bed and breakfast'!CE4</f>
        <v>46091</v>
      </c>
      <c r="CF4" s="220">
        <f>'C завтраками| Bed and breakfast'!CF4</f>
        <v>46092</v>
      </c>
      <c r="CG4" s="220">
        <f>'C завтраками| Bed and breakfast'!CG4</f>
        <v>46093</v>
      </c>
      <c r="CH4" s="220">
        <f>'C завтраками| Bed and breakfast'!CH4</f>
        <v>46094</v>
      </c>
      <c r="CI4" s="220">
        <f>'C завтраками| Bed and breakfast'!CI4</f>
        <v>46095</v>
      </c>
      <c r="CJ4" s="220">
        <f>'C завтраками| Bed and breakfast'!CJ4</f>
        <v>46096</v>
      </c>
      <c r="CK4" s="220">
        <f>'C завтраками| Bed and breakfast'!CK4</f>
        <v>46097</v>
      </c>
      <c r="CL4" s="220">
        <f>'C завтраками| Bed and breakfast'!CL4</f>
        <v>46098</v>
      </c>
      <c r="CM4" s="220">
        <f>'C завтраками| Bed and breakfast'!CM4</f>
        <v>46099</v>
      </c>
      <c r="CN4" s="220">
        <f>'C завтраками| Bed and breakfast'!CN4</f>
        <v>46100</v>
      </c>
      <c r="CO4" s="220">
        <f>'C завтраками| Bed and breakfast'!CO4</f>
        <v>46101</v>
      </c>
      <c r="CP4" s="220">
        <f>'C завтраками| Bed and breakfast'!CP4</f>
        <v>46102</v>
      </c>
      <c r="CQ4" s="220">
        <f>'C завтраками| Bed and breakfast'!CQ4</f>
        <v>46103</v>
      </c>
      <c r="CR4" s="220">
        <f>'C завтраками| Bed and breakfast'!CR4</f>
        <v>46104</v>
      </c>
      <c r="CS4" s="220">
        <f>'C завтраками| Bed and breakfast'!CS4</f>
        <v>46105</v>
      </c>
      <c r="CT4" s="220">
        <f>'C завтраками| Bed and breakfast'!CT4</f>
        <v>46106</v>
      </c>
      <c r="CU4" s="220">
        <f>'C завтраками| Bed and breakfast'!CU4</f>
        <v>46107</v>
      </c>
      <c r="CV4" s="220">
        <f>'C завтраками| Bed and breakfast'!CV4</f>
        <v>46108</v>
      </c>
      <c r="CW4" s="220">
        <f>'C завтраками| Bed and breakfast'!CW4</f>
        <v>46109</v>
      </c>
      <c r="CX4" s="220">
        <f>'C завтраками| Bed and breakfast'!CX4</f>
        <v>46110</v>
      </c>
      <c r="CY4" s="220">
        <f>'C завтраками| Bed and breakfast'!CY4</f>
        <v>46111</v>
      </c>
      <c r="CZ4" s="220">
        <f>'C завтраками| Bed and breakfast'!CZ4</f>
        <v>46112</v>
      </c>
      <c r="DA4" s="220">
        <f>'C завтраками| Bed and breakfast'!DA4</f>
        <v>46113</v>
      </c>
      <c r="DB4" s="220">
        <f>'C завтраками| Bed and breakfast'!DB4</f>
        <v>46114</v>
      </c>
      <c r="DC4" s="220">
        <f>'C завтраками| Bed and breakfast'!DC4</f>
        <v>46115</v>
      </c>
      <c r="DD4" s="220">
        <f>'C завтраками| Bed and breakfast'!DD4</f>
        <v>46116</v>
      </c>
      <c r="DE4" s="220">
        <f>'C завтраками| Bed and breakfast'!DE4</f>
        <v>46117</v>
      </c>
      <c r="DF4" s="220">
        <f>'C завтраками| Bed and breakfast'!DF4</f>
        <v>46118</v>
      </c>
      <c r="DG4" s="220">
        <f>'C завтраками| Bed and breakfast'!DG4</f>
        <v>46119</v>
      </c>
      <c r="DH4" s="220">
        <f>'C завтраками| Bed and breakfast'!DH4</f>
        <v>46120</v>
      </c>
      <c r="DI4" s="220">
        <f>'C завтраками| Bed and breakfast'!DI4</f>
        <v>46121</v>
      </c>
      <c r="DJ4" s="220">
        <f>'C завтраками| Bed and breakfast'!DJ4</f>
        <v>46122</v>
      </c>
      <c r="DK4" s="220">
        <f>'C завтраками| Bed and breakfast'!DK4</f>
        <v>46123</v>
      </c>
      <c r="DL4" s="220">
        <f>'C завтраками| Bed and breakfast'!DL4</f>
        <v>46124</v>
      </c>
      <c r="DM4" s="220">
        <f>'C завтраками| Bed and breakfast'!DM4</f>
        <v>46125</v>
      </c>
      <c r="DN4" s="220">
        <f>'C завтраками| Bed and breakfast'!DN4</f>
        <v>46126</v>
      </c>
      <c r="DO4" s="220">
        <f>'C завтраками| Bed and breakfast'!DO4</f>
        <v>46127</v>
      </c>
      <c r="DP4" s="220">
        <f>'C завтраками| Bed and breakfast'!DP4</f>
        <v>46128</v>
      </c>
      <c r="DQ4" s="220">
        <f>'C завтраками| Bed and breakfast'!DQ4</f>
        <v>46129</v>
      </c>
      <c r="DR4" s="220">
        <f>'C завтраками| Bed and breakfast'!DR4</f>
        <v>46130</v>
      </c>
      <c r="DS4" s="220">
        <f>'C завтраками| Bed and breakfast'!DS4</f>
        <v>46131</v>
      </c>
      <c r="DT4" s="220">
        <f>'C завтраками| Bed and breakfast'!DT4</f>
        <v>46132</v>
      </c>
      <c r="DU4" s="220">
        <f>'C завтраками| Bed and breakfast'!DU4</f>
        <v>46133</v>
      </c>
      <c r="DV4" s="220">
        <f>'C завтраками| Bed and breakfast'!DV4</f>
        <v>46134</v>
      </c>
      <c r="DW4" s="220">
        <f>'C завтраками| Bed and breakfast'!DW4</f>
        <v>46135</v>
      </c>
      <c r="DX4" s="220">
        <f>'C завтраками| Bed and breakfast'!DX4</f>
        <v>46136</v>
      </c>
      <c r="DY4" s="220">
        <f>'C завтраками| Bed and breakfast'!DY4</f>
        <v>46137</v>
      </c>
      <c r="DZ4" s="220">
        <f>'C завтраками| Bed and breakfast'!DZ4</f>
        <v>46138</v>
      </c>
      <c r="EA4" s="220">
        <f>'C завтраками| Bed and breakfast'!EA4</f>
        <v>46139</v>
      </c>
      <c r="EB4" s="220">
        <f>'C завтраками| Bed and breakfast'!EB4</f>
        <v>46140</v>
      </c>
      <c r="EC4" s="220">
        <f>'C завтраками| Bed and breakfast'!EC4</f>
        <v>46141</v>
      </c>
      <c r="ED4" s="220">
        <f>'C завтраками| Bed and breakfast'!ED4</f>
        <v>46142</v>
      </c>
    </row>
    <row r="5" spans="1:134" s="53" customFormat="1" ht="22.5" customHeight="1" x14ac:dyDescent="0.2">
      <c r="A5" s="98"/>
      <c r="B5" s="220">
        <f>'C завтраками| Bed and breakfast'!B5</f>
        <v>46010</v>
      </c>
      <c r="C5" s="220">
        <f>'C завтраками| Bed and breakfast'!C5</f>
        <v>46011</v>
      </c>
      <c r="D5" s="220">
        <f>'C завтраками| Bed and breakfast'!D5</f>
        <v>46012</v>
      </c>
      <c r="E5" s="220">
        <f>'C завтраками| Bed and breakfast'!E5</f>
        <v>46013</v>
      </c>
      <c r="F5" s="220">
        <f>'C завтраками| Bed and breakfast'!F5</f>
        <v>46014</v>
      </c>
      <c r="G5" s="220">
        <f>'C завтраками| Bed and breakfast'!G5</f>
        <v>46015</v>
      </c>
      <c r="H5" s="220">
        <f>'C завтраками| Bed and breakfast'!H5</f>
        <v>46016</v>
      </c>
      <c r="I5" s="220">
        <f>'C завтраками| Bed and breakfast'!I5</f>
        <v>46017</v>
      </c>
      <c r="J5" s="220">
        <f>'C завтраками| Bed and breakfast'!J5</f>
        <v>46018</v>
      </c>
      <c r="K5" s="220">
        <f>'C завтраками| Bed and breakfast'!K5</f>
        <v>46019</v>
      </c>
      <c r="L5" s="220">
        <f>'C завтраками| Bed and breakfast'!L5</f>
        <v>46020</v>
      </c>
      <c r="M5" s="220">
        <f>'C завтраками| Bed and breakfast'!M5</f>
        <v>46021</v>
      </c>
      <c r="N5" s="220">
        <f>'C завтраками| Bed and breakfast'!N5</f>
        <v>46022</v>
      </c>
      <c r="O5" s="220">
        <f>'C завтраками| Bed and breakfast'!O5</f>
        <v>46023</v>
      </c>
      <c r="P5" s="220">
        <f>'C завтраками| Bed and breakfast'!P5</f>
        <v>46024</v>
      </c>
      <c r="Q5" s="220">
        <f>'C завтраками| Bed and breakfast'!Q5</f>
        <v>46025</v>
      </c>
      <c r="R5" s="220">
        <f>'C завтраками| Bed and breakfast'!R5</f>
        <v>46026</v>
      </c>
      <c r="S5" s="220">
        <f>'C завтраками| Bed and breakfast'!S5</f>
        <v>46027</v>
      </c>
      <c r="T5" s="220">
        <f>'C завтраками| Bed and breakfast'!T5</f>
        <v>46028</v>
      </c>
      <c r="U5" s="220">
        <f>'C завтраками| Bed and breakfast'!U5</f>
        <v>46029</v>
      </c>
      <c r="V5" s="220">
        <f>'C завтраками| Bed and breakfast'!V5</f>
        <v>46030</v>
      </c>
      <c r="W5" s="220">
        <f>'C завтраками| Bed and breakfast'!W5</f>
        <v>46031</v>
      </c>
      <c r="X5" s="220">
        <f>'C завтраками| Bed and breakfast'!X5</f>
        <v>46032</v>
      </c>
      <c r="Y5" s="220">
        <f>'C завтраками| Bed and breakfast'!Y5</f>
        <v>46033</v>
      </c>
      <c r="Z5" s="220">
        <f>'C завтраками| Bed and breakfast'!Z5</f>
        <v>46034</v>
      </c>
      <c r="AA5" s="220">
        <f>'C завтраками| Bed and breakfast'!AA5</f>
        <v>46035</v>
      </c>
      <c r="AB5" s="220">
        <f>'C завтраками| Bed and breakfast'!AB5</f>
        <v>46036</v>
      </c>
      <c r="AC5" s="220">
        <f>'C завтраками| Bed and breakfast'!AC5</f>
        <v>46037</v>
      </c>
      <c r="AD5" s="220">
        <f>'C завтраками| Bed and breakfast'!AD5</f>
        <v>46038</v>
      </c>
      <c r="AE5" s="220">
        <f>'C завтраками| Bed and breakfast'!AE5</f>
        <v>46039</v>
      </c>
      <c r="AF5" s="220">
        <f>'C завтраками| Bed and breakfast'!AF5</f>
        <v>46040</v>
      </c>
      <c r="AG5" s="220">
        <f>'C завтраками| Bed and breakfast'!AG5</f>
        <v>46041</v>
      </c>
      <c r="AH5" s="220">
        <f>'C завтраками| Bed and breakfast'!AH5</f>
        <v>46042</v>
      </c>
      <c r="AI5" s="220">
        <f>'C завтраками| Bed and breakfast'!AI5</f>
        <v>46043</v>
      </c>
      <c r="AJ5" s="220">
        <f>'C завтраками| Bed and breakfast'!AJ5</f>
        <v>46044</v>
      </c>
      <c r="AK5" s="220">
        <f>'C завтраками| Bed and breakfast'!AK5</f>
        <v>46045</v>
      </c>
      <c r="AL5" s="220">
        <f>'C завтраками| Bed and breakfast'!AL5</f>
        <v>46046</v>
      </c>
      <c r="AM5" s="220">
        <f>'C завтраками| Bed and breakfast'!AM5</f>
        <v>46047</v>
      </c>
      <c r="AN5" s="220">
        <f>'C завтраками| Bed and breakfast'!AN5</f>
        <v>46048</v>
      </c>
      <c r="AO5" s="220">
        <f>'C завтраками| Bed and breakfast'!AO5</f>
        <v>46049</v>
      </c>
      <c r="AP5" s="220">
        <f>'C завтраками| Bed and breakfast'!AP5</f>
        <v>46050</v>
      </c>
      <c r="AQ5" s="220">
        <f>'C завтраками| Bed and breakfast'!AQ5</f>
        <v>46051</v>
      </c>
      <c r="AR5" s="220">
        <f>'C завтраками| Bed and breakfast'!AR5</f>
        <v>46052</v>
      </c>
      <c r="AS5" s="220">
        <f>'C завтраками| Bed and breakfast'!AS5</f>
        <v>46053</v>
      </c>
      <c r="AT5" s="220">
        <f>'C завтраками| Bed and breakfast'!AT5</f>
        <v>46054</v>
      </c>
      <c r="AU5" s="220">
        <f>'C завтраками| Bed and breakfast'!AU5</f>
        <v>46055</v>
      </c>
      <c r="AV5" s="220">
        <f>'C завтраками| Bed and breakfast'!AV5</f>
        <v>46056</v>
      </c>
      <c r="AW5" s="220">
        <f>'C завтраками| Bed and breakfast'!AW5</f>
        <v>46057</v>
      </c>
      <c r="AX5" s="220">
        <f>'C завтраками| Bed and breakfast'!AX5</f>
        <v>46058</v>
      </c>
      <c r="AY5" s="220">
        <f>'C завтраками| Bed and breakfast'!AY5</f>
        <v>46059</v>
      </c>
      <c r="AZ5" s="220">
        <f>'C завтраками| Bed and breakfast'!AZ5</f>
        <v>46060</v>
      </c>
      <c r="BA5" s="220">
        <f>'C завтраками| Bed and breakfast'!BA5</f>
        <v>46061</v>
      </c>
      <c r="BB5" s="220">
        <f>'C завтраками| Bed and breakfast'!BB5</f>
        <v>46062</v>
      </c>
      <c r="BC5" s="220">
        <f>'C завтраками| Bed and breakfast'!BC5</f>
        <v>46063</v>
      </c>
      <c r="BD5" s="220">
        <f>'C завтраками| Bed and breakfast'!BD5</f>
        <v>46064</v>
      </c>
      <c r="BE5" s="220">
        <f>'C завтраками| Bed and breakfast'!BE5</f>
        <v>46065</v>
      </c>
      <c r="BF5" s="220">
        <f>'C завтраками| Bed and breakfast'!BF5</f>
        <v>46066</v>
      </c>
      <c r="BG5" s="220">
        <f>'C завтраками| Bed and breakfast'!BG5</f>
        <v>46067</v>
      </c>
      <c r="BH5" s="220">
        <f>'C завтраками| Bed and breakfast'!BH5</f>
        <v>46068</v>
      </c>
      <c r="BI5" s="220">
        <f>'C завтраками| Bed and breakfast'!BI5</f>
        <v>46069</v>
      </c>
      <c r="BJ5" s="220">
        <f>'C завтраками| Bed and breakfast'!BJ5</f>
        <v>46070</v>
      </c>
      <c r="BK5" s="220">
        <f>'C завтраками| Bed and breakfast'!BK5</f>
        <v>46071</v>
      </c>
      <c r="BL5" s="220">
        <f>'C завтраками| Bed and breakfast'!BL5</f>
        <v>46072</v>
      </c>
      <c r="BM5" s="220">
        <f>'C завтраками| Bed and breakfast'!BM5</f>
        <v>46073</v>
      </c>
      <c r="BN5" s="220">
        <f>'C завтраками| Bed and breakfast'!BN5</f>
        <v>46074</v>
      </c>
      <c r="BO5" s="220">
        <f>'C завтраками| Bed and breakfast'!BO5</f>
        <v>46075</v>
      </c>
      <c r="BP5" s="220">
        <f>'C завтраками| Bed and breakfast'!BP5</f>
        <v>46076</v>
      </c>
      <c r="BQ5" s="220">
        <f>'C завтраками| Bed and breakfast'!BQ5</f>
        <v>46077</v>
      </c>
      <c r="BR5" s="220">
        <f>'C завтраками| Bed and breakfast'!BR5</f>
        <v>46078</v>
      </c>
      <c r="BS5" s="220">
        <f>'C завтраками| Bed and breakfast'!BS5</f>
        <v>46079</v>
      </c>
      <c r="BT5" s="220">
        <f>'C завтраками| Bed and breakfast'!BT5</f>
        <v>46080</v>
      </c>
      <c r="BU5" s="220">
        <f>'C завтраками| Bed and breakfast'!BU5</f>
        <v>46081</v>
      </c>
      <c r="BV5" s="220">
        <f>'C завтраками| Bed and breakfast'!BV5</f>
        <v>46082</v>
      </c>
      <c r="BW5" s="220">
        <f>'C завтраками| Bed and breakfast'!BW5</f>
        <v>46083</v>
      </c>
      <c r="BX5" s="220">
        <f>'C завтраками| Bed and breakfast'!BX5</f>
        <v>46084</v>
      </c>
      <c r="BY5" s="220">
        <f>'C завтраками| Bed and breakfast'!BY5</f>
        <v>46085</v>
      </c>
      <c r="BZ5" s="220">
        <f>'C завтраками| Bed and breakfast'!BZ5</f>
        <v>46086</v>
      </c>
      <c r="CA5" s="220">
        <f>'C завтраками| Bed and breakfast'!CA5</f>
        <v>46087</v>
      </c>
      <c r="CB5" s="220">
        <f>'C завтраками| Bed and breakfast'!CB5</f>
        <v>46088</v>
      </c>
      <c r="CC5" s="220">
        <f>'C завтраками| Bed and breakfast'!CC5</f>
        <v>46089</v>
      </c>
      <c r="CD5" s="220">
        <f>'C завтраками| Bed and breakfast'!CD5</f>
        <v>46090</v>
      </c>
      <c r="CE5" s="220">
        <f>'C завтраками| Bed and breakfast'!CE5</f>
        <v>46091</v>
      </c>
      <c r="CF5" s="220">
        <f>'C завтраками| Bed and breakfast'!CF5</f>
        <v>46092</v>
      </c>
      <c r="CG5" s="220">
        <f>'C завтраками| Bed and breakfast'!CG5</f>
        <v>46093</v>
      </c>
      <c r="CH5" s="220">
        <f>'C завтраками| Bed and breakfast'!CH5</f>
        <v>46094</v>
      </c>
      <c r="CI5" s="220">
        <f>'C завтраками| Bed and breakfast'!CI5</f>
        <v>46095</v>
      </c>
      <c r="CJ5" s="220">
        <f>'C завтраками| Bed and breakfast'!CJ5</f>
        <v>46096</v>
      </c>
      <c r="CK5" s="220">
        <f>'C завтраками| Bed and breakfast'!CK5</f>
        <v>46097</v>
      </c>
      <c r="CL5" s="220">
        <f>'C завтраками| Bed and breakfast'!CL5</f>
        <v>46098</v>
      </c>
      <c r="CM5" s="220">
        <f>'C завтраками| Bed and breakfast'!CM5</f>
        <v>46099</v>
      </c>
      <c r="CN5" s="220">
        <f>'C завтраками| Bed and breakfast'!CN5</f>
        <v>46100</v>
      </c>
      <c r="CO5" s="220">
        <f>'C завтраками| Bed and breakfast'!CO5</f>
        <v>46101</v>
      </c>
      <c r="CP5" s="220">
        <f>'C завтраками| Bed and breakfast'!CP5</f>
        <v>46102</v>
      </c>
      <c r="CQ5" s="220">
        <f>'C завтраками| Bed and breakfast'!CQ5</f>
        <v>46103</v>
      </c>
      <c r="CR5" s="220">
        <f>'C завтраками| Bed and breakfast'!CR5</f>
        <v>46104</v>
      </c>
      <c r="CS5" s="220">
        <f>'C завтраками| Bed and breakfast'!CS5</f>
        <v>46105</v>
      </c>
      <c r="CT5" s="220">
        <f>'C завтраками| Bed and breakfast'!CT5</f>
        <v>46106</v>
      </c>
      <c r="CU5" s="220">
        <f>'C завтраками| Bed and breakfast'!CU5</f>
        <v>46107</v>
      </c>
      <c r="CV5" s="220">
        <f>'C завтраками| Bed and breakfast'!CV5</f>
        <v>46108</v>
      </c>
      <c r="CW5" s="220">
        <f>'C завтраками| Bed and breakfast'!CW5</f>
        <v>46109</v>
      </c>
      <c r="CX5" s="220">
        <f>'C завтраками| Bed and breakfast'!CX5</f>
        <v>46110</v>
      </c>
      <c r="CY5" s="220">
        <f>'C завтраками| Bed and breakfast'!CY5</f>
        <v>46111</v>
      </c>
      <c r="CZ5" s="220">
        <f>'C завтраками| Bed and breakfast'!CZ5</f>
        <v>46112</v>
      </c>
      <c r="DA5" s="220">
        <f>'C завтраками| Bed and breakfast'!DA5</f>
        <v>46113</v>
      </c>
      <c r="DB5" s="220">
        <f>'C завтраками| Bed and breakfast'!DB5</f>
        <v>46114</v>
      </c>
      <c r="DC5" s="220">
        <f>'C завтраками| Bed and breakfast'!DC5</f>
        <v>46115</v>
      </c>
      <c r="DD5" s="220">
        <f>'C завтраками| Bed and breakfast'!DD5</f>
        <v>46116</v>
      </c>
      <c r="DE5" s="220">
        <f>'C завтраками| Bed and breakfast'!DE5</f>
        <v>46117</v>
      </c>
      <c r="DF5" s="220">
        <f>'C завтраками| Bed and breakfast'!DF5</f>
        <v>46118</v>
      </c>
      <c r="DG5" s="220">
        <f>'C завтраками| Bed and breakfast'!DG5</f>
        <v>46119</v>
      </c>
      <c r="DH5" s="220">
        <f>'C завтраками| Bed and breakfast'!DH5</f>
        <v>46120</v>
      </c>
      <c r="DI5" s="220">
        <f>'C завтраками| Bed and breakfast'!DI5</f>
        <v>46121</v>
      </c>
      <c r="DJ5" s="220">
        <f>'C завтраками| Bed and breakfast'!DJ5</f>
        <v>46122</v>
      </c>
      <c r="DK5" s="220">
        <f>'C завтраками| Bed and breakfast'!DK5</f>
        <v>46123</v>
      </c>
      <c r="DL5" s="220">
        <f>'C завтраками| Bed and breakfast'!DL5</f>
        <v>46124</v>
      </c>
      <c r="DM5" s="220">
        <f>'C завтраками| Bed and breakfast'!DM5</f>
        <v>46125</v>
      </c>
      <c r="DN5" s="220">
        <f>'C завтраками| Bed and breakfast'!DN5</f>
        <v>46126</v>
      </c>
      <c r="DO5" s="220">
        <f>'C завтраками| Bed and breakfast'!DO5</f>
        <v>46127</v>
      </c>
      <c r="DP5" s="220">
        <f>'C завтраками| Bed and breakfast'!DP5</f>
        <v>46128</v>
      </c>
      <c r="DQ5" s="220">
        <f>'C завтраками| Bed and breakfast'!DQ5</f>
        <v>46129</v>
      </c>
      <c r="DR5" s="220">
        <f>'C завтраками| Bed and breakfast'!DR5</f>
        <v>46130</v>
      </c>
      <c r="DS5" s="220">
        <f>'C завтраками| Bed and breakfast'!DS5</f>
        <v>46131</v>
      </c>
      <c r="DT5" s="220">
        <f>'C завтраками| Bed and breakfast'!DT5</f>
        <v>46132</v>
      </c>
      <c r="DU5" s="220">
        <f>'C завтраками| Bed and breakfast'!DU5</f>
        <v>46133</v>
      </c>
      <c r="DV5" s="220">
        <f>'C завтраками| Bed and breakfast'!DV5</f>
        <v>46134</v>
      </c>
      <c r="DW5" s="220">
        <f>'C завтраками| Bed and breakfast'!DW5</f>
        <v>46135</v>
      </c>
      <c r="DX5" s="220">
        <f>'C завтраками| Bed and breakfast'!DX5</f>
        <v>46136</v>
      </c>
      <c r="DY5" s="220">
        <f>'C завтраками| Bed and breakfast'!DY5</f>
        <v>46137</v>
      </c>
      <c r="DZ5" s="220">
        <f>'C завтраками| Bed and breakfast'!DZ5</f>
        <v>46138</v>
      </c>
      <c r="EA5" s="220">
        <f>'C завтраками| Bed and breakfast'!EA5</f>
        <v>46139</v>
      </c>
      <c r="EB5" s="220">
        <f>'C завтраками| Bed and breakfast'!EB5</f>
        <v>46140</v>
      </c>
      <c r="EC5" s="220">
        <f>'C завтраками| Bed and breakfast'!EC5</f>
        <v>46141</v>
      </c>
      <c r="ED5" s="220">
        <f>'C завтраками| Bed and breakfast'!ED5</f>
        <v>46142</v>
      </c>
    </row>
    <row r="6" spans="1:134" s="53" customFormat="1" x14ac:dyDescent="0.2">
      <c r="A6" s="42" t="s">
        <v>83</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row>
    <row r="7" spans="1:134" s="53" customFormat="1" x14ac:dyDescent="0.2">
      <c r="A7" s="88">
        <v>1</v>
      </c>
      <c r="B7" s="8">
        <f>'C завтраками| Bed and breakfast'!B7</f>
        <v>15800</v>
      </c>
      <c r="C7" s="8">
        <f>'C завтраками| Bed and breakfast'!C7</f>
        <v>15800</v>
      </c>
      <c r="D7" s="8">
        <f>'C завтраками| Bed and breakfast'!D7</f>
        <v>17400</v>
      </c>
      <c r="E7" s="8">
        <f>'C завтраками| Bed and breakfast'!E7</f>
        <v>19000</v>
      </c>
      <c r="F7" s="8">
        <f>'C завтраками| Bed and breakfast'!F7</f>
        <v>21300</v>
      </c>
      <c r="G7" s="8">
        <f>'C завтраками| Bed and breakfast'!G7</f>
        <v>23600</v>
      </c>
      <c r="H7" s="8">
        <f>'C завтраками| Bed and breakfast'!H7</f>
        <v>23600</v>
      </c>
      <c r="I7" s="8">
        <f>'C завтраками| Bed and breakfast'!I7</f>
        <v>21300</v>
      </c>
      <c r="J7" s="8">
        <f>'C завтраками| Bed and breakfast'!J7</f>
        <v>23600</v>
      </c>
      <c r="K7" s="8">
        <f>'C завтраками| Bed and breakfast'!K7</f>
        <v>17400</v>
      </c>
      <c r="L7" s="8">
        <f>'C завтраками| Bed and breakfast'!L7</f>
        <v>15800</v>
      </c>
      <c r="M7" s="8">
        <f>'C завтраками| Bed and breakfast'!M7</f>
        <v>37250</v>
      </c>
      <c r="N7" s="8">
        <f>'C завтраками| Bed and breakfast'!N7</f>
        <v>51750</v>
      </c>
      <c r="O7" s="8">
        <f>'C завтраками| Bed and breakfast'!O7</f>
        <v>51750</v>
      </c>
      <c r="P7" s="8">
        <f>'C завтраками| Bed and breakfast'!P7</f>
        <v>51750</v>
      </c>
      <c r="Q7" s="8">
        <f>'C завтраками| Bed and breakfast'!Q7</f>
        <v>44750</v>
      </c>
      <c r="R7" s="8">
        <f>'C завтраками| Bed and breakfast'!R7</f>
        <v>44750</v>
      </c>
      <c r="S7" s="8">
        <f>'C завтраками| Bed and breakfast'!S7</f>
        <v>44750</v>
      </c>
      <c r="T7" s="8">
        <f>'C завтраками| Bed and breakfast'!T7</f>
        <v>44750</v>
      </c>
      <c r="U7" s="8">
        <f>'C завтраками| Bed and breakfast'!U7</f>
        <v>44750</v>
      </c>
      <c r="V7" s="8">
        <f>'C завтраками| Bed and breakfast'!V7</f>
        <v>44750</v>
      </c>
      <c r="W7" s="8">
        <f>'C завтраками| Bed and breakfast'!W7</f>
        <v>36450</v>
      </c>
      <c r="X7" s="8">
        <f>'C завтраками| Bed and breakfast'!X7</f>
        <v>19950</v>
      </c>
      <c r="Y7" s="8">
        <f>'C завтраками| Bed and breakfast'!Y7</f>
        <v>19950</v>
      </c>
      <c r="Z7" s="8">
        <f>'C завтраками| Bed and breakfast'!Z7</f>
        <v>19950</v>
      </c>
      <c r="AA7" s="8">
        <f>'C завтраками| Bed and breakfast'!AA7</f>
        <v>19950</v>
      </c>
      <c r="AB7" s="8">
        <f>'C завтраками| Bed and breakfast'!AB7</f>
        <v>19950</v>
      </c>
      <c r="AC7" s="8">
        <f>'C завтраками| Bed and breakfast'!AC7</f>
        <v>21950</v>
      </c>
      <c r="AD7" s="8">
        <f>'C завтраками| Bed and breakfast'!AD7</f>
        <v>21950</v>
      </c>
      <c r="AE7" s="8">
        <f>'C завтраками| Bed and breakfast'!AE7</f>
        <v>21950</v>
      </c>
      <c r="AF7" s="8">
        <f>'C завтраками| Bed and breakfast'!AF7</f>
        <v>21950</v>
      </c>
      <c r="AG7" s="8">
        <f>'C завтраками| Bed and breakfast'!AG7</f>
        <v>21950</v>
      </c>
      <c r="AH7" s="8">
        <f>'C завтраками| Bed and breakfast'!AH7</f>
        <v>19950</v>
      </c>
      <c r="AI7" s="8">
        <f>'C завтраками| Bed and breakfast'!AI7</f>
        <v>19950</v>
      </c>
      <c r="AJ7" s="8">
        <f>'C завтраками| Bed and breakfast'!AJ7</f>
        <v>19950</v>
      </c>
      <c r="AK7" s="8">
        <f>'C завтраками| Bed and breakfast'!AK7</f>
        <v>19950</v>
      </c>
      <c r="AL7" s="8">
        <f>'C завтраками| Bed and breakfast'!AL7</f>
        <v>19950</v>
      </c>
      <c r="AM7" s="8">
        <f>'C завтраками| Bed and breakfast'!AM7</f>
        <v>23950</v>
      </c>
      <c r="AN7" s="8">
        <f>'C завтраками| Bed and breakfast'!AN7</f>
        <v>23950</v>
      </c>
      <c r="AO7" s="8">
        <f>'C завтраками| Bed and breakfast'!AO7</f>
        <v>23950</v>
      </c>
      <c r="AP7" s="8">
        <f>'C завтраками| Bed and breakfast'!AP7</f>
        <v>23950</v>
      </c>
      <c r="AQ7" s="8">
        <f>'C завтраками| Bed and breakfast'!AQ7</f>
        <v>23950</v>
      </c>
      <c r="AR7" s="8">
        <f>'C завтраками| Bed and breakfast'!AR7</f>
        <v>25950</v>
      </c>
      <c r="AS7" s="8">
        <f>'C завтраками| Bed and breakfast'!AS7</f>
        <v>28450</v>
      </c>
      <c r="AT7" s="8">
        <f>'C завтраками| Bed and breakfast'!AT7</f>
        <v>28950</v>
      </c>
      <c r="AU7" s="8">
        <f>'C завтраками| Bed and breakfast'!AU7</f>
        <v>28950</v>
      </c>
      <c r="AV7" s="8">
        <f>'C завтраками| Bed and breakfast'!AV7</f>
        <v>28950</v>
      </c>
      <c r="AW7" s="8">
        <f>'C завтраками| Bed and breakfast'!AW7</f>
        <v>28950</v>
      </c>
      <c r="AX7" s="8">
        <f>'C завтраками| Bed and breakfast'!AX7</f>
        <v>28950</v>
      </c>
      <c r="AY7" s="8">
        <f>'C завтраками| Bed and breakfast'!AY7</f>
        <v>28950</v>
      </c>
      <c r="AZ7" s="8">
        <f>'C завтраками| Bed and breakfast'!AZ7</f>
        <v>28950</v>
      </c>
      <c r="BA7" s="8">
        <f>'C завтраками| Bed and breakfast'!BA7</f>
        <v>28950</v>
      </c>
      <c r="BB7" s="8">
        <f>'C завтраками| Bed and breakfast'!BB7</f>
        <v>28950</v>
      </c>
      <c r="BC7" s="8">
        <f>'C завтраками| Bed and breakfast'!BC7</f>
        <v>28950</v>
      </c>
      <c r="BD7" s="8">
        <f>'C завтраками| Bed and breakfast'!BD7</f>
        <v>26950</v>
      </c>
      <c r="BE7" s="8">
        <f>'C завтраками| Bed and breakfast'!BE7</f>
        <v>26950</v>
      </c>
      <c r="BF7" s="8">
        <f>'C завтраками| Bed and breakfast'!BF7</f>
        <v>28950</v>
      </c>
      <c r="BG7" s="8">
        <f>'C завтраками| Bed and breakfast'!BG7</f>
        <v>28950</v>
      </c>
      <c r="BH7" s="8">
        <f>'C завтраками| Bed and breakfast'!BH7</f>
        <v>30950</v>
      </c>
      <c r="BI7" s="8">
        <f>'C завтраками| Bed and breakfast'!BI7</f>
        <v>33450</v>
      </c>
      <c r="BJ7" s="8">
        <f>'C завтраками| Bed and breakfast'!BJ7</f>
        <v>33450</v>
      </c>
      <c r="BK7" s="8">
        <f>'C завтраками| Bed and breakfast'!BK7</f>
        <v>33450</v>
      </c>
      <c r="BL7" s="8">
        <f>'C завтраками| Bed and breakfast'!BL7</f>
        <v>33450</v>
      </c>
      <c r="BM7" s="8">
        <f>'C завтраками| Bed and breakfast'!BM7</f>
        <v>35950</v>
      </c>
      <c r="BN7" s="8">
        <f>'C завтраками| Bed and breakfast'!BN7</f>
        <v>38950</v>
      </c>
      <c r="BO7" s="8">
        <f>'C завтраками| Bed and breakfast'!BO7</f>
        <v>38950</v>
      </c>
      <c r="BP7" s="8">
        <f>'C завтраками| Bed and breakfast'!BP7</f>
        <v>35950</v>
      </c>
      <c r="BQ7" s="8">
        <f>'C завтраками| Bed and breakfast'!BQ7</f>
        <v>30950</v>
      </c>
      <c r="BR7" s="8">
        <f>'C завтраками| Bed and breakfast'!BR7</f>
        <v>30950</v>
      </c>
      <c r="BS7" s="8">
        <f>'C завтраками| Bed and breakfast'!BS7</f>
        <v>33450</v>
      </c>
      <c r="BT7" s="8">
        <f>'C завтраками| Bed and breakfast'!BT7</f>
        <v>33450</v>
      </c>
      <c r="BU7" s="8">
        <f>'C завтраками| Bed and breakfast'!BU7</f>
        <v>24950</v>
      </c>
      <c r="BV7" s="8">
        <f>'C завтраками| Bed and breakfast'!BV7</f>
        <v>25400</v>
      </c>
      <c r="BW7" s="8">
        <f>'C завтраками| Bed and breakfast'!BW7</f>
        <v>25400</v>
      </c>
      <c r="BX7" s="8">
        <f>'C завтраками| Bed and breakfast'!BX7</f>
        <v>25400</v>
      </c>
      <c r="BY7" s="8">
        <f>'C завтраками| Bed and breakfast'!BY7</f>
        <v>23900</v>
      </c>
      <c r="BZ7" s="8">
        <f>'C завтраками| Bed and breakfast'!BZ7</f>
        <v>23900</v>
      </c>
      <c r="CA7" s="8">
        <f>'C завтраками| Bed and breakfast'!CA7</f>
        <v>25400</v>
      </c>
      <c r="CB7" s="8">
        <f>'C завтраками| Bed and breakfast'!CB7</f>
        <v>25400</v>
      </c>
      <c r="CC7" s="8">
        <f>'C завтраками| Bed and breakfast'!CC7</f>
        <v>25400</v>
      </c>
      <c r="CD7" s="8">
        <f>'C завтраками| Bed and breakfast'!CD7</f>
        <v>23900</v>
      </c>
      <c r="CE7" s="8">
        <f>'C завтраками| Bed and breakfast'!CE7</f>
        <v>23900</v>
      </c>
      <c r="CF7" s="8">
        <f>'C завтраками| Bed and breakfast'!CF7</f>
        <v>23900</v>
      </c>
      <c r="CG7" s="8">
        <f>'C завтраками| Bed and breakfast'!CG7</f>
        <v>23900</v>
      </c>
      <c r="CH7" s="8">
        <f>'C завтраками| Bed and breakfast'!CH7</f>
        <v>23900</v>
      </c>
      <c r="CI7" s="8">
        <f>'C завтраками| Bed and breakfast'!CI7</f>
        <v>23900</v>
      </c>
      <c r="CJ7" s="8">
        <f>'C завтраками| Bed and breakfast'!CJ7</f>
        <v>23900</v>
      </c>
      <c r="CK7" s="8">
        <f>'C завтраками| Bed and breakfast'!CK7</f>
        <v>23900</v>
      </c>
      <c r="CL7" s="8">
        <f>'C завтраками| Bed and breakfast'!CL7</f>
        <v>23900</v>
      </c>
      <c r="CM7" s="8">
        <f>'C завтраками| Bed and breakfast'!CM7</f>
        <v>23900</v>
      </c>
      <c r="CN7" s="8">
        <f>'C завтраками| Bed and breakfast'!CN7</f>
        <v>23900</v>
      </c>
      <c r="CO7" s="8">
        <f>'C завтраками| Bed and breakfast'!CO7</f>
        <v>23900</v>
      </c>
      <c r="CP7" s="8">
        <f>'C завтраками| Bed and breakfast'!CP7</f>
        <v>23900</v>
      </c>
      <c r="CQ7" s="8">
        <f>'C завтраками| Bed and breakfast'!CQ7</f>
        <v>23900</v>
      </c>
      <c r="CR7" s="8">
        <f>'C завтраками| Bed and breakfast'!CR7</f>
        <v>23900</v>
      </c>
      <c r="CS7" s="8">
        <f>'C завтраками| Bed and breakfast'!CS7</f>
        <v>23900</v>
      </c>
      <c r="CT7" s="8">
        <f>'C завтраками| Bed and breakfast'!CT7</f>
        <v>23900</v>
      </c>
      <c r="CU7" s="8">
        <f>'C завтраками| Bed and breakfast'!CU7</f>
        <v>23900</v>
      </c>
      <c r="CV7" s="8">
        <f>'C завтраками| Bed and breakfast'!CV7</f>
        <v>23900</v>
      </c>
      <c r="CW7" s="8">
        <f>'C завтраками| Bed and breakfast'!CW7</f>
        <v>23900</v>
      </c>
      <c r="CX7" s="8">
        <f>'C завтраками| Bed and breakfast'!CX7</f>
        <v>23900</v>
      </c>
      <c r="CY7" s="8">
        <f>'C завтраками| Bed and breakfast'!CY7</f>
        <v>23900</v>
      </c>
      <c r="CZ7" s="8">
        <f>'C завтраками| Bed and breakfast'!CZ7</f>
        <v>23900</v>
      </c>
      <c r="DA7" s="8">
        <f>'C завтраками| Bed and breakfast'!DA7</f>
        <v>14650</v>
      </c>
      <c r="DB7" s="8">
        <f>'C завтраками| Bed and breakfast'!DB7</f>
        <v>14650</v>
      </c>
      <c r="DC7" s="8">
        <f>'C завтраками| Bed and breakfast'!DC7</f>
        <v>15150</v>
      </c>
      <c r="DD7" s="8">
        <f>'C завтраками| Bed and breakfast'!DD7</f>
        <v>15150</v>
      </c>
      <c r="DE7" s="8">
        <f>'C завтраками| Bed and breakfast'!DE7</f>
        <v>14650</v>
      </c>
      <c r="DF7" s="8">
        <f>'C завтраками| Bed and breakfast'!DF7</f>
        <v>14650</v>
      </c>
      <c r="DG7" s="8">
        <f>'C завтраками| Bed and breakfast'!DG7</f>
        <v>14650</v>
      </c>
      <c r="DH7" s="8">
        <f>'C завтраками| Bed and breakfast'!DH7</f>
        <v>14650</v>
      </c>
      <c r="DI7" s="8">
        <f>'C завтраками| Bed and breakfast'!DI7</f>
        <v>14650</v>
      </c>
      <c r="DJ7" s="8">
        <f>'C завтраками| Bed and breakfast'!DJ7</f>
        <v>15150</v>
      </c>
      <c r="DK7" s="8">
        <f>'C завтраками| Bed and breakfast'!DK7</f>
        <v>15150</v>
      </c>
      <c r="DL7" s="8">
        <f>'C завтраками| Bed and breakfast'!DL7</f>
        <v>14650</v>
      </c>
      <c r="DM7" s="8">
        <f>'C завтраками| Bed and breakfast'!DM7</f>
        <v>14650</v>
      </c>
      <c r="DN7" s="8">
        <f>'C завтраками| Bed and breakfast'!DN7</f>
        <v>14650</v>
      </c>
      <c r="DO7" s="8">
        <f>'C завтраками| Bed and breakfast'!DO7</f>
        <v>13650</v>
      </c>
      <c r="DP7" s="8">
        <f>'C завтраками| Bed and breakfast'!DP7</f>
        <v>13650</v>
      </c>
      <c r="DQ7" s="8">
        <f>'C завтраками| Bed and breakfast'!DQ7</f>
        <v>14350</v>
      </c>
      <c r="DR7" s="8">
        <f>'C завтраками| Bed and breakfast'!DR7</f>
        <v>14350</v>
      </c>
      <c r="DS7" s="8">
        <f>'C завтраками| Bed and breakfast'!DS7</f>
        <v>13650</v>
      </c>
      <c r="DT7" s="8">
        <f>'C завтраками| Bed and breakfast'!DT7</f>
        <v>13650</v>
      </c>
      <c r="DU7" s="8">
        <f>'C завтраками| Bed and breakfast'!DU7</f>
        <v>13650</v>
      </c>
      <c r="DV7" s="8">
        <f>'C завтраками| Bed and breakfast'!DV7</f>
        <v>13650</v>
      </c>
      <c r="DW7" s="8">
        <f>'C завтраками| Bed and breakfast'!DW7</f>
        <v>13650</v>
      </c>
      <c r="DX7" s="8">
        <f>'C завтраками| Bed and breakfast'!DX7</f>
        <v>14350</v>
      </c>
      <c r="DY7" s="8">
        <f>'C завтраками| Bed and breakfast'!DY7</f>
        <v>14350</v>
      </c>
      <c r="DZ7" s="8">
        <f>'C завтраками| Bed and breakfast'!DZ7</f>
        <v>13650</v>
      </c>
      <c r="EA7" s="8">
        <f>'C завтраками| Bed and breakfast'!EA7</f>
        <v>13650</v>
      </c>
      <c r="EB7" s="8">
        <f>'C завтраками| Bed and breakfast'!EB7</f>
        <v>13650</v>
      </c>
      <c r="EC7" s="8">
        <f>'C завтраками| Bed and breakfast'!EC7</f>
        <v>13650</v>
      </c>
      <c r="ED7" s="8">
        <f>'C завтраками| Bed and breakfast'!ED7</f>
        <v>14650</v>
      </c>
    </row>
    <row r="8" spans="1:134" s="53" customFormat="1" x14ac:dyDescent="0.2">
      <c r="A8" s="88">
        <v>2</v>
      </c>
      <c r="B8" s="8">
        <f>'C завтраками| Bed and breakfast'!B8</f>
        <v>17500</v>
      </c>
      <c r="C8" s="8">
        <f>'C завтраками| Bed and breakfast'!C8</f>
        <v>17500</v>
      </c>
      <c r="D8" s="8">
        <f>'C завтраками| Bed and breakfast'!D8</f>
        <v>19100</v>
      </c>
      <c r="E8" s="8">
        <f>'C завтраками| Bed and breakfast'!E8</f>
        <v>20700</v>
      </c>
      <c r="F8" s="8">
        <f>'C завтраками| Bed and breakfast'!F8</f>
        <v>23000</v>
      </c>
      <c r="G8" s="8">
        <f>'C завтраками| Bed and breakfast'!G8</f>
        <v>25300</v>
      </c>
      <c r="H8" s="8">
        <f>'C завтраками| Bed and breakfast'!H8</f>
        <v>25300</v>
      </c>
      <c r="I8" s="8">
        <f>'C завтраками| Bed and breakfast'!I8</f>
        <v>23000</v>
      </c>
      <c r="J8" s="8">
        <f>'C завтраками| Bed and breakfast'!J8</f>
        <v>25300</v>
      </c>
      <c r="K8" s="8">
        <f>'C завтраками| Bed and breakfast'!K8</f>
        <v>19100</v>
      </c>
      <c r="L8" s="8">
        <f>'C завтраками| Bed and breakfast'!L8</f>
        <v>18050</v>
      </c>
      <c r="M8" s="8">
        <f>'C завтраками| Bed and breakfast'!M8</f>
        <v>39500</v>
      </c>
      <c r="N8" s="8">
        <f>'C завтраками| Bed and breakfast'!N8</f>
        <v>54000</v>
      </c>
      <c r="O8" s="8">
        <f>'C завтраками| Bed and breakfast'!O8</f>
        <v>54000</v>
      </c>
      <c r="P8" s="8">
        <f>'C завтраками| Bed and breakfast'!P8</f>
        <v>54000</v>
      </c>
      <c r="Q8" s="8">
        <f>'C завтраками| Bed and breakfast'!Q8</f>
        <v>47000</v>
      </c>
      <c r="R8" s="8">
        <f>'C завтраками| Bed and breakfast'!R8</f>
        <v>47000</v>
      </c>
      <c r="S8" s="8">
        <f>'C завтраками| Bed and breakfast'!S8</f>
        <v>47000</v>
      </c>
      <c r="T8" s="8">
        <f>'C завтраками| Bed and breakfast'!T8</f>
        <v>47000</v>
      </c>
      <c r="U8" s="8">
        <f>'C завтраками| Bed and breakfast'!U8</f>
        <v>47000</v>
      </c>
      <c r="V8" s="8">
        <f>'C завтраками| Bed and breakfast'!V8</f>
        <v>47000</v>
      </c>
      <c r="W8" s="8">
        <f>'C завтраками| Bed and breakfast'!W8</f>
        <v>38400</v>
      </c>
      <c r="X8" s="8">
        <f>'C завтраками| Bed and breakfast'!X8</f>
        <v>21900</v>
      </c>
      <c r="Y8" s="8">
        <f>'C завтраками| Bed and breakfast'!Y8</f>
        <v>21900</v>
      </c>
      <c r="Z8" s="8">
        <f>'C завтраками| Bed and breakfast'!Z8</f>
        <v>21900</v>
      </c>
      <c r="AA8" s="8">
        <f>'C завтраками| Bed and breakfast'!AA8</f>
        <v>21900</v>
      </c>
      <c r="AB8" s="8">
        <f>'C завтраками| Bed and breakfast'!AB8</f>
        <v>21900</v>
      </c>
      <c r="AC8" s="8">
        <f>'C завтраками| Bed and breakfast'!AC8</f>
        <v>23900</v>
      </c>
      <c r="AD8" s="8">
        <f>'C завтраками| Bed and breakfast'!AD8</f>
        <v>23900</v>
      </c>
      <c r="AE8" s="8">
        <f>'C завтраками| Bed and breakfast'!AE8</f>
        <v>23900</v>
      </c>
      <c r="AF8" s="8">
        <f>'C завтраками| Bed and breakfast'!AF8</f>
        <v>23900</v>
      </c>
      <c r="AG8" s="8">
        <f>'C завтраками| Bed and breakfast'!AG8</f>
        <v>23900</v>
      </c>
      <c r="AH8" s="8">
        <f>'C завтраками| Bed and breakfast'!AH8</f>
        <v>21900</v>
      </c>
      <c r="AI8" s="8">
        <f>'C завтраками| Bed and breakfast'!AI8</f>
        <v>21900</v>
      </c>
      <c r="AJ8" s="8">
        <f>'C завтраками| Bed and breakfast'!AJ8</f>
        <v>21900</v>
      </c>
      <c r="AK8" s="8">
        <f>'C завтраками| Bed and breakfast'!AK8</f>
        <v>21900</v>
      </c>
      <c r="AL8" s="8">
        <f>'C завтраками| Bed and breakfast'!AL8</f>
        <v>21900</v>
      </c>
      <c r="AM8" s="8">
        <f>'C завтраками| Bed and breakfast'!AM8</f>
        <v>25900</v>
      </c>
      <c r="AN8" s="8">
        <f>'C завтраками| Bed and breakfast'!AN8</f>
        <v>25900</v>
      </c>
      <c r="AO8" s="8">
        <f>'C завтраками| Bed and breakfast'!AO8</f>
        <v>25900</v>
      </c>
      <c r="AP8" s="8">
        <f>'C завтраками| Bed and breakfast'!AP8</f>
        <v>25900</v>
      </c>
      <c r="AQ8" s="8">
        <f>'C завтраками| Bed and breakfast'!AQ8</f>
        <v>25900</v>
      </c>
      <c r="AR8" s="8">
        <f>'C завтраками| Bed and breakfast'!AR8</f>
        <v>27900</v>
      </c>
      <c r="AS8" s="8">
        <f>'C завтраками| Bed and breakfast'!AS8</f>
        <v>30400</v>
      </c>
      <c r="AT8" s="8">
        <f>'C завтраками| Bed and breakfast'!AT8</f>
        <v>30900</v>
      </c>
      <c r="AU8" s="8">
        <f>'C завтраками| Bed and breakfast'!AU8</f>
        <v>30900</v>
      </c>
      <c r="AV8" s="8">
        <f>'C завтраками| Bed and breakfast'!AV8</f>
        <v>30900</v>
      </c>
      <c r="AW8" s="8">
        <f>'C завтраками| Bed and breakfast'!AW8</f>
        <v>30900</v>
      </c>
      <c r="AX8" s="8">
        <f>'C завтраками| Bed and breakfast'!AX8</f>
        <v>30900</v>
      </c>
      <c r="AY8" s="8">
        <f>'C завтраками| Bed and breakfast'!AY8</f>
        <v>30900</v>
      </c>
      <c r="AZ8" s="8">
        <f>'C завтраками| Bed and breakfast'!AZ8</f>
        <v>30900</v>
      </c>
      <c r="BA8" s="8">
        <f>'C завтраками| Bed and breakfast'!BA8</f>
        <v>30900</v>
      </c>
      <c r="BB8" s="8">
        <f>'C завтраками| Bed and breakfast'!BB8</f>
        <v>30900</v>
      </c>
      <c r="BC8" s="8">
        <f>'C завтраками| Bed and breakfast'!BC8</f>
        <v>30900</v>
      </c>
      <c r="BD8" s="8">
        <f>'C завтраками| Bed and breakfast'!BD8</f>
        <v>28900</v>
      </c>
      <c r="BE8" s="8">
        <f>'C завтраками| Bed and breakfast'!BE8</f>
        <v>28900</v>
      </c>
      <c r="BF8" s="8">
        <f>'C завтраками| Bed and breakfast'!BF8</f>
        <v>30900</v>
      </c>
      <c r="BG8" s="8">
        <f>'C завтраками| Bed and breakfast'!BG8</f>
        <v>30900</v>
      </c>
      <c r="BH8" s="8">
        <f>'C завтраками| Bed and breakfast'!BH8</f>
        <v>32900</v>
      </c>
      <c r="BI8" s="8">
        <f>'C завтраками| Bed and breakfast'!BI8</f>
        <v>35400</v>
      </c>
      <c r="BJ8" s="8">
        <f>'C завтраками| Bed and breakfast'!BJ8</f>
        <v>35400</v>
      </c>
      <c r="BK8" s="8">
        <f>'C завтраками| Bed and breakfast'!BK8</f>
        <v>35400</v>
      </c>
      <c r="BL8" s="8">
        <f>'C завтраками| Bed and breakfast'!BL8</f>
        <v>35400</v>
      </c>
      <c r="BM8" s="8">
        <f>'C завтраками| Bed and breakfast'!BM8</f>
        <v>37900</v>
      </c>
      <c r="BN8" s="8">
        <f>'C завтраками| Bed and breakfast'!BN8</f>
        <v>40900</v>
      </c>
      <c r="BO8" s="8">
        <f>'C завтраками| Bed and breakfast'!BO8</f>
        <v>40900</v>
      </c>
      <c r="BP8" s="8">
        <f>'C завтраками| Bed and breakfast'!BP8</f>
        <v>37900</v>
      </c>
      <c r="BQ8" s="8">
        <f>'C завтраками| Bed and breakfast'!BQ8</f>
        <v>32900</v>
      </c>
      <c r="BR8" s="8">
        <f>'C завтраками| Bed and breakfast'!BR8</f>
        <v>32900</v>
      </c>
      <c r="BS8" s="8">
        <f>'C завтраками| Bed and breakfast'!BS8</f>
        <v>35400</v>
      </c>
      <c r="BT8" s="8">
        <f>'C завтраками| Bed and breakfast'!BT8</f>
        <v>35400</v>
      </c>
      <c r="BU8" s="8">
        <f>'C завтраками| Bed and breakfast'!BU8</f>
        <v>26900</v>
      </c>
      <c r="BV8" s="8">
        <f>'C завтраками| Bed and breakfast'!BV8</f>
        <v>27350</v>
      </c>
      <c r="BW8" s="8">
        <f>'C завтраками| Bed and breakfast'!BW8</f>
        <v>27350</v>
      </c>
      <c r="BX8" s="8">
        <f>'C завтраками| Bed and breakfast'!BX8</f>
        <v>27350</v>
      </c>
      <c r="BY8" s="8">
        <f>'C завтраками| Bed and breakfast'!BY8</f>
        <v>25850</v>
      </c>
      <c r="BZ8" s="8">
        <f>'C завтраками| Bed and breakfast'!BZ8</f>
        <v>25850</v>
      </c>
      <c r="CA8" s="8">
        <f>'C завтраками| Bed and breakfast'!CA8</f>
        <v>27350</v>
      </c>
      <c r="CB8" s="8">
        <f>'C завтраками| Bed and breakfast'!CB8</f>
        <v>27350</v>
      </c>
      <c r="CC8" s="8">
        <f>'C завтраками| Bed and breakfast'!CC8</f>
        <v>27350</v>
      </c>
      <c r="CD8" s="8">
        <f>'C завтраками| Bed and breakfast'!CD8</f>
        <v>25850</v>
      </c>
      <c r="CE8" s="8">
        <f>'C завтраками| Bed and breakfast'!CE8</f>
        <v>25850</v>
      </c>
      <c r="CF8" s="8">
        <f>'C завтраками| Bed and breakfast'!CF8</f>
        <v>25850</v>
      </c>
      <c r="CG8" s="8">
        <f>'C завтраками| Bed and breakfast'!CG8</f>
        <v>25850</v>
      </c>
      <c r="CH8" s="8">
        <f>'C завтраками| Bed and breakfast'!CH8</f>
        <v>25850</v>
      </c>
      <c r="CI8" s="8">
        <f>'C завтраками| Bed and breakfast'!CI8</f>
        <v>25850</v>
      </c>
      <c r="CJ8" s="8">
        <f>'C завтраками| Bed and breakfast'!CJ8</f>
        <v>25850</v>
      </c>
      <c r="CK8" s="8">
        <f>'C завтраками| Bed and breakfast'!CK8</f>
        <v>25850</v>
      </c>
      <c r="CL8" s="8">
        <f>'C завтраками| Bed and breakfast'!CL8</f>
        <v>25850</v>
      </c>
      <c r="CM8" s="8">
        <f>'C завтраками| Bed and breakfast'!CM8</f>
        <v>25850</v>
      </c>
      <c r="CN8" s="8">
        <f>'C завтраками| Bed and breakfast'!CN8</f>
        <v>25850</v>
      </c>
      <c r="CO8" s="8">
        <f>'C завтраками| Bed and breakfast'!CO8</f>
        <v>25850</v>
      </c>
      <c r="CP8" s="8">
        <f>'C завтраками| Bed and breakfast'!CP8</f>
        <v>25850</v>
      </c>
      <c r="CQ8" s="8">
        <f>'C завтраками| Bed and breakfast'!CQ8</f>
        <v>25850</v>
      </c>
      <c r="CR8" s="8">
        <f>'C завтраками| Bed and breakfast'!CR8</f>
        <v>25850</v>
      </c>
      <c r="CS8" s="8">
        <f>'C завтраками| Bed and breakfast'!CS8</f>
        <v>25850</v>
      </c>
      <c r="CT8" s="8">
        <f>'C завтраками| Bed and breakfast'!CT8</f>
        <v>25850</v>
      </c>
      <c r="CU8" s="8">
        <f>'C завтраками| Bed and breakfast'!CU8</f>
        <v>25850</v>
      </c>
      <c r="CV8" s="8">
        <f>'C завтраками| Bed and breakfast'!CV8</f>
        <v>25850</v>
      </c>
      <c r="CW8" s="8">
        <f>'C завтраками| Bed and breakfast'!CW8</f>
        <v>25850</v>
      </c>
      <c r="CX8" s="8">
        <f>'C завтраками| Bed and breakfast'!CX8</f>
        <v>25850</v>
      </c>
      <c r="CY8" s="8">
        <f>'C завтраками| Bed and breakfast'!CY8</f>
        <v>25850</v>
      </c>
      <c r="CZ8" s="8">
        <f>'C завтраками| Bed and breakfast'!CZ8</f>
        <v>25850</v>
      </c>
      <c r="DA8" s="8">
        <f>'C завтраками| Bed and breakfast'!DA8</f>
        <v>16500</v>
      </c>
      <c r="DB8" s="8">
        <f>'C завтраками| Bed and breakfast'!DB8</f>
        <v>16500</v>
      </c>
      <c r="DC8" s="8">
        <f>'C завтраками| Bed and breakfast'!DC8</f>
        <v>17000</v>
      </c>
      <c r="DD8" s="8">
        <f>'C завтраками| Bed and breakfast'!DD8</f>
        <v>17000</v>
      </c>
      <c r="DE8" s="8">
        <f>'C завтраками| Bed and breakfast'!DE8</f>
        <v>16500</v>
      </c>
      <c r="DF8" s="8">
        <f>'C завтраками| Bed and breakfast'!DF8</f>
        <v>16500</v>
      </c>
      <c r="DG8" s="8">
        <f>'C завтраками| Bed and breakfast'!DG8</f>
        <v>16500</v>
      </c>
      <c r="DH8" s="8">
        <f>'C завтраками| Bed and breakfast'!DH8</f>
        <v>16500</v>
      </c>
      <c r="DI8" s="8">
        <f>'C завтраками| Bed and breakfast'!DI8</f>
        <v>16500</v>
      </c>
      <c r="DJ8" s="8">
        <f>'C завтраками| Bed and breakfast'!DJ8</f>
        <v>17000</v>
      </c>
      <c r="DK8" s="8">
        <f>'C завтраками| Bed and breakfast'!DK8</f>
        <v>17000</v>
      </c>
      <c r="DL8" s="8">
        <f>'C завтраками| Bed and breakfast'!DL8</f>
        <v>16500</v>
      </c>
      <c r="DM8" s="8">
        <f>'C завтраками| Bed and breakfast'!DM8</f>
        <v>16500</v>
      </c>
      <c r="DN8" s="8">
        <f>'C завтраками| Bed and breakfast'!DN8</f>
        <v>16500</v>
      </c>
      <c r="DO8" s="8">
        <f>'C завтраками| Bed and breakfast'!DO8</f>
        <v>15500</v>
      </c>
      <c r="DP8" s="8">
        <f>'C завтраками| Bed and breakfast'!DP8</f>
        <v>15500</v>
      </c>
      <c r="DQ8" s="8">
        <f>'C завтраками| Bed and breakfast'!DQ8</f>
        <v>16200</v>
      </c>
      <c r="DR8" s="8">
        <f>'C завтраками| Bed and breakfast'!DR8</f>
        <v>16200</v>
      </c>
      <c r="DS8" s="8">
        <f>'C завтраками| Bed and breakfast'!DS8</f>
        <v>15500</v>
      </c>
      <c r="DT8" s="8">
        <f>'C завтраками| Bed and breakfast'!DT8</f>
        <v>15500</v>
      </c>
      <c r="DU8" s="8">
        <f>'C завтраками| Bed and breakfast'!DU8</f>
        <v>15500</v>
      </c>
      <c r="DV8" s="8">
        <f>'C завтраками| Bed and breakfast'!DV8</f>
        <v>15500</v>
      </c>
      <c r="DW8" s="8">
        <f>'C завтраками| Bed and breakfast'!DW8</f>
        <v>15500</v>
      </c>
      <c r="DX8" s="8">
        <f>'C завтраками| Bed and breakfast'!DX8</f>
        <v>16200</v>
      </c>
      <c r="DY8" s="8">
        <f>'C завтраками| Bed and breakfast'!DY8</f>
        <v>16200</v>
      </c>
      <c r="DZ8" s="8">
        <f>'C завтраками| Bed and breakfast'!DZ8</f>
        <v>15500</v>
      </c>
      <c r="EA8" s="8">
        <f>'C завтраками| Bed and breakfast'!EA8</f>
        <v>15500</v>
      </c>
      <c r="EB8" s="8">
        <f>'C завтраками| Bed and breakfast'!EB8</f>
        <v>15500</v>
      </c>
      <c r="EC8" s="8">
        <f>'C завтраками| Bed and breakfast'!EC8</f>
        <v>15500</v>
      </c>
      <c r="ED8" s="8">
        <f>'C завтраками| Bed and breakfast'!ED8</f>
        <v>16500</v>
      </c>
    </row>
    <row r="9" spans="1:134" s="53" customFormat="1" x14ac:dyDescent="0.2">
      <c r="A9" s="42" t="s">
        <v>234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row>
    <row r="10" spans="1:134" s="53" customFormat="1" x14ac:dyDescent="0.2">
      <c r="A10" s="180">
        <v>1</v>
      </c>
      <c r="B10" s="8">
        <f>'C завтраками| Bed and breakfast'!B10</f>
        <v>16800</v>
      </c>
      <c r="C10" s="8">
        <f>'C завтраками| Bed and breakfast'!C10</f>
        <v>16800</v>
      </c>
      <c r="D10" s="8">
        <f>'C завтраками| Bed and breakfast'!D10</f>
        <v>18400</v>
      </c>
      <c r="E10" s="8">
        <f>'C завтраками| Bed and breakfast'!E10</f>
        <v>20000</v>
      </c>
      <c r="F10" s="8">
        <f>'C завтраками| Bed and breakfast'!F10</f>
        <v>22300</v>
      </c>
      <c r="G10" s="8">
        <f>'C завтраками| Bed and breakfast'!G10</f>
        <v>24600</v>
      </c>
      <c r="H10" s="8">
        <f>'C завтраками| Bed and breakfast'!H10</f>
        <v>24600</v>
      </c>
      <c r="I10" s="8">
        <f>'C завтраками| Bed and breakfast'!I10</f>
        <v>22300</v>
      </c>
      <c r="J10" s="8">
        <f>'C завтраками| Bed and breakfast'!J10</f>
        <v>24600</v>
      </c>
      <c r="K10" s="8">
        <f>'C завтраками| Bed and breakfast'!K10</f>
        <v>18400</v>
      </c>
      <c r="L10" s="8">
        <f>'C завтраками| Bed and breakfast'!L10</f>
        <v>17800</v>
      </c>
      <c r="M10" s="8">
        <f>'C завтраками| Bed and breakfast'!M10</f>
        <v>39250</v>
      </c>
      <c r="N10" s="8">
        <f>'C завтраками| Bed and breakfast'!N10</f>
        <v>53750</v>
      </c>
      <c r="O10" s="8">
        <f>'C завтраками| Bed and breakfast'!O10</f>
        <v>53750</v>
      </c>
      <c r="P10" s="8">
        <f>'C завтраками| Bed and breakfast'!P10</f>
        <v>53750</v>
      </c>
      <c r="Q10" s="8">
        <f>'C завтраками| Bed and breakfast'!Q10</f>
        <v>46750</v>
      </c>
      <c r="R10" s="8">
        <f>'C завтраками| Bed and breakfast'!R10</f>
        <v>46750</v>
      </c>
      <c r="S10" s="8">
        <f>'C завтраками| Bed and breakfast'!S10</f>
        <v>46750</v>
      </c>
      <c r="T10" s="8">
        <f>'C завтраками| Bed and breakfast'!T10</f>
        <v>46750</v>
      </c>
      <c r="U10" s="8">
        <f>'C завтраками| Bed and breakfast'!U10</f>
        <v>46750</v>
      </c>
      <c r="V10" s="8">
        <f>'C завтраками| Bed and breakfast'!V10</f>
        <v>46750</v>
      </c>
      <c r="W10" s="8">
        <f>'C завтраками| Bed and breakfast'!W10</f>
        <v>38450</v>
      </c>
      <c r="X10" s="8">
        <f>'C завтраками| Bed and breakfast'!X10</f>
        <v>21950</v>
      </c>
      <c r="Y10" s="8">
        <f>'C завтраками| Bed and breakfast'!Y10</f>
        <v>21950</v>
      </c>
      <c r="Z10" s="8">
        <f>'C завтраками| Bed and breakfast'!Z10</f>
        <v>21950</v>
      </c>
      <c r="AA10" s="8">
        <f>'C завтраками| Bed and breakfast'!AA10</f>
        <v>21950</v>
      </c>
      <c r="AB10" s="8">
        <f>'C завтраками| Bed and breakfast'!AB10</f>
        <v>21950</v>
      </c>
      <c r="AC10" s="8">
        <f>'C завтраками| Bed and breakfast'!AC10</f>
        <v>23950</v>
      </c>
      <c r="AD10" s="8">
        <f>'C завтраками| Bed and breakfast'!AD10</f>
        <v>23950</v>
      </c>
      <c r="AE10" s="8">
        <f>'C завтраками| Bed and breakfast'!AE10</f>
        <v>23950</v>
      </c>
      <c r="AF10" s="8">
        <f>'C завтраками| Bed and breakfast'!AF10</f>
        <v>23950</v>
      </c>
      <c r="AG10" s="8">
        <f>'C завтраками| Bed and breakfast'!AG10</f>
        <v>23950</v>
      </c>
      <c r="AH10" s="8">
        <f>'C завтраками| Bed and breakfast'!AH10</f>
        <v>21950</v>
      </c>
      <c r="AI10" s="8">
        <f>'C завтраками| Bed and breakfast'!AI10</f>
        <v>21950</v>
      </c>
      <c r="AJ10" s="8">
        <f>'C завтраками| Bed and breakfast'!AJ10</f>
        <v>21950</v>
      </c>
      <c r="AK10" s="8">
        <f>'C завтраками| Bed and breakfast'!AK10</f>
        <v>21950</v>
      </c>
      <c r="AL10" s="8">
        <f>'C завтраками| Bed and breakfast'!AL10</f>
        <v>21950</v>
      </c>
      <c r="AM10" s="8">
        <f>'C завтраками| Bed and breakfast'!AM10</f>
        <v>25950</v>
      </c>
      <c r="AN10" s="8">
        <f>'C завтраками| Bed and breakfast'!AN10</f>
        <v>25950</v>
      </c>
      <c r="AO10" s="8">
        <f>'C завтраками| Bed and breakfast'!AO10</f>
        <v>25950</v>
      </c>
      <c r="AP10" s="8">
        <f>'C завтраками| Bed and breakfast'!AP10</f>
        <v>25950</v>
      </c>
      <c r="AQ10" s="8">
        <f>'C завтраками| Bed and breakfast'!AQ10</f>
        <v>25950</v>
      </c>
      <c r="AR10" s="8">
        <f>'C завтраками| Bed and breakfast'!AR10</f>
        <v>27950</v>
      </c>
      <c r="AS10" s="8">
        <f>'C завтраками| Bed and breakfast'!AS10</f>
        <v>30450</v>
      </c>
      <c r="AT10" s="8">
        <f>'C завтраками| Bed and breakfast'!AT10</f>
        <v>30950</v>
      </c>
      <c r="AU10" s="8">
        <f>'C завтраками| Bed and breakfast'!AU10</f>
        <v>30950</v>
      </c>
      <c r="AV10" s="8">
        <f>'C завтраками| Bed and breakfast'!AV10</f>
        <v>30950</v>
      </c>
      <c r="AW10" s="8">
        <f>'C завтраками| Bed and breakfast'!AW10</f>
        <v>30950</v>
      </c>
      <c r="AX10" s="8">
        <f>'C завтраками| Bed and breakfast'!AX10</f>
        <v>30950</v>
      </c>
      <c r="AY10" s="8">
        <f>'C завтраками| Bed and breakfast'!AY10</f>
        <v>30950</v>
      </c>
      <c r="AZ10" s="8">
        <f>'C завтраками| Bed and breakfast'!AZ10</f>
        <v>30950</v>
      </c>
      <c r="BA10" s="8">
        <f>'C завтраками| Bed and breakfast'!BA10</f>
        <v>30950</v>
      </c>
      <c r="BB10" s="8">
        <f>'C завтраками| Bed and breakfast'!BB10</f>
        <v>30950</v>
      </c>
      <c r="BC10" s="8">
        <f>'C завтраками| Bed and breakfast'!BC10</f>
        <v>30950</v>
      </c>
      <c r="BD10" s="8">
        <f>'C завтраками| Bed and breakfast'!BD10</f>
        <v>28950</v>
      </c>
      <c r="BE10" s="8">
        <f>'C завтраками| Bed and breakfast'!BE10</f>
        <v>28950</v>
      </c>
      <c r="BF10" s="8">
        <f>'C завтраками| Bed and breakfast'!BF10</f>
        <v>30950</v>
      </c>
      <c r="BG10" s="8">
        <f>'C завтраками| Bed and breakfast'!BG10</f>
        <v>30950</v>
      </c>
      <c r="BH10" s="8">
        <f>'C завтраками| Bed and breakfast'!BH10</f>
        <v>32950</v>
      </c>
      <c r="BI10" s="8">
        <f>'C завтраками| Bed and breakfast'!BI10</f>
        <v>35450</v>
      </c>
      <c r="BJ10" s="8">
        <f>'C завтраками| Bed and breakfast'!BJ10</f>
        <v>35450</v>
      </c>
      <c r="BK10" s="8">
        <f>'C завтраками| Bed and breakfast'!BK10</f>
        <v>35450</v>
      </c>
      <c r="BL10" s="8">
        <f>'C завтраками| Bed and breakfast'!BL10</f>
        <v>35450</v>
      </c>
      <c r="BM10" s="8">
        <f>'C завтраками| Bed and breakfast'!BM10</f>
        <v>37950</v>
      </c>
      <c r="BN10" s="8">
        <f>'C завтраками| Bed and breakfast'!BN10</f>
        <v>40950</v>
      </c>
      <c r="BO10" s="8">
        <f>'C завтраками| Bed and breakfast'!BO10</f>
        <v>40950</v>
      </c>
      <c r="BP10" s="8">
        <f>'C завтраками| Bed and breakfast'!BP10</f>
        <v>37950</v>
      </c>
      <c r="BQ10" s="8">
        <f>'C завтраками| Bed and breakfast'!BQ10</f>
        <v>32950</v>
      </c>
      <c r="BR10" s="8">
        <f>'C завтраками| Bed and breakfast'!BR10</f>
        <v>32950</v>
      </c>
      <c r="BS10" s="8">
        <f>'C завтраками| Bed and breakfast'!BS10</f>
        <v>35450</v>
      </c>
      <c r="BT10" s="8">
        <f>'C завтраками| Bed and breakfast'!BT10</f>
        <v>35450</v>
      </c>
      <c r="BU10" s="8">
        <f>'C завтраками| Bed and breakfast'!BU10</f>
        <v>26950</v>
      </c>
      <c r="BV10" s="8">
        <f>'C завтраками| Bed and breakfast'!BV10</f>
        <v>27400</v>
      </c>
      <c r="BW10" s="8">
        <f>'C завтраками| Bed and breakfast'!BW10</f>
        <v>27400</v>
      </c>
      <c r="BX10" s="8">
        <f>'C завтраками| Bed and breakfast'!BX10</f>
        <v>27400</v>
      </c>
      <c r="BY10" s="8">
        <f>'C завтраками| Bed and breakfast'!BY10</f>
        <v>25900</v>
      </c>
      <c r="BZ10" s="8">
        <f>'C завтраками| Bed and breakfast'!BZ10</f>
        <v>25900</v>
      </c>
      <c r="CA10" s="8">
        <f>'C завтраками| Bed and breakfast'!CA10</f>
        <v>27400</v>
      </c>
      <c r="CB10" s="8">
        <f>'C завтраками| Bed and breakfast'!CB10</f>
        <v>27400</v>
      </c>
      <c r="CC10" s="8">
        <f>'C завтраками| Bed and breakfast'!CC10</f>
        <v>27400</v>
      </c>
      <c r="CD10" s="8">
        <f>'C завтраками| Bed and breakfast'!CD10</f>
        <v>25900</v>
      </c>
      <c r="CE10" s="8">
        <f>'C завтраками| Bed and breakfast'!CE10</f>
        <v>25900</v>
      </c>
      <c r="CF10" s="8">
        <f>'C завтраками| Bed and breakfast'!CF10</f>
        <v>25900</v>
      </c>
      <c r="CG10" s="8">
        <f>'C завтраками| Bed and breakfast'!CG10</f>
        <v>25900</v>
      </c>
      <c r="CH10" s="8">
        <f>'C завтраками| Bed and breakfast'!CH10</f>
        <v>25900</v>
      </c>
      <c r="CI10" s="8">
        <f>'C завтраками| Bed and breakfast'!CI10</f>
        <v>25900</v>
      </c>
      <c r="CJ10" s="8">
        <f>'C завтраками| Bed and breakfast'!CJ10</f>
        <v>25900</v>
      </c>
      <c r="CK10" s="8">
        <f>'C завтраками| Bed and breakfast'!CK10</f>
        <v>25900</v>
      </c>
      <c r="CL10" s="8">
        <f>'C завтраками| Bed and breakfast'!CL10</f>
        <v>25900</v>
      </c>
      <c r="CM10" s="8">
        <f>'C завтраками| Bed and breakfast'!CM10</f>
        <v>25900</v>
      </c>
      <c r="CN10" s="8">
        <f>'C завтраками| Bed and breakfast'!CN10</f>
        <v>25900</v>
      </c>
      <c r="CO10" s="8">
        <f>'C завтраками| Bed and breakfast'!CO10</f>
        <v>25900</v>
      </c>
      <c r="CP10" s="8">
        <f>'C завтраками| Bed and breakfast'!CP10</f>
        <v>25900</v>
      </c>
      <c r="CQ10" s="8">
        <f>'C завтраками| Bed and breakfast'!CQ10</f>
        <v>25900</v>
      </c>
      <c r="CR10" s="8">
        <f>'C завтраками| Bed and breakfast'!CR10</f>
        <v>25900</v>
      </c>
      <c r="CS10" s="8">
        <f>'C завтраками| Bed and breakfast'!CS10</f>
        <v>25900</v>
      </c>
      <c r="CT10" s="8">
        <f>'C завтраками| Bed and breakfast'!CT10</f>
        <v>25900</v>
      </c>
      <c r="CU10" s="8">
        <f>'C завтраками| Bed and breakfast'!CU10</f>
        <v>25900</v>
      </c>
      <c r="CV10" s="8">
        <f>'C завтраками| Bed and breakfast'!CV10</f>
        <v>25900</v>
      </c>
      <c r="CW10" s="8">
        <f>'C завтраками| Bed and breakfast'!CW10</f>
        <v>25900</v>
      </c>
      <c r="CX10" s="8">
        <f>'C завтраками| Bed and breakfast'!CX10</f>
        <v>25900</v>
      </c>
      <c r="CY10" s="8">
        <f>'C завтраками| Bed and breakfast'!CY10</f>
        <v>25900</v>
      </c>
      <c r="CZ10" s="8">
        <f>'C завтраками| Bed and breakfast'!CZ10</f>
        <v>25900</v>
      </c>
      <c r="DA10" s="8">
        <f>'C завтраками| Bed and breakfast'!DA10</f>
        <v>16650</v>
      </c>
      <c r="DB10" s="8">
        <f>'C завтраками| Bed and breakfast'!DB10</f>
        <v>16650</v>
      </c>
      <c r="DC10" s="8">
        <f>'C завтраками| Bed and breakfast'!DC10</f>
        <v>17150</v>
      </c>
      <c r="DD10" s="8">
        <f>'C завтраками| Bed and breakfast'!DD10</f>
        <v>17150</v>
      </c>
      <c r="DE10" s="8">
        <f>'C завтраками| Bed and breakfast'!DE10</f>
        <v>16650</v>
      </c>
      <c r="DF10" s="8">
        <f>'C завтраками| Bed and breakfast'!DF10</f>
        <v>16650</v>
      </c>
      <c r="DG10" s="8">
        <f>'C завтраками| Bed and breakfast'!DG10</f>
        <v>16650</v>
      </c>
      <c r="DH10" s="8">
        <f>'C завтраками| Bed and breakfast'!DH10</f>
        <v>16650</v>
      </c>
      <c r="DI10" s="8">
        <f>'C завтраками| Bed and breakfast'!DI10</f>
        <v>16650</v>
      </c>
      <c r="DJ10" s="8">
        <f>'C завтраками| Bed and breakfast'!DJ10</f>
        <v>17150</v>
      </c>
      <c r="DK10" s="8">
        <f>'C завтраками| Bed and breakfast'!DK10</f>
        <v>17150</v>
      </c>
      <c r="DL10" s="8">
        <f>'C завтраками| Bed and breakfast'!DL10</f>
        <v>16650</v>
      </c>
      <c r="DM10" s="8">
        <f>'C завтраками| Bed and breakfast'!DM10</f>
        <v>16650</v>
      </c>
      <c r="DN10" s="8">
        <f>'C завтраками| Bed and breakfast'!DN10</f>
        <v>16650</v>
      </c>
      <c r="DO10" s="8">
        <f>'C завтраками| Bed and breakfast'!DO10</f>
        <v>15650</v>
      </c>
      <c r="DP10" s="8">
        <f>'C завтраками| Bed and breakfast'!DP10</f>
        <v>15650</v>
      </c>
      <c r="DQ10" s="8">
        <f>'C завтраками| Bed and breakfast'!DQ10</f>
        <v>16350</v>
      </c>
      <c r="DR10" s="8">
        <f>'C завтраками| Bed and breakfast'!DR10</f>
        <v>16350</v>
      </c>
      <c r="DS10" s="8">
        <f>'C завтраками| Bed and breakfast'!DS10</f>
        <v>15650</v>
      </c>
      <c r="DT10" s="8">
        <f>'C завтраками| Bed and breakfast'!DT10</f>
        <v>15650</v>
      </c>
      <c r="DU10" s="8">
        <f>'C завтраками| Bed and breakfast'!DU10</f>
        <v>15650</v>
      </c>
      <c r="DV10" s="8">
        <f>'C завтраками| Bed and breakfast'!DV10</f>
        <v>15650</v>
      </c>
      <c r="DW10" s="8">
        <f>'C завтраками| Bed and breakfast'!DW10</f>
        <v>15650</v>
      </c>
      <c r="DX10" s="8">
        <f>'C завтраками| Bed and breakfast'!DX10</f>
        <v>16350</v>
      </c>
      <c r="DY10" s="8">
        <f>'C завтраками| Bed and breakfast'!DY10</f>
        <v>16350</v>
      </c>
      <c r="DZ10" s="8">
        <f>'C завтраками| Bed and breakfast'!DZ10</f>
        <v>15650</v>
      </c>
      <c r="EA10" s="8">
        <f>'C завтраками| Bed and breakfast'!EA10</f>
        <v>15650</v>
      </c>
      <c r="EB10" s="8">
        <f>'C завтраками| Bed and breakfast'!EB10</f>
        <v>15650</v>
      </c>
      <c r="EC10" s="8">
        <f>'C завтраками| Bed and breakfast'!EC10</f>
        <v>15650</v>
      </c>
      <c r="ED10" s="8">
        <f>'C завтраками| Bed and breakfast'!ED10</f>
        <v>16650</v>
      </c>
    </row>
    <row r="11" spans="1:134" s="53" customFormat="1" x14ac:dyDescent="0.2">
      <c r="A11" s="180">
        <v>2</v>
      </c>
      <c r="B11" s="8">
        <f>'C завтраками| Bed and breakfast'!B11</f>
        <v>18500</v>
      </c>
      <c r="C11" s="8">
        <f>'C завтраками| Bed and breakfast'!C11</f>
        <v>18500</v>
      </c>
      <c r="D11" s="8">
        <f>'C завтраками| Bed and breakfast'!D11</f>
        <v>20100</v>
      </c>
      <c r="E11" s="8">
        <f>'C завтраками| Bed and breakfast'!E11</f>
        <v>21700</v>
      </c>
      <c r="F11" s="8">
        <f>'C завтраками| Bed and breakfast'!F11</f>
        <v>24000</v>
      </c>
      <c r="G11" s="8">
        <f>'C завтраками| Bed and breakfast'!G11</f>
        <v>26300</v>
      </c>
      <c r="H11" s="8">
        <f>'C завтраками| Bed and breakfast'!H11</f>
        <v>26300</v>
      </c>
      <c r="I11" s="8">
        <f>'C завтраками| Bed and breakfast'!I11</f>
        <v>24000</v>
      </c>
      <c r="J11" s="8">
        <f>'C завтраками| Bed and breakfast'!J11</f>
        <v>26300</v>
      </c>
      <c r="K11" s="8">
        <f>'C завтраками| Bed and breakfast'!K11</f>
        <v>20100</v>
      </c>
      <c r="L11" s="8">
        <f>'C завтраками| Bed and breakfast'!L11</f>
        <v>20050</v>
      </c>
      <c r="M11" s="8">
        <f>'C завтраками| Bed and breakfast'!M11</f>
        <v>41500</v>
      </c>
      <c r="N11" s="8">
        <f>'C завтраками| Bed and breakfast'!N11</f>
        <v>56000</v>
      </c>
      <c r="O11" s="8">
        <f>'C завтраками| Bed and breakfast'!O11</f>
        <v>56000</v>
      </c>
      <c r="P11" s="8">
        <f>'C завтраками| Bed and breakfast'!P11</f>
        <v>56000</v>
      </c>
      <c r="Q11" s="8">
        <f>'C завтраками| Bed and breakfast'!Q11</f>
        <v>49000</v>
      </c>
      <c r="R11" s="8">
        <f>'C завтраками| Bed and breakfast'!R11</f>
        <v>49000</v>
      </c>
      <c r="S11" s="8">
        <f>'C завтраками| Bed and breakfast'!S11</f>
        <v>49000</v>
      </c>
      <c r="T11" s="8">
        <f>'C завтраками| Bed and breakfast'!T11</f>
        <v>49000</v>
      </c>
      <c r="U11" s="8">
        <f>'C завтраками| Bed and breakfast'!U11</f>
        <v>49000</v>
      </c>
      <c r="V11" s="8">
        <f>'C завтраками| Bed and breakfast'!V11</f>
        <v>49000</v>
      </c>
      <c r="W11" s="8">
        <f>'C завтраками| Bed and breakfast'!W11</f>
        <v>40400</v>
      </c>
      <c r="X11" s="8">
        <f>'C завтраками| Bed and breakfast'!X11</f>
        <v>23900</v>
      </c>
      <c r="Y11" s="8">
        <f>'C завтраками| Bed and breakfast'!Y11</f>
        <v>23900</v>
      </c>
      <c r="Z11" s="8">
        <f>'C завтраками| Bed and breakfast'!Z11</f>
        <v>23900</v>
      </c>
      <c r="AA11" s="8">
        <f>'C завтраками| Bed and breakfast'!AA11</f>
        <v>23900</v>
      </c>
      <c r="AB11" s="8">
        <f>'C завтраками| Bed and breakfast'!AB11</f>
        <v>23900</v>
      </c>
      <c r="AC11" s="8">
        <f>'C завтраками| Bed and breakfast'!AC11</f>
        <v>25900</v>
      </c>
      <c r="AD11" s="8">
        <f>'C завтраками| Bed and breakfast'!AD11</f>
        <v>25900</v>
      </c>
      <c r="AE11" s="8">
        <f>'C завтраками| Bed and breakfast'!AE11</f>
        <v>25900</v>
      </c>
      <c r="AF11" s="8">
        <f>'C завтраками| Bed and breakfast'!AF11</f>
        <v>25900</v>
      </c>
      <c r="AG11" s="8">
        <f>'C завтраками| Bed and breakfast'!AG11</f>
        <v>25900</v>
      </c>
      <c r="AH11" s="8">
        <f>'C завтраками| Bed and breakfast'!AH11</f>
        <v>23900</v>
      </c>
      <c r="AI11" s="8">
        <f>'C завтраками| Bed and breakfast'!AI11</f>
        <v>23900</v>
      </c>
      <c r="AJ11" s="8">
        <f>'C завтраками| Bed and breakfast'!AJ11</f>
        <v>23900</v>
      </c>
      <c r="AK11" s="8">
        <f>'C завтраками| Bed and breakfast'!AK11</f>
        <v>23900</v>
      </c>
      <c r="AL11" s="8">
        <f>'C завтраками| Bed and breakfast'!AL11</f>
        <v>23900</v>
      </c>
      <c r="AM11" s="8">
        <f>'C завтраками| Bed and breakfast'!AM11</f>
        <v>27900</v>
      </c>
      <c r="AN11" s="8">
        <f>'C завтраками| Bed and breakfast'!AN11</f>
        <v>27900</v>
      </c>
      <c r="AO11" s="8">
        <f>'C завтраками| Bed and breakfast'!AO11</f>
        <v>27900</v>
      </c>
      <c r="AP11" s="8">
        <f>'C завтраками| Bed and breakfast'!AP11</f>
        <v>27900</v>
      </c>
      <c r="AQ11" s="8">
        <f>'C завтраками| Bed and breakfast'!AQ11</f>
        <v>27900</v>
      </c>
      <c r="AR11" s="8">
        <f>'C завтраками| Bed and breakfast'!AR11</f>
        <v>29900</v>
      </c>
      <c r="AS11" s="8">
        <f>'C завтраками| Bed and breakfast'!AS11</f>
        <v>32400</v>
      </c>
      <c r="AT11" s="8">
        <f>'C завтраками| Bed and breakfast'!AT11</f>
        <v>32900</v>
      </c>
      <c r="AU11" s="8">
        <f>'C завтраками| Bed and breakfast'!AU11</f>
        <v>32900</v>
      </c>
      <c r="AV11" s="8">
        <f>'C завтраками| Bed and breakfast'!AV11</f>
        <v>32900</v>
      </c>
      <c r="AW11" s="8">
        <f>'C завтраками| Bed and breakfast'!AW11</f>
        <v>32900</v>
      </c>
      <c r="AX11" s="8">
        <f>'C завтраками| Bed and breakfast'!AX11</f>
        <v>32900</v>
      </c>
      <c r="AY11" s="8">
        <f>'C завтраками| Bed and breakfast'!AY11</f>
        <v>32900</v>
      </c>
      <c r="AZ11" s="8">
        <f>'C завтраками| Bed and breakfast'!AZ11</f>
        <v>32900</v>
      </c>
      <c r="BA11" s="8">
        <f>'C завтраками| Bed and breakfast'!BA11</f>
        <v>32900</v>
      </c>
      <c r="BB11" s="8">
        <f>'C завтраками| Bed and breakfast'!BB11</f>
        <v>32900</v>
      </c>
      <c r="BC11" s="8">
        <f>'C завтраками| Bed and breakfast'!BC11</f>
        <v>32900</v>
      </c>
      <c r="BD11" s="8">
        <f>'C завтраками| Bed and breakfast'!BD11</f>
        <v>30900</v>
      </c>
      <c r="BE11" s="8">
        <f>'C завтраками| Bed and breakfast'!BE11</f>
        <v>30900</v>
      </c>
      <c r="BF11" s="8">
        <f>'C завтраками| Bed and breakfast'!BF11</f>
        <v>32900</v>
      </c>
      <c r="BG11" s="8">
        <f>'C завтраками| Bed and breakfast'!BG11</f>
        <v>32900</v>
      </c>
      <c r="BH11" s="8">
        <f>'C завтраками| Bed and breakfast'!BH11</f>
        <v>34900</v>
      </c>
      <c r="BI11" s="8">
        <f>'C завтраками| Bed and breakfast'!BI11</f>
        <v>37400</v>
      </c>
      <c r="BJ11" s="8">
        <f>'C завтраками| Bed and breakfast'!BJ11</f>
        <v>37400</v>
      </c>
      <c r="BK11" s="8">
        <f>'C завтраками| Bed and breakfast'!BK11</f>
        <v>37400</v>
      </c>
      <c r="BL11" s="8">
        <f>'C завтраками| Bed and breakfast'!BL11</f>
        <v>37400</v>
      </c>
      <c r="BM11" s="8">
        <f>'C завтраками| Bed and breakfast'!BM11</f>
        <v>39900</v>
      </c>
      <c r="BN11" s="8">
        <f>'C завтраками| Bed and breakfast'!BN11</f>
        <v>42900</v>
      </c>
      <c r="BO11" s="8">
        <f>'C завтраками| Bed and breakfast'!BO11</f>
        <v>42900</v>
      </c>
      <c r="BP11" s="8">
        <f>'C завтраками| Bed and breakfast'!BP11</f>
        <v>39900</v>
      </c>
      <c r="BQ11" s="8">
        <f>'C завтраками| Bed and breakfast'!BQ11</f>
        <v>34900</v>
      </c>
      <c r="BR11" s="8">
        <f>'C завтраками| Bed and breakfast'!BR11</f>
        <v>34900</v>
      </c>
      <c r="BS11" s="8">
        <f>'C завтраками| Bed and breakfast'!BS11</f>
        <v>37400</v>
      </c>
      <c r="BT11" s="8">
        <f>'C завтраками| Bed and breakfast'!BT11</f>
        <v>37400</v>
      </c>
      <c r="BU11" s="8">
        <f>'C завтраками| Bed and breakfast'!BU11</f>
        <v>28900</v>
      </c>
      <c r="BV11" s="8">
        <f>'C завтраками| Bed and breakfast'!BV11</f>
        <v>29350</v>
      </c>
      <c r="BW11" s="8">
        <f>'C завтраками| Bed and breakfast'!BW11</f>
        <v>29350</v>
      </c>
      <c r="BX11" s="8">
        <f>'C завтраками| Bed and breakfast'!BX11</f>
        <v>29350</v>
      </c>
      <c r="BY11" s="8">
        <f>'C завтраками| Bed and breakfast'!BY11</f>
        <v>27850</v>
      </c>
      <c r="BZ11" s="8">
        <f>'C завтраками| Bed and breakfast'!BZ11</f>
        <v>27850</v>
      </c>
      <c r="CA11" s="8">
        <f>'C завтраками| Bed and breakfast'!CA11</f>
        <v>29350</v>
      </c>
      <c r="CB11" s="8">
        <f>'C завтраками| Bed and breakfast'!CB11</f>
        <v>29350</v>
      </c>
      <c r="CC11" s="8">
        <f>'C завтраками| Bed and breakfast'!CC11</f>
        <v>29350</v>
      </c>
      <c r="CD11" s="8">
        <f>'C завтраками| Bed and breakfast'!CD11</f>
        <v>27850</v>
      </c>
      <c r="CE11" s="8">
        <f>'C завтраками| Bed and breakfast'!CE11</f>
        <v>27850</v>
      </c>
      <c r="CF11" s="8">
        <f>'C завтраками| Bed and breakfast'!CF11</f>
        <v>27850</v>
      </c>
      <c r="CG11" s="8">
        <f>'C завтраками| Bed and breakfast'!CG11</f>
        <v>27850</v>
      </c>
      <c r="CH11" s="8">
        <f>'C завтраками| Bed and breakfast'!CH11</f>
        <v>27850</v>
      </c>
      <c r="CI11" s="8">
        <f>'C завтраками| Bed and breakfast'!CI11</f>
        <v>27850</v>
      </c>
      <c r="CJ11" s="8">
        <f>'C завтраками| Bed and breakfast'!CJ11</f>
        <v>27850</v>
      </c>
      <c r="CK11" s="8">
        <f>'C завтраками| Bed and breakfast'!CK11</f>
        <v>27850</v>
      </c>
      <c r="CL11" s="8">
        <f>'C завтраками| Bed and breakfast'!CL11</f>
        <v>27850</v>
      </c>
      <c r="CM11" s="8">
        <f>'C завтраками| Bed and breakfast'!CM11</f>
        <v>27850</v>
      </c>
      <c r="CN11" s="8">
        <f>'C завтраками| Bed and breakfast'!CN11</f>
        <v>27850</v>
      </c>
      <c r="CO11" s="8">
        <f>'C завтраками| Bed and breakfast'!CO11</f>
        <v>27850</v>
      </c>
      <c r="CP11" s="8">
        <f>'C завтраками| Bed and breakfast'!CP11</f>
        <v>27850</v>
      </c>
      <c r="CQ11" s="8">
        <f>'C завтраками| Bed and breakfast'!CQ11</f>
        <v>27850</v>
      </c>
      <c r="CR11" s="8">
        <f>'C завтраками| Bed and breakfast'!CR11</f>
        <v>27850</v>
      </c>
      <c r="CS11" s="8">
        <f>'C завтраками| Bed and breakfast'!CS11</f>
        <v>27850</v>
      </c>
      <c r="CT11" s="8">
        <f>'C завтраками| Bed and breakfast'!CT11</f>
        <v>27850</v>
      </c>
      <c r="CU11" s="8">
        <f>'C завтраками| Bed and breakfast'!CU11</f>
        <v>27850</v>
      </c>
      <c r="CV11" s="8">
        <f>'C завтраками| Bed and breakfast'!CV11</f>
        <v>27850</v>
      </c>
      <c r="CW11" s="8">
        <f>'C завтраками| Bed and breakfast'!CW11</f>
        <v>27850</v>
      </c>
      <c r="CX11" s="8">
        <f>'C завтраками| Bed and breakfast'!CX11</f>
        <v>27850</v>
      </c>
      <c r="CY11" s="8">
        <f>'C завтраками| Bed and breakfast'!CY11</f>
        <v>27850</v>
      </c>
      <c r="CZ11" s="8">
        <f>'C завтраками| Bed and breakfast'!CZ11</f>
        <v>27750</v>
      </c>
      <c r="DA11" s="8">
        <f>'C завтраками| Bed and breakfast'!DA11</f>
        <v>18500</v>
      </c>
      <c r="DB11" s="8">
        <f>'C завтраками| Bed and breakfast'!DB11</f>
        <v>18500</v>
      </c>
      <c r="DC11" s="8">
        <f>'C завтраками| Bed and breakfast'!DC11</f>
        <v>19000</v>
      </c>
      <c r="DD11" s="8">
        <f>'C завтраками| Bed and breakfast'!DD11</f>
        <v>19000</v>
      </c>
      <c r="DE11" s="8">
        <f>'C завтраками| Bed and breakfast'!DE11</f>
        <v>18500</v>
      </c>
      <c r="DF11" s="8">
        <f>'C завтраками| Bed and breakfast'!DF11</f>
        <v>18500</v>
      </c>
      <c r="DG11" s="8">
        <f>'C завтраками| Bed and breakfast'!DG11</f>
        <v>18500</v>
      </c>
      <c r="DH11" s="8">
        <f>'C завтраками| Bed and breakfast'!DH11</f>
        <v>18500</v>
      </c>
      <c r="DI11" s="8">
        <f>'C завтраками| Bed and breakfast'!DI11</f>
        <v>18500</v>
      </c>
      <c r="DJ11" s="8">
        <f>'C завтраками| Bed and breakfast'!DJ11</f>
        <v>19000</v>
      </c>
      <c r="DK11" s="8">
        <f>'C завтраками| Bed and breakfast'!DK11</f>
        <v>19000</v>
      </c>
      <c r="DL11" s="8">
        <f>'C завтраками| Bed and breakfast'!DL11</f>
        <v>18500</v>
      </c>
      <c r="DM11" s="8">
        <f>'C завтраками| Bed and breakfast'!DM11</f>
        <v>18500</v>
      </c>
      <c r="DN11" s="8">
        <f>'C завтраками| Bed and breakfast'!DN11</f>
        <v>18500</v>
      </c>
      <c r="DO11" s="8">
        <f>'C завтраками| Bed and breakfast'!DO11</f>
        <v>17500</v>
      </c>
      <c r="DP11" s="8">
        <f>'C завтраками| Bed and breakfast'!DP11</f>
        <v>17500</v>
      </c>
      <c r="DQ11" s="8">
        <f>'C завтраками| Bed and breakfast'!DQ11</f>
        <v>18200</v>
      </c>
      <c r="DR11" s="8">
        <f>'C завтраками| Bed and breakfast'!DR11</f>
        <v>18200</v>
      </c>
      <c r="DS11" s="8">
        <f>'C завтраками| Bed and breakfast'!DS11</f>
        <v>17500</v>
      </c>
      <c r="DT11" s="8">
        <f>'C завтраками| Bed and breakfast'!DT11</f>
        <v>17500</v>
      </c>
      <c r="DU11" s="8">
        <f>'C завтраками| Bed and breakfast'!DU11</f>
        <v>17500</v>
      </c>
      <c r="DV11" s="8">
        <f>'C завтраками| Bed and breakfast'!DV11</f>
        <v>17500</v>
      </c>
      <c r="DW11" s="8">
        <f>'C завтраками| Bed and breakfast'!DW11</f>
        <v>17500</v>
      </c>
      <c r="DX11" s="8">
        <f>'C завтраками| Bed and breakfast'!DX11</f>
        <v>18200</v>
      </c>
      <c r="DY11" s="8">
        <f>'C завтраками| Bed and breakfast'!DY11</f>
        <v>18200</v>
      </c>
      <c r="DZ11" s="8">
        <f>'C завтраками| Bed and breakfast'!DZ11</f>
        <v>17500</v>
      </c>
      <c r="EA11" s="8">
        <f>'C завтраками| Bed and breakfast'!EA11</f>
        <v>17500</v>
      </c>
      <c r="EB11" s="8">
        <f>'C завтраками| Bed and breakfast'!EB11</f>
        <v>17500</v>
      </c>
      <c r="EC11" s="8">
        <f>'C завтраками| Bed and breakfast'!EC11</f>
        <v>17500</v>
      </c>
      <c r="ED11" s="8">
        <f>'C завтраками| Bed and breakfast'!ED11</f>
        <v>18500</v>
      </c>
    </row>
    <row r="12" spans="1:134" s="53" customFormat="1" x14ac:dyDescent="0.2">
      <c r="A12" s="42" t="s">
        <v>84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row>
    <row r="13" spans="1:134" s="53" customFormat="1" x14ac:dyDescent="0.2">
      <c r="A13" s="88">
        <f>A7</f>
        <v>1</v>
      </c>
      <c r="B13" s="8">
        <f>'C завтраками| Bed and breakfast'!B13</f>
        <v>17800</v>
      </c>
      <c r="C13" s="8">
        <f>'C завтраками| Bed and breakfast'!C13</f>
        <v>17800</v>
      </c>
      <c r="D13" s="8">
        <f>'C завтраками| Bed and breakfast'!D13</f>
        <v>19400</v>
      </c>
      <c r="E13" s="8">
        <f>'C завтраками| Bed and breakfast'!E13</f>
        <v>21000</v>
      </c>
      <c r="F13" s="8">
        <f>'C завтраками| Bed and breakfast'!F13</f>
        <v>23300</v>
      </c>
      <c r="G13" s="8">
        <f>'C завтраками| Bed and breakfast'!G13</f>
        <v>25600</v>
      </c>
      <c r="H13" s="8">
        <f>'C завтраками| Bed and breakfast'!H13</f>
        <v>25600</v>
      </c>
      <c r="I13" s="8">
        <f>'C завтраками| Bed and breakfast'!I13</f>
        <v>23300</v>
      </c>
      <c r="J13" s="8">
        <f>'C завтраками| Bed and breakfast'!J13</f>
        <v>25600</v>
      </c>
      <c r="K13" s="8">
        <f>'C завтраками| Bed and breakfast'!K13</f>
        <v>19400</v>
      </c>
      <c r="L13" s="8">
        <f>'C завтраками| Bed and breakfast'!L13</f>
        <v>18800</v>
      </c>
      <c r="M13" s="8">
        <f>'C завтраками| Bed and breakfast'!M13</f>
        <v>40250</v>
      </c>
      <c r="N13" s="8">
        <f>'C завтраками| Bed and breakfast'!N13</f>
        <v>54750</v>
      </c>
      <c r="O13" s="8">
        <f>'C завтраками| Bed and breakfast'!O13</f>
        <v>54750</v>
      </c>
      <c r="P13" s="8">
        <f>'C завтраками| Bed and breakfast'!P13</f>
        <v>54750</v>
      </c>
      <c r="Q13" s="8">
        <f>'C завтраками| Bed and breakfast'!Q13</f>
        <v>47750</v>
      </c>
      <c r="R13" s="8">
        <f>'C завтраками| Bed and breakfast'!R13</f>
        <v>47750</v>
      </c>
      <c r="S13" s="8">
        <f>'C завтраками| Bed and breakfast'!S13</f>
        <v>47750</v>
      </c>
      <c r="T13" s="8">
        <f>'C завтраками| Bed and breakfast'!T13</f>
        <v>47750</v>
      </c>
      <c r="U13" s="8">
        <f>'C завтраками| Bed and breakfast'!U13</f>
        <v>47750</v>
      </c>
      <c r="V13" s="8">
        <f>'C завтраками| Bed and breakfast'!V13</f>
        <v>47750</v>
      </c>
      <c r="W13" s="8">
        <f>'C завтраками| Bed and breakfast'!W13</f>
        <v>39450</v>
      </c>
      <c r="X13" s="8">
        <f>'C завтраками| Bed and breakfast'!X13</f>
        <v>22950</v>
      </c>
      <c r="Y13" s="8">
        <f>'C завтраками| Bed and breakfast'!Y13</f>
        <v>22950</v>
      </c>
      <c r="Z13" s="8">
        <f>'C завтраками| Bed and breakfast'!Z13</f>
        <v>22950</v>
      </c>
      <c r="AA13" s="8">
        <f>'C завтраками| Bed and breakfast'!AA13</f>
        <v>22950</v>
      </c>
      <c r="AB13" s="8">
        <f>'C завтраками| Bed and breakfast'!AB13</f>
        <v>22950</v>
      </c>
      <c r="AC13" s="8">
        <f>'C завтраками| Bed and breakfast'!AC13</f>
        <v>24950</v>
      </c>
      <c r="AD13" s="8">
        <f>'C завтраками| Bed and breakfast'!AD13</f>
        <v>24950</v>
      </c>
      <c r="AE13" s="8">
        <f>'C завтраками| Bed and breakfast'!AE13</f>
        <v>24950</v>
      </c>
      <c r="AF13" s="8">
        <f>'C завтраками| Bed and breakfast'!AF13</f>
        <v>24950</v>
      </c>
      <c r="AG13" s="8">
        <f>'C завтраками| Bed and breakfast'!AG13</f>
        <v>24950</v>
      </c>
      <c r="AH13" s="8">
        <f>'C завтраками| Bed and breakfast'!AH13</f>
        <v>22950</v>
      </c>
      <c r="AI13" s="8">
        <f>'C завтраками| Bed and breakfast'!AI13</f>
        <v>22950</v>
      </c>
      <c r="AJ13" s="8">
        <f>'C завтраками| Bed and breakfast'!AJ13</f>
        <v>22950</v>
      </c>
      <c r="AK13" s="8">
        <f>'C завтраками| Bed and breakfast'!AK13</f>
        <v>22950</v>
      </c>
      <c r="AL13" s="8">
        <f>'C завтраками| Bed and breakfast'!AL13</f>
        <v>22950</v>
      </c>
      <c r="AM13" s="8">
        <f>'C завтраками| Bed and breakfast'!AM13</f>
        <v>26950</v>
      </c>
      <c r="AN13" s="8">
        <f>'C завтраками| Bed and breakfast'!AN13</f>
        <v>26950</v>
      </c>
      <c r="AO13" s="8">
        <f>'C завтраками| Bed and breakfast'!AO13</f>
        <v>26950</v>
      </c>
      <c r="AP13" s="8">
        <f>'C завтраками| Bed and breakfast'!AP13</f>
        <v>26950</v>
      </c>
      <c r="AQ13" s="8">
        <f>'C завтраками| Bed and breakfast'!AQ13</f>
        <v>26950</v>
      </c>
      <c r="AR13" s="8">
        <f>'C завтраками| Bed and breakfast'!AR13</f>
        <v>28950</v>
      </c>
      <c r="AS13" s="8">
        <f>'C завтраками| Bed and breakfast'!AS13</f>
        <v>31450</v>
      </c>
      <c r="AT13" s="8">
        <f>'C завтраками| Bed and breakfast'!AT13</f>
        <v>31950</v>
      </c>
      <c r="AU13" s="8">
        <f>'C завтраками| Bed and breakfast'!AU13</f>
        <v>31950</v>
      </c>
      <c r="AV13" s="8">
        <f>'C завтраками| Bed and breakfast'!AV13</f>
        <v>31950</v>
      </c>
      <c r="AW13" s="8">
        <f>'C завтраками| Bed and breakfast'!AW13</f>
        <v>31950</v>
      </c>
      <c r="AX13" s="8">
        <f>'C завтраками| Bed and breakfast'!AX13</f>
        <v>31950</v>
      </c>
      <c r="AY13" s="8">
        <f>'C завтраками| Bed and breakfast'!AY13</f>
        <v>31950</v>
      </c>
      <c r="AZ13" s="8">
        <f>'C завтраками| Bed and breakfast'!AZ13</f>
        <v>31950</v>
      </c>
      <c r="BA13" s="8">
        <f>'C завтраками| Bed and breakfast'!BA13</f>
        <v>31950</v>
      </c>
      <c r="BB13" s="8">
        <f>'C завтраками| Bed and breakfast'!BB13</f>
        <v>31950</v>
      </c>
      <c r="BC13" s="8">
        <f>'C завтраками| Bed and breakfast'!BC13</f>
        <v>31950</v>
      </c>
      <c r="BD13" s="8">
        <f>'C завтраками| Bed and breakfast'!BD13</f>
        <v>29950</v>
      </c>
      <c r="BE13" s="8">
        <f>'C завтраками| Bed and breakfast'!BE13</f>
        <v>29950</v>
      </c>
      <c r="BF13" s="8">
        <f>'C завтраками| Bed and breakfast'!BF13</f>
        <v>31950</v>
      </c>
      <c r="BG13" s="8">
        <f>'C завтраками| Bed and breakfast'!BG13</f>
        <v>31950</v>
      </c>
      <c r="BH13" s="8">
        <f>'C завтраками| Bed and breakfast'!BH13</f>
        <v>33950</v>
      </c>
      <c r="BI13" s="8">
        <f>'C завтраками| Bed and breakfast'!BI13</f>
        <v>36450</v>
      </c>
      <c r="BJ13" s="8">
        <f>'C завтраками| Bed and breakfast'!BJ13</f>
        <v>36450</v>
      </c>
      <c r="BK13" s="8">
        <f>'C завтраками| Bed and breakfast'!BK13</f>
        <v>36450</v>
      </c>
      <c r="BL13" s="8">
        <f>'C завтраками| Bed and breakfast'!BL13</f>
        <v>36450</v>
      </c>
      <c r="BM13" s="8">
        <f>'C завтраками| Bed and breakfast'!BM13</f>
        <v>38950</v>
      </c>
      <c r="BN13" s="8">
        <f>'C завтраками| Bed and breakfast'!BN13</f>
        <v>41950</v>
      </c>
      <c r="BO13" s="8">
        <f>'C завтраками| Bed and breakfast'!BO13</f>
        <v>41950</v>
      </c>
      <c r="BP13" s="8">
        <f>'C завтраками| Bed and breakfast'!BP13</f>
        <v>38950</v>
      </c>
      <c r="BQ13" s="8">
        <f>'C завтраками| Bed and breakfast'!BQ13</f>
        <v>33950</v>
      </c>
      <c r="BR13" s="8">
        <f>'C завтраками| Bed and breakfast'!BR13</f>
        <v>33950</v>
      </c>
      <c r="BS13" s="8">
        <f>'C завтраками| Bed and breakfast'!BS13</f>
        <v>36450</v>
      </c>
      <c r="BT13" s="8">
        <f>'C завтраками| Bed and breakfast'!BT13</f>
        <v>36450</v>
      </c>
      <c r="BU13" s="8">
        <f>'C завтраками| Bed and breakfast'!BU13</f>
        <v>27950</v>
      </c>
      <c r="BV13" s="8">
        <f>'C завтраками| Bed and breakfast'!BV13</f>
        <v>28400</v>
      </c>
      <c r="BW13" s="8">
        <f>'C завтраками| Bed and breakfast'!BW13</f>
        <v>28400</v>
      </c>
      <c r="BX13" s="8">
        <f>'C завтраками| Bed and breakfast'!BX13</f>
        <v>28400</v>
      </c>
      <c r="BY13" s="8">
        <f>'C завтраками| Bed and breakfast'!BY13</f>
        <v>26900</v>
      </c>
      <c r="BZ13" s="8">
        <f>'C завтраками| Bed and breakfast'!BZ13</f>
        <v>26900</v>
      </c>
      <c r="CA13" s="8">
        <f>'C завтраками| Bed and breakfast'!CA13</f>
        <v>28400</v>
      </c>
      <c r="CB13" s="8">
        <f>'C завтраками| Bed and breakfast'!CB13</f>
        <v>28400</v>
      </c>
      <c r="CC13" s="8">
        <f>'C завтраками| Bed and breakfast'!CC13</f>
        <v>28400</v>
      </c>
      <c r="CD13" s="8">
        <f>'C завтраками| Bed and breakfast'!CD13</f>
        <v>26900</v>
      </c>
      <c r="CE13" s="8">
        <f>'C завтраками| Bed and breakfast'!CE13</f>
        <v>26900</v>
      </c>
      <c r="CF13" s="8">
        <f>'C завтраками| Bed and breakfast'!CF13</f>
        <v>26900</v>
      </c>
      <c r="CG13" s="8">
        <f>'C завтраками| Bed and breakfast'!CG13</f>
        <v>26900</v>
      </c>
      <c r="CH13" s="8">
        <f>'C завтраками| Bed and breakfast'!CH13</f>
        <v>26900</v>
      </c>
      <c r="CI13" s="8">
        <f>'C завтраками| Bed and breakfast'!CI13</f>
        <v>26900</v>
      </c>
      <c r="CJ13" s="8">
        <f>'C завтраками| Bed and breakfast'!CJ13</f>
        <v>26900</v>
      </c>
      <c r="CK13" s="8">
        <f>'C завтраками| Bed and breakfast'!CK13</f>
        <v>26900</v>
      </c>
      <c r="CL13" s="8">
        <f>'C завтраками| Bed and breakfast'!CL13</f>
        <v>26900</v>
      </c>
      <c r="CM13" s="8">
        <f>'C завтраками| Bed and breakfast'!CM13</f>
        <v>26900</v>
      </c>
      <c r="CN13" s="8">
        <f>'C завтраками| Bed and breakfast'!CN13</f>
        <v>26900</v>
      </c>
      <c r="CO13" s="8">
        <f>'C завтраками| Bed and breakfast'!CO13</f>
        <v>26900</v>
      </c>
      <c r="CP13" s="8">
        <f>'C завтраками| Bed and breakfast'!CP13</f>
        <v>26900</v>
      </c>
      <c r="CQ13" s="8">
        <f>'C завтраками| Bed and breakfast'!CQ13</f>
        <v>26900</v>
      </c>
      <c r="CR13" s="8">
        <f>'C завтраками| Bed and breakfast'!CR13</f>
        <v>26900</v>
      </c>
      <c r="CS13" s="8">
        <f>'C завтраками| Bed and breakfast'!CS13</f>
        <v>26900</v>
      </c>
      <c r="CT13" s="8">
        <f>'C завтраками| Bed and breakfast'!CT13</f>
        <v>26900</v>
      </c>
      <c r="CU13" s="8">
        <f>'C завтраками| Bed and breakfast'!CU13</f>
        <v>26900</v>
      </c>
      <c r="CV13" s="8">
        <f>'C завтраками| Bed and breakfast'!CV13</f>
        <v>26900</v>
      </c>
      <c r="CW13" s="8">
        <f>'C завтраками| Bed and breakfast'!CW13</f>
        <v>26900</v>
      </c>
      <c r="CX13" s="8">
        <f>'C завтраками| Bed and breakfast'!CX13</f>
        <v>26900</v>
      </c>
      <c r="CY13" s="8">
        <f>'C завтраками| Bed and breakfast'!CY13</f>
        <v>26900</v>
      </c>
      <c r="CZ13" s="8">
        <f>'C завтраками| Bed and breakfast'!CZ13</f>
        <v>26900</v>
      </c>
      <c r="DA13" s="8">
        <f>'C завтраками| Bed and breakfast'!DA13</f>
        <v>17650</v>
      </c>
      <c r="DB13" s="8">
        <f>'C завтраками| Bed and breakfast'!DB13</f>
        <v>17650</v>
      </c>
      <c r="DC13" s="8">
        <f>'C завтраками| Bed and breakfast'!DC13</f>
        <v>18150</v>
      </c>
      <c r="DD13" s="8">
        <f>'C завтраками| Bed and breakfast'!DD13</f>
        <v>18150</v>
      </c>
      <c r="DE13" s="8">
        <f>'C завтраками| Bed and breakfast'!DE13</f>
        <v>17650</v>
      </c>
      <c r="DF13" s="8">
        <f>'C завтраками| Bed and breakfast'!DF13</f>
        <v>17650</v>
      </c>
      <c r="DG13" s="8">
        <f>'C завтраками| Bed and breakfast'!DG13</f>
        <v>17650</v>
      </c>
      <c r="DH13" s="8">
        <f>'C завтраками| Bed and breakfast'!DH13</f>
        <v>17650</v>
      </c>
      <c r="DI13" s="8">
        <f>'C завтраками| Bed and breakfast'!DI13</f>
        <v>17650</v>
      </c>
      <c r="DJ13" s="8">
        <f>'C завтраками| Bed and breakfast'!DJ13</f>
        <v>18150</v>
      </c>
      <c r="DK13" s="8">
        <f>'C завтраками| Bed and breakfast'!DK13</f>
        <v>18150</v>
      </c>
      <c r="DL13" s="8">
        <f>'C завтраками| Bed and breakfast'!DL13</f>
        <v>17650</v>
      </c>
      <c r="DM13" s="8">
        <f>'C завтраками| Bed and breakfast'!DM13</f>
        <v>17650</v>
      </c>
      <c r="DN13" s="8">
        <f>'C завтраками| Bed and breakfast'!DN13</f>
        <v>17650</v>
      </c>
      <c r="DO13" s="8">
        <f>'C завтраками| Bed and breakfast'!DO13</f>
        <v>16650</v>
      </c>
      <c r="DP13" s="8">
        <f>'C завтраками| Bed and breakfast'!DP13</f>
        <v>16650</v>
      </c>
      <c r="DQ13" s="8">
        <f>'C завтраками| Bed and breakfast'!DQ13</f>
        <v>17350</v>
      </c>
      <c r="DR13" s="8">
        <f>'C завтраками| Bed and breakfast'!DR13</f>
        <v>17350</v>
      </c>
      <c r="DS13" s="8">
        <f>'C завтраками| Bed and breakfast'!DS13</f>
        <v>16650</v>
      </c>
      <c r="DT13" s="8">
        <f>'C завтраками| Bed and breakfast'!DT13</f>
        <v>16650</v>
      </c>
      <c r="DU13" s="8">
        <f>'C завтраками| Bed and breakfast'!DU13</f>
        <v>16650</v>
      </c>
      <c r="DV13" s="8">
        <f>'C завтраками| Bed and breakfast'!DV13</f>
        <v>16650</v>
      </c>
      <c r="DW13" s="8">
        <f>'C завтраками| Bed and breakfast'!DW13</f>
        <v>16650</v>
      </c>
      <c r="DX13" s="8">
        <f>'C завтраками| Bed and breakfast'!DX13</f>
        <v>17350</v>
      </c>
      <c r="DY13" s="8">
        <f>'C завтраками| Bed and breakfast'!DY13</f>
        <v>17350</v>
      </c>
      <c r="DZ13" s="8">
        <f>'C завтраками| Bed and breakfast'!DZ13</f>
        <v>16650</v>
      </c>
      <c r="EA13" s="8">
        <f>'C завтраками| Bed and breakfast'!EA13</f>
        <v>16650</v>
      </c>
      <c r="EB13" s="8">
        <f>'C завтраками| Bed and breakfast'!EB13</f>
        <v>16650</v>
      </c>
      <c r="EC13" s="8">
        <f>'C завтраками| Bed and breakfast'!EC13</f>
        <v>16650</v>
      </c>
      <c r="ED13" s="8">
        <f>'C завтраками| Bed and breakfast'!ED13</f>
        <v>17650</v>
      </c>
    </row>
    <row r="14" spans="1:134" s="53" customFormat="1" x14ac:dyDescent="0.2">
      <c r="A14" s="88">
        <f>A8</f>
        <v>2</v>
      </c>
      <c r="B14" s="8">
        <f>'C завтраками| Bed and breakfast'!B14</f>
        <v>19500</v>
      </c>
      <c r="C14" s="8">
        <f>'C завтраками| Bed and breakfast'!C14</f>
        <v>19500</v>
      </c>
      <c r="D14" s="8">
        <f>'C завтраками| Bed and breakfast'!D14</f>
        <v>21100</v>
      </c>
      <c r="E14" s="8">
        <f>'C завтраками| Bed and breakfast'!E14</f>
        <v>22700</v>
      </c>
      <c r="F14" s="8">
        <f>'C завтраками| Bed and breakfast'!F14</f>
        <v>25000</v>
      </c>
      <c r="G14" s="8">
        <f>'C завтраками| Bed and breakfast'!G14</f>
        <v>27300</v>
      </c>
      <c r="H14" s="8">
        <f>'C завтраками| Bed and breakfast'!H14</f>
        <v>27300</v>
      </c>
      <c r="I14" s="8">
        <f>'C завтраками| Bed and breakfast'!I14</f>
        <v>25000</v>
      </c>
      <c r="J14" s="8">
        <f>'C завтраками| Bed and breakfast'!J14</f>
        <v>27300</v>
      </c>
      <c r="K14" s="8">
        <f>'C завтраками| Bed and breakfast'!K14</f>
        <v>21100</v>
      </c>
      <c r="L14" s="8">
        <f>'C завтраками| Bed and breakfast'!L14</f>
        <v>21050</v>
      </c>
      <c r="M14" s="8">
        <f>'C завтраками| Bed and breakfast'!M14</f>
        <v>42500</v>
      </c>
      <c r="N14" s="8">
        <f>'C завтраками| Bed and breakfast'!N14</f>
        <v>57000</v>
      </c>
      <c r="O14" s="8">
        <f>'C завтраками| Bed and breakfast'!O14</f>
        <v>57000</v>
      </c>
      <c r="P14" s="8">
        <f>'C завтраками| Bed and breakfast'!P14</f>
        <v>57000</v>
      </c>
      <c r="Q14" s="8">
        <f>'C завтраками| Bed and breakfast'!Q14</f>
        <v>50000</v>
      </c>
      <c r="R14" s="8">
        <f>'C завтраками| Bed and breakfast'!R14</f>
        <v>50000</v>
      </c>
      <c r="S14" s="8">
        <f>'C завтраками| Bed and breakfast'!S14</f>
        <v>50000</v>
      </c>
      <c r="T14" s="8">
        <f>'C завтраками| Bed and breakfast'!T14</f>
        <v>50000</v>
      </c>
      <c r="U14" s="8">
        <f>'C завтраками| Bed and breakfast'!U14</f>
        <v>50000</v>
      </c>
      <c r="V14" s="8">
        <f>'C завтраками| Bed and breakfast'!V14</f>
        <v>50000</v>
      </c>
      <c r="W14" s="8">
        <f>'C завтраками| Bed and breakfast'!W14</f>
        <v>41400</v>
      </c>
      <c r="X14" s="8">
        <f>'C завтраками| Bed and breakfast'!X14</f>
        <v>24900</v>
      </c>
      <c r="Y14" s="8">
        <f>'C завтраками| Bed and breakfast'!Y14</f>
        <v>24900</v>
      </c>
      <c r="Z14" s="8">
        <f>'C завтраками| Bed and breakfast'!Z14</f>
        <v>24900</v>
      </c>
      <c r="AA14" s="8">
        <f>'C завтраками| Bed and breakfast'!AA14</f>
        <v>24900</v>
      </c>
      <c r="AB14" s="8">
        <f>'C завтраками| Bed and breakfast'!AB14</f>
        <v>24900</v>
      </c>
      <c r="AC14" s="8">
        <f>'C завтраками| Bed and breakfast'!AC14</f>
        <v>26900</v>
      </c>
      <c r="AD14" s="8">
        <f>'C завтраками| Bed and breakfast'!AD14</f>
        <v>26900</v>
      </c>
      <c r="AE14" s="8">
        <f>'C завтраками| Bed and breakfast'!AE14</f>
        <v>26900</v>
      </c>
      <c r="AF14" s="8">
        <f>'C завтраками| Bed and breakfast'!AF14</f>
        <v>26900</v>
      </c>
      <c r="AG14" s="8">
        <f>'C завтраками| Bed and breakfast'!AG14</f>
        <v>26900</v>
      </c>
      <c r="AH14" s="8">
        <f>'C завтраками| Bed and breakfast'!AH14</f>
        <v>24900</v>
      </c>
      <c r="AI14" s="8">
        <f>'C завтраками| Bed and breakfast'!AI14</f>
        <v>24900</v>
      </c>
      <c r="AJ14" s="8">
        <f>'C завтраками| Bed and breakfast'!AJ14</f>
        <v>24900</v>
      </c>
      <c r="AK14" s="8">
        <f>'C завтраками| Bed and breakfast'!AK14</f>
        <v>24900</v>
      </c>
      <c r="AL14" s="8">
        <f>'C завтраками| Bed and breakfast'!AL14</f>
        <v>24900</v>
      </c>
      <c r="AM14" s="8">
        <f>'C завтраками| Bed and breakfast'!AM14</f>
        <v>28900</v>
      </c>
      <c r="AN14" s="8">
        <f>'C завтраками| Bed and breakfast'!AN14</f>
        <v>28900</v>
      </c>
      <c r="AO14" s="8">
        <f>'C завтраками| Bed and breakfast'!AO14</f>
        <v>28900</v>
      </c>
      <c r="AP14" s="8">
        <f>'C завтраками| Bed and breakfast'!AP14</f>
        <v>28900</v>
      </c>
      <c r="AQ14" s="8">
        <f>'C завтраками| Bed and breakfast'!AQ14</f>
        <v>28900</v>
      </c>
      <c r="AR14" s="8">
        <f>'C завтраками| Bed and breakfast'!AR14</f>
        <v>30900</v>
      </c>
      <c r="AS14" s="8">
        <f>'C завтраками| Bed and breakfast'!AS14</f>
        <v>33400</v>
      </c>
      <c r="AT14" s="8">
        <f>'C завтраками| Bed and breakfast'!AT14</f>
        <v>33900</v>
      </c>
      <c r="AU14" s="8">
        <f>'C завтраками| Bed and breakfast'!AU14</f>
        <v>33900</v>
      </c>
      <c r="AV14" s="8">
        <f>'C завтраками| Bed and breakfast'!AV14</f>
        <v>33900</v>
      </c>
      <c r="AW14" s="8">
        <f>'C завтраками| Bed and breakfast'!AW14</f>
        <v>33900</v>
      </c>
      <c r="AX14" s="8">
        <f>'C завтраками| Bed and breakfast'!AX14</f>
        <v>33900</v>
      </c>
      <c r="AY14" s="8">
        <f>'C завтраками| Bed and breakfast'!AY14</f>
        <v>33900</v>
      </c>
      <c r="AZ14" s="8">
        <f>'C завтраками| Bed and breakfast'!AZ14</f>
        <v>33900</v>
      </c>
      <c r="BA14" s="8">
        <f>'C завтраками| Bed and breakfast'!BA14</f>
        <v>33900</v>
      </c>
      <c r="BB14" s="8">
        <f>'C завтраками| Bed and breakfast'!BB14</f>
        <v>33900</v>
      </c>
      <c r="BC14" s="8">
        <f>'C завтраками| Bed and breakfast'!BC14</f>
        <v>33900</v>
      </c>
      <c r="BD14" s="8">
        <f>'C завтраками| Bed and breakfast'!BD14</f>
        <v>31900</v>
      </c>
      <c r="BE14" s="8">
        <f>'C завтраками| Bed and breakfast'!BE14</f>
        <v>31900</v>
      </c>
      <c r="BF14" s="8">
        <f>'C завтраками| Bed and breakfast'!BF14</f>
        <v>33900</v>
      </c>
      <c r="BG14" s="8">
        <f>'C завтраками| Bed and breakfast'!BG14</f>
        <v>33900</v>
      </c>
      <c r="BH14" s="8">
        <f>'C завтраками| Bed and breakfast'!BH14</f>
        <v>35900</v>
      </c>
      <c r="BI14" s="8">
        <f>'C завтраками| Bed and breakfast'!BI14</f>
        <v>38400</v>
      </c>
      <c r="BJ14" s="8">
        <f>'C завтраками| Bed and breakfast'!BJ14</f>
        <v>38400</v>
      </c>
      <c r="BK14" s="8">
        <f>'C завтраками| Bed and breakfast'!BK14</f>
        <v>38400</v>
      </c>
      <c r="BL14" s="8">
        <f>'C завтраками| Bed and breakfast'!BL14</f>
        <v>38400</v>
      </c>
      <c r="BM14" s="8">
        <f>'C завтраками| Bed and breakfast'!BM14</f>
        <v>40900</v>
      </c>
      <c r="BN14" s="8">
        <f>'C завтраками| Bed and breakfast'!BN14</f>
        <v>43900</v>
      </c>
      <c r="BO14" s="8">
        <f>'C завтраками| Bed and breakfast'!BO14</f>
        <v>43900</v>
      </c>
      <c r="BP14" s="8">
        <f>'C завтраками| Bed and breakfast'!BP14</f>
        <v>40900</v>
      </c>
      <c r="BQ14" s="8">
        <f>'C завтраками| Bed and breakfast'!BQ14</f>
        <v>35900</v>
      </c>
      <c r="BR14" s="8">
        <f>'C завтраками| Bed and breakfast'!BR14</f>
        <v>35900</v>
      </c>
      <c r="BS14" s="8">
        <f>'C завтраками| Bed and breakfast'!BS14</f>
        <v>38400</v>
      </c>
      <c r="BT14" s="8">
        <f>'C завтраками| Bed and breakfast'!BT14</f>
        <v>38400</v>
      </c>
      <c r="BU14" s="8">
        <f>'C завтраками| Bed and breakfast'!BU14</f>
        <v>29900</v>
      </c>
      <c r="BV14" s="8">
        <f>'C завтраками| Bed and breakfast'!BV14</f>
        <v>30350</v>
      </c>
      <c r="BW14" s="8">
        <f>'C завтраками| Bed and breakfast'!BW14</f>
        <v>30350</v>
      </c>
      <c r="BX14" s="8">
        <f>'C завтраками| Bed and breakfast'!BX14</f>
        <v>30350</v>
      </c>
      <c r="BY14" s="8">
        <f>'C завтраками| Bed and breakfast'!BY14</f>
        <v>28850</v>
      </c>
      <c r="BZ14" s="8">
        <f>'C завтраками| Bed and breakfast'!BZ14</f>
        <v>28850</v>
      </c>
      <c r="CA14" s="8">
        <f>'C завтраками| Bed and breakfast'!CA14</f>
        <v>30350</v>
      </c>
      <c r="CB14" s="8">
        <f>'C завтраками| Bed and breakfast'!CB14</f>
        <v>30350</v>
      </c>
      <c r="CC14" s="8">
        <f>'C завтраками| Bed and breakfast'!CC14</f>
        <v>30350</v>
      </c>
      <c r="CD14" s="8">
        <f>'C завтраками| Bed and breakfast'!CD14</f>
        <v>28850</v>
      </c>
      <c r="CE14" s="8">
        <f>'C завтраками| Bed and breakfast'!CE14</f>
        <v>28850</v>
      </c>
      <c r="CF14" s="8">
        <f>'C завтраками| Bed and breakfast'!CF14</f>
        <v>28850</v>
      </c>
      <c r="CG14" s="8">
        <f>'C завтраками| Bed and breakfast'!CG14</f>
        <v>28850</v>
      </c>
      <c r="CH14" s="8">
        <f>'C завтраками| Bed and breakfast'!CH14</f>
        <v>28850</v>
      </c>
      <c r="CI14" s="8">
        <f>'C завтраками| Bed and breakfast'!CI14</f>
        <v>28850</v>
      </c>
      <c r="CJ14" s="8">
        <f>'C завтраками| Bed and breakfast'!CJ14</f>
        <v>28850</v>
      </c>
      <c r="CK14" s="8">
        <f>'C завтраками| Bed and breakfast'!CK14</f>
        <v>28850</v>
      </c>
      <c r="CL14" s="8">
        <f>'C завтраками| Bed and breakfast'!CL14</f>
        <v>28850</v>
      </c>
      <c r="CM14" s="8">
        <f>'C завтраками| Bed and breakfast'!CM14</f>
        <v>28850</v>
      </c>
      <c r="CN14" s="8">
        <f>'C завтраками| Bed and breakfast'!CN14</f>
        <v>28850</v>
      </c>
      <c r="CO14" s="8">
        <f>'C завтраками| Bed and breakfast'!CO14</f>
        <v>28850</v>
      </c>
      <c r="CP14" s="8">
        <f>'C завтраками| Bed and breakfast'!CP14</f>
        <v>28850</v>
      </c>
      <c r="CQ14" s="8">
        <f>'C завтраками| Bed and breakfast'!CQ14</f>
        <v>28850</v>
      </c>
      <c r="CR14" s="8">
        <f>'C завтраками| Bed and breakfast'!CR14</f>
        <v>28850</v>
      </c>
      <c r="CS14" s="8">
        <f>'C завтраками| Bed and breakfast'!CS14</f>
        <v>28850</v>
      </c>
      <c r="CT14" s="8">
        <f>'C завтраками| Bed and breakfast'!CT14</f>
        <v>28850</v>
      </c>
      <c r="CU14" s="8">
        <f>'C завтраками| Bed and breakfast'!CU14</f>
        <v>28850</v>
      </c>
      <c r="CV14" s="8">
        <f>'C завтраками| Bed and breakfast'!CV14</f>
        <v>28850</v>
      </c>
      <c r="CW14" s="8">
        <f>'C завтраками| Bed and breakfast'!CW14</f>
        <v>28850</v>
      </c>
      <c r="CX14" s="8">
        <f>'C завтраками| Bed and breakfast'!CX14</f>
        <v>28850</v>
      </c>
      <c r="CY14" s="8">
        <f>'C завтраками| Bed and breakfast'!CY14</f>
        <v>28850</v>
      </c>
      <c r="CZ14" s="8">
        <f>'C завтраками| Bed and breakfast'!CZ14</f>
        <v>28850</v>
      </c>
      <c r="DA14" s="8">
        <f>'C завтраками| Bed and breakfast'!DA14</f>
        <v>19500</v>
      </c>
      <c r="DB14" s="8">
        <f>'C завтраками| Bed and breakfast'!DB14</f>
        <v>19500</v>
      </c>
      <c r="DC14" s="8">
        <f>'C завтраками| Bed and breakfast'!DC14</f>
        <v>20000</v>
      </c>
      <c r="DD14" s="8">
        <f>'C завтраками| Bed and breakfast'!DD14</f>
        <v>20000</v>
      </c>
      <c r="DE14" s="8">
        <f>'C завтраками| Bed and breakfast'!DE14</f>
        <v>19500</v>
      </c>
      <c r="DF14" s="8">
        <f>'C завтраками| Bed and breakfast'!DF14</f>
        <v>19500</v>
      </c>
      <c r="DG14" s="8">
        <f>'C завтраками| Bed and breakfast'!DG14</f>
        <v>19500</v>
      </c>
      <c r="DH14" s="8">
        <f>'C завтраками| Bed and breakfast'!DH14</f>
        <v>19500</v>
      </c>
      <c r="DI14" s="8">
        <f>'C завтраками| Bed and breakfast'!DI14</f>
        <v>19500</v>
      </c>
      <c r="DJ14" s="8">
        <f>'C завтраками| Bed and breakfast'!DJ14</f>
        <v>20000</v>
      </c>
      <c r="DK14" s="8">
        <f>'C завтраками| Bed and breakfast'!DK14</f>
        <v>20000</v>
      </c>
      <c r="DL14" s="8">
        <f>'C завтраками| Bed and breakfast'!DL14</f>
        <v>19500</v>
      </c>
      <c r="DM14" s="8">
        <f>'C завтраками| Bed and breakfast'!DM14</f>
        <v>19500</v>
      </c>
      <c r="DN14" s="8">
        <f>'C завтраками| Bed and breakfast'!DN14</f>
        <v>19500</v>
      </c>
      <c r="DO14" s="8">
        <f>'C завтраками| Bed and breakfast'!DO14</f>
        <v>18500</v>
      </c>
      <c r="DP14" s="8">
        <f>'C завтраками| Bed and breakfast'!DP14</f>
        <v>18500</v>
      </c>
      <c r="DQ14" s="8">
        <f>'C завтраками| Bed and breakfast'!DQ14</f>
        <v>19200</v>
      </c>
      <c r="DR14" s="8">
        <f>'C завтраками| Bed and breakfast'!DR14</f>
        <v>19200</v>
      </c>
      <c r="DS14" s="8">
        <f>'C завтраками| Bed and breakfast'!DS14</f>
        <v>18500</v>
      </c>
      <c r="DT14" s="8">
        <f>'C завтраками| Bed and breakfast'!DT14</f>
        <v>18500</v>
      </c>
      <c r="DU14" s="8">
        <f>'C завтраками| Bed and breakfast'!DU14</f>
        <v>18500</v>
      </c>
      <c r="DV14" s="8">
        <f>'C завтраками| Bed and breakfast'!DV14</f>
        <v>18500</v>
      </c>
      <c r="DW14" s="8">
        <f>'C завтраками| Bed and breakfast'!DW14</f>
        <v>18500</v>
      </c>
      <c r="DX14" s="8">
        <f>'C завтраками| Bed and breakfast'!DX14</f>
        <v>19200</v>
      </c>
      <c r="DY14" s="8">
        <f>'C завтраками| Bed and breakfast'!DY14</f>
        <v>19200</v>
      </c>
      <c r="DZ14" s="8">
        <f>'C завтраками| Bed and breakfast'!DZ14</f>
        <v>18500</v>
      </c>
      <c r="EA14" s="8">
        <f>'C завтраками| Bed and breakfast'!EA14</f>
        <v>18500</v>
      </c>
      <c r="EB14" s="8">
        <f>'C завтраками| Bed and breakfast'!EB14</f>
        <v>18500</v>
      </c>
      <c r="EC14" s="8">
        <f>'C завтраками| Bed and breakfast'!EC14</f>
        <v>18500</v>
      </c>
      <c r="ED14" s="8">
        <f>'C завтраками| Bed and breakfast'!ED14</f>
        <v>19500</v>
      </c>
    </row>
    <row r="15" spans="1:134" s="53" customFormat="1" x14ac:dyDescent="0.2">
      <c r="A15" s="42" t="s">
        <v>85</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row>
    <row r="16" spans="1:134" s="53" customFormat="1" x14ac:dyDescent="0.2">
      <c r="A16" s="88">
        <f>A7</f>
        <v>1</v>
      </c>
      <c r="B16" s="8">
        <f>'C завтраками| Bed and breakfast'!B16</f>
        <v>19500</v>
      </c>
      <c r="C16" s="8">
        <f>'C завтраками| Bed and breakfast'!C16</f>
        <v>19500</v>
      </c>
      <c r="D16" s="8">
        <f>'C завтраками| Bed and breakfast'!D16</f>
        <v>21100</v>
      </c>
      <c r="E16" s="8">
        <f>'C завтраками| Bed and breakfast'!E16</f>
        <v>22700</v>
      </c>
      <c r="F16" s="8">
        <f>'C завтраками| Bed and breakfast'!F16</f>
        <v>25000</v>
      </c>
      <c r="G16" s="8">
        <f>'C завтраками| Bed and breakfast'!G16</f>
        <v>27300</v>
      </c>
      <c r="H16" s="8">
        <f>'C завтраками| Bed and breakfast'!H16</f>
        <v>27300</v>
      </c>
      <c r="I16" s="8">
        <f>'C завтраками| Bed and breakfast'!I16</f>
        <v>25000</v>
      </c>
      <c r="J16" s="8">
        <f>'C завтраками| Bed and breakfast'!J16</f>
        <v>27300</v>
      </c>
      <c r="K16" s="8">
        <f>'C завтраками| Bed and breakfast'!K16</f>
        <v>21100</v>
      </c>
      <c r="L16" s="8">
        <f>'C завтраками| Bed and breakfast'!L16</f>
        <v>20800</v>
      </c>
      <c r="M16" s="8">
        <f>'C завтраками| Bed and breakfast'!M16</f>
        <v>42250</v>
      </c>
      <c r="N16" s="8">
        <f>'C завтраками| Bed and breakfast'!N16</f>
        <v>56750</v>
      </c>
      <c r="O16" s="8">
        <f>'C завтраками| Bed and breakfast'!O16</f>
        <v>56750</v>
      </c>
      <c r="P16" s="8">
        <f>'C завтраками| Bed and breakfast'!P16</f>
        <v>56750</v>
      </c>
      <c r="Q16" s="8">
        <f>'C завтраками| Bed and breakfast'!Q16</f>
        <v>49750</v>
      </c>
      <c r="R16" s="8">
        <f>'C завтраками| Bed and breakfast'!R16</f>
        <v>49750</v>
      </c>
      <c r="S16" s="8">
        <f>'C завтраками| Bed and breakfast'!S16</f>
        <v>49750</v>
      </c>
      <c r="T16" s="8">
        <f>'C завтраками| Bed and breakfast'!T16</f>
        <v>49750</v>
      </c>
      <c r="U16" s="8">
        <f>'C завтраками| Bed and breakfast'!U16</f>
        <v>49750</v>
      </c>
      <c r="V16" s="8">
        <f>'C завтраками| Bed and breakfast'!V16</f>
        <v>49750</v>
      </c>
      <c r="W16" s="8">
        <f>'C завтраками| Bed and breakfast'!W16</f>
        <v>40950</v>
      </c>
      <c r="X16" s="8">
        <f>'C завтраками| Bed and breakfast'!X16</f>
        <v>24450</v>
      </c>
      <c r="Y16" s="8">
        <f>'C завтраками| Bed and breakfast'!Y16</f>
        <v>24450</v>
      </c>
      <c r="Z16" s="8">
        <f>'C завтраками| Bed and breakfast'!Z16</f>
        <v>24450</v>
      </c>
      <c r="AA16" s="8">
        <f>'C завтраками| Bed and breakfast'!AA16</f>
        <v>24450</v>
      </c>
      <c r="AB16" s="8">
        <f>'C завтраками| Bed and breakfast'!AB16</f>
        <v>24450</v>
      </c>
      <c r="AC16" s="8">
        <f>'C завтраками| Bed and breakfast'!AC16</f>
        <v>26450</v>
      </c>
      <c r="AD16" s="8">
        <f>'C завтраками| Bed and breakfast'!AD16</f>
        <v>26450</v>
      </c>
      <c r="AE16" s="8">
        <f>'C завтраками| Bed and breakfast'!AE16</f>
        <v>26450</v>
      </c>
      <c r="AF16" s="8">
        <f>'C завтраками| Bed and breakfast'!AF16</f>
        <v>26450</v>
      </c>
      <c r="AG16" s="8">
        <f>'C завтраками| Bed and breakfast'!AG16</f>
        <v>26450</v>
      </c>
      <c r="AH16" s="8">
        <f>'C завтраками| Bed and breakfast'!AH16</f>
        <v>24450</v>
      </c>
      <c r="AI16" s="8">
        <f>'C завтраками| Bed and breakfast'!AI16</f>
        <v>24450</v>
      </c>
      <c r="AJ16" s="8">
        <f>'C завтраками| Bed and breakfast'!AJ16</f>
        <v>24450</v>
      </c>
      <c r="AK16" s="8">
        <f>'C завтраками| Bed and breakfast'!AK16</f>
        <v>24450</v>
      </c>
      <c r="AL16" s="8">
        <f>'C завтраками| Bed and breakfast'!AL16</f>
        <v>24450</v>
      </c>
      <c r="AM16" s="8">
        <f>'C завтраками| Bed and breakfast'!AM16</f>
        <v>28450</v>
      </c>
      <c r="AN16" s="8">
        <f>'C завтраками| Bed and breakfast'!AN16</f>
        <v>28450</v>
      </c>
      <c r="AO16" s="8">
        <f>'C завтраками| Bed and breakfast'!AO16</f>
        <v>28450</v>
      </c>
      <c r="AP16" s="8">
        <f>'C завтраками| Bed and breakfast'!AP16</f>
        <v>28450</v>
      </c>
      <c r="AQ16" s="8">
        <f>'C завтраками| Bed and breakfast'!AQ16</f>
        <v>28450</v>
      </c>
      <c r="AR16" s="8">
        <f>'C завтраками| Bed and breakfast'!AR16</f>
        <v>30450</v>
      </c>
      <c r="AS16" s="8">
        <f>'C завтраками| Bed and breakfast'!AS16</f>
        <v>32950</v>
      </c>
      <c r="AT16" s="8">
        <f>'C завтраками| Bed and breakfast'!AT16</f>
        <v>33650</v>
      </c>
      <c r="AU16" s="8">
        <f>'C завтраками| Bed and breakfast'!AU16</f>
        <v>33650</v>
      </c>
      <c r="AV16" s="8">
        <f>'C завтраками| Bed and breakfast'!AV16</f>
        <v>33650</v>
      </c>
      <c r="AW16" s="8">
        <f>'C завтраками| Bed and breakfast'!AW16</f>
        <v>33650</v>
      </c>
      <c r="AX16" s="8">
        <f>'C завтраками| Bed and breakfast'!AX16</f>
        <v>33650</v>
      </c>
      <c r="AY16" s="8">
        <f>'C завтраками| Bed and breakfast'!AY16</f>
        <v>33650</v>
      </c>
      <c r="AZ16" s="8">
        <f>'C завтраками| Bed and breakfast'!AZ16</f>
        <v>33650</v>
      </c>
      <c r="BA16" s="8">
        <f>'C завтраками| Bed and breakfast'!BA16</f>
        <v>33650</v>
      </c>
      <c r="BB16" s="8">
        <f>'C завтраками| Bed and breakfast'!BB16</f>
        <v>33650</v>
      </c>
      <c r="BC16" s="8">
        <f>'C завтраками| Bed and breakfast'!BC16</f>
        <v>33650</v>
      </c>
      <c r="BD16" s="8">
        <f>'C завтраками| Bed and breakfast'!BD16</f>
        <v>31650</v>
      </c>
      <c r="BE16" s="8">
        <f>'C завтраками| Bed and breakfast'!BE16</f>
        <v>31650</v>
      </c>
      <c r="BF16" s="8">
        <f>'C завтраками| Bed and breakfast'!BF16</f>
        <v>33650</v>
      </c>
      <c r="BG16" s="8">
        <f>'C завтраками| Bed and breakfast'!BG16</f>
        <v>33650</v>
      </c>
      <c r="BH16" s="8">
        <f>'C завтраками| Bed and breakfast'!BH16</f>
        <v>35650</v>
      </c>
      <c r="BI16" s="8">
        <f>'C завтраками| Bed and breakfast'!BI16</f>
        <v>38150</v>
      </c>
      <c r="BJ16" s="8">
        <f>'C завтраками| Bed and breakfast'!BJ16</f>
        <v>38150</v>
      </c>
      <c r="BK16" s="8">
        <f>'C завтраками| Bed and breakfast'!BK16</f>
        <v>38150</v>
      </c>
      <c r="BL16" s="8">
        <f>'C завтраками| Bed and breakfast'!BL16</f>
        <v>38150</v>
      </c>
      <c r="BM16" s="8">
        <f>'C завтраками| Bed and breakfast'!BM16</f>
        <v>40650</v>
      </c>
      <c r="BN16" s="8">
        <f>'C завтраками| Bed and breakfast'!BN16</f>
        <v>43650</v>
      </c>
      <c r="BO16" s="8">
        <f>'C завтраками| Bed and breakfast'!BO16</f>
        <v>43650</v>
      </c>
      <c r="BP16" s="8">
        <f>'C завтраками| Bed and breakfast'!BP16</f>
        <v>40650</v>
      </c>
      <c r="BQ16" s="8">
        <f>'C завтраками| Bed and breakfast'!BQ16</f>
        <v>35650</v>
      </c>
      <c r="BR16" s="8">
        <f>'C завтраками| Bed and breakfast'!BR16</f>
        <v>35650</v>
      </c>
      <c r="BS16" s="8">
        <f>'C завтраками| Bed and breakfast'!BS16</f>
        <v>38150</v>
      </c>
      <c r="BT16" s="8">
        <f>'C завтраками| Bed and breakfast'!BT16</f>
        <v>38150</v>
      </c>
      <c r="BU16" s="8">
        <f>'C завтраками| Bed and breakfast'!BU16</f>
        <v>29650</v>
      </c>
      <c r="BV16" s="8">
        <f>'C завтраками| Bed and breakfast'!BV16</f>
        <v>30100</v>
      </c>
      <c r="BW16" s="8">
        <f>'C завтраками| Bed and breakfast'!BW16</f>
        <v>30100</v>
      </c>
      <c r="BX16" s="8">
        <f>'C завтраками| Bed and breakfast'!BX16</f>
        <v>30100</v>
      </c>
      <c r="BY16" s="8">
        <f>'C завтраками| Bed and breakfast'!BY16</f>
        <v>28600</v>
      </c>
      <c r="BZ16" s="8">
        <f>'C завтраками| Bed and breakfast'!BZ16</f>
        <v>28600</v>
      </c>
      <c r="CA16" s="8">
        <f>'C завтраками| Bed and breakfast'!CA16</f>
        <v>30100</v>
      </c>
      <c r="CB16" s="8">
        <f>'C завтраками| Bed and breakfast'!CB16</f>
        <v>30100</v>
      </c>
      <c r="CC16" s="8">
        <f>'C завтраками| Bed and breakfast'!CC16</f>
        <v>30100</v>
      </c>
      <c r="CD16" s="8">
        <f>'C завтраками| Bed and breakfast'!CD16</f>
        <v>28400</v>
      </c>
      <c r="CE16" s="8">
        <f>'C завтраками| Bed and breakfast'!CE16</f>
        <v>28400</v>
      </c>
      <c r="CF16" s="8">
        <f>'C завтраками| Bed and breakfast'!CF16</f>
        <v>28400</v>
      </c>
      <c r="CG16" s="8">
        <f>'C завтраками| Bed and breakfast'!CG16</f>
        <v>28400</v>
      </c>
      <c r="CH16" s="8">
        <f>'C завтраками| Bed and breakfast'!CH16</f>
        <v>28400</v>
      </c>
      <c r="CI16" s="8">
        <f>'C завтраками| Bed and breakfast'!CI16</f>
        <v>28400</v>
      </c>
      <c r="CJ16" s="8">
        <f>'C завтраками| Bed and breakfast'!CJ16</f>
        <v>28400</v>
      </c>
      <c r="CK16" s="8">
        <f>'C завтраками| Bed and breakfast'!CK16</f>
        <v>28400</v>
      </c>
      <c r="CL16" s="8">
        <f>'C завтраками| Bed and breakfast'!CL16</f>
        <v>28400</v>
      </c>
      <c r="CM16" s="8">
        <f>'C завтраками| Bed and breakfast'!CM16</f>
        <v>28400</v>
      </c>
      <c r="CN16" s="8">
        <f>'C завтраками| Bed and breakfast'!CN16</f>
        <v>28400</v>
      </c>
      <c r="CO16" s="8">
        <f>'C завтраками| Bed and breakfast'!CO16</f>
        <v>28400</v>
      </c>
      <c r="CP16" s="8">
        <f>'C завтраками| Bed and breakfast'!CP16</f>
        <v>28400</v>
      </c>
      <c r="CQ16" s="8">
        <f>'C завтраками| Bed and breakfast'!CQ16</f>
        <v>28400</v>
      </c>
      <c r="CR16" s="8">
        <f>'C завтраками| Bed and breakfast'!CR16</f>
        <v>28400</v>
      </c>
      <c r="CS16" s="8">
        <f>'C завтраками| Bed and breakfast'!CS16</f>
        <v>28400</v>
      </c>
      <c r="CT16" s="8">
        <f>'C завтраками| Bed and breakfast'!CT16</f>
        <v>28400</v>
      </c>
      <c r="CU16" s="8">
        <f>'C завтраками| Bed and breakfast'!CU16</f>
        <v>28400</v>
      </c>
      <c r="CV16" s="8">
        <f>'C завтраками| Bed and breakfast'!CV16</f>
        <v>28400</v>
      </c>
      <c r="CW16" s="8">
        <f>'C завтраками| Bed and breakfast'!CW16</f>
        <v>28400</v>
      </c>
      <c r="CX16" s="8">
        <f>'C завтраками| Bed and breakfast'!CX16</f>
        <v>28400</v>
      </c>
      <c r="CY16" s="8">
        <f>'C завтраками| Bed and breakfast'!CY16</f>
        <v>28400</v>
      </c>
      <c r="CZ16" s="8">
        <f>'C завтраками| Bed and breakfast'!CZ16</f>
        <v>28400</v>
      </c>
      <c r="DA16" s="8">
        <f>'C завтраками| Bed and breakfast'!DA16</f>
        <v>19150</v>
      </c>
      <c r="DB16" s="8">
        <f>'C завтраками| Bed and breakfast'!DB16</f>
        <v>19150</v>
      </c>
      <c r="DC16" s="8">
        <f>'C завтраками| Bed and breakfast'!DC16</f>
        <v>19650</v>
      </c>
      <c r="DD16" s="8">
        <f>'C завтраками| Bed and breakfast'!DD16</f>
        <v>19650</v>
      </c>
      <c r="DE16" s="8">
        <f>'C завтраками| Bed and breakfast'!DE16</f>
        <v>19150</v>
      </c>
      <c r="DF16" s="8">
        <f>'C завтраками| Bed and breakfast'!DF16</f>
        <v>19150</v>
      </c>
      <c r="DG16" s="8">
        <f>'C завтраками| Bed and breakfast'!DG16</f>
        <v>19150</v>
      </c>
      <c r="DH16" s="8">
        <f>'C завтраками| Bed and breakfast'!DH16</f>
        <v>19150</v>
      </c>
      <c r="DI16" s="8">
        <f>'C завтраками| Bed and breakfast'!DI16</f>
        <v>19150</v>
      </c>
      <c r="DJ16" s="8">
        <f>'C завтраками| Bed and breakfast'!DJ16</f>
        <v>19650</v>
      </c>
      <c r="DK16" s="8">
        <f>'C завтраками| Bed and breakfast'!DK16</f>
        <v>19650</v>
      </c>
      <c r="DL16" s="8">
        <f>'C завтраками| Bed and breakfast'!DL16</f>
        <v>19150</v>
      </c>
      <c r="DM16" s="8">
        <f>'C завтраками| Bed and breakfast'!DM16</f>
        <v>19150</v>
      </c>
      <c r="DN16" s="8">
        <f>'C завтраками| Bed and breakfast'!DN16</f>
        <v>19150</v>
      </c>
      <c r="DO16" s="8">
        <f>'C завтраками| Bed and breakfast'!DO16</f>
        <v>18150</v>
      </c>
      <c r="DP16" s="8">
        <f>'C завтраками| Bed and breakfast'!DP16</f>
        <v>18150</v>
      </c>
      <c r="DQ16" s="8">
        <f>'C завтраками| Bed and breakfast'!DQ16</f>
        <v>18850</v>
      </c>
      <c r="DR16" s="8">
        <f>'C завтраками| Bed and breakfast'!DR16</f>
        <v>18850</v>
      </c>
      <c r="DS16" s="8">
        <f>'C завтраками| Bed and breakfast'!DS16</f>
        <v>18150</v>
      </c>
      <c r="DT16" s="8">
        <f>'C завтраками| Bed and breakfast'!DT16</f>
        <v>18150</v>
      </c>
      <c r="DU16" s="8">
        <f>'C завтраками| Bed and breakfast'!DU16</f>
        <v>18150</v>
      </c>
      <c r="DV16" s="8">
        <f>'C завтраками| Bed and breakfast'!DV16</f>
        <v>18150</v>
      </c>
      <c r="DW16" s="8">
        <f>'C завтраками| Bed and breakfast'!DW16</f>
        <v>18150</v>
      </c>
      <c r="DX16" s="8">
        <f>'C завтраками| Bed and breakfast'!DX16</f>
        <v>18850</v>
      </c>
      <c r="DY16" s="8">
        <f>'C завтраками| Bed and breakfast'!DY16</f>
        <v>18850</v>
      </c>
      <c r="DZ16" s="8">
        <f>'C завтраками| Bed and breakfast'!DZ16</f>
        <v>18150</v>
      </c>
      <c r="EA16" s="8">
        <f>'C завтраками| Bed and breakfast'!EA16</f>
        <v>18150</v>
      </c>
      <c r="EB16" s="8">
        <f>'C завтраками| Bed and breakfast'!EB16</f>
        <v>18150</v>
      </c>
      <c r="EC16" s="8">
        <f>'C завтраками| Bed and breakfast'!EC16</f>
        <v>18150</v>
      </c>
      <c r="ED16" s="8">
        <f>'C завтраками| Bed and breakfast'!ED16</f>
        <v>19150</v>
      </c>
    </row>
    <row r="17" spans="1:134" s="53" customFormat="1" x14ac:dyDescent="0.2">
      <c r="A17" s="88">
        <f>A8</f>
        <v>2</v>
      </c>
      <c r="B17" s="8">
        <f>'C завтраками| Bed and breakfast'!B17</f>
        <v>21200</v>
      </c>
      <c r="C17" s="8">
        <f>'C завтраками| Bed and breakfast'!C17</f>
        <v>21200</v>
      </c>
      <c r="D17" s="8">
        <f>'C завтраками| Bed and breakfast'!D17</f>
        <v>22800</v>
      </c>
      <c r="E17" s="8">
        <f>'C завтраками| Bed and breakfast'!E17</f>
        <v>24400</v>
      </c>
      <c r="F17" s="8">
        <f>'C завтраками| Bed and breakfast'!F17</f>
        <v>26700</v>
      </c>
      <c r="G17" s="8">
        <f>'C завтраками| Bed and breakfast'!G17</f>
        <v>29000</v>
      </c>
      <c r="H17" s="8">
        <f>'C завтраками| Bed and breakfast'!H17</f>
        <v>29000</v>
      </c>
      <c r="I17" s="8">
        <f>'C завтраками| Bed and breakfast'!I17</f>
        <v>26700</v>
      </c>
      <c r="J17" s="8">
        <f>'C завтраками| Bed and breakfast'!J17</f>
        <v>29000</v>
      </c>
      <c r="K17" s="8">
        <f>'C завтраками| Bed and breakfast'!K17</f>
        <v>22800</v>
      </c>
      <c r="L17" s="8">
        <f>'C завтраками| Bed and breakfast'!L17</f>
        <v>23050</v>
      </c>
      <c r="M17" s="8">
        <f>'C завтраками| Bed and breakfast'!M17</f>
        <v>44500</v>
      </c>
      <c r="N17" s="8">
        <f>'C завтраками| Bed and breakfast'!N17</f>
        <v>59000</v>
      </c>
      <c r="O17" s="8">
        <f>'C завтраками| Bed and breakfast'!O17</f>
        <v>59000</v>
      </c>
      <c r="P17" s="8">
        <f>'C завтраками| Bed and breakfast'!P17</f>
        <v>59000</v>
      </c>
      <c r="Q17" s="8">
        <f>'C завтраками| Bed and breakfast'!Q17</f>
        <v>52000</v>
      </c>
      <c r="R17" s="8">
        <f>'C завтраками| Bed and breakfast'!R17</f>
        <v>52000</v>
      </c>
      <c r="S17" s="8">
        <f>'C завтраками| Bed and breakfast'!S17</f>
        <v>52000</v>
      </c>
      <c r="T17" s="8">
        <f>'C завтраками| Bed and breakfast'!T17</f>
        <v>52000</v>
      </c>
      <c r="U17" s="8">
        <f>'C завтраками| Bed and breakfast'!U17</f>
        <v>52000</v>
      </c>
      <c r="V17" s="8">
        <f>'C завтраками| Bed and breakfast'!V17</f>
        <v>52000</v>
      </c>
      <c r="W17" s="8">
        <f>'C завтраками| Bed and breakfast'!W17</f>
        <v>42900</v>
      </c>
      <c r="X17" s="8">
        <f>'C завтраками| Bed and breakfast'!X17</f>
        <v>26400</v>
      </c>
      <c r="Y17" s="8">
        <f>'C завтраками| Bed and breakfast'!Y17</f>
        <v>26400</v>
      </c>
      <c r="Z17" s="8">
        <f>'C завтраками| Bed and breakfast'!Z17</f>
        <v>26400</v>
      </c>
      <c r="AA17" s="8">
        <f>'C завтраками| Bed and breakfast'!AA17</f>
        <v>26400</v>
      </c>
      <c r="AB17" s="8">
        <f>'C завтраками| Bed and breakfast'!AB17</f>
        <v>26400</v>
      </c>
      <c r="AC17" s="8">
        <f>'C завтраками| Bed and breakfast'!AC17</f>
        <v>28400</v>
      </c>
      <c r="AD17" s="8">
        <f>'C завтраками| Bed and breakfast'!AD17</f>
        <v>28400</v>
      </c>
      <c r="AE17" s="8">
        <f>'C завтраками| Bed and breakfast'!AE17</f>
        <v>28400</v>
      </c>
      <c r="AF17" s="8">
        <f>'C завтраками| Bed and breakfast'!AF17</f>
        <v>28400</v>
      </c>
      <c r="AG17" s="8">
        <f>'C завтраками| Bed and breakfast'!AG17</f>
        <v>28400</v>
      </c>
      <c r="AH17" s="8">
        <f>'C завтраками| Bed and breakfast'!AH17</f>
        <v>26400</v>
      </c>
      <c r="AI17" s="8">
        <f>'C завтраками| Bed and breakfast'!AI17</f>
        <v>26400</v>
      </c>
      <c r="AJ17" s="8">
        <f>'C завтраками| Bed and breakfast'!AJ17</f>
        <v>26400</v>
      </c>
      <c r="AK17" s="8">
        <f>'C завтраками| Bed and breakfast'!AK17</f>
        <v>26400</v>
      </c>
      <c r="AL17" s="8">
        <f>'C завтраками| Bed and breakfast'!AL17</f>
        <v>26400</v>
      </c>
      <c r="AM17" s="8">
        <f>'C завтраками| Bed and breakfast'!AM17</f>
        <v>30400</v>
      </c>
      <c r="AN17" s="8">
        <f>'C завтраками| Bed and breakfast'!AN17</f>
        <v>30400</v>
      </c>
      <c r="AO17" s="8">
        <f>'C завтраками| Bed and breakfast'!AO17</f>
        <v>30400</v>
      </c>
      <c r="AP17" s="8">
        <f>'C завтраками| Bed and breakfast'!AP17</f>
        <v>30400</v>
      </c>
      <c r="AQ17" s="8">
        <f>'C завтраками| Bed and breakfast'!AQ17</f>
        <v>30400</v>
      </c>
      <c r="AR17" s="8">
        <f>'C завтраками| Bed and breakfast'!AR17</f>
        <v>32400</v>
      </c>
      <c r="AS17" s="8">
        <f>'C завтраками| Bed and breakfast'!AS17</f>
        <v>34900</v>
      </c>
      <c r="AT17" s="8">
        <f>'C завтраками| Bed and breakfast'!AT17</f>
        <v>35600</v>
      </c>
      <c r="AU17" s="8">
        <f>'C завтраками| Bed and breakfast'!AU17</f>
        <v>35600</v>
      </c>
      <c r="AV17" s="8">
        <f>'C завтраками| Bed and breakfast'!AV17</f>
        <v>35600</v>
      </c>
      <c r="AW17" s="8">
        <f>'C завтраками| Bed and breakfast'!AW17</f>
        <v>35600</v>
      </c>
      <c r="AX17" s="8">
        <f>'C завтраками| Bed and breakfast'!AX17</f>
        <v>35600</v>
      </c>
      <c r="AY17" s="8">
        <f>'C завтраками| Bed and breakfast'!AY17</f>
        <v>35600</v>
      </c>
      <c r="AZ17" s="8">
        <f>'C завтраками| Bed and breakfast'!AZ17</f>
        <v>35600</v>
      </c>
      <c r="BA17" s="8">
        <f>'C завтраками| Bed and breakfast'!BA17</f>
        <v>35600</v>
      </c>
      <c r="BB17" s="8">
        <f>'C завтраками| Bed and breakfast'!BB17</f>
        <v>35600</v>
      </c>
      <c r="BC17" s="8">
        <f>'C завтраками| Bed and breakfast'!BC17</f>
        <v>35600</v>
      </c>
      <c r="BD17" s="8">
        <f>'C завтраками| Bed and breakfast'!BD17</f>
        <v>33600</v>
      </c>
      <c r="BE17" s="8">
        <f>'C завтраками| Bed and breakfast'!BE17</f>
        <v>33600</v>
      </c>
      <c r="BF17" s="8">
        <f>'C завтраками| Bed and breakfast'!BF17</f>
        <v>35600</v>
      </c>
      <c r="BG17" s="8">
        <f>'C завтраками| Bed and breakfast'!BG17</f>
        <v>35600</v>
      </c>
      <c r="BH17" s="8">
        <f>'C завтраками| Bed and breakfast'!BH17</f>
        <v>37600</v>
      </c>
      <c r="BI17" s="8">
        <f>'C завтраками| Bed and breakfast'!BI17</f>
        <v>40100</v>
      </c>
      <c r="BJ17" s="8">
        <f>'C завтраками| Bed and breakfast'!BJ17</f>
        <v>40100</v>
      </c>
      <c r="BK17" s="8">
        <f>'C завтраками| Bed and breakfast'!BK17</f>
        <v>40100</v>
      </c>
      <c r="BL17" s="8">
        <f>'C завтраками| Bed and breakfast'!BL17</f>
        <v>40100</v>
      </c>
      <c r="BM17" s="8">
        <f>'C завтраками| Bed and breakfast'!BM17</f>
        <v>42600</v>
      </c>
      <c r="BN17" s="8">
        <f>'C завтраками| Bed and breakfast'!BN17</f>
        <v>45600</v>
      </c>
      <c r="BO17" s="8">
        <f>'C завтраками| Bed and breakfast'!BO17</f>
        <v>45600</v>
      </c>
      <c r="BP17" s="8">
        <f>'C завтраками| Bed and breakfast'!BP17</f>
        <v>42600</v>
      </c>
      <c r="BQ17" s="8">
        <f>'C завтраками| Bed and breakfast'!BQ17</f>
        <v>37600</v>
      </c>
      <c r="BR17" s="8">
        <f>'C завтраками| Bed and breakfast'!BR17</f>
        <v>37600</v>
      </c>
      <c r="BS17" s="8">
        <f>'C завтраками| Bed and breakfast'!BS17</f>
        <v>40100</v>
      </c>
      <c r="BT17" s="8">
        <f>'C завтраками| Bed and breakfast'!BT17</f>
        <v>40100</v>
      </c>
      <c r="BU17" s="8">
        <f>'C завтраками| Bed and breakfast'!BU17</f>
        <v>31600</v>
      </c>
      <c r="BV17" s="8">
        <f>'C завтраками| Bed and breakfast'!BV17</f>
        <v>32050</v>
      </c>
      <c r="BW17" s="8">
        <f>'C завтраками| Bed and breakfast'!BW17</f>
        <v>32050</v>
      </c>
      <c r="BX17" s="8">
        <f>'C завтраками| Bed and breakfast'!BX17</f>
        <v>32050</v>
      </c>
      <c r="BY17" s="8">
        <f>'C завтраками| Bed and breakfast'!BY17</f>
        <v>30550</v>
      </c>
      <c r="BZ17" s="8">
        <f>'C завтраками| Bed and breakfast'!BZ17</f>
        <v>30550</v>
      </c>
      <c r="CA17" s="8">
        <f>'C завтраками| Bed and breakfast'!CA17</f>
        <v>32050</v>
      </c>
      <c r="CB17" s="8">
        <f>'C завтраками| Bed and breakfast'!CB17</f>
        <v>32050</v>
      </c>
      <c r="CC17" s="8">
        <f>'C завтраками| Bed and breakfast'!CC17</f>
        <v>32050</v>
      </c>
      <c r="CD17" s="8">
        <f>'C завтраками| Bed and breakfast'!CD17</f>
        <v>30350</v>
      </c>
      <c r="CE17" s="8">
        <f>'C завтраками| Bed and breakfast'!CE17</f>
        <v>30350</v>
      </c>
      <c r="CF17" s="8">
        <f>'C завтраками| Bed and breakfast'!CF17</f>
        <v>30350</v>
      </c>
      <c r="CG17" s="8">
        <f>'C завтраками| Bed and breakfast'!CG17</f>
        <v>30350</v>
      </c>
      <c r="CH17" s="8">
        <f>'C завтраками| Bed and breakfast'!CH17</f>
        <v>30350</v>
      </c>
      <c r="CI17" s="8">
        <f>'C завтраками| Bed and breakfast'!CI17</f>
        <v>30350</v>
      </c>
      <c r="CJ17" s="8">
        <f>'C завтраками| Bed and breakfast'!CJ17</f>
        <v>30350</v>
      </c>
      <c r="CK17" s="8">
        <f>'C завтраками| Bed and breakfast'!CK17</f>
        <v>30350</v>
      </c>
      <c r="CL17" s="8">
        <f>'C завтраками| Bed and breakfast'!CL17</f>
        <v>30350</v>
      </c>
      <c r="CM17" s="8">
        <f>'C завтраками| Bed and breakfast'!CM17</f>
        <v>30350</v>
      </c>
      <c r="CN17" s="8">
        <f>'C завтраками| Bed and breakfast'!CN17</f>
        <v>30350</v>
      </c>
      <c r="CO17" s="8">
        <f>'C завтраками| Bed and breakfast'!CO17</f>
        <v>30350</v>
      </c>
      <c r="CP17" s="8">
        <f>'C завтраками| Bed and breakfast'!CP17</f>
        <v>30350</v>
      </c>
      <c r="CQ17" s="8">
        <f>'C завтраками| Bed and breakfast'!CQ17</f>
        <v>30350</v>
      </c>
      <c r="CR17" s="8">
        <f>'C завтраками| Bed and breakfast'!CR17</f>
        <v>30350</v>
      </c>
      <c r="CS17" s="8">
        <f>'C завтраками| Bed and breakfast'!CS17</f>
        <v>30350</v>
      </c>
      <c r="CT17" s="8">
        <f>'C завтраками| Bed and breakfast'!CT17</f>
        <v>30350</v>
      </c>
      <c r="CU17" s="8">
        <f>'C завтраками| Bed and breakfast'!CU17</f>
        <v>30350</v>
      </c>
      <c r="CV17" s="8">
        <f>'C завтраками| Bed and breakfast'!CV17</f>
        <v>30350</v>
      </c>
      <c r="CW17" s="8">
        <f>'C завтраками| Bed and breakfast'!CW17</f>
        <v>30350</v>
      </c>
      <c r="CX17" s="8">
        <f>'C завтраками| Bed and breakfast'!CX17</f>
        <v>30350</v>
      </c>
      <c r="CY17" s="8">
        <f>'C завтраками| Bed and breakfast'!CY17</f>
        <v>30350</v>
      </c>
      <c r="CZ17" s="8">
        <f>'C завтраками| Bed and breakfast'!CZ17</f>
        <v>30350</v>
      </c>
      <c r="DA17" s="8">
        <f>'C завтраками| Bed and breakfast'!DA17</f>
        <v>21000</v>
      </c>
      <c r="DB17" s="8">
        <f>'C завтраками| Bed and breakfast'!DB17</f>
        <v>21000</v>
      </c>
      <c r="DC17" s="8">
        <f>'C завтраками| Bed and breakfast'!DC17</f>
        <v>21500</v>
      </c>
      <c r="DD17" s="8">
        <f>'C завтраками| Bed and breakfast'!DD17</f>
        <v>21500</v>
      </c>
      <c r="DE17" s="8">
        <f>'C завтраками| Bed and breakfast'!DE17</f>
        <v>21000</v>
      </c>
      <c r="DF17" s="8">
        <f>'C завтраками| Bed and breakfast'!DF17</f>
        <v>21000</v>
      </c>
      <c r="DG17" s="8">
        <f>'C завтраками| Bed and breakfast'!DG17</f>
        <v>21000</v>
      </c>
      <c r="DH17" s="8">
        <f>'C завтраками| Bed and breakfast'!DH17</f>
        <v>21000</v>
      </c>
      <c r="DI17" s="8">
        <f>'C завтраками| Bed and breakfast'!DI17</f>
        <v>21000</v>
      </c>
      <c r="DJ17" s="8">
        <f>'C завтраками| Bed and breakfast'!DJ17</f>
        <v>21500</v>
      </c>
      <c r="DK17" s="8">
        <f>'C завтраками| Bed and breakfast'!DK17</f>
        <v>21500</v>
      </c>
      <c r="DL17" s="8">
        <f>'C завтраками| Bed and breakfast'!DL17</f>
        <v>21000</v>
      </c>
      <c r="DM17" s="8">
        <f>'C завтраками| Bed and breakfast'!DM17</f>
        <v>21000</v>
      </c>
      <c r="DN17" s="8">
        <f>'C завтраками| Bed and breakfast'!DN17</f>
        <v>21000</v>
      </c>
      <c r="DO17" s="8">
        <f>'C завтраками| Bed and breakfast'!DO17</f>
        <v>20000</v>
      </c>
      <c r="DP17" s="8">
        <f>'C завтраками| Bed and breakfast'!DP17</f>
        <v>20000</v>
      </c>
      <c r="DQ17" s="8">
        <f>'C завтраками| Bed and breakfast'!DQ17</f>
        <v>20700</v>
      </c>
      <c r="DR17" s="8">
        <f>'C завтраками| Bed and breakfast'!DR17</f>
        <v>20700</v>
      </c>
      <c r="DS17" s="8">
        <f>'C завтраками| Bed and breakfast'!DS17</f>
        <v>20000</v>
      </c>
      <c r="DT17" s="8">
        <f>'C завтраками| Bed and breakfast'!DT17</f>
        <v>20000</v>
      </c>
      <c r="DU17" s="8">
        <f>'C завтраками| Bed and breakfast'!DU17</f>
        <v>20000</v>
      </c>
      <c r="DV17" s="8">
        <f>'C завтраками| Bed and breakfast'!DV17</f>
        <v>20000</v>
      </c>
      <c r="DW17" s="8">
        <f>'C завтраками| Bed and breakfast'!DW17</f>
        <v>20000</v>
      </c>
      <c r="DX17" s="8">
        <f>'C завтраками| Bed and breakfast'!DX17</f>
        <v>20700</v>
      </c>
      <c r="DY17" s="8">
        <f>'C завтраками| Bed and breakfast'!DY17</f>
        <v>20700</v>
      </c>
      <c r="DZ17" s="8">
        <f>'C завтраками| Bed and breakfast'!DZ17</f>
        <v>20000</v>
      </c>
      <c r="EA17" s="8">
        <f>'C завтраками| Bed and breakfast'!EA17</f>
        <v>20000</v>
      </c>
      <c r="EB17" s="8">
        <f>'C завтраками| Bed and breakfast'!EB17</f>
        <v>20000</v>
      </c>
      <c r="EC17" s="8">
        <f>'C завтраками| Bed and breakfast'!EC17</f>
        <v>20000</v>
      </c>
      <c r="ED17" s="8">
        <f>'C завтраками| Bed and breakfast'!ED17</f>
        <v>21000</v>
      </c>
    </row>
    <row r="18" spans="1:134" s="53" customFormat="1" x14ac:dyDescent="0.2">
      <c r="A18" s="42" t="s">
        <v>86</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row>
    <row r="19" spans="1:134" s="53" customFormat="1" x14ac:dyDescent="0.2">
      <c r="A19" s="88">
        <f>A7</f>
        <v>1</v>
      </c>
      <c r="B19" s="8">
        <f>'C завтраками| Bed and breakfast'!B19</f>
        <v>40800</v>
      </c>
      <c r="C19" s="8">
        <f>'C завтраками| Bed and breakfast'!C19</f>
        <v>40800</v>
      </c>
      <c r="D19" s="8">
        <f>'C завтраками| Bed and breakfast'!D19</f>
        <v>42400</v>
      </c>
      <c r="E19" s="8">
        <f>'C завтраками| Bed and breakfast'!E19</f>
        <v>44000</v>
      </c>
      <c r="F19" s="8">
        <f>'C завтраками| Bed and breakfast'!F19</f>
        <v>46300</v>
      </c>
      <c r="G19" s="8">
        <f>'C завтраками| Bed and breakfast'!G19</f>
        <v>48600</v>
      </c>
      <c r="H19" s="8">
        <f>'C завтраками| Bed and breakfast'!H19</f>
        <v>48600</v>
      </c>
      <c r="I19" s="8">
        <f>'C завтраками| Bed and breakfast'!I19</f>
        <v>46300</v>
      </c>
      <c r="J19" s="8">
        <f>'C завтраками| Bed and breakfast'!J19</f>
        <v>48600</v>
      </c>
      <c r="K19" s="8">
        <f>'C завтраками| Bed and breakfast'!K19</f>
        <v>42400</v>
      </c>
      <c r="L19" s="8">
        <f>'C завтраками| Bed and breakfast'!L19</f>
        <v>40800</v>
      </c>
      <c r="M19" s="8">
        <f>'C завтраками| Bed and breakfast'!M19</f>
        <v>62250</v>
      </c>
      <c r="N19" s="8">
        <f>'C завтраками| Bed and breakfast'!N19</f>
        <v>76750</v>
      </c>
      <c r="O19" s="8">
        <f>'C завтраками| Bed and breakfast'!O19</f>
        <v>76750</v>
      </c>
      <c r="P19" s="8">
        <f>'C завтраками| Bed and breakfast'!P19</f>
        <v>76750</v>
      </c>
      <c r="Q19" s="8">
        <f>'C завтраками| Bed and breakfast'!Q19</f>
        <v>69750</v>
      </c>
      <c r="R19" s="8">
        <f>'C завтраками| Bed and breakfast'!R19</f>
        <v>69750</v>
      </c>
      <c r="S19" s="8">
        <f>'C завтраками| Bed and breakfast'!S19</f>
        <v>69750</v>
      </c>
      <c r="T19" s="8">
        <f>'C завтраками| Bed and breakfast'!T19</f>
        <v>69750</v>
      </c>
      <c r="U19" s="8">
        <f>'C завтраками| Bed and breakfast'!U19</f>
        <v>69750</v>
      </c>
      <c r="V19" s="8">
        <f>'C завтраками| Bed and breakfast'!V19</f>
        <v>69750</v>
      </c>
      <c r="W19" s="8">
        <f>'C завтраками| Bed and breakfast'!W19</f>
        <v>56450</v>
      </c>
      <c r="X19" s="8">
        <f>'C завтраками| Bed and breakfast'!X19</f>
        <v>39950</v>
      </c>
      <c r="Y19" s="8">
        <f>'C завтраками| Bed and breakfast'!Y19</f>
        <v>39950</v>
      </c>
      <c r="Z19" s="8">
        <f>'C завтраками| Bed and breakfast'!Z19</f>
        <v>39950</v>
      </c>
      <c r="AA19" s="8">
        <f>'C завтраками| Bed and breakfast'!AA19</f>
        <v>39950</v>
      </c>
      <c r="AB19" s="8">
        <f>'C завтраками| Bed and breakfast'!AB19</f>
        <v>39950</v>
      </c>
      <c r="AC19" s="8">
        <f>'C завтраками| Bed and breakfast'!AC19</f>
        <v>41950</v>
      </c>
      <c r="AD19" s="8">
        <f>'C завтраками| Bed and breakfast'!AD19</f>
        <v>41950</v>
      </c>
      <c r="AE19" s="8">
        <f>'C завтраками| Bed and breakfast'!AE19</f>
        <v>41950</v>
      </c>
      <c r="AF19" s="8">
        <f>'C завтраками| Bed and breakfast'!AF19</f>
        <v>41950</v>
      </c>
      <c r="AG19" s="8">
        <f>'C завтраками| Bed and breakfast'!AG19</f>
        <v>41950</v>
      </c>
      <c r="AH19" s="8">
        <f>'C завтраками| Bed and breakfast'!AH19</f>
        <v>39950</v>
      </c>
      <c r="AI19" s="8">
        <f>'C завтраками| Bed and breakfast'!AI19</f>
        <v>39950</v>
      </c>
      <c r="AJ19" s="8">
        <f>'C завтраками| Bed and breakfast'!AJ19</f>
        <v>39950</v>
      </c>
      <c r="AK19" s="8">
        <f>'C завтраками| Bed and breakfast'!AK19</f>
        <v>39950</v>
      </c>
      <c r="AL19" s="8">
        <f>'C завтраками| Bed and breakfast'!AL19</f>
        <v>39950</v>
      </c>
      <c r="AM19" s="8">
        <f>'C завтраками| Bed and breakfast'!AM19</f>
        <v>43950</v>
      </c>
      <c r="AN19" s="8">
        <f>'C завтраками| Bed and breakfast'!AN19</f>
        <v>43950</v>
      </c>
      <c r="AO19" s="8">
        <f>'C завтраками| Bed and breakfast'!AO19</f>
        <v>43950</v>
      </c>
      <c r="AP19" s="8">
        <f>'C завтраками| Bed and breakfast'!AP19</f>
        <v>43950</v>
      </c>
      <c r="AQ19" s="8">
        <f>'C завтраками| Bed and breakfast'!AQ19</f>
        <v>43950</v>
      </c>
      <c r="AR19" s="8">
        <f>'C завтраками| Bed and breakfast'!AR19</f>
        <v>45950</v>
      </c>
      <c r="AS19" s="8">
        <f>'C завтраками| Bed and breakfast'!AS19</f>
        <v>48450</v>
      </c>
      <c r="AT19" s="8">
        <f>'C завтраками| Bed and breakfast'!AT19</f>
        <v>53950</v>
      </c>
      <c r="AU19" s="8">
        <f>'C завтраками| Bed and breakfast'!AU19</f>
        <v>53950</v>
      </c>
      <c r="AV19" s="8">
        <f>'C завтраками| Bed and breakfast'!AV19</f>
        <v>53950</v>
      </c>
      <c r="AW19" s="8">
        <f>'C завтраками| Bed and breakfast'!AW19</f>
        <v>53950</v>
      </c>
      <c r="AX19" s="8">
        <f>'C завтраками| Bed and breakfast'!AX19</f>
        <v>53950</v>
      </c>
      <c r="AY19" s="8">
        <f>'C завтраками| Bed and breakfast'!AY19</f>
        <v>53950</v>
      </c>
      <c r="AZ19" s="8">
        <f>'C завтраками| Bed and breakfast'!AZ19</f>
        <v>53950</v>
      </c>
      <c r="BA19" s="8">
        <f>'C завтраками| Bed and breakfast'!BA19</f>
        <v>53950</v>
      </c>
      <c r="BB19" s="8">
        <f>'C завтраками| Bed and breakfast'!BB19</f>
        <v>53950</v>
      </c>
      <c r="BC19" s="8">
        <f>'C завтраками| Bed and breakfast'!BC19</f>
        <v>53950</v>
      </c>
      <c r="BD19" s="8">
        <f>'C завтраками| Bed and breakfast'!BD19</f>
        <v>51950</v>
      </c>
      <c r="BE19" s="8">
        <f>'C завтраками| Bed and breakfast'!BE19</f>
        <v>51950</v>
      </c>
      <c r="BF19" s="8">
        <f>'C завтраками| Bed and breakfast'!BF19</f>
        <v>53950</v>
      </c>
      <c r="BG19" s="8">
        <f>'C завтраками| Bed and breakfast'!BG19</f>
        <v>53950</v>
      </c>
      <c r="BH19" s="8">
        <f>'C завтраками| Bed and breakfast'!BH19</f>
        <v>55950</v>
      </c>
      <c r="BI19" s="8">
        <f>'C завтраками| Bed and breakfast'!BI19</f>
        <v>58450</v>
      </c>
      <c r="BJ19" s="8">
        <f>'C завтраками| Bed and breakfast'!BJ19</f>
        <v>58450</v>
      </c>
      <c r="BK19" s="8">
        <f>'C завтраками| Bed and breakfast'!BK19</f>
        <v>58450</v>
      </c>
      <c r="BL19" s="8">
        <f>'C завтраками| Bed and breakfast'!BL19</f>
        <v>58450</v>
      </c>
      <c r="BM19" s="8">
        <f>'C завтраками| Bed and breakfast'!BM19</f>
        <v>60950</v>
      </c>
      <c r="BN19" s="8">
        <f>'C завтраками| Bed and breakfast'!BN19</f>
        <v>63950</v>
      </c>
      <c r="BO19" s="8">
        <f>'C завтраками| Bed and breakfast'!BO19</f>
        <v>63950</v>
      </c>
      <c r="BP19" s="8">
        <f>'C завтраками| Bed and breakfast'!BP19</f>
        <v>60950</v>
      </c>
      <c r="BQ19" s="8">
        <f>'C завтраками| Bed and breakfast'!BQ19</f>
        <v>55950</v>
      </c>
      <c r="BR19" s="8">
        <f>'C завтраками| Bed and breakfast'!BR19</f>
        <v>55950</v>
      </c>
      <c r="BS19" s="8">
        <f>'C завтраками| Bed and breakfast'!BS19</f>
        <v>58450</v>
      </c>
      <c r="BT19" s="8">
        <f>'C завтраками| Bed and breakfast'!BT19</f>
        <v>58450</v>
      </c>
      <c r="BU19" s="8">
        <f>'C завтраками| Bed and breakfast'!BU19</f>
        <v>49950</v>
      </c>
      <c r="BV19" s="8">
        <f>'C завтраками| Bed and breakfast'!BV19</f>
        <v>50400</v>
      </c>
      <c r="BW19" s="8">
        <f>'C завтраками| Bed and breakfast'!BW19</f>
        <v>50400</v>
      </c>
      <c r="BX19" s="8">
        <f>'C завтраками| Bed and breakfast'!BX19</f>
        <v>50400</v>
      </c>
      <c r="BY19" s="8">
        <f>'C завтраками| Bed and breakfast'!BY19</f>
        <v>48900</v>
      </c>
      <c r="BZ19" s="8">
        <f>'C завтраками| Bed and breakfast'!BZ19</f>
        <v>48900</v>
      </c>
      <c r="CA19" s="8">
        <f>'C завтраками| Bed and breakfast'!CA19</f>
        <v>50400</v>
      </c>
      <c r="CB19" s="8">
        <f>'C завтраками| Bed and breakfast'!CB19</f>
        <v>50400</v>
      </c>
      <c r="CC19" s="8">
        <f>'C завтраками| Bed and breakfast'!CC19</f>
        <v>50400</v>
      </c>
      <c r="CD19" s="8">
        <f>'C завтраками| Bed and breakfast'!CD19</f>
        <v>43900</v>
      </c>
      <c r="CE19" s="8">
        <f>'C завтраками| Bed and breakfast'!CE19</f>
        <v>43900</v>
      </c>
      <c r="CF19" s="8">
        <f>'C завтраками| Bed and breakfast'!CF19</f>
        <v>43900</v>
      </c>
      <c r="CG19" s="8">
        <f>'C завтраками| Bed and breakfast'!CG19</f>
        <v>43900</v>
      </c>
      <c r="CH19" s="8">
        <f>'C завтраками| Bed and breakfast'!CH19</f>
        <v>43900</v>
      </c>
      <c r="CI19" s="8">
        <f>'C завтраками| Bed and breakfast'!CI19</f>
        <v>43900</v>
      </c>
      <c r="CJ19" s="8">
        <f>'C завтраками| Bed and breakfast'!CJ19</f>
        <v>43900</v>
      </c>
      <c r="CK19" s="8">
        <f>'C завтраками| Bed and breakfast'!CK19</f>
        <v>43900</v>
      </c>
      <c r="CL19" s="8">
        <f>'C завтраками| Bed and breakfast'!CL19</f>
        <v>43900</v>
      </c>
      <c r="CM19" s="8">
        <f>'C завтраками| Bed and breakfast'!CM19</f>
        <v>43900</v>
      </c>
      <c r="CN19" s="8">
        <f>'C завтраками| Bed and breakfast'!CN19</f>
        <v>43900</v>
      </c>
      <c r="CO19" s="8">
        <f>'C завтраками| Bed and breakfast'!CO19</f>
        <v>43900</v>
      </c>
      <c r="CP19" s="8">
        <f>'C завтраками| Bed and breakfast'!CP19</f>
        <v>43900</v>
      </c>
      <c r="CQ19" s="8">
        <f>'C завтраками| Bed and breakfast'!CQ19</f>
        <v>43900</v>
      </c>
      <c r="CR19" s="8">
        <f>'C завтраками| Bed and breakfast'!CR19</f>
        <v>43900</v>
      </c>
      <c r="CS19" s="8">
        <f>'C завтраками| Bed and breakfast'!CS19</f>
        <v>43900</v>
      </c>
      <c r="CT19" s="8">
        <f>'C завтраками| Bed and breakfast'!CT19</f>
        <v>43900</v>
      </c>
      <c r="CU19" s="8">
        <f>'C завтраками| Bed and breakfast'!CU19</f>
        <v>43900</v>
      </c>
      <c r="CV19" s="8">
        <f>'C завтраками| Bed and breakfast'!CV19</f>
        <v>43900</v>
      </c>
      <c r="CW19" s="8">
        <f>'C завтраками| Bed and breakfast'!CW19</f>
        <v>43900</v>
      </c>
      <c r="CX19" s="8">
        <f>'C завтраками| Bed and breakfast'!CX19</f>
        <v>43900</v>
      </c>
      <c r="CY19" s="8">
        <f>'C завтраками| Bed and breakfast'!CY19</f>
        <v>43900</v>
      </c>
      <c r="CZ19" s="8">
        <f>'C завтраками| Bed and breakfast'!CZ19</f>
        <v>43900</v>
      </c>
      <c r="DA19" s="8">
        <f>'C завтраками| Bed and breakfast'!DA19</f>
        <v>34650</v>
      </c>
      <c r="DB19" s="8">
        <f>'C завтраками| Bed and breakfast'!DB19</f>
        <v>34650</v>
      </c>
      <c r="DC19" s="8">
        <f>'C завтраками| Bed and breakfast'!DC19</f>
        <v>35150</v>
      </c>
      <c r="DD19" s="8">
        <f>'C завтраками| Bed and breakfast'!DD19</f>
        <v>35150</v>
      </c>
      <c r="DE19" s="8">
        <f>'C завтраками| Bed and breakfast'!DE19</f>
        <v>34650</v>
      </c>
      <c r="DF19" s="8">
        <f>'C завтраками| Bed and breakfast'!DF19</f>
        <v>34650</v>
      </c>
      <c r="DG19" s="8">
        <f>'C завтраками| Bed and breakfast'!DG19</f>
        <v>34650</v>
      </c>
      <c r="DH19" s="8">
        <f>'C завтраками| Bed and breakfast'!DH19</f>
        <v>34650</v>
      </c>
      <c r="DI19" s="8">
        <f>'C завтраками| Bed and breakfast'!DI19</f>
        <v>34650</v>
      </c>
      <c r="DJ19" s="8">
        <f>'C завтраками| Bed and breakfast'!DJ19</f>
        <v>35150</v>
      </c>
      <c r="DK19" s="8">
        <f>'C завтраками| Bed and breakfast'!DK19</f>
        <v>35150</v>
      </c>
      <c r="DL19" s="8">
        <f>'C завтраками| Bed and breakfast'!DL19</f>
        <v>34650</v>
      </c>
      <c r="DM19" s="8">
        <f>'C завтраками| Bed and breakfast'!DM19</f>
        <v>34650</v>
      </c>
      <c r="DN19" s="8">
        <f>'C завтраками| Bed and breakfast'!DN19</f>
        <v>34650</v>
      </c>
      <c r="DO19" s="8">
        <f>'C завтраками| Bed and breakfast'!DO19</f>
        <v>33650</v>
      </c>
      <c r="DP19" s="8">
        <f>'C завтраками| Bed and breakfast'!DP19</f>
        <v>33650</v>
      </c>
      <c r="DQ19" s="8">
        <f>'C завтраками| Bed and breakfast'!DQ19</f>
        <v>34350</v>
      </c>
      <c r="DR19" s="8">
        <f>'C завтраками| Bed and breakfast'!DR19</f>
        <v>34350</v>
      </c>
      <c r="DS19" s="8">
        <f>'C завтраками| Bed and breakfast'!DS19</f>
        <v>33650</v>
      </c>
      <c r="DT19" s="8">
        <f>'C завтраками| Bed and breakfast'!DT19</f>
        <v>33650</v>
      </c>
      <c r="DU19" s="8">
        <f>'C завтраками| Bed and breakfast'!DU19</f>
        <v>33650</v>
      </c>
      <c r="DV19" s="8">
        <f>'C завтраками| Bed and breakfast'!DV19</f>
        <v>33650</v>
      </c>
      <c r="DW19" s="8">
        <f>'C завтраками| Bed and breakfast'!DW19</f>
        <v>33650</v>
      </c>
      <c r="DX19" s="8">
        <f>'C завтраками| Bed and breakfast'!DX19</f>
        <v>34350</v>
      </c>
      <c r="DY19" s="8">
        <f>'C завтраками| Bed and breakfast'!DY19</f>
        <v>34350</v>
      </c>
      <c r="DZ19" s="8">
        <f>'C завтраками| Bed and breakfast'!DZ19</f>
        <v>33650</v>
      </c>
      <c r="EA19" s="8">
        <f>'C завтраками| Bed and breakfast'!EA19</f>
        <v>33650</v>
      </c>
      <c r="EB19" s="8">
        <f>'C завтраками| Bed and breakfast'!EB19</f>
        <v>33650</v>
      </c>
      <c r="EC19" s="8">
        <f>'C завтраками| Bed and breakfast'!EC19</f>
        <v>33650</v>
      </c>
      <c r="ED19" s="8">
        <f>'C завтраками| Bed and breakfast'!ED19</f>
        <v>34650</v>
      </c>
    </row>
    <row r="20" spans="1:134" s="53" customFormat="1" x14ac:dyDescent="0.2">
      <c r="A20" s="88">
        <f>A8</f>
        <v>2</v>
      </c>
      <c r="B20" s="8">
        <f>'C завтраками| Bed and breakfast'!B20</f>
        <v>42500</v>
      </c>
      <c r="C20" s="8">
        <f>'C завтраками| Bed and breakfast'!C20</f>
        <v>42500</v>
      </c>
      <c r="D20" s="8">
        <f>'C завтраками| Bed and breakfast'!D20</f>
        <v>44100</v>
      </c>
      <c r="E20" s="8">
        <f>'C завтраками| Bed and breakfast'!E20</f>
        <v>45700</v>
      </c>
      <c r="F20" s="8">
        <f>'C завтраками| Bed and breakfast'!F20</f>
        <v>48000</v>
      </c>
      <c r="G20" s="8">
        <f>'C завтраками| Bed and breakfast'!G20</f>
        <v>50300</v>
      </c>
      <c r="H20" s="8">
        <f>'C завтраками| Bed and breakfast'!H20</f>
        <v>50300</v>
      </c>
      <c r="I20" s="8">
        <f>'C завтраками| Bed and breakfast'!I20</f>
        <v>48000</v>
      </c>
      <c r="J20" s="8">
        <f>'C завтраками| Bed and breakfast'!J20</f>
        <v>50300</v>
      </c>
      <c r="K20" s="8">
        <f>'C завтраками| Bed and breakfast'!K20</f>
        <v>44100</v>
      </c>
      <c r="L20" s="8">
        <f>'C завтраками| Bed and breakfast'!L20</f>
        <v>43050</v>
      </c>
      <c r="M20" s="8">
        <f>'C завтраками| Bed and breakfast'!M20</f>
        <v>64500</v>
      </c>
      <c r="N20" s="8">
        <f>'C завтраками| Bed and breakfast'!N20</f>
        <v>79000</v>
      </c>
      <c r="O20" s="8">
        <f>'C завтраками| Bed and breakfast'!O20</f>
        <v>79000</v>
      </c>
      <c r="P20" s="8">
        <f>'C завтраками| Bed and breakfast'!P20</f>
        <v>79000</v>
      </c>
      <c r="Q20" s="8">
        <f>'C завтраками| Bed and breakfast'!Q20</f>
        <v>72000</v>
      </c>
      <c r="R20" s="8">
        <f>'C завтраками| Bed and breakfast'!R20</f>
        <v>72000</v>
      </c>
      <c r="S20" s="8">
        <f>'C завтраками| Bed and breakfast'!S20</f>
        <v>72000</v>
      </c>
      <c r="T20" s="8">
        <f>'C завтраками| Bed and breakfast'!T20</f>
        <v>72000</v>
      </c>
      <c r="U20" s="8">
        <f>'C завтраками| Bed and breakfast'!U20</f>
        <v>72000</v>
      </c>
      <c r="V20" s="8">
        <f>'C завтраками| Bed and breakfast'!V20</f>
        <v>72000</v>
      </c>
      <c r="W20" s="8">
        <f>'C завтраками| Bed and breakfast'!W20</f>
        <v>58400</v>
      </c>
      <c r="X20" s="8">
        <f>'C завтраками| Bed and breakfast'!X20</f>
        <v>41900</v>
      </c>
      <c r="Y20" s="8">
        <f>'C завтраками| Bed and breakfast'!Y20</f>
        <v>41900</v>
      </c>
      <c r="Z20" s="8">
        <f>'C завтраками| Bed and breakfast'!Z20</f>
        <v>41900</v>
      </c>
      <c r="AA20" s="8">
        <f>'C завтраками| Bed and breakfast'!AA20</f>
        <v>41900</v>
      </c>
      <c r="AB20" s="8">
        <f>'C завтраками| Bed and breakfast'!AB20</f>
        <v>41900</v>
      </c>
      <c r="AC20" s="8">
        <f>'C завтраками| Bed and breakfast'!AC20</f>
        <v>43900</v>
      </c>
      <c r="AD20" s="8">
        <f>'C завтраками| Bed and breakfast'!AD20</f>
        <v>43900</v>
      </c>
      <c r="AE20" s="8">
        <f>'C завтраками| Bed and breakfast'!AE20</f>
        <v>43900</v>
      </c>
      <c r="AF20" s="8">
        <f>'C завтраками| Bed and breakfast'!AF20</f>
        <v>43900</v>
      </c>
      <c r="AG20" s="8">
        <f>'C завтраками| Bed and breakfast'!AG20</f>
        <v>43900</v>
      </c>
      <c r="AH20" s="8">
        <f>'C завтраками| Bed and breakfast'!AH20</f>
        <v>41900</v>
      </c>
      <c r="AI20" s="8">
        <f>'C завтраками| Bed and breakfast'!AI20</f>
        <v>41900</v>
      </c>
      <c r="AJ20" s="8">
        <f>'C завтраками| Bed and breakfast'!AJ20</f>
        <v>41900</v>
      </c>
      <c r="AK20" s="8">
        <f>'C завтраками| Bed and breakfast'!AK20</f>
        <v>41900</v>
      </c>
      <c r="AL20" s="8">
        <f>'C завтраками| Bed and breakfast'!AL20</f>
        <v>41900</v>
      </c>
      <c r="AM20" s="8">
        <f>'C завтраками| Bed and breakfast'!AM20</f>
        <v>45900</v>
      </c>
      <c r="AN20" s="8">
        <f>'C завтраками| Bed and breakfast'!AN20</f>
        <v>45900</v>
      </c>
      <c r="AO20" s="8">
        <f>'C завтраками| Bed and breakfast'!AO20</f>
        <v>45900</v>
      </c>
      <c r="AP20" s="8">
        <f>'C завтраками| Bed and breakfast'!AP20</f>
        <v>45900</v>
      </c>
      <c r="AQ20" s="8">
        <f>'C завтраками| Bed and breakfast'!AQ20</f>
        <v>45900</v>
      </c>
      <c r="AR20" s="8">
        <f>'C завтраками| Bed and breakfast'!AR20</f>
        <v>47900</v>
      </c>
      <c r="AS20" s="8">
        <f>'C завтраками| Bed and breakfast'!AS20</f>
        <v>50400</v>
      </c>
      <c r="AT20" s="8">
        <f>'C завтраками| Bed and breakfast'!AT20</f>
        <v>55900</v>
      </c>
      <c r="AU20" s="8">
        <f>'C завтраками| Bed and breakfast'!AU20</f>
        <v>55900</v>
      </c>
      <c r="AV20" s="8">
        <f>'C завтраками| Bed and breakfast'!AV20</f>
        <v>55900</v>
      </c>
      <c r="AW20" s="8">
        <f>'C завтраками| Bed and breakfast'!AW20</f>
        <v>55900</v>
      </c>
      <c r="AX20" s="8">
        <f>'C завтраками| Bed and breakfast'!AX20</f>
        <v>55900</v>
      </c>
      <c r="AY20" s="8">
        <f>'C завтраками| Bed and breakfast'!AY20</f>
        <v>55900</v>
      </c>
      <c r="AZ20" s="8">
        <f>'C завтраками| Bed and breakfast'!AZ20</f>
        <v>55900</v>
      </c>
      <c r="BA20" s="8">
        <f>'C завтраками| Bed and breakfast'!BA20</f>
        <v>55900</v>
      </c>
      <c r="BB20" s="8">
        <f>'C завтраками| Bed and breakfast'!BB20</f>
        <v>55900</v>
      </c>
      <c r="BC20" s="8">
        <f>'C завтраками| Bed and breakfast'!BC20</f>
        <v>55900</v>
      </c>
      <c r="BD20" s="8">
        <f>'C завтраками| Bed and breakfast'!BD20</f>
        <v>53900</v>
      </c>
      <c r="BE20" s="8">
        <f>'C завтраками| Bed and breakfast'!BE20</f>
        <v>53900</v>
      </c>
      <c r="BF20" s="8">
        <f>'C завтраками| Bed and breakfast'!BF20</f>
        <v>55900</v>
      </c>
      <c r="BG20" s="8">
        <f>'C завтраками| Bed and breakfast'!BG20</f>
        <v>55900</v>
      </c>
      <c r="BH20" s="8">
        <f>'C завтраками| Bed and breakfast'!BH20</f>
        <v>57900</v>
      </c>
      <c r="BI20" s="8">
        <f>'C завтраками| Bed and breakfast'!BI20</f>
        <v>60400</v>
      </c>
      <c r="BJ20" s="8">
        <f>'C завтраками| Bed and breakfast'!BJ20</f>
        <v>60400</v>
      </c>
      <c r="BK20" s="8">
        <f>'C завтраками| Bed and breakfast'!BK20</f>
        <v>60400</v>
      </c>
      <c r="BL20" s="8">
        <f>'C завтраками| Bed and breakfast'!BL20</f>
        <v>60400</v>
      </c>
      <c r="BM20" s="8">
        <f>'C завтраками| Bed and breakfast'!BM20</f>
        <v>62900</v>
      </c>
      <c r="BN20" s="8">
        <f>'C завтраками| Bed and breakfast'!BN20</f>
        <v>65900</v>
      </c>
      <c r="BO20" s="8">
        <f>'C завтраками| Bed and breakfast'!BO20</f>
        <v>65900</v>
      </c>
      <c r="BP20" s="8">
        <f>'C завтраками| Bed and breakfast'!BP20</f>
        <v>62900</v>
      </c>
      <c r="BQ20" s="8">
        <f>'C завтраками| Bed and breakfast'!BQ20</f>
        <v>57900</v>
      </c>
      <c r="BR20" s="8">
        <f>'C завтраками| Bed and breakfast'!BR20</f>
        <v>57900</v>
      </c>
      <c r="BS20" s="8">
        <f>'C завтраками| Bed and breakfast'!BS20</f>
        <v>60400</v>
      </c>
      <c r="BT20" s="8">
        <f>'C завтраками| Bed and breakfast'!BT20</f>
        <v>60400</v>
      </c>
      <c r="BU20" s="8">
        <f>'C завтраками| Bed and breakfast'!BU20</f>
        <v>51900</v>
      </c>
      <c r="BV20" s="8">
        <f>'C завтраками| Bed and breakfast'!BV20</f>
        <v>52350</v>
      </c>
      <c r="BW20" s="8">
        <f>'C завтраками| Bed and breakfast'!BW20</f>
        <v>52350</v>
      </c>
      <c r="BX20" s="8">
        <f>'C завтраками| Bed and breakfast'!BX20</f>
        <v>52350</v>
      </c>
      <c r="BY20" s="8">
        <f>'C завтраками| Bed and breakfast'!BY20</f>
        <v>50850</v>
      </c>
      <c r="BZ20" s="8">
        <f>'C завтраками| Bed and breakfast'!BZ20</f>
        <v>50850</v>
      </c>
      <c r="CA20" s="8">
        <f>'C завтраками| Bed and breakfast'!CA20</f>
        <v>52350</v>
      </c>
      <c r="CB20" s="8">
        <f>'C завтраками| Bed and breakfast'!CB20</f>
        <v>52350</v>
      </c>
      <c r="CC20" s="8">
        <f>'C завтраками| Bed and breakfast'!CC20</f>
        <v>52350</v>
      </c>
      <c r="CD20" s="8">
        <f>'C завтраками| Bed and breakfast'!CD20</f>
        <v>45850</v>
      </c>
      <c r="CE20" s="8">
        <f>'C завтраками| Bed and breakfast'!CE20</f>
        <v>45850</v>
      </c>
      <c r="CF20" s="8">
        <f>'C завтраками| Bed and breakfast'!CF20</f>
        <v>45850</v>
      </c>
      <c r="CG20" s="8">
        <f>'C завтраками| Bed and breakfast'!CG20</f>
        <v>45850</v>
      </c>
      <c r="CH20" s="8">
        <f>'C завтраками| Bed and breakfast'!CH20</f>
        <v>45850</v>
      </c>
      <c r="CI20" s="8">
        <f>'C завтраками| Bed and breakfast'!CI20</f>
        <v>45850</v>
      </c>
      <c r="CJ20" s="8">
        <f>'C завтраками| Bed and breakfast'!CJ20</f>
        <v>45850</v>
      </c>
      <c r="CK20" s="8">
        <f>'C завтраками| Bed and breakfast'!CK20</f>
        <v>45850</v>
      </c>
      <c r="CL20" s="8">
        <f>'C завтраками| Bed and breakfast'!CL20</f>
        <v>45850</v>
      </c>
      <c r="CM20" s="8">
        <f>'C завтраками| Bed and breakfast'!CM20</f>
        <v>45850</v>
      </c>
      <c r="CN20" s="8">
        <f>'C завтраками| Bed and breakfast'!CN20</f>
        <v>45850</v>
      </c>
      <c r="CO20" s="8">
        <f>'C завтраками| Bed and breakfast'!CO20</f>
        <v>45850</v>
      </c>
      <c r="CP20" s="8">
        <f>'C завтраками| Bed and breakfast'!CP20</f>
        <v>45850</v>
      </c>
      <c r="CQ20" s="8">
        <f>'C завтраками| Bed and breakfast'!CQ20</f>
        <v>45850</v>
      </c>
      <c r="CR20" s="8">
        <f>'C завтраками| Bed and breakfast'!CR20</f>
        <v>45850</v>
      </c>
      <c r="CS20" s="8">
        <f>'C завтраками| Bed and breakfast'!CS20</f>
        <v>45850</v>
      </c>
      <c r="CT20" s="8">
        <f>'C завтраками| Bed and breakfast'!CT20</f>
        <v>45850</v>
      </c>
      <c r="CU20" s="8">
        <f>'C завтраками| Bed and breakfast'!CU20</f>
        <v>45850</v>
      </c>
      <c r="CV20" s="8">
        <f>'C завтраками| Bed and breakfast'!CV20</f>
        <v>45850</v>
      </c>
      <c r="CW20" s="8">
        <f>'C завтраками| Bed and breakfast'!CW20</f>
        <v>45850</v>
      </c>
      <c r="CX20" s="8">
        <f>'C завтраками| Bed and breakfast'!CX20</f>
        <v>45850</v>
      </c>
      <c r="CY20" s="8">
        <f>'C завтраками| Bed and breakfast'!CY20</f>
        <v>45850</v>
      </c>
      <c r="CZ20" s="8">
        <f>'C завтраками| Bed and breakfast'!CZ20</f>
        <v>45850</v>
      </c>
      <c r="DA20" s="8">
        <f>'C завтраками| Bed and breakfast'!DA20</f>
        <v>36500</v>
      </c>
      <c r="DB20" s="8">
        <f>'C завтраками| Bed and breakfast'!DB20</f>
        <v>36500</v>
      </c>
      <c r="DC20" s="8">
        <f>'C завтраками| Bed and breakfast'!DC20</f>
        <v>37000</v>
      </c>
      <c r="DD20" s="8">
        <f>'C завтраками| Bed and breakfast'!DD20</f>
        <v>37000</v>
      </c>
      <c r="DE20" s="8">
        <f>'C завтраками| Bed and breakfast'!DE20</f>
        <v>36500</v>
      </c>
      <c r="DF20" s="8">
        <f>'C завтраками| Bed and breakfast'!DF20</f>
        <v>36500</v>
      </c>
      <c r="DG20" s="8">
        <f>'C завтраками| Bed and breakfast'!DG20</f>
        <v>36500</v>
      </c>
      <c r="DH20" s="8">
        <f>'C завтраками| Bed and breakfast'!DH20</f>
        <v>36500</v>
      </c>
      <c r="DI20" s="8">
        <f>'C завтраками| Bed and breakfast'!DI20</f>
        <v>36500</v>
      </c>
      <c r="DJ20" s="8">
        <f>'C завтраками| Bed and breakfast'!DJ20</f>
        <v>37000</v>
      </c>
      <c r="DK20" s="8">
        <f>'C завтраками| Bed and breakfast'!DK20</f>
        <v>37000</v>
      </c>
      <c r="DL20" s="8">
        <f>'C завтраками| Bed and breakfast'!DL20</f>
        <v>36500</v>
      </c>
      <c r="DM20" s="8">
        <f>'C завтраками| Bed and breakfast'!DM20</f>
        <v>36500</v>
      </c>
      <c r="DN20" s="8">
        <f>'C завтраками| Bed and breakfast'!DN20</f>
        <v>36500</v>
      </c>
      <c r="DO20" s="8">
        <f>'C завтраками| Bed and breakfast'!DO20</f>
        <v>35500</v>
      </c>
      <c r="DP20" s="8">
        <f>'C завтраками| Bed and breakfast'!DP20</f>
        <v>35500</v>
      </c>
      <c r="DQ20" s="8">
        <f>'C завтраками| Bed and breakfast'!DQ20</f>
        <v>36200</v>
      </c>
      <c r="DR20" s="8">
        <f>'C завтраками| Bed and breakfast'!DR20</f>
        <v>36200</v>
      </c>
      <c r="DS20" s="8">
        <f>'C завтраками| Bed and breakfast'!DS20</f>
        <v>35500</v>
      </c>
      <c r="DT20" s="8">
        <f>'C завтраками| Bed and breakfast'!DT20</f>
        <v>35500</v>
      </c>
      <c r="DU20" s="8">
        <f>'C завтраками| Bed and breakfast'!DU20</f>
        <v>35500</v>
      </c>
      <c r="DV20" s="8">
        <f>'C завтраками| Bed and breakfast'!DV20</f>
        <v>35500</v>
      </c>
      <c r="DW20" s="8">
        <f>'C завтраками| Bed and breakfast'!DW20</f>
        <v>35500</v>
      </c>
      <c r="DX20" s="8">
        <f>'C завтраками| Bed and breakfast'!DX20</f>
        <v>36200</v>
      </c>
      <c r="DY20" s="8">
        <f>'C завтраками| Bed and breakfast'!DY20</f>
        <v>36200</v>
      </c>
      <c r="DZ20" s="8">
        <f>'C завтраками| Bed and breakfast'!DZ20</f>
        <v>35500</v>
      </c>
      <c r="EA20" s="8">
        <f>'C завтраками| Bed and breakfast'!EA20</f>
        <v>35500</v>
      </c>
      <c r="EB20" s="8">
        <f>'C завтраками| Bed and breakfast'!EB20</f>
        <v>35500</v>
      </c>
      <c r="EC20" s="8">
        <f>'C завтраками| Bed and breakfast'!EC20</f>
        <v>35500</v>
      </c>
      <c r="ED20" s="8">
        <f>'C завтраками| Bed and breakfast'!ED20</f>
        <v>36500</v>
      </c>
    </row>
    <row r="21" spans="1:134" s="53" customFormat="1" x14ac:dyDescent="0.2">
      <c r="A21" s="42" t="s">
        <v>87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row>
    <row r="22" spans="1:134" s="53" customFormat="1" x14ac:dyDescent="0.2">
      <c r="A22" s="88" t="s">
        <v>88</v>
      </c>
      <c r="B22" s="8">
        <f>'C завтраками| Bed and breakfast'!B22</f>
        <v>72500</v>
      </c>
      <c r="C22" s="8">
        <f>'C завтраками| Bed and breakfast'!C22</f>
        <v>72500</v>
      </c>
      <c r="D22" s="8">
        <f>'C завтраками| Bed and breakfast'!D22</f>
        <v>74100</v>
      </c>
      <c r="E22" s="8">
        <f>'C завтраками| Bed and breakfast'!E22</f>
        <v>75700</v>
      </c>
      <c r="F22" s="8">
        <f>'C завтраками| Bed and breakfast'!F22</f>
        <v>78000</v>
      </c>
      <c r="G22" s="8">
        <f>'C завтраками| Bed and breakfast'!G22</f>
        <v>80300</v>
      </c>
      <c r="H22" s="8">
        <f>'C завтраками| Bed and breakfast'!H22</f>
        <v>80300</v>
      </c>
      <c r="I22" s="8">
        <f>'C завтраками| Bed and breakfast'!I22</f>
        <v>78000</v>
      </c>
      <c r="J22" s="8">
        <f>'C завтраками| Bed and breakfast'!J22</f>
        <v>80300</v>
      </c>
      <c r="K22" s="8">
        <f>'C завтраками| Bed and breakfast'!K22</f>
        <v>74100</v>
      </c>
      <c r="L22" s="8">
        <f>'C завтраками| Bed and breakfast'!L22</f>
        <v>98050</v>
      </c>
      <c r="M22" s="8">
        <f>'C завтраками| Bed and breakfast'!M22</f>
        <v>119500</v>
      </c>
      <c r="N22" s="8">
        <f>'C завтраками| Bed and breakfast'!N22</f>
        <v>134000</v>
      </c>
      <c r="O22" s="8">
        <f>'C завтраками| Bed and breakfast'!O22</f>
        <v>134000</v>
      </c>
      <c r="P22" s="8">
        <f>'C завтраками| Bed and breakfast'!P22</f>
        <v>134000</v>
      </c>
      <c r="Q22" s="8">
        <f>'C завтраками| Bed and breakfast'!Q22</f>
        <v>127000</v>
      </c>
      <c r="R22" s="8">
        <f>'C завтраками| Bed and breakfast'!R22</f>
        <v>127000</v>
      </c>
      <c r="S22" s="8">
        <f>'C завтраками| Bed and breakfast'!S22</f>
        <v>127000</v>
      </c>
      <c r="T22" s="8">
        <f>'C завтраками| Bed and breakfast'!T22</f>
        <v>127000</v>
      </c>
      <c r="U22" s="8">
        <f>'C завтраками| Bed and breakfast'!U22</f>
        <v>127000</v>
      </c>
      <c r="V22" s="8">
        <f>'C завтраками| Bed and breakfast'!V22</f>
        <v>127000</v>
      </c>
      <c r="W22" s="8">
        <f>'C завтраками| Bed and breakfast'!W22</f>
        <v>93400</v>
      </c>
      <c r="X22" s="8">
        <f>'C завтраками| Bed and breakfast'!X22</f>
        <v>76900</v>
      </c>
      <c r="Y22" s="8">
        <f>'C завтраками| Bed and breakfast'!Y22</f>
        <v>76900</v>
      </c>
      <c r="Z22" s="8">
        <f>'C завтраками| Bed and breakfast'!Z22</f>
        <v>76900</v>
      </c>
      <c r="AA22" s="8">
        <f>'C завтраками| Bed and breakfast'!AA22</f>
        <v>76900</v>
      </c>
      <c r="AB22" s="8">
        <f>'C завтраками| Bed and breakfast'!AB22</f>
        <v>76900</v>
      </c>
      <c r="AC22" s="8">
        <f>'C завтраками| Bed and breakfast'!AC22</f>
        <v>78900</v>
      </c>
      <c r="AD22" s="8">
        <f>'C завтраками| Bed and breakfast'!AD22</f>
        <v>78900</v>
      </c>
      <c r="AE22" s="8">
        <f>'C завтраками| Bed and breakfast'!AE22</f>
        <v>78900</v>
      </c>
      <c r="AF22" s="8">
        <f>'C завтраками| Bed and breakfast'!AF22</f>
        <v>78900</v>
      </c>
      <c r="AG22" s="8">
        <f>'C завтраками| Bed and breakfast'!AG22</f>
        <v>78900</v>
      </c>
      <c r="AH22" s="8">
        <f>'C завтраками| Bed and breakfast'!AH22</f>
        <v>76900</v>
      </c>
      <c r="AI22" s="8">
        <f>'C завтраками| Bed and breakfast'!AI22</f>
        <v>76900</v>
      </c>
      <c r="AJ22" s="8">
        <f>'C завтраками| Bed and breakfast'!AJ22</f>
        <v>76900</v>
      </c>
      <c r="AK22" s="8">
        <f>'C завтраками| Bed and breakfast'!AK22</f>
        <v>76900</v>
      </c>
      <c r="AL22" s="8">
        <f>'C завтраками| Bed and breakfast'!AL22</f>
        <v>76900</v>
      </c>
      <c r="AM22" s="8">
        <f>'C завтраками| Bed and breakfast'!AM22</f>
        <v>80900</v>
      </c>
      <c r="AN22" s="8">
        <f>'C завтраками| Bed and breakfast'!AN22</f>
        <v>80900</v>
      </c>
      <c r="AO22" s="8">
        <f>'C завтраками| Bed and breakfast'!AO22</f>
        <v>80900</v>
      </c>
      <c r="AP22" s="8">
        <f>'C завтраками| Bed and breakfast'!AP22</f>
        <v>80900</v>
      </c>
      <c r="AQ22" s="8">
        <f>'C завтраками| Bed and breakfast'!AQ22</f>
        <v>80900</v>
      </c>
      <c r="AR22" s="8">
        <f>'C завтраками| Bed and breakfast'!AR22</f>
        <v>82900</v>
      </c>
      <c r="AS22" s="8">
        <f>'C завтраками| Bed and breakfast'!AS22</f>
        <v>85400</v>
      </c>
      <c r="AT22" s="8">
        <f>'C завтраками| Bed and breakfast'!AT22</f>
        <v>95900</v>
      </c>
      <c r="AU22" s="8">
        <f>'C завтраками| Bed and breakfast'!AU22</f>
        <v>95900</v>
      </c>
      <c r="AV22" s="8">
        <f>'C завтраками| Bed and breakfast'!AV22</f>
        <v>95900</v>
      </c>
      <c r="AW22" s="8">
        <f>'C завтраками| Bed and breakfast'!AW22</f>
        <v>95900</v>
      </c>
      <c r="AX22" s="8">
        <f>'C завтраками| Bed and breakfast'!AX22</f>
        <v>95900</v>
      </c>
      <c r="AY22" s="8">
        <f>'C завтраками| Bed and breakfast'!AY22</f>
        <v>95900</v>
      </c>
      <c r="AZ22" s="8">
        <f>'C завтраками| Bed and breakfast'!AZ22</f>
        <v>95900</v>
      </c>
      <c r="BA22" s="8">
        <f>'C завтраками| Bed and breakfast'!BA22</f>
        <v>95900</v>
      </c>
      <c r="BB22" s="8">
        <f>'C завтраками| Bed and breakfast'!BB22</f>
        <v>95900</v>
      </c>
      <c r="BC22" s="8">
        <f>'C завтраками| Bed and breakfast'!BC22</f>
        <v>95900</v>
      </c>
      <c r="BD22" s="8">
        <f>'C завтраками| Bed and breakfast'!BD22</f>
        <v>93900</v>
      </c>
      <c r="BE22" s="8">
        <f>'C завтраками| Bed and breakfast'!BE22</f>
        <v>93900</v>
      </c>
      <c r="BF22" s="8">
        <f>'C завтраками| Bed and breakfast'!BF22</f>
        <v>95900</v>
      </c>
      <c r="BG22" s="8">
        <f>'C завтраками| Bed and breakfast'!BG22</f>
        <v>95900</v>
      </c>
      <c r="BH22" s="8">
        <f>'C завтраками| Bed and breakfast'!BH22</f>
        <v>97900</v>
      </c>
      <c r="BI22" s="8">
        <f>'C завтраками| Bed and breakfast'!BI22</f>
        <v>100400</v>
      </c>
      <c r="BJ22" s="8">
        <f>'C завтраками| Bed and breakfast'!BJ22</f>
        <v>100400</v>
      </c>
      <c r="BK22" s="8">
        <f>'C завтраками| Bed and breakfast'!BK22</f>
        <v>100400</v>
      </c>
      <c r="BL22" s="8">
        <f>'C завтраками| Bed and breakfast'!BL22</f>
        <v>100400</v>
      </c>
      <c r="BM22" s="8">
        <f>'C завтраками| Bed and breakfast'!BM22</f>
        <v>102900</v>
      </c>
      <c r="BN22" s="8">
        <f>'C завтраками| Bed and breakfast'!BN22</f>
        <v>105900</v>
      </c>
      <c r="BO22" s="8">
        <f>'C завтраками| Bed and breakfast'!BO22</f>
        <v>105900</v>
      </c>
      <c r="BP22" s="8">
        <f>'C завтраками| Bed and breakfast'!BP22</f>
        <v>102900</v>
      </c>
      <c r="BQ22" s="8">
        <f>'C завтраками| Bed and breakfast'!BQ22</f>
        <v>97900</v>
      </c>
      <c r="BR22" s="8">
        <f>'C завтраками| Bed and breakfast'!BR22</f>
        <v>97900</v>
      </c>
      <c r="BS22" s="8">
        <f>'C завтраками| Bed and breakfast'!BS22</f>
        <v>100400</v>
      </c>
      <c r="BT22" s="8">
        <f>'C завтраками| Bed and breakfast'!BT22</f>
        <v>100400</v>
      </c>
      <c r="BU22" s="8">
        <f>'C завтраками| Bed and breakfast'!BU22</f>
        <v>91900</v>
      </c>
      <c r="BV22" s="8">
        <f>'C завтраками| Bed and breakfast'!BV22</f>
        <v>92350</v>
      </c>
      <c r="BW22" s="8">
        <f>'C завтраками| Bed and breakfast'!BW22</f>
        <v>92350</v>
      </c>
      <c r="BX22" s="8">
        <f>'C завтраками| Bed and breakfast'!BX22</f>
        <v>92350</v>
      </c>
      <c r="BY22" s="8">
        <f>'C завтраками| Bed and breakfast'!BY22</f>
        <v>90850</v>
      </c>
      <c r="BZ22" s="8">
        <f>'C завтраками| Bed and breakfast'!BZ22</f>
        <v>90850</v>
      </c>
      <c r="CA22" s="8">
        <f>'C завтраками| Bed and breakfast'!CA22</f>
        <v>92350</v>
      </c>
      <c r="CB22" s="8">
        <f>'C завтраками| Bed and breakfast'!CB22</f>
        <v>92350</v>
      </c>
      <c r="CC22" s="8">
        <f>'C завтраками| Bed and breakfast'!CC22</f>
        <v>92350</v>
      </c>
      <c r="CD22" s="8">
        <f>'C завтраками| Bed and breakfast'!CD22</f>
        <v>80850</v>
      </c>
      <c r="CE22" s="8">
        <f>'C завтраками| Bed and breakfast'!CE22</f>
        <v>80850</v>
      </c>
      <c r="CF22" s="8">
        <f>'C завтраками| Bed and breakfast'!CF22</f>
        <v>80850</v>
      </c>
      <c r="CG22" s="8">
        <f>'C завтраками| Bed and breakfast'!CG22</f>
        <v>80850</v>
      </c>
      <c r="CH22" s="8">
        <f>'C завтраками| Bed and breakfast'!CH22</f>
        <v>80850</v>
      </c>
      <c r="CI22" s="8">
        <f>'C завтраками| Bed and breakfast'!CI22</f>
        <v>80850</v>
      </c>
      <c r="CJ22" s="8">
        <f>'C завтраками| Bed and breakfast'!CJ22</f>
        <v>80850</v>
      </c>
      <c r="CK22" s="8">
        <f>'C завтраками| Bed and breakfast'!CK22</f>
        <v>80850</v>
      </c>
      <c r="CL22" s="8">
        <f>'C завтраками| Bed and breakfast'!CL22</f>
        <v>80850</v>
      </c>
      <c r="CM22" s="8">
        <f>'C завтраками| Bed and breakfast'!CM22</f>
        <v>80850</v>
      </c>
      <c r="CN22" s="8">
        <f>'C завтраками| Bed and breakfast'!CN22</f>
        <v>80850</v>
      </c>
      <c r="CO22" s="8">
        <f>'C завтраками| Bed and breakfast'!CO22</f>
        <v>80850</v>
      </c>
      <c r="CP22" s="8">
        <f>'C завтраками| Bed and breakfast'!CP22</f>
        <v>80850</v>
      </c>
      <c r="CQ22" s="8">
        <f>'C завтраками| Bed and breakfast'!CQ22</f>
        <v>80850</v>
      </c>
      <c r="CR22" s="8">
        <f>'C завтраками| Bed and breakfast'!CR22</f>
        <v>80850</v>
      </c>
      <c r="CS22" s="8">
        <f>'C завтраками| Bed and breakfast'!CS22</f>
        <v>80850</v>
      </c>
      <c r="CT22" s="8">
        <f>'C завтраками| Bed and breakfast'!CT22</f>
        <v>80850</v>
      </c>
      <c r="CU22" s="8">
        <f>'C завтраками| Bed and breakfast'!CU22</f>
        <v>80850</v>
      </c>
      <c r="CV22" s="8">
        <f>'C завтраками| Bed and breakfast'!CV22</f>
        <v>80850</v>
      </c>
      <c r="CW22" s="8">
        <f>'C завтраками| Bed and breakfast'!CW22</f>
        <v>80850</v>
      </c>
      <c r="CX22" s="8">
        <f>'C завтраками| Bed and breakfast'!CX22</f>
        <v>80850</v>
      </c>
      <c r="CY22" s="8">
        <f>'C завтраками| Bed and breakfast'!CY22</f>
        <v>80850</v>
      </c>
      <c r="CZ22" s="8">
        <f>'C завтраками| Bed and breakfast'!CZ22</f>
        <v>80850</v>
      </c>
      <c r="DA22" s="8">
        <f>'C завтраками| Bed and breakfast'!DA22</f>
        <v>71500</v>
      </c>
      <c r="DB22" s="8">
        <f>'C завтраками| Bed and breakfast'!DB22</f>
        <v>71500</v>
      </c>
      <c r="DC22" s="8">
        <f>'C завтраками| Bed and breakfast'!DC22</f>
        <v>72000</v>
      </c>
      <c r="DD22" s="8">
        <f>'C завтраками| Bed and breakfast'!DD22</f>
        <v>72000</v>
      </c>
      <c r="DE22" s="8">
        <f>'C завтраками| Bed and breakfast'!DE22</f>
        <v>71500</v>
      </c>
      <c r="DF22" s="8">
        <f>'C завтраками| Bed and breakfast'!DF22</f>
        <v>71500</v>
      </c>
      <c r="DG22" s="8">
        <f>'C завтраками| Bed and breakfast'!DG22</f>
        <v>71500</v>
      </c>
      <c r="DH22" s="8">
        <f>'C завтраками| Bed and breakfast'!DH22</f>
        <v>71500</v>
      </c>
      <c r="DI22" s="8">
        <f>'C завтраками| Bed and breakfast'!DI22</f>
        <v>71500</v>
      </c>
      <c r="DJ22" s="8">
        <f>'C завтраками| Bed and breakfast'!DJ22</f>
        <v>72000</v>
      </c>
      <c r="DK22" s="8">
        <f>'C завтраками| Bed and breakfast'!DK22</f>
        <v>72000</v>
      </c>
      <c r="DL22" s="8">
        <f>'C завтраками| Bed and breakfast'!DL22</f>
        <v>71500</v>
      </c>
      <c r="DM22" s="8">
        <f>'C завтраками| Bed and breakfast'!DM22</f>
        <v>71500</v>
      </c>
      <c r="DN22" s="8">
        <f>'C завтраками| Bed and breakfast'!DN22</f>
        <v>71500</v>
      </c>
      <c r="DO22" s="8">
        <f>'C завтраками| Bed and breakfast'!DO22</f>
        <v>70500</v>
      </c>
      <c r="DP22" s="8">
        <f>'C завтраками| Bed and breakfast'!DP22</f>
        <v>70500</v>
      </c>
      <c r="DQ22" s="8">
        <f>'C завтраками| Bed and breakfast'!DQ22</f>
        <v>71200</v>
      </c>
      <c r="DR22" s="8">
        <f>'C завтраками| Bed and breakfast'!DR22</f>
        <v>71200</v>
      </c>
      <c r="DS22" s="8">
        <f>'C завтраками| Bed and breakfast'!DS22</f>
        <v>70500</v>
      </c>
      <c r="DT22" s="8">
        <f>'C завтраками| Bed and breakfast'!DT22</f>
        <v>70500</v>
      </c>
      <c r="DU22" s="8">
        <f>'C завтраками| Bed and breakfast'!DU22</f>
        <v>70500</v>
      </c>
      <c r="DV22" s="8">
        <f>'C завтраками| Bed and breakfast'!DV22</f>
        <v>70500</v>
      </c>
      <c r="DW22" s="8">
        <f>'C завтраками| Bed and breakfast'!DW22</f>
        <v>70500</v>
      </c>
      <c r="DX22" s="8">
        <f>'C завтраками| Bed and breakfast'!DX22</f>
        <v>71200</v>
      </c>
      <c r="DY22" s="8">
        <f>'C завтраками| Bed and breakfast'!DY22</f>
        <v>71200</v>
      </c>
      <c r="DZ22" s="8">
        <f>'C завтраками| Bed and breakfast'!DZ22</f>
        <v>70500</v>
      </c>
      <c r="EA22" s="8">
        <f>'C завтраками| Bed and breakfast'!EA22</f>
        <v>70500</v>
      </c>
      <c r="EB22" s="8">
        <f>'C завтраками| Bed and breakfast'!EB22</f>
        <v>70500</v>
      </c>
      <c r="EC22" s="8">
        <f>'C завтраками| Bed and breakfast'!EC22</f>
        <v>70500</v>
      </c>
      <c r="ED22" s="8">
        <f>'C завтраками| Bed and breakfast'!ED22</f>
        <v>71500</v>
      </c>
    </row>
    <row r="23" spans="1:134" s="53" customFormat="1" x14ac:dyDescent="0.2">
      <c r="A23" s="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90"/>
      <c r="DT23" s="190"/>
      <c r="DU23" s="190"/>
      <c r="DV23" s="190"/>
      <c r="DW23" s="190"/>
      <c r="DX23" s="190"/>
      <c r="DY23" s="190"/>
      <c r="DZ23" s="190"/>
      <c r="EA23" s="190"/>
      <c r="EB23" s="190"/>
      <c r="EC23" s="190"/>
      <c r="ED23" s="190"/>
    </row>
    <row r="24" spans="1:134" ht="18.75" customHeight="1" x14ac:dyDescent="0.2">
      <c r="A24" s="138" t="s">
        <v>100</v>
      </c>
      <c r="B24" s="187">
        <f t="shared" ref="B24:H24" si="0">B4</f>
        <v>46010</v>
      </c>
      <c r="C24" s="187">
        <f t="shared" si="0"/>
        <v>46011</v>
      </c>
      <c r="D24" s="187">
        <f t="shared" si="0"/>
        <v>46012</v>
      </c>
      <c r="E24" s="187">
        <f t="shared" si="0"/>
        <v>46013</v>
      </c>
      <c r="F24" s="187">
        <f t="shared" si="0"/>
        <v>46014</v>
      </c>
      <c r="G24" s="187">
        <f t="shared" si="0"/>
        <v>46015</v>
      </c>
      <c r="H24" s="187">
        <f t="shared" si="0"/>
        <v>46016</v>
      </c>
      <c r="I24" s="187">
        <f t="shared" ref="I24:BT24" si="1">I4</f>
        <v>46017</v>
      </c>
      <c r="J24" s="187">
        <f t="shared" si="1"/>
        <v>46018</v>
      </c>
      <c r="K24" s="187">
        <f t="shared" si="1"/>
        <v>46019</v>
      </c>
      <c r="L24" s="187">
        <f t="shared" si="1"/>
        <v>46020</v>
      </c>
      <c r="M24" s="187">
        <f t="shared" si="1"/>
        <v>46021</v>
      </c>
      <c r="N24" s="187">
        <f t="shared" si="1"/>
        <v>46022</v>
      </c>
      <c r="O24" s="187">
        <f t="shared" si="1"/>
        <v>46023</v>
      </c>
      <c r="P24" s="187">
        <f t="shared" si="1"/>
        <v>46024</v>
      </c>
      <c r="Q24" s="187">
        <f t="shared" si="1"/>
        <v>46025</v>
      </c>
      <c r="R24" s="187">
        <f t="shared" si="1"/>
        <v>46026</v>
      </c>
      <c r="S24" s="187">
        <f t="shared" si="1"/>
        <v>46027</v>
      </c>
      <c r="T24" s="187">
        <f t="shared" si="1"/>
        <v>46028</v>
      </c>
      <c r="U24" s="187">
        <f t="shared" si="1"/>
        <v>46029</v>
      </c>
      <c r="V24" s="187">
        <f t="shared" si="1"/>
        <v>46030</v>
      </c>
      <c r="W24" s="187">
        <f t="shared" si="1"/>
        <v>46031</v>
      </c>
      <c r="X24" s="187">
        <f t="shared" si="1"/>
        <v>46032</v>
      </c>
      <c r="Y24" s="187">
        <f t="shared" si="1"/>
        <v>46033</v>
      </c>
      <c r="Z24" s="187">
        <f t="shared" si="1"/>
        <v>46034</v>
      </c>
      <c r="AA24" s="187">
        <f t="shared" si="1"/>
        <v>46035</v>
      </c>
      <c r="AB24" s="187">
        <f t="shared" si="1"/>
        <v>46036</v>
      </c>
      <c r="AC24" s="187">
        <f t="shared" si="1"/>
        <v>46037</v>
      </c>
      <c r="AD24" s="187">
        <f t="shared" si="1"/>
        <v>46038</v>
      </c>
      <c r="AE24" s="187">
        <f t="shared" si="1"/>
        <v>46039</v>
      </c>
      <c r="AF24" s="187">
        <f t="shared" si="1"/>
        <v>46040</v>
      </c>
      <c r="AG24" s="187">
        <f t="shared" si="1"/>
        <v>46041</v>
      </c>
      <c r="AH24" s="187">
        <f t="shared" si="1"/>
        <v>46042</v>
      </c>
      <c r="AI24" s="187">
        <f t="shared" si="1"/>
        <v>46043</v>
      </c>
      <c r="AJ24" s="187">
        <f t="shared" si="1"/>
        <v>46044</v>
      </c>
      <c r="AK24" s="187">
        <f t="shared" si="1"/>
        <v>46045</v>
      </c>
      <c r="AL24" s="187">
        <f t="shared" si="1"/>
        <v>46046</v>
      </c>
      <c r="AM24" s="187">
        <f t="shared" si="1"/>
        <v>46047</v>
      </c>
      <c r="AN24" s="187">
        <f t="shared" si="1"/>
        <v>46048</v>
      </c>
      <c r="AO24" s="187">
        <f t="shared" si="1"/>
        <v>46049</v>
      </c>
      <c r="AP24" s="187">
        <f t="shared" si="1"/>
        <v>46050</v>
      </c>
      <c r="AQ24" s="187">
        <f t="shared" si="1"/>
        <v>46051</v>
      </c>
      <c r="AR24" s="187">
        <f t="shared" si="1"/>
        <v>46052</v>
      </c>
      <c r="AS24" s="187">
        <f t="shared" si="1"/>
        <v>46053</v>
      </c>
      <c r="AT24" s="187">
        <f t="shared" si="1"/>
        <v>46054</v>
      </c>
      <c r="AU24" s="187">
        <f t="shared" si="1"/>
        <v>46055</v>
      </c>
      <c r="AV24" s="187">
        <f t="shared" si="1"/>
        <v>46056</v>
      </c>
      <c r="AW24" s="187">
        <f t="shared" si="1"/>
        <v>46057</v>
      </c>
      <c r="AX24" s="187">
        <f t="shared" si="1"/>
        <v>46058</v>
      </c>
      <c r="AY24" s="187">
        <f t="shared" si="1"/>
        <v>46059</v>
      </c>
      <c r="AZ24" s="187">
        <f t="shared" si="1"/>
        <v>46060</v>
      </c>
      <c r="BA24" s="187">
        <f t="shared" si="1"/>
        <v>46061</v>
      </c>
      <c r="BB24" s="187">
        <f t="shared" si="1"/>
        <v>46062</v>
      </c>
      <c r="BC24" s="187">
        <f t="shared" si="1"/>
        <v>46063</v>
      </c>
      <c r="BD24" s="187">
        <f t="shared" si="1"/>
        <v>46064</v>
      </c>
      <c r="BE24" s="187">
        <f t="shared" si="1"/>
        <v>46065</v>
      </c>
      <c r="BF24" s="187">
        <f t="shared" si="1"/>
        <v>46066</v>
      </c>
      <c r="BG24" s="187">
        <f t="shared" si="1"/>
        <v>46067</v>
      </c>
      <c r="BH24" s="187">
        <f t="shared" si="1"/>
        <v>46068</v>
      </c>
      <c r="BI24" s="187">
        <f t="shared" si="1"/>
        <v>46069</v>
      </c>
      <c r="BJ24" s="187">
        <f t="shared" si="1"/>
        <v>46070</v>
      </c>
      <c r="BK24" s="187">
        <f t="shared" si="1"/>
        <v>46071</v>
      </c>
      <c r="BL24" s="187">
        <f t="shared" si="1"/>
        <v>46072</v>
      </c>
      <c r="BM24" s="187">
        <f t="shared" si="1"/>
        <v>46073</v>
      </c>
      <c r="BN24" s="187">
        <f t="shared" si="1"/>
        <v>46074</v>
      </c>
      <c r="BO24" s="187">
        <f t="shared" si="1"/>
        <v>46075</v>
      </c>
      <c r="BP24" s="187">
        <f t="shared" si="1"/>
        <v>46076</v>
      </c>
      <c r="BQ24" s="187">
        <f t="shared" si="1"/>
        <v>46077</v>
      </c>
      <c r="BR24" s="187">
        <f t="shared" si="1"/>
        <v>46078</v>
      </c>
      <c r="BS24" s="187">
        <f t="shared" si="1"/>
        <v>46079</v>
      </c>
      <c r="BT24" s="187">
        <f t="shared" si="1"/>
        <v>46080</v>
      </c>
      <c r="BU24" s="187">
        <f t="shared" ref="BU24:CZ24" si="2">BU4</f>
        <v>46081</v>
      </c>
      <c r="BV24" s="187">
        <f t="shared" si="2"/>
        <v>46082</v>
      </c>
      <c r="BW24" s="187">
        <f t="shared" si="2"/>
        <v>46083</v>
      </c>
      <c r="BX24" s="187">
        <f t="shared" si="2"/>
        <v>46084</v>
      </c>
      <c r="BY24" s="187">
        <f t="shared" si="2"/>
        <v>46085</v>
      </c>
      <c r="BZ24" s="187">
        <f t="shared" si="2"/>
        <v>46086</v>
      </c>
      <c r="CA24" s="187">
        <f t="shared" si="2"/>
        <v>46087</v>
      </c>
      <c r="CB24" s="187">
        <f t="shared" si="2"/>
        <v>46088</v>
      </c>
      <c r="CC24" s="187">
        <f t="shared" si="2"/>
        <v>46089</v>
      </c>
      <c r="CD24" s="187">
        <f t="shared" si="2"/>
        <v>46090</v>
      </c>
      <c r="CE24" s="187">
        <f t="shared" si="2"/>
        <v>46091</v>
      </c>
      <c r="CF24" s="187">
        <f t="shared" si="2"/>
        <v>46092</v>
      </c>
      <c r="CG24" s="187">
        <f t="shared" si="2"/>
        <v>46093</v>
      </c>
      <c r="CH24" s="187">
        <f t="shared" si="2"/>
        <v>46094</v>
      </c>
      <c r="CI24" s="187">
        <f t="shared" si="2"/>
        <v>46095</v>
      </c>
      <c r="CJ24" s="187">
        <f t="shared" si="2"/>
        <v>46096</v>
      </c>
      <c r="CK24" s="187">
        <f t="shared" si="2"/>
        <v>46097</v>
      </c>
      <c r="CL24" s="187">
        <f t="shared" si="2"/>
        <v>46098</v>
      </c>
      <c r="CM24" s="187">
        <f t="shared" si="2"/>
        <v>46099</v>
      </c>
      <c r="CN24" s="187">
        <f t="shared" si="2"/>
        <v>46100</v>
      </c>
      <c r="CO24" s="187">
        <f t="shared" si="2"/>
        <v>46101</v>
      </c>
      <c r="CP24" s="187">
        <f t="shared" si="2"/>
        <v>46102</v>
      </c>
      <c r="CQ24" s="187">
        <f t="shared" si="2"/>
        <v>46103</v>
      </c>
      <c r="CR24" s="187">
        <f t="shared" si="2"/>
        <v>46104</v>
      </c>
      <c r="CS24" s="187">
        <f t="shared" si="2"/>
        <v>46105</v>
      </c>
      <c r="CT24" s="187">
        <f t="shared" si="2"/>
        <v>46106</v>
      </c>
      <c r="CU24" s="187">
        <f t="shared" si="2"/>
        <v>46107</v>
      </c>
      <c r="CV24" s="187">
        <f t="shared" si="2"/>
        <v>46108</v>
      </c>
      <c r="CW24" s="187">
        <f t="shared" si="2"/>
        <v>46109</v>
      </c>
      <c r="CX24" s="187">
        <f t="shared" si="2"/>
        <v>46110</v>
      </c>
      <c r="CY24" s="187">
        <f t="shared" si="2"/>
        <v>46111</v>
      </c>
      <c r="CZ24" s="187">
        <f t="shared" si="2"/>
        <v>46112</v>
      </c>
      <c r="DA24" s="187">
        <f t="shared" ref="DA24:EB24" si="3">DA4</f>
        <v>46113</v>
      </c>
      <c r="DB24" s="187">
        <f t="shared" si="3"/>
        <v>46114</v>
      </c>
      <c r="DC24" s="187">
        <f t="shared" si="3"/>
        <v>46115</v>
      </c>
      <c r="DD24" s="187">
        <f t="shared" si="3"/>
        <v>46116</v>
      </c>
      <c r="DE24" s="187">
        <f t="shared" si="3"/>
        <v>46117</v>
      </c>
      <c r="DF24" s="187">
        <f t="shared" si="3"/>
        <v>46118</v>
      </c>
      <c r="DG24" s="187">
        <f t="shared" si="3"/>
        <v>46119</v>
      </c>
      <c r="DH24" s="187">
        <f t="shared" si="3"/>
        <v>46120</v>
      </c>
      <c r="DI24" s="187">
        <f t="shared" si="3"/>
        <v>46121</v>
      </c>
      <c r="DJ24" s="187">
        <f t="shared" si="3"/>
        <v>46122</v>
      </c>
      <c r="DK24" s="187">
        <f t="shared" si="3"/>
        <v>46123</v>
      </c>
      <c r="DL24" s="187">
        <f t="shared" si="3"/>
        <v>46124</v>
      </c>
      <c r="DM24" s="187">
        <f t="shared" si="3"/>
        <v>46125</v>
      </c>
      <c r="DN24" s="187">
        <f t="shared" si="3"/>
        <v>46126</v>
      </c>
      <c r="DO24" s="187">
        <f t="shared" si="3"/>
        <v>46127</v>
      </c>
      <c r="DP24" s="187">
        <f t="shared" si="3"/>
        <v>46128</v>
      </c>
      <c r="DQ24" s="187">
        <f t="shared" si="3"/>
        <v>46129</v>
      </c>
      <c r="DR24" s="187">
        <f t="shared" si="3"/>
        <v>46130</v>
      </c>
      <c r="DS24" s="187">
        <f t="shared" si="3"/>
        <v>46131</v>
      </c>
      <c r="DT24" s="187">
        <f t="shared" si="3"/>
        <v>46132</v>
      </c>
      <c r="DU24" s="187">
        <f t="shared" si="3"/>
        <v>46133</v>
      </c>
      <c r="DV24" s="187">
        <f t="shared" si="3"/>
        <v>46134</v>
      </c>
      <c r="DW24" s="187">
        <f t="shared" si="3"/>
        <v>46135</v>
      </c>
      <c r="DX24" s="187">
        <f t="shared" si="3"/>
        <v>46136</v>
      </c>
      <c r="DY24" s="187">
        <f t="shared" si="3"/>
        <v>46137</v>
      </c>
      <c r="DZ24" s="187">
        <f t="shared" si="3"/>
        <v>46138</v>
      </c>
      <c r="EA24" s="187">
        <f t="shared" si="3"/>
        <v>46139</v>
      </c>
      <c r="EB24" s="187">
        <f t="shared" si="3"/>
        <v>46140</v>
      </c>
      <c r="EC24" s="187">
        <f t="shared" ref="EC24:ED24" si="4">EC4</f>
        <v>46141</v>
      </c>
      <c r="ED24" s="187">
        <f t="shared" si="4"/>
        <v>46142</v>
      </c>
    </row>
    <row r="25" spans="1:134" ht="17.25" customHeight="1" x14ac:dyDescent="0.2">
      <c r="A25" s="90" t="s">
        <v>64</v>
      </c>
      <c r="B25" s="187">
        <f t="shared" ref="B25:H25" si="5">B5</f>
        <v>46010</v>
      </c>
      <c r="C25" s="187">
        <f t="shared" si="5"/>
        <v>46011</v>
      </c>
      <c r="D25" s="187">
        <f t="shared" si="5"/>
        <v>46012</v>
      </c>
      <c r="E25" s="187">
        <f t="shared" si="5"/>
        <v>46013</v>
      </c>
      <c r="F25" s="187">
        <f t="shared" si="5"/>
        <v>46014</v>
      </c>
      <c r="G25" s="187">
        <f t="shared" si="5"/>
        <v>46015</v>
      </c>
      <c r="H25" s="187">
        <f t="shared" si="5"/>
        <v>46016</v>
      </c>
      <c r="I25" s="187">
        <f t="shared" ref="I25:BT25" si="6">I5</f>
        <v>46017</v>
      </c>
      <c r="J25" s="187">
        <f t="shared" si="6"/>
        <v>46018</v>
      </c>
      <c r="K25" s="187">
        <f t="shared" si="6"/>
        <v>46019</v>
      </c>
      <c r="L25" s="187">
        <f t="shared" si="6"/>
        <v>46020</v>
      </c>
      <c r="M25" s="187">
        <f t="shared" si="6"/>
        <v>46021</v>
      </c>
      <c r="N25" s="187">
        <f t="shared" si="6"/>
        <v>46022</v>
      </c>
      <c r="O25" s="187">
        <f t="shared" si="6"/>
        <v>46023</v>
      </c>
      <c r="P25" s="187">
        <f t="shared" si="6"/>
        <v>46024</v>
      </c>
      <c r="Q25" s="187">
        <f t="shared" si="6"/>
        <v>46025</v>
      </c>
      <c r="R25" s="187">
        <f t="shared" si="6"/>
        <v>46026</v>
      </c>
      <c r="S25" s="187">
        <f t="shared" si="6"/>
        <v>46027</v>
      </c>
      <c r="T25" s="187">
        <f t="shared" si="6"/>
        <v>46028</v>
      </c>
      <c r="U25" s="187">
        <f t="shared" si="6"/>
        <v>46029</v>
      </c>
      <c r="V25" s="187">
        <f t="shared" si="6"/>
        <v>46030</v>
      </c>
      <c r="W25" s="187">
        <f t="shared" si="6"/>
        <v>46031</v>
      </c>
      <c r="X25" s="187">
        <f t="shared" si="6"/>
        <v>46032</v>
      </c>
      <c r="Y25" s="187">
        <f t="shared" si="6"/>
        <v>46033</v>
      </c>
      <c r="Z25" s="187">
        <f t="shared" si="6"/>
        <v>46034</v>
      </c>
      <c r="AA25" s="187">
        <f t="shared" si="6"/>
        <v>46035</v>
      </c>
      <c r="AB25" s="187">
        <f t="shared" si="6"/>
        <v>46036</v>
      </c>
      <c r="AC25" s="187">
        <f t="shared" si="6"/>
        <v>46037</v>
      </c>
      <c r="AD25" s="187">
        <f t="shared" si="6"/>
        <v>46038</v>
      </c>
      <c r="AE25" s="187">
        <f t="shared" si="6"/>
        <v>46039</v>
      </c>
      <c r="AF25" s="187">
        <f t="shared" si="6"/>
        <v>46040</v>
      </c>
      <c r="AG25" s="187">
        <f t="shared" si="6"/>
        <v>46041</v>
      </c>
      <c r="AH25" s="187">
        <f t="shared" si="6"/>
        <v>46042</v>
      </c>
      <c r="AI25" s="187">
        <f t="shared" si="6"/>
        <v>46043</v>
      </c>
      <c r="AJ25" s="187">
        <f t="shared" si="6"/>
        <v>46044</v>
      </c>
      <c r="AK25" s="187">
        <f t="shared" si="6"/>
        <v>46045</v>
      </c>
      <c r="AL25" s="187">
        <f t="shared" si="6"/>
        <v>46046</v>
      </c>
      <c r="AM25" s="187">
        <f t="shared" si="6"/>
        <v>46047</v>
      </c>
      <c r="AN25" s="187">
        <f t="shared" si="6"/>
        <v>46048</v>
      </c>
      <c r="AO25" s="187">
        <f t="shared" si="6"/>
        <v>46049</v>
      </c>
      <c r="AP25" s="187">
        <f t="shared" si="6"/>
        <v>46050</v>
      </c>
      <c r="AQ25" s="187">
        <f t="shared" si="6"/>
        <v>46051</v>
      </c>
      <c r="AR25" s="187">
        <f t="shared" si="6"/>
        <v>46052</v>
      </c>
      <c r="AS25" s="187">
        <f t="shared" si="6"/>
        <v>46053</v>
      </c>
      <c r="AT25" s="187">
        <f t="shared" si="6"/>
        <v>46054</v>
      </c>
      <c r="AU25" s="187">
        <f t="shared" si="6"/>
        <v>46055</v>
      </c>
      <c r="AV25" s="187">
        <f t="shared" si="6"/>
        <v>46056</v>
      </c>
      <c r="AW25" s="187">
        <f t="shared" si="6"/>
        <v>46057</v>
      </c>
      <c r="AX25" s="187">
        <f t="shared" si="6"/>
        <v>46058</v>
      </c>
      <c r="AY25" s="187">
        <f t="shared" si="6"/>
        <v>46059</v>
      </c>
      <c r="AZ25" s="187">
        <f t="shared" si="6"/>
        <v>46060</v>
      </c>
      <c r="BA25" s="187">
        <f t="shared" si="6"/>
        <v>46061</v>
      </c>
      <c r="BB25" s="187">
        <f t="shared" si="6"/>
        <v>46062</v>
      </c>
      <c r="BC25" s="187">
        <f t="shared" si="6"/>
        <v>46063</v>
      </c>
      <c r="BD25" s="187">
        <f t="shared" si="6"/>
        <v>46064</v>
      </c>
      <c r="BE25" s="187">
        <f t="shared" si="6"/>
        <v>46065</v>
      </c>
      <c r="BF25" s="187">
        <f t="shared" si="6"/>
        <v>46066</v>
      </c>
      <c r="BG25" s="187">
        <f t="shared" si="6"/>
        <v>46067</v>
      </c>
      <c r="BH25" s="187">
        <f t="shared" si="6"/>
        <v>46068</v>
      </c>
      <c r="BI25" s="187">
        <f t="shared" si="6"/>
        <v>46069</v>
      </c>
      <c r="BJ25" s="187">
        <f t="shared" si="6"/>
        <v>46070</v>
      </c>
      <c r="BK25" s="187">
        <f t="shared" si="6"/>
        <v>46071</v>
      </c>
      <c r="BL25" s="187">
        <f t="shared" si="6"/>
        <v>46072</v>
      </c>
      <c r="BM25" s="187">
        <f t="shared" si="6"/>
        <v>46073</v>
      </c>
      <c r="BN25" s="187">
        <f t="shared" si="6"/>
        <v>46074</v>
      </c>
      <c r="BO25" s="187">
        <f t="shared" si="6"/>
        <v>46075</v>
      </c>
      <c r="BP25" s="187">
        <f t="shared" si="6"/>
        <v>46076</v>
      </c>
      <c r="BQ25" s="187">
        <f t="shared" si="6"/>
        <v>46077</v>
      </c>
      <c r="BR25" s="187">
        <f t="shared" si="6"/>
        <v>46078</v>
      </c>
      <c r="BS25" s="187">
        <f t="shared" si="6"/>
        <v>46079</v>
      </c>
      <c r="BT25" s="187">
        <f t="shared" si="6"/>
        <v>46080</v>
      </c>
      <c r="BU25" s="187">
        <f t="shared" ref="BU25:CZ25" si="7">BU5</f>
        <v>46081</v>
      </c>
      <c r="BV25" s="187">
        <f t="shared" si="7"/>
        <v>46082</v>
      </c>
      <c r="BW25" s="187">
        <f t="shared" si="7"/>
        <v>46083</v>
      </c>
      <c r="BX25" s="187">
        <f t="shared" si="7"/>
        <v>46084</v>
      </c>
      <c r="BY25" s="187">
        <f t="shared" si="7"/>
        <v>46085</v>
      </c>
      <c r="BZ25" s="187">
        <f t="shared" si="7"/>
        <v>46086</v>
      </c>
      <c r="CA25" s="187">
        <f t="shared" si="7"/>
        <v>46087</v>
      </c>
      <c r="CB25" s="187">
        <f t="shared" si="7"/>
        <v>46088</v>
      </c>
      <c r="CC25" s="187">
        <f t="shared" si="7"/>
        <v>46089</v>
      </c>
      <c r="CD25" s="187">
        <f t="shared" si="7"/>
        <v>46090</v>
      </c>
      <c r="CE25" s="187">
        <f t="shared" si="7"/>
        <v>46091</v>
      </c>
      <c r="CF25" s="187">
        <f t="shared" si="7"/>
        <v>46092</v>
      </c>
      <c r="CG25" s="187">
        <f t="shared" si="7"/>
        <v>46093</v>
      </c>
      <c r="CH25" s="187">
        <f t="shared" si="7"/>
        <v>46094</v>
      </c>
      <c r="CI25" s="187">
        <f t="shared" si="7"/>
        <v>46095</v>
      </c>
      <c r="CJ25" s="187">
        <f t="shared" si="7"/>
        <v>46096</v>
      </c>
      <c r="CK25" s="187">
        <f t="shared" si="7"/>
        <v>46097</v>
      </c>
      <c r="CL25" s="187">
        <f t="shared" si="7"/>
        <v>46098</v>
      </c>
      <c r="CM25" s="187">
        <f t="shared" si="7"/>
        <v>46099</v>
      </c>
      <c r="CN25" s="187">
        <f t="shared" si="7"/>
        <v>46100</v>
      </c>
      <c r="CO25" s="187">
        <f t="shared" si="7"/>
        <v>46101</v>
      </c>
      <c r="CP25" s="187">
        <f t="shared" si="7"/>
        <v>46102</v>
      </c>
      <c r="CQ25" s="187">
        <f t="shared" si="7"/>
        <v>46103</v>
      </c>
      <c r="CR25" s="187">
        <f t="shared" si="7"/>
        <v>46104</v>
      </c>
      <c r="CS25" s="187">
        <f t="shared" si="7"/>
        <v>46105</v>
      </c>
      <c r="CT25" s="187">
        <f t="shared" si="7"/>
        <v>46106</v>
      </c>
      <c r="CU25" s="187">
        <f t="shared" si="7"/>
        <v>46107</v>
      </c>
      <c r="CV25" s="187">
        <f t="shared" si="7"/>
        <v>46108</v>
      </c>
      <c r="CW25" s="187">
        <f t="shared" si="7"/>
        <v>46109</v>
      </c>
      <c r="CX25" s="187">
        <f t="shared" si="7"/>
        <v>46110</v>
      </c>
      <c r="CY25" s="187">
        <f t="shared" si="7"/>
        <v>46111</v>
      </c>
      <c r="CZ25" s="187">
        <f t="shared" si="7"/>
        <v>46112</v>
      </c>
      <c r="DA25" s="187">
        <f t="shared" ref="DA25:EB25" si="8">DA5</f>
        <v>46113</v>
      </c>
      <c r="DB25" s="187">
        <f t="shared" si="8"/>
        <v>46114</v>
      </c>
      <c r="DC25" s="187">
        <f t="shared" si="8"/>
        <v>46115</v>
      </c>
      <c r="DD25" s="187">
        <f t="shared" si="8"/>
        <v>46116</v>
      </c>
      <c r="DE25" s="187">
        <f t="shared" si="8"/>
        <v>46117</v>
      </c>
      <c r="DF25" s="187">
        <f t="shared" si="8"/>
        <v>46118</v>
      </c>
      <c r="DG25" s="187">
        <f t="shared" si="8"/>
        <v>46119</v>
      </c>
      <c r="DH25" s="187">
        <f t="shared" si="8"/>
        <v>46120</v>
      </c>
      <c r="DI25" s="187">
        <f t="shared" si="8"/>
        <v>46121</v>
      </c>
      <c r="DJ25" s="187">
        <f t="shared" si="8"/>
        <v>46122</v>
      </c>
      <c r="DK25" s="187">
        <f t="shared" si="8"/>
        <v>46123</v>
      </c>
      <c r="DL25" s="187">
        <f t="shared" si="8"/>
        <v>46124</v>
      </c>
      <c r="DM25" s="187">
        <f t="shared" si="8"/>
        <v>46125</v>
      </c>
      <c r="DN25" s="187">
        <f t="shared" si="8"/>
        <v>46126</v>
      </c>
      <c r="DO25" s="187">
        <f t="shared" si="8"/>
        <v>46127</v>
      </c>
      <c r="DP25" s="187">
        <f t="shared" si="8"/>
        <v>46128</v>
      </c>
      <c r="DQ25" s="187">
        <f t="shared" si="8"/>
        <v>46129</v>
      </c>
      <c r="DR25" s="187">
        <f t="shared" si="8"/>
        <v>46130</v>
      </c>
      <c r="DS25" s="187">
        <f t="shared" si="8"/>
        <v>46131</v>
      </c>
      <c r="DT25" s="187">
        <f t="shared" si="8"/>
        <v>46132</v>
      </c>
      <c r="DU25" s="187">
        <f t="shared" si="8"/>
        <v>46133</v>
      </c>
      <c r="DV25" s="187">
        <f t="shared" si="8"/>
        <v>46134</v>
      </c>
      <c r="DW25" s="187">
        <f t="shared" si="8"/>
        <v>46135</v>
      </c>
      <c r="DX25" s="187">
        <f t="shared" si="8"/>
        <v>46136</v>
      </c>
      <c r="DY25" s="187">
        <f t="shared" si="8"/>
        <v>46137</v>
      </c>
      <c r="DZ25" s="187">
        <f t="shared" si="8"/>
        <v>46138</v>
      </c>
      <c r="EA25" s="187">
        <f t="shared" si="8"/>
        <v>46139</v>
      </c>
      <c r="EB25" s="187">
        <f t="shared" si="8"/>
        <v>46140</v>
      </c>
      <c r="EC25" s="187">
        <f t="shared" ref="EC25:ED25" si="9">EC5</f>
        <v>46141</v>
      </c>
      <c r="ED25" s="187">
        <f t="shared" si="9"/>
        <v>46142</v>
      </c>
    </row>
    <row r="26" spans="1:134" s="44" customFormat="1" x14ac:dyDescent="0.2">
      <c r="A26" s="42" t="s">
        <v>83</v>
      </c>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c r="DY26" s="189"/>
      <c r="DZ26" s="189"/>
      <c r="EA26" s="189"/>
      <c r="EB26" s="189"/>
      <c r="EC26" s="189"/>
      <c r="ED26" s="189"/>
    </row>
    <row r="27" spans="1:134" s="50" customFormat="1" x14ac:dyDescent="0.2">
      <c r="A27" s="88">
        <v>1</v>
      </c>
      <c r="B27" s="191">
        <f t="shared" ref="B27:H27" si="10">ROUND(B7*0.85,)</f>
        <v>13430</v>
      </c>
      <c r="C27" s="191">
        <f t="shared" si="10"/>
        <v>13430</v>
      </c>
      <c r="D27" s="191">
        <f t="shared" si="10"/>
        <v>14790</v>
      </c>
      <c r="E27" s="191">
        <f t="shared" si="10"/>
        <v>16150</v>
      </c>
      <c r="F27" s="191">
        <f t="shared" si="10"/>
        <v>18105</v>
      </c>
      <c r="G27" s="191">
        <f t="shared" si="10"/>
        <v>20060</v>
      </c>
      <c r="H27" s="191">
        <f t="shared" si="10"/>
        <v>20060</v>
      </c>
      <c r="I27" s="191">
        <f t="shared" ref="I27:BT27" si="11">ROUND(I7*0.85,)</f>
        <v>18105</v>
      </c>
      <c r="J27" s="191">
        <f t="shared" si="11"/>
        <v>20060</v>
      </c>
      <c r="K27" s="191">
        <f t="shared" si="11"/>
        <v>14790</v>
      </c>
      <c r="L27" s="191">
        <f t="shared" si="11"/>
        <v>13430</v>
      </c>
      <c r="M27" s="191">
        <f t="shared" si="11"/>
        <v>31663</v>
      </c>
      <c r="N27" s="191">
        <f t="shared" si="11"/>
        <v>43988</v>
      </c>
      <c r="O27" s="191">
        <f t="shared" si="11"/>
        <v>43988</v>
      </c>
      <c r="P27" s="191">
        <f t="shared" si="11"/>
        <v>43988</v>
      </c>
      <c r="Q27" s="191">
        <f t="shared" si="11"/>
        <v>38038</v>
      </c>
      <c r="R27" s="191">
        <f t="shared" si="11"/>
        <v>38038</v>
      </c>
      <c r="S27" s="191">
        <f t="shared" si="11"/>
        <v>38038</v>
      </c>
      <c r="T27" s="191">
        <f t="shared" si="11"/>
        <v>38038</v>
      </c>
      <c r="U27" s="191">
        <f t="shared" si="11"/>
        <v>38038</v>
      </c>
      <c r="V27" s="191">
        <f t="shared" si="11"/>
        <v>38038</v>
      </c>
      <c r="W27" s="191">
        <f t="shared" si="11"/>
        <v>30983</v>
      </c>
      <c r="X27" s="191">
        <f t="shared" si="11"/>
        <v>16958</v>
      </c>
      <c r="Y27" s="191">
        <f t="shared" si="11"/>
        <v>16958</v>
      </c>
      <c r="Z27" s="191">
        <f t="shared" si="11"/>
        <v>16958</v>
      </c>
      <c r="AA27" s="191">
        <f t="shared" si="11"/>
        <v>16958</v>
      </c>
      <c r="AB27" s="191">
        <f t="shared" si="11"/>
        <v>16958</v>
      </c>
      <c r="AC27" s="191">
        <f t="shared" si="11"/>
        <v>18658</v>
      </c>
      <c r="AD27" s="191">
        <f t="shared" si="11"/>
        <v>18658</v>
      </c>
      <c r="AE27" s="191">
        <f t="shared" si="11"/>
        <v>18658</v>
      </c>
      <c r="AF27" s="191">
        <f t="shared" si="11"/>
        <v>18658</v>
      </c>
      <c r="AG27" s="191">
        <f t="shared" si="11"/>
        <v>18658</v>
      </c>
      <c r="AH27" s="191">
        <f t="shared" si="11"/>
        <v>16958</v>
      </c>
      <c r="AI27" s="191">
        <f t="shared" si="11"/>
        <v>16958</v>
      </c>
      <c r="AJ27" s="191">
        <f t="shared" si="11"/>
        <v>16958</v>
      </c>
      <c r="AK27" s="191">
        <f t="shared" si="11"/>
        <v>16958</v>
      </c>
      <c r="AL27" s="191">
        <f t="shared" si="11"/>
        <v>16958</v>
      </c>
      <c r="AM27" s="191">
        <f t="shared" si="11"/>
        <v>20358</v>
      </c>
      <c r="AN27" s="191">
        <f t="shared" si="11"/>
        <v>20358</v>
      </c>
      <c r="AO27" s="191">
        <f t="shared" si="11"/>
        <v>20358</v>
      </c>
      <c r="AP27" s="191">
        <f t="shared" si="11"/>
        <v>20358</v>
      </c>
      <c r="AQ27" s="191">
        <f t="shared" si="11"/>
        <v>20358</v>
      </c>
      <c r="AR27" s="191">
        <f t="shared" si="11"/>
        <v>22058</v>
      </c>
      <c r="AS27" s="191">
        <f t="shared" si="11"/>
        <v>24183</v>
      </c>
      <c r="AT27" s="191">
        <f t="shared" si="11"/>
        <v>24608</v>
      </c>
      <c r="AU27" s="191">
        <f t="shared" si="11"/>
        <v>24608</v>
      </c>
      <c r="AV27" s="191">
        <f t="shared" si="11"/>
        <v>24608</v>
      </c>
      <c r="AW27" s="191">
        <f t="shared" si="11"/>
        <v>24608</v>
      </c>
      <c r="AX27" s="191">
        <f t="shared" si="11"/>
        <v>24608</v>
      </c>
      <c r="AY27" s="191">
        <f t="shared" si="11"/>
        <v>24608</v>
      </c>
      <c r="AZ27" s="191">
        <f t="shared" si="11"/>
        <v>24608</v>
      </c>
      <c r="BA27" s="191">
        <f t="shared" si="11"/>
        <v>24608</v>
      </c>
      <c r="BB27" s="191">
        <f t="shared" si="11"/>
        <v>24608</v>
      </c>
      <c r="BC27" s="191">
        <f t="shared" si="11"/>
        <v>24608</v>
      </c>
      <c r="BD27" s="191">
        <f t="shared" si="11"/>
        <v>22908</v>
      </c>
      <c r="BE27" s="191">
        <f t="shared" si="11"/>
        <v>22908</v>
      </c>
      <c r="BF27" s="191">
        <f t="shared" si="11"/>
        <v>24608</v>
      </c>
      <c r="BG27" s="191">
        <f t="shared" si="11"/>
        <v>24608</v>
      </c>
      <c r="BH27" s="191">
        <f t="shared" si="11"/>
        <v>26308</v>
      </c>
      <c r="BI27" s="191">
        <f t="shared" si="11"/>
        <v>28433</v>
      </c>
      <c r="BJ27" s="191">
        <f t="shared" si="11"/>
        <v>28433</v>
      </c>
      <c r="BK27" s="191">
        <f t="shared" si="11"/>
        <v>28433</v>
      </c>
      <c r="BL27" s="191">
        <f t="shared" si="11"/>
        <v>28433</v>
      </c>
      <c r="BM27" s="191">
        <f t="shared" si="11"/>
        <v>30558</v>
      </c>
      <c r="BN27" s="191">
        <f t="shared" si="11"/>
        <v>33108</v>
      </c>
      <c r="BO27" s="191">
        <f t="shared" si="11"/>
        <v>33108</v>
      </c>
      <c r="BP27" s="191">
        <f t="shared" si="11"/>
        <v>30558</v>
      </c>
      <c r="BQ27" s="191">
        <f t="shared" si="11"/>
        <v>26308</v>
      </c>
      <c r="BR27" s="191">
        <f t="shared" si="11"/>
        <v>26308</v>
      </c>
      <c r="BS27" s="191">
        <f t="shared" si="11"/>
        <v>28433</v>
      </c>
      <c r="BT27" s="191">
        <f t="shared" si="11"/>
        <v>28433</v>
      </c>
      <c r="BU27" s="191">
        <f t="shared" ref="BU27:CZ27" si="12">ROUND(BU7*0.85,)</f>
        <v>21208</v>
      </c>
      <c r="BV27" s="191">
        <f t="shared" si="12"/>
        <v>21590</v>
      </c>
      <c r="BW27" s="191">
        <f t="shared" si="12"/>
        <v>21590</v>
      </c>
      <c r="BX27" s="191">
        <f t="shared" si="12"/>
        <v>21590</v>
      </c>
      <c r="BY27" s="191">
        <f t="shared" si="12"/>
        <v>20315</v>
      </c>
      <c r="BZ27" s="191">
        <f t="shared" si="12"/>
        <v>20315</v>
      </c>
      <c r="CA27" s="191">
        <f t="shared" si="12"/>
        <v>21590</v>
      </c>
      <c r="CB27" s="191">
        <f t="shared" si="12"/>
        <v>21590</v>
      </c>
      <c r="CC27" s="191">
        <f t="shared" si="12"/>
        <v>21590</v>
      </c>
      <c r="CD27" s="191">
        <f t="shared" si="12"/>
        <v>20315</v>
      </c>
      <c r="CE27" s="191">
        <f t="shared" si="12"/>
        <v>20315</v>
      </c>
      <c r="CF27" s="191">
        <f t="shared" si="12"/>
        <v>20315</v>
      </c>
      <c r="CG27" s="191">
        <f t="shared" si="12"/>
        <v>20315</v>
      </c>
      <c r="CH27" s="191">
        <f t="shared" si="12"/>
        <v>20315</v>
      </c>
      <c r="CI27" s="191">
        <f t="shared" si="12"/>
        <v>20315</v>
      </c>
      <c r="CJ27" s="191">
        <f t="shared" si="12"/>
        <v>20315</v>
      </c>
      <c r="CK27" s="191">
        <f t="shared" si="12"/>
        <v>20315</v>
      </c>
      <c r="CL27" s="191">
        <f t="shared" si="12"/>
        <v>20315</v>
      </c>
      <c r="CM27" s="191">
        <f t="shared" si="12"/>
        <v>20315</v>
      </c>
      <c r="CN27" s="191">
        <f t="shared" si="12"/>
        <v>20315</v>
      </c>
      <c r="CO27" s="191">
        <f t="shared" si="12"/>
        <v>20315</v>
      </c>
      <c r="CP27" s="191">
        <f t="shared" si="12"/>
        <v>20315</v>
      </c>
      <c r="CQ27" s="191">
        <f t="shared" si="12"/>
        <v>20315</v>
      </c>
      <c r="CR27" s="191">
        <f t="shared" si="12"/>
        <v>20315</v>
      </c>
      <c r="CS27" s="191">
        <f t="shared" si="12"/>
        <v>20315</v>
      </c>
      <c r="CT27" s="191">
        <f t="shared" si="12"/>
        <v>20315</v>
      </c>
      <c r="CU27" s="191">
        <f t="shared" si="12"/>
        <v>20315</v>
      </c>
      <c r="CV27" s="191">
        <f t="shared" si="12"/>
        <v>20315</v>
      </c>
      <c r="CW27" s="191">
        <f t="shared" si="12"/>
        <v>20315</v>
      </c>
      <c r="CX27" s="191">
        <f t="shared" si="12"/>
        <v>20315</v>
      </c>
      <c r="CY27" s="191">
        <f t="shared" si="12"/>
        <v>20315</v>
      </c>
      <c r="CZ27" s="191">
        <f t="shared" si="12"/>
        <v>20315</v>
      </c>
      <c r="DA27" s="191">
        <f t="shared" ref="DA27:EB27" si="13">ROUND(DA7*0.85,)</f>
        <v>12453</v>
      </c>
      <c r="DB27" s="191">
        <f t="shared" si="13"/>
        <v>12453</v>
      </c>
      <c r="DC27" s="191">
        <f t="shared" si="13"/>
        <v>12878</v>
      </c>
      <c r="DD27" s="191">
        <f t="shared" si="13"/>
        <v>12878</v>
      </c>
      <c r="DE27" s="191">
        <f t="shared" si="13"/>
        <v>12453</v>
      </c>
      <c r="DF27" s="191">
        <f t="shared" si="13"/>
        <v>12453</v>
      </c>
      <c r="DG27" s="191">
        <f t="shared" si="13"/>
        <v>12453</v>
      </c>
      <c r="DH27" s="191">
        <f t="shared" si="13"/>
        <v>12453</v>
      </c>
      <c r="DI27" s="191">
        <f t="shared" si="13"/>
        <v>12453</v>
      </c>
      <c r="DJ27" s="191">
        <f t="shared" si="13"/>
        <v>12878</v>
      </c>
      <c r="DK27" s="191">
        <f t="shared" si="13"/>
        <v>12878</v>
      </c>
      <c r="DL27" s="191">
        <f t="shared" si="13"/>
        <v>12453</v>
      </c>
      <c r="DM27" s="191">
        <f t="shared" si="13"/>
        <v>12453</v>
      </c>
      <c r="DN27" s="191">
        <f t="shared" si="13"/>
        <v>12453</v>
      </c>
      <c r="DO27" s="191">
        <f t="shared" si="13"/>
        <v>11603</v>
      </c>
      <c r="DP27" s="191">
        <f t="shared" si="13"/>
        <v>11603</v>
      </c>
      <c r="DQ27" s="191">
        <f t="shared" si="13"/>
        <v>12198</v>
      </c>
      <c r="DR27" s="191">
        <f t="shared" si="13"/>
        <v>12198</v>
      </c>
      <c r="DS27" s="191">
        <f t="shared" si="13"/>
        <v>11603</v>
      </c>
      <c r="DT27" s="191">
        <f t="shared" si="13"/>
        <v>11603</v>
      </c>
      <c r="DU27" s="191">
        <f t="shared" si="13"/>
        <v>11603</v>
      </c>
      <c r="DV27" s="191">
        <f t="shared" si="13"/>
        <v>11603</v>
      </c>
      <c r="DW27" s="191">
        <f t="shared" si="13"/>
        <v>11603</v>
      </c>
      <c r="DX27" s="191">
        <f t="shared" si="13"/>
        <v>12198</v>
      </c>
      <c r="DY27" s="191">
        <f t="shared" si="13"/>
        <v>12198</v>
      </c>
      <c r="DZ27" s="191">
        <f t="shared" si="13"/>
        <v>11603</v>
      </c>
      <c r="EA27" s="191">
        <f t="shared" si="13"/>
        <v>11603</v>
      </c>
      <c r="EB27" s="191">
        <f t="shared" si="13"/>
        <v>11603</v>
      </c>
      <c r="EC27" s="191">
        <f t="shared" ref="EC27:ED27" si="14">ROUND(EC7*0.85,)</f>
        <v>11603</v>
      </c>
      <c r="ED27" s="191">
        <f t="shared" si="14"/>
        <v>12453</v>
      </c>
    </row>
    <row r="28" spans="1:134" s="50" customFormat="1" x14ac:dyDescent="0.2">
      <c r="A28" s="180">
        <v>2</v>
      </c>
      <c r="B28" s="191">
        <f t="shared" ref="B28:H28" si="15">ROUND(B8*0.85,)</f>
        <v>14875</v>
      </c>
      <c r="C28" s="191">
        <f t="shared" si="15"/>
        <v>14875</v>
      </c>
      <c r="D28" s="191">
        <f t="shared" si="15"/>
        <v>16235</v>
      </c>
      <c r="E28" s="191">
        <f t="shared" si="15"/>
        <v>17595</v>
      </c>
      <c r="F28" s="191">
        <f t="shared" si="15"/>
        <v>19550</v>
      </c>
      <c r="G28" s="191">
        <f t="shared" si="15"/>
        <v>21505</v>
      </c>
      <c r="H28" s="191">
        <f t="shared" si="15"/>
        <v>21505</v>
      </c>
      <c r="I28" s="191">
        <f t="shared" ref="I28:BT28" si="16">ROUND(I8*0.85,)</f>
        <v>19550</v>
      </c>
      <c r="J28" s="191">
        <f t="shared" si="16"/>
        <v>21505</v>
      </c>
      <c r="K28" s="191">
        <f t="shared" si="16"/>
        <v>16235</v>
      </c>
      <c r="L28" s="191">
        <f t="shared" si="16"/>
        <v>15343</v>
      </c>
      <c r="M28" s="191">
        <f t="shared" si="16"/>
        <v>33575</v>
      </c>
      <c r="N28" s="191">
        <f t="shared" si="16"/>
        <v>45900</v>
      </c>
      <c r="O28" s="191">
        <f t="shared" si="16"/>
        <v>45900</v>
      </c>
      <c r="P28" s="191">
        <f t="shared" si="16"/>
        <v>45900</v>
      </c>
      <c r="Q28" s="191">
        <f t="shared" si="16"/>
        <v>39950</v>
      </c>
      <c r="R28" s="191">
        <f t="shared" si="16"/>
        <v>39950</v>
      </c>
      <c r="S28" s="191">
        <f t="shared" si="16"/>
        <v>39950</v>
      </c>
      <c r="T28" s="191">
        <f t="shared" si="16"/>
        <v>39950</v>
      </c>
      <c r="U28" s="191">
        <f t="shared" si="16"/>
        <v>39950</v>
      </c>
      <c r="V28" s="191">
        <f t="shared" si="16"/>
        <v>39950</v>
      </c>
      <c r="W28" s="191">
        <f t="shared" si="16"/>
        <v>32640</v>
      </c>
      <c r="X28" s="191">
        <f t="shared" si="16"/>
        <v>18615</v>
      </c>
      <c r="Y28" s="191">
        <f t="shared" si="16"/>
        <v>18615</v>
      </c>
      <c r="Z28" s="191">
        <f t="shared" si="16"/>
        <v>18615</v>
      </c>
      <c r="AA28" s="191">
        <f t="shared" si="16"/>
        <v>18615</v>
      </c>
      <c r="AB28" s="191">
        <f t="shared" si="16"/>
        <v>18615</v>
      </c>
      <c r="AC28" s="191">
        <f t="shared" si="16"/>
        <v>20315</v>
      </c>
      <c r="AD28" s="191">
        <f t="shared" si="16"/>
        <v>20315</v>
      </c>
      <c r="AE28" s="191">
        <f t="shared" si="16"/>
        <v>20315</v>
      </c>
      <c r="AF28" s="191">
        <f t="shared" si="16"/>
        <v>20315</v>
      </c>
      <c r="AG28" s="191">
        <f t="shared" si="16"/>
        <v>20315</v>
      </c>
      <c r="AH28" s="191">
        <f t="shared" si="16"/>
        <v>18615</v>
      </c>
      <c r="AI28" s="191">
        <f t="shared" si="16"/>
        <v>18615</v>
      </c>
      <c r="AJ28" s="191">
        <f t="shared" si="16"/>
        <v>18615</v>
      </c>
      <c r="AK28" s="191">
        <f t="shared" si="16"/>
        <v>18615</v>
      </c>
      <c r="AL28" s="191">
        <f t="shared" si="16"/>
        <v>18615</v>
      </c>
      <c r="AM28" s="191">
        <f t="shared" si="16"/>
        <v>22015</v>
      </c>
      <c r="AN28" s="191">
        <f t="shared" si="16"/>
        <v>22015</v>
      </c>
      <c r="AO28" s="191">
        <f t="shared" si="16"/>
        <v>22015</v>
      </c>
      <c r="AP28" s="191">
        <f t="shared" si="16"/>
        <v>22015</v>
      </c>
      <c r="AQ28" s="191">
        <f t="shared" si="16"/>
        <v>22015</v>
      </c>
      <c r="AR28" s="191">
        <f t="shared" si="16"/>
        <v>23715</v>
      </c>
      <c r="AS28" s="191">
        <f t="shared" si="16"/>
        <v>25840</v>
      </c>
      <c r="AT28" s="191">
        <f t="shared" si="16"/>
        <v>26265</v>
      </c>
      <c r="AU28" s="191">
        <f t="shared" si="16"/>
        <v>26265</v>
      </c>
      <c r="AV28" s="191">
        <f t="shared" si="16"/>
        <v>26265</v>
      </c>
      <c r="AW28" s="191">
        <f t="shared" si="16"/>
        <v>26265</v>
      </c>
      <c r="AX28" s="191">
        <f t="shared" si="16"/>
        <v>26265</v>
      </c>
      <c r="AY28" s="191">
        <f t="shared" si="16"/>
        <v>26265</v>
      </c>
      <c r="AZ28" s="191">
        <f t="shared" si="16"/>
        <v>26265</v>
      </c>
      <c r="BA28" s="191">
        <f t="shared" si="16"/>
        <v>26265</v>
      </c>
      <c r="BB28" s="191">
        <f t="shared" si="16"/>
        <v>26265</v>
      </c>
      <c r="BC28" s="191">
        <f t="shared" si="16"/>
        <v>26265</v>
      </c>
      <c r="BD28" s="191">
        <f t="shared" si="16"/>
        <v>24565</v>
      </c>
      <c r="BE28" s="191">
        <f t="shared" si="16"/>
        <v>24565</v>
      </c>
      <c r="BF28" s="191">
        <f t="shared" si="16"/>
        <v>26265</v>
      </c>
      <c r="BG28" s="191">
        <f t="shared" si="16"/>
        <v>26265</v>
      </c>
      <c r="BH28" s="191">
        <f t="shared" si="16"/>
        <v>27965</v>
      </c>
      <c r="BI28" s="191">
        <f t="shared" si="16"/>
        <v>30090</v>
      </c>
      <c r="BJ28" s="191">
        <f t="shared" si="16"/>
        <v>30090</v>
      </c>
      <c r="BK28" s="191">
        <f t="shared" si="16"/>
        <v>30090</v>
      </c>
      <c r="BL28" s="191">
        <f t="shared" si="16"/>
        <v>30090</v>
      </c>
      <c r="BM28" s="191">
        <f t="shared" si="16"/>
        <v>32215</v>
      </c>
      <c r="BN28" s="191">
        <f t="shared" si="16"/>
        <v>34765</v>
      </c>
      <c r="BO28" s="191">
        <f t="shared" si="16"/>
        <v>34765</v>
      </c>
      <c r="BP28" s="191">
        <f t="shared" si="16"/>
        <v>32215</v>
      </c>
      <c r="BQ28" s="191">
        <f t="shared" si="16"/>
        <v>27965</v>
      </c>
      <c r="BR28" s="191">
        <f t="shared" si="16"/>
        <v>27965</v>
      </c>
      <c r="BS28" s="191">
        <f t="shared" si="16"/>
        <v>30090</v>
      </c>
      <c r="BT28" s="191">
        <f t="shared" si="16"/>
        <v>30090</v>
      </c>
      <c r="BU28" s="191">
        <f t="shared" ref="BU28:CZ28" si="17">ROUND(BU8*0.85,)</f>
        <v>22865</v>
      </c>
      <c r="BV28" s="191">
        <f t="shared" si="17"/>
        <v>23248</v>
      </c>
      <c r="BW28" s="191">
        <f t="shared" si="17"/>
        <v>23248</v>
      </c>
      <c r="BX28" s="191">
        <f t="shared" si="17"/>
        <v>23248</v>
      </c>
      <c r="BY28" s="191">
        <f t="shared" si="17"/>
        <v>21973</v>
      </c>
      <c r="BZ28" s="191">
        <f t="shared" si="17"/>
        <v>21973</v>
      </c>
      <c r="CA28" s="191">
        <f t="shared" si="17"/>
        <v>23248</v>
      </c>
      <c r="CB28" s="191">
        <f t="shared" si="17"/>
        <v>23248</v>
      </c>
      <c r="CC28" s="191">
        <f t="shared" si="17"/>
        <v>23248</v>
      </c>
      <c r="CD28" s="191">
        <f t="shared" si="17"/>
        <v>21973</v>
      </c>
      <c r="CE28" s="191">
        <f t="shared" si="17"/>
        <v>21973</v>
      </c>
      <c r="CF28" s="191">
        <f t="shared" si="17"/>
        <v>21973</v>
      </c>
      <c r="CG28" s="191">
        <f t="shared" si="17"/>
        <v>21973</v>
      </c>
      <c r="CH28" s="191">
        <f t="shared" si="17"/>
        <v>21973</v>
      </c>
      <c r="CI28" s="191">
        <f t="shared" si="17"/>
        <v>21973</v>
      </c>
      <c r="CJ28" s="191">
        <f t="shared" si="17"/>
        <v>21973</v>
      </c>
      <c r="CK28" s="191">
        <f t="shared" si="17"/>
        <v>21973</v>
      </c>
      <c r="CL28" s="191">
        <f t="shared" si="17"/>
        <v>21973</v>
      </c>
      <c r="CM28" s="191">
        <f t="shared" si="17"/>
        <v>21973</v>
      </c>
      <c r="CN28" s="191">
        <f t="shared" si="17"/>
        <v>21973</v>
      </c>
      <c r="CO28" s="191">
        <f t="shared" si="17"/>
        <v>21973</v>
      </c>
      <c r="CP28" s="191">
        <f t="shared" si="17"/>
        <v>21973</v>
      </c>
      <c r="CQ28" s="191">
        <f t="shared" si="17"/>
        <v>21973</v>
      </c>
      <c r="CR28" s="191">
        <f t="shared" si="17"/>
        <v>21973</v>
      </c>
      <c r="CS28" s="191">
        <f t="shared" si="17"/>
        <v>21973</v>
      </c>
      <c r="CT28" s="191">
        <f t="shared" si="17"/>
        <v>21973</v>
      </c>
      <c r="CU28" s="191">
        <f t="shared" si="17"/>
        <v>21973</v>
      </c>
      <c r="CV28" s="191">
        <f t="shared" si="17"/>
        <v>21973</v>
      </c>
      <c r="CW28" s="191">
        <f t="shared" si="17"/>
        <v>21973</v>
      </c>
      <c r="CX28" s="191">
        <f t="shared" si="17"/>
        <v>21973</v>
      </c>
      <c r="CY28" s="191">
        <f t="shared" si="17"/>
        <v>21973</v>
      </c>
      <c r="CZ28" s="191">
        <f t="shared" si="17"/>
        <v>21973</v>
      </c>
      <c r="DA28" s="191">
        <f t="shared" ref="DA28:EB28" si="18">ROUND(DA8*0.85,)</f>
        <v>14025</v>
      </c>
      <c r="DB28" s="191">
        <f t="shared" si="18"/>
        <v>14025</v>
      </c>
      <c r="DC28" s="191">
        <f t="shared" si="18"/>
        <v>14450</v>
      </c>
      <c r="DD28" s="191">
        <f t="shared" si="18"/>
        <v>14450</v>
      </c>
      <c r="DE28" s="191">
        <f t="shared" si="18"/>
        <v>14025</v>
      </c>
      <c r="DF28" s="191">
        <f t="shared" si="18"/>
        <v>14025</v>
      </c>
      <c r="DG28" s="191">
        <f t="shared" si="18"/>
        <v>14025</v>
      </c>
      <c r="DH28" s="191">
        <f t="shared" si="18"/>
        <v>14025</v>
      </c>
      <c r="DI28" s="191">
        <f t="shared" si="18"/>
        <v>14025</v>
      </c>
      <c r="DJ28" s="191">
        <f t="shared" si="18"/>
        <v>14450</v>
      </c>
      <c r="DK28" s="191">
        <f t="shared" si="18"/>
        <v>14450</v>
      </c>
      <c r="DL28" s="191">
        <f t="shared" si="18"/>
        <v>14025</v>
      </c>
      <c r="DM28" s="191">
        <f t="shared" si="18"/>
        <v>14025</v>
      </c>
      <c r="DN28" s="191">
        <f t="shared" si="18"/>
        <v>14025</v>
      </c>
      <c r="DO28" s="191">
        <f t="shared" si="18"/>
        <v>13175</v>
      </c>
      <c r="DP28" s="191">
        <f t="shared" si="18"/>
        <v>13175</v>
      </c>
      <c r="DQ28" s="191">
        <f t="shared" si="18"/>
        <v>13770</v>
      </c>
      <c r="DR28" s="191">
        <f t="shared" si="18"/>
        <v>13770</v>
      </c>
      <c r="DS28" s="191">
        <f t="shared" si="18"/>
        <v>13175</v>
      </c>
      <c r="DT28" s="191">
        <f t="shared" si="18"/>
        <v>13175</v>
      </c>
      <c r="DU28" s="191">
        <f t="shared" si="18"/>
        <v>13175</v>
      </c>
      <c r="DV28" s="191">
        <f t="shared" si="18"/>
        <v>13175</v>
      </c>
      <c r="DW28" s="191">
        <f t="shared" si="18"/>
        <v>13175</v>
      </c>
      <c r="DX28" s="191">
        <f t="shared" si="18"/>
        <v>13770</v>
      </c>
      <c r="DY28" s="191">
        <f t="shared" si="18"/>
        <v>13770</v>
      </c>
      <c r="DZ28" s="191">
        <f t="shared" si="18"/>
        <v>13175</v>
      </c>
      <c r="EA28" s="191">
        <f t="shared" si="18"/>
        <v>13175</v>
      </c>
      <c r="EB28" s="191">
        <f t="shared" si="18"/>
        <v>13175</v>
      </c>
      <c r="EC28" s="191">
        <f t="shared" ref="EC28:ED28" si="19">ROUND(EC8*0.85,)</f>
        <v>13175</v>
      </c>
      <c r="ED28" s="191">
        <f t="shared" si="19"/>
        <v>14025</v>
      </c>
    </row>
    <row r="29" spans="1:134" s="50" customFormat="1" x14ac:dyDescent="0.2">
      <c r="A29" s="42" t="s">
        <v>234</v>
      </c>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1"/>
      <c r="CC29" s="191"/>
      <c r="CD29" s="191"/>
      <c r="CE29" s="191"/>
      <c r="CF29" s="191"/>
      <c r="CG29" s="191"/>
      <c r="CH29" s="191"/>
      <c r="CI29" s="191"/>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row>
    <row r="30" spans="1:134" s="50" customFormat="1" x14ac:dyDescent="0.2">
      <c r="A30" s="180">
        <v>1</v>
      </c>
      <c r="B30" s="191">
        <f t="shared" ref="B30:H30" si="20">ROUND(B10*0.85,)</f>
        <v>14280</v>
      </c>
      <c r="C30" s="191">
        <f t="shared" si="20"/>
        <v>14280</v>
      </c>
      <c r="D30" s="191">
        <f t="shared" si="20"/>
        <v>15640</v>
      </c>
      <c r="E30" s="191">
        <f t="shared" si="20"/>
        <v>17000</v>
      </c>
      <c r="F30" s="191">
        <f t="shared" si="20"/>
        <v>18955</v>
      </c>
      <c r="G30" s="191">
        <f t="shared" si="20"/>
        <v>20910</v>
      </c>
      <c r="H30" s="191">
        <f t="shared" si="20"/>
        <v>20910</v>
      </c>
      <c r="I30" s="191">
        <f t="shared" ref="I30:BT30" si="21">ROUND(I10*0.85,)</f>
        <v>18955</v>
      </c>
      <c r="J30" s="191">
        <f t="shared" si="21"/>
        <v>20910</v>
      </c>
      <c r="K30" s="191">
        <f t="shared" si="21"/>
        <v>15640</v>
      </c>
      <c r="L30" s="191">
        <f t="shared" si="21"/>
        <v>15130</v>
      </c>
      <c r="M30" s="191">
        <f t="shared" si="21"/>
        <v>33363</v>
      </c>
      <c r="N30" s="191">
        <f t="shared" si="21"/>
        <v>45688</v>
      </c>
      <c r="O30" s="191">
        <f t="shared" si="21"/>
        <v>45688</v>
      </c>
      <c r="P30" s="191">
        <f t="shared" si="21"/>
        <v>45688</v>
      </c>
      <c r="Q30" s="191">
        <f t="shared" si="21"/>
        <v>39738</v>
      </c>
      <c r="R30" s="191">
        <f t="shared" si="21"/>
        <v>39738</v>
      </c>
      <c r="S30" s="191">
        <f t="shared" si="21"/>
        <v>39738</v>
      </c>
      <c r="T30" s="191">
        <f t="shared" si="21"/>
        <v>39738</v>
      </c>
      <c r="U30" s="191">
        <f t="shared" si="21"/>
        <v>39738</v>
      </c>
      <c r="V30" s="191">
        <f t="shared" si="21"/>
        <v>39738</v>
      </c>
      <c r="W30" s="191">
        <f t="shared" si="21"/>
        <v>32683</v>
      </c>
      <c r="X30" s="191">
        <f t="shared" si="21"/>
        <v>18658</v>
      </c>
      <c r="Y30" s="191">
        <f t="shared" si="21"/>
        <v>18658</v>
      </c>
      <c r="Z30" s="191">
        <f t="shared" si="21"/>
        <v>18658</v>
      </c>
      <c r="AA30" s="191">
        <f t="shared" si="21"/>
        <v>18658</v>
      </c>
      <c r="AB30" s="191">
        <f t="shared" si="21"/>
        <v>18658</v>
      </c>
      <c r="AC30" s="191">
        <f t="shared" si="21"/>
        <v>20358</v>
      </c>
      <c r="AD30" s="191">
        <f t="shared" si="21"/>
        <v>20358</v>
      </c>
      <c r="AE30" s="191">
        <f t="shared" si="21"/>
        <v>20358</v>
      </c>
      <c r="AF30" s="191">
        <f t="shared" si="21"/>
        <v>20358</v>
      </c>
      <c r="AG30" s="191">
        <f t="shared" si="21"/>
        <v>20358</v>
      </c>
      <c r="AH30" s="191">
        <f t="shared" si="21"/>
        <v>18658</v>
      </c>
      <c r="AI30" s="191">
        <f t="shared" si="21"/>
        <v>18658</v>
      </c>
      <c r="AJ30" s="191">
        <f t="shared" si="21"/>
        <v>18658</v>
      </c>
      <c r="AK30" s="191">
        <f t="shared" si="21"/>
        <v>18658</v>
      </c>
      <c r="AL30" s="191">
        <f t="shared" si="21"/>
        <v>18658</v>
      </c>
      <c r="AM30" s="191">
        <f t="shared" si="21"/>
        <v>22058</v>
      </c>
      <c r="AN30" s="191">
        <f t="shared" si="21"/>
        <v>22058</v>
      </c>
      <c r="AO30" s="191">
        <f t="shared" si="21"/>
        <v>22058</v>
      </c>
      <c r="AP30" s="191">
        <f t="shared" si="21"/>
        <v>22058</v>
      </c>
      <c r="AQ30" s="191">
        <f t="shared" si="21"/>
        <v>22058</v>
      </c>
      <c r="AR30" s="191">
        <f t="shared" si="21"/>
        <v>23758</v>
      </c>
      <c r="AS30" s="191">
        <f t="shared" si="21"/>
        <v>25883</v>
      </c>
      <c r="AT30" s="191">
        <f t="shared" si="21"/>
        <v>26308</v>
      </c>
      <c r="AU30" s="191">
        <f t="shared" si="21"/>
        <v>26308</v>
      </c>
      <c r="AV30" s="191">
        <f t="shared" si="21"/>
        <v>26308</v>
      </c>
      <c r="AW30" s="191">
        <f t="shared" si="21"/>
        <v>26308</v>
      </c>
      <c r="AX30" s="191">
        <f t="shared" si="21"/>
        <v>26308</v>
      </c>
      <c r="AY30" s="191">
        <f t="shared" si="21"/>
        <v>26308</v>
      </c>
      <c r="AZ30" s="191">
        <f t="shared" si="21"/>
        <v>26308</v>
      </c>
      <c r="BA30" s="191">
        <f t="shared" si="21"/>
        <v>26308</v>
      </c>
      <c r="BB30" s="191">
        <f t="shared" si="21"/>
        <v>26308</v>
      </c>
      <c r="BC30" s="191">
        <f t="shared" si="21"/>
        <v>26308</v>
      </c>
      <c r="BD30" s="191">
        <f t="shared" si="21"/>
        <v>24608</v>
      </c>
      <c r="BE30" s="191">
        <f t="shared" si="21"/>
        <v>24608</v>
      </c>
      <c r="BF30" s="191">
        <f t="shared" si="21"/>
        <v>26308</v>
      </c>
      <c r="BG30" s="191">
        <f t="shared" si="21"/>
        <v>26308</v>
      </c>
      <c r="BH30" s="191">
        <f t="shared" si="21"/>
        <v>28008</v>
      </c>
      <c r="BI30" s="191">
        <f t="shared" si="21"/>
        <v>30133</v>
      </c>
      <c r="BJ30" s="191">
        <f t="shared" si="21"/>
        <v>30133</v>
      </c>
      <c r="BK30" s="191">
        <f t="shared" si="21"/>
        <v>30133</v>
      </c>
      <c r="BL30" s="191">
        <f t="shared" si="21"/>
        <v>30133</v>
      </c>
      <c r="BM30" s="191">
        <f t="shared" si="21"/>
        <v>32258</v>
      </c>
      <c r="BN30" s="191">
        <f t="shared" si="21"/>
        <v>34808</v>
      </c>
      <c r="BO30" s="191">
        <f t="shared" si="21"/>
        <v>34808</v>
      </c>
      <c r="BP30" s="191">
        <f t="shared" si="21"/>
        <v>32258</v>
      </c>
      <c r="BQ30" s="191">
        <f t="shared" si="21"/>
        <v>28008</v>
      </c>
      <c r="BR30" s="191">
        <f t="shared" si="21"/>
        <v>28008</v>
      </c>
      <c r="BS30" s="191">
        <f t="shared" si="21"/>
        <v>30133</v>
      </c>
      <c r="BT30" s="191">
        <f t="shared" si="21"/>
        <v>30133</v>
      </c>
      <c r="BU30" s="191">
        <f t="shared" ref="BU30:CZ30" si="22">ROUND(BU10*0.85,)</f>
        <v>22908</v>
      </c>
      <c r="BV30" s="191">
        <f t="shared" si="22"/>
        <v>23290</v>
      </c>
      <c r="BW30" s="191">
        <f t="shared" si="22"/>
        <v>23290</v>
      </c>
      <c r="BX30" s="191">
        <f t="shared" si="22"/>
        <v>23290</v>
      </c>
      <c r="BY30" s="191">
        <f t="shared" si="22"/>
        <v>22015</v>
      </c>
      <c r="BZ30" s="191">
        <f t="shared" si="22"/>
        <v>22015</v>
      </c>
      <c r="CA30" s="191">
        <f t="shared" si="22"/>
        <v>23290</v>
      </c>
      <c r="CB30" s="191">
        <f t="shared" si="22"/>
        <v>23290</v>
      </c>
      <c r="CC30" s="191">
        <f t="shared" si="22"/>
        <v>23290</v>
      </c>
      <c r="CD30" s="191">
        <f t="shared" si="22"/>
        <v>22015</v>
      </c>
      <c r="CE30" s="191">
        <f t="shared" si="22"/>
        <v>22015</v>
      </c>
      <c r="CF30" s="191">
        <f t="shared" si="22"/>
        <v>22015</v>
      </c>
      <c r="CG30" s="191">
        <f t="shared" si="22"/>
        <v>22015</v>
      </c>
      <c r="CH30" s="191">
        <f t="shared" si="22"/>
        <v>22015</v>
      </c>
      <c r="CI30" s="191">
        <f t="shared" si="22"/>
        <v>22015</v>
      </c>
      <c r="CJ30" s="191">
        <f t="shared" si="22"/>
        <v>22015</v>
      </c>
      <c r="CK30" s="191">
        <f t="shared" si="22"/>
        <v>22015</v>
      </c>
      <c r="CL30" s="191">
        <f t="shared" si="22"/>
        <v>22015</v>
      </c>
      <c r="CM30" s="191">
        <f t="shared" si="22"/>
        <v>22015</v>
      </c>
      <c r="CN30" s="191">
        <f t="shared" si="22"/>
        <v>22015</v>
      </c>
      <c r="CO30" s="191">
        <f t="shared" si="22"/>
        <v>22015</v>
      </c>
      <c r="CP30" s="191">
        <f t="shared" si="22"/>
        <v>22015</v>
      </c>
      <c r="CQ30" s="191">
        <f t="shared" si="22"/>
        <v>22015</v>
      </c>
      <c r="CR30" s="191">
        <f t="shared" si="22"/>
        <v>22015</v>
      </c>
      <c r="CS30" s="191">
        <f t="shared" si="22"/>
        <v>22015</v>
      </c>
      <c r="CT30" s="191">
        <f t="shared" si="22"/>
        <v>22015</v>
      </c>
      <c r="CU30" s="191">
        <f t="shared" si="22"/>
        <v>22015</v>
      </c>
      <c r="CV30" s="191">
        <f t="shared" si="22"/>
        <v>22015</v>
      </c>
      <c r="CW30" s="191">
        <f t="shared" si="22"/>
        <v>22015</v>
      </c>
      <c r="CX30" s="191">
        <f t="shared" si="22"/>
        <v>22015</v>
      </c>
      <c r="CY30" s="191">
        <f t="shared" si="22"/>
        <v>22015</v>
      </c>
      <c r="CZ30" s="191">
        <f t="shared" si="22"/>
        <v>22015</v>
      </c>
      <c r="DA30" s="191">
        <f t="shared" ref="DA30:EB30" si="23">ROUND(DA10*0.85,)</f>
        <v>14153</v>
      </c>
      <c r="DB30" s="191">
        <f t="shared" si="23"/>
        <v>14153</v>
      </c>
      <c r="DC30" s="191">
        <f t="shared" si="23"/>
        <v>14578</v>
      </c>
      <c r="DD30" s="191">
        <f t="shared" si="23"/>
        <v>14578</v>
      </c>
      <c r="DE30" s="191">
        <f t="shared" si="23"/>
        <v>14153</v>
      </c>
      <c r="DF30" s="191">
        <f t="shared" si="23"/>
        <v>14153</v>
      </c>
      <c r="DG30" s="191">
        <f t="shared" si="23"/>
        <v>14153</v>
      </c>
      <c r="DH30" s="191">
        <f t="shared" si="23"/>
        <v>14153</v>
      </c>
      <c r="DI30" s="191">
        <f t="shared" si="23"/>
        <v>14153</v>
      </c>
      <c r="DJ30" s="191">
        <f t="shared" si="23"/>
        <v>14578</v>
      </c>
      <c r="DK30" s="191">
        <f t="shared" si="23"/>
        <v>14578</v>
      </c>
      <c r="DL30" s="191">
        <f t="shared" si="23"/>
        <v>14153</v>
      </c>
      <c r="DM30" s="191">
        <f t="shared" si="23"/>
        <v>14153</v>
      </c>
      <c r="DN30" s="191">
        <f t="shared" si="23"/>
        <v>14153</v>
      </c>
      <c r="DO30" s="191">
        <f t="shared" si="23"/>
        <v>13303</v>
      </c>
      <c r="DP30" s="191">
        <f t="shared" si="23"/>
        <v>13303</v>
      </c>
      <c r="DQ30" s="191">
        <f t="shared" si="23"/>
        <v>13898</v>
      </c>
      <c r="DR30" s="191">
        <f t="shared" si="23"/>
        <v>13898</v>
      </c>
      <c r="DS30" s="191">
        <f t="shared" si="23"/>
        <v>13303</v>
      </c>
      <c r="DT30" s="191">
        <f t="shared" si="23"/>
        <v>13303</v>
      </c>
      <c r="DU30" s="191">
        <f t="shared" si="23"/>
        <v>13303</v>
      </c>
      <c r="DV30" s="191">
        <f t="shared" si="23"/>
        <v>13303</v>
      </c>
      <c r="DW30" s="191">
        <f t="shared" si="23"/>
        <v>13303</v>
      </c>
      <c r="DX30" s="191">
        <f t="shared" si="23"/>
        <v>13898</v>
      </c>
      <c r="DY30" s="191">
        <f t="shared" si="23"/>
        <v>13898</v>
      </c>
      <c r="DZ30" s="191">
        <f t="shared" si="23"/>
        <v>13303</v>
      </c>
      <c r="EA30" s="191">
        <f t="shared" si="23"/>
        <v>13303</v>
      </c>
      <c r="EB30" s="191">
        <f t="shared" si="23"/>
        <v>13303</v>
      </c>
      <c r="EC30" s="191">
        <f t="shared" ref="EC30:ED30" si="24">ROUND(EC10*0.85,)</f>
        <v>13303</v>
      </c>
      <c r="ED30" s="191">
        <f t="shared" si="24"/>
        <v>14153</v>
      </c>
    </row>
    <row r="31" spans="1:134" s="50" customFormat="1" x14ac:dyDescent="0.2">
      <c r="A31" s="180">
        <v>2</v>
      </c>
      <c r="B31" s="191">
        <f t="shared" ref="B31:H31" si="25">ROUND(B11*0.85,)</f>
        <v>15725</v>
      </c>
      <c r="C31" s="191">
        <f t="shared" si="25"/>
        <v>15725</v>
      </c>
      <c r="D31" s="191">
        <f t="shared" si="25"/>
        <v>17085</v>
      </c>
      <c r="E31" s="191">
        <f t="shared" si="25"/>
        <v>18445</v>
      </c>
      <c r="F31" s="191">
        <f t="shared" si="25"/>
        <v>20400</v>
      </c>
      <c r="G31" s="191">
        <f t="shared" si="25"/>
        <v>22355</v>
      </c>
      <c r="H31" s="191">
        <f t="shared" si="25"/>
        <v>22355</v>
      </c>
      <c r="I31" s="191">
        <f t="shared" ref="I31:BT31" si="26">ROUND(I11*0.85,)</f>
        <v>20400</v>
      </c>
      <c r="J31" s="191">
        <f t="shared" si="26"/>
        <v>22355</v>
      </c>
      <c r="K31" s="191">
        <f t="shared" si="26"/>
        <v>17085</v>
      </c>
      <c r="L31" s="191">
        <f t="shared" si="26"/>
        <v>17043</v>
      </c>
      <c r="M31" s="191">
        <f t="shared" si="26"/>
        <v>35275</v>
      </c>
      <c r="N31" s="191">
        <f t="shared" si="26"/>
        <v>47600</v>
      </c>
      <c r="O31" s="191">
        <f t="shared" si="26"/>
        <v>47600</v>
      </c>
      <c r="P31" s="191">
        <f t="shared" si="26"/>
        <v>47600</v>
      </c>
      <c r="Q31" s="191">
        <f t="shared" si="26"/>
        <v>41650</v>
      </c>
      <c r="R31" s="191">
        <f t="shared" si="26"/>
        <v>41650</v>
      </c>
      <c r="S31" s="191">
        <f t="shared" si="26"/>
        <v>41650</v>
      </c>
      <c r="T31" s="191">
        <f t="shared" si="26"/>
        <v>41650</v>
      </c>
      <c r="U31" s="191">
        <f t="shared" si="26"/>
        <v>41650</v>
      </c>
      <c r="V31" s="191">
        <f t="shared" si="26"/>
        <v>41650</v>
      </c>
      <c r="W31" s="191">
        <f t="shared" si="26"/>
        <v>34340</v>
      </c>
      <c r="X31" s="191">
        <f t="shared" si="26"/>
        <v>20315</v>
      </c>
      <c r="Y31" s="191">
        <f t="shared" si="26"/>
        <v>20315</v>
      </c>
      <c r="Z31" s="191">
        <f t="shared" si="26"/>
        <v>20315</v>
      </c>
      <c r="AA31" s="191">
        <f t="shared" si="26"/>
        <v>20315</v>
      </c>
      <c r="AB31" s="191">
        <f t="shared" si="26"/>
        <v>20315</v>
      </c>
      <c r="AC31" s="191">
        <f t="shared" si="26"/>
        <v>22015</v>
      </c>
      <c r="AD31" s="191">
        <f t="shared" si="26"/>
        <v>22015</v>
      </c>
      <c r="AE31" s="191">
        <f t="shared" si="26"/>
        <v>22015</v>
      </c>
      <c r="AF31" s="191">
        <f t="shared" si="26"/>
        <v>22015</v>
      </c>
      <c r="AG31" s="191">
        <f t="shared" si="26"/>
        <v>22015</v>
      </c>
      <c r="AH31" s="191">
        <f t="shared" si="26"/>
        <v>20315</v>
      </c>
      <c r="AI31" s="191">
        <f t="shared" si="26"/>
        <v>20315</v>
      </c>
      <c r="AJ31" s="191">
        <f t="shared" si="26"/>
        <v>20315</v>
      </c>
      <c r="AK31" s="191">
        <f t="shared" si="26"/>
        <v>20315</v>
      </c>
      <c r="AL31" s="191">
        <f t="shared" si="26"/>
        <v>20315</v>
      </c>
      <c r="AM31" s="191">
        <f t="shared" si="26"/>
        <v>23715</v>
      </c>
      <c r="AN31" s="191">
        <f t="shared" si="26"/>
        <v>23715</v>
      </c>
      <c r="AO31" s="191">
        <f t="shared" si="26"/>
        <v>23715</v>
      </c>
      <c r="AP31" s="191">
        <f t="shared" si="26"/>
        <v>23715</v>
      </c>
      <c r="AQ31" s="191">
        <f t="shared" si="26"/>
        <v>23715</v>
      </c>
      <c r="AR31" s="191">
        <f t="shared" si="26"/>
        <v>25415</v>
      </c>
      <c r="AS31" s="191">
        <f t="shared" si="26"/>
        <v>27540</v>
      </c>
      <c r="AT31" s="191">
        <f t="shared" si="26"/>
        <v>27965</v>
      </c>
      <c r="AU31" s="191">
        <f t="shared" si="26"/>
        <v>27965</v>
      </c>
      <c r="AV31" s="191">
        <f t="shared" si="26"/>
        <v>27965</v>
      </c>
      <c r="AW31" s="191">
        <f t="shared" si="26"/>
        <v>27965</v>
      </c>
      <c r="AX31" s="191">
        <f t="shared" si="26"/>
        <v>27965</v>
      </c>
      <c r="AY31" s="191">
        <f t="shared" si="26"/>
        <v>27965</v>
      </c>
      <c r="AZ31" s="191">
        <f t="shared" si="26"/>
        <v>27965</v>
      </c>
      <c r="BA31" s="191">
        <f t="shared" si="26"/>
        <v>27965</v>
      </c>
      <c r="BB31" s="191">
        <f t="shared" si="26"/>
        <v>27965</v>
      </c>
      <c r="BC31" s="191">
        <f t="shared" si="26"/>
        <v>27965</v>
      </c>
      <c r="BD31" s="191">
        <f t="shared" si="26"/>
        <v>26265</v>
      </c>
      <c r="BE31" s="191">
        <f t="shared" si="26"/>
        <v>26265</v>
      </c>
      <c r="BF31" s="191">
        <f t="shared" si="26"/>
        <v>27965</v>
      </c>
      <c r="BG31" s="191">
        <f t="shared" si="26"/>
        <v>27965</v>
      </c>
      <c r="BH31" s="191">
        <f t="shared" si="26"/>
        <v>29665</v>
      </c>
      <c r="BI31" s="191">
        <f t="shared" si="26"/>
        <v>31790</v>
      </c>
      <c r="BJ31" s="191">
        <f t="shared" si="26"/>
        <v>31790</v>
      </c>
      <c r="BK31" s="191">
        <f t="shared" si="26"/>
        <v>31790</v>
      </c>
      <c r="BL31" s="191">
        <f t="shared" si="26"/>
        <v>31790</v>
      </c>
      <c r="BM31" s="191">
        <f t="shared" si="26"/>
        <v>33915</v>
      </c>
      <c r="BN31" s="191">
        <f t="shared" si="26"/>
        <v>36465</v>
      </c>
      <c r="BO31" s="191">
        <f t="shared" si="26"/>
        <v>36465</v>
      </c>
      <c r="BP31" s="191">
        <f t="shared" si="26"/>
        <v>33915</v>
      </c>
      <c r="BQ31" s="191">
        <f t="shared" si="26"/>
        <v>29665</v>
      </c>
      <c r="BR31" s="191">
        <f t="shared" si="26"/>
        <v>29665</v>
      </c>
      <c r="BS31" s="191">
        <f t="shared" si="26"/>
        <v>31790</v>
      </c>
      <c r="BT31" s="191">
        <f t="shared" si="26"/>
        <v>31790</v>
      </c>
      <c r="BU31" s="191">
        <f t="shared" ref="BU31:CZ31" si="27">ROUND(BU11*0.85,)</f>
        <v>24565</v>
      </c>
      <c r="BV31" s="191">
        <f t="shared" si="27"/>
        <v>24948</v>
      </c>
      <c r="BW31" s="191">
        <f t="shared" si="27"/>
        <v>24948</v>
      </c>
      <c r="BX31" s="191">
        <f t="shared" si="27"/>
        <v>24948</v>
      </c>
      <c r="BY31" s="191">
        <f t="shared" si="27"/>
        <v>23673</v>
      </c>
      <c r="BZ31" s="191">
        <f t="shared" si="27"/>
        <v>23673</v>
      </c>
      <c r="CA31" s="191">
        <f t="shared" si="27"/>
        <v>24948</v>
      </c>
      <c r="CB31" s="191">
        <f t="shared" si="27"/>
        <v>24948</v>
      </c>
      <c r="CC31" s="191">
        <f t="shared" si="27"/>
        <v>24948</v>
      </c>
      <c r="CD31" s="191">
        <f t="shared" si="27"/>
        <v>23673</v>
      </c>
      <c r="CE31" s="191">
        <f t="shared" si="27"/>
        <v>23673</v>
      </c>
      <c r="CF31" s="191">
        <f t="shared" si="27"/>
        <v>23673</v>
      </c>
      <c r="CG31" s="191">
        <f t="shared" si="27"/>
        <v>23673</v>
      </c>
      <c r="CH31" s="191">
        <f t="shared" si="27"/>
        <v>23673</v>
      </c>
      <c r="CI31" s="191">
        <f t="shared" si="27"/>
        <v>23673</v>
      </c>
      <c r="CJ31" s="191">
        <f t="shared" si="27"/>
        <v>23673</v>
      </c>
      <c r="CK31" s="191">
        <f t="shared" si="27"/>
        <v>23673</v>
      </c>
      <c r="CL31" s="191">
        <f t="shared" si="27"/>
        <v>23673</v>
      </c>
      <c r="CM31" s="191">
        <f t="shared" si="27"/>
        <v>23673</v>
      </c>
      <c r="CN31" s="191">
        <f t="shared" si="27"/>
        <v>23673</v>
      </c>
      <c r="CO31" s="191">
        <f t="shared" si="27"/>
        <v>23673</v>
      </c>
      <c r="CP31" s="191">
        <f t="shared" si="27"/>
        <v>23673</v>
      </c>
      <c r="CQ31" s="191">
        <f t="shared" si="27"/>
        <v>23673</v>
      </c>
      <c r="CR31" s="191">
        <f t="shared" si="27"/>
        <v>23673</v>
      </c>
      <c r="CS31" s="191">
        <f t="shared" si="27"/>
        <v>23673</v>
      </c>
      <c r="CT31" s="191">
        <f t="shared" si="27"/>
        <v>23673</v>
      </c>
      <c r="CU31" s="191">
        <f t="shared" si="27"/>
        <v>23673</v>
      </c>
      <c r="CV31" s="191">
        <f t="shared" si="27"/>
        <v>23673</v>
      </c>
      <c r="CW31" s="191">
        <f t="shared" si="27"/>
        <v>23673</v>
      </c>
      <c r="CX31" s="191">
        <f t="shared" si="27"/>
        <v>23673</v>
      </c>
      <c r="CY31" s="191">
        <f t="shared" si="27"/>
        <v>23673</v>
      </c>
      <c r="CZ31" s="191">
        <f t="shared" si="27"/>
        <v>23588</v>
      </c>
      <c r="DA31" s="191">
        <f t="shared" ref="DA31:EB31" si="28">ROUND(DA11*0.85,)</f>
        <v>15725</v>
      </c>
      <c r="DB31" s="191">
        <f t="shared" si="28"/>
        <v>15725</v>
      </c>
      <c r="DC31" s="191">
        <f t="shared" si="28"/>
        <v>16150</v>
      </c>
      <c r="DD31" s="191">
        <f t="shared" si="28"/>
        <v>16150</v>
      </c>
      <c r="DE31" s="191">
        <f t="shared" si="28"/>
        <v>15725</v>
      </c>
      <c r="DF31" s="191">
        <f t="shared" si="28"/>
        <v>15725</v>
      </c>
      <c r="DG31" s="191">
        <f t="shared" si="28"/>
        <v>15725</v>
      </c>
      <c r="DH31" s="191">
        <f t="shared" si="28"/>
        <v>15725</v>
      </c>
      <c r="DI31" s="191">
        <f t="shared" si="28"/>
        <v>15725</v>
      </c>
      <c r="DJ31" s="191">
        <f t="shared" si="28"/>
        <v>16150</v>
      </c>
      <c r="DK31" s="191">
        <f t="shared" si="28"/>
        <v>16150</v>
      </c>
      <c r="DL31" s="191">
        <f t="shared" si="28"/>
        <v>15725</v>
      </c>
      <c r="DM31" s="191">
        <f t="shared" si="28"/>
        <v>15725</v>
      </c>
      <c r="DN31" s="191">
        <f t="shared" si="28"/>
        <v>15725</v>
      </c>
      <c r="DO31" s="191">
        <f t="shared" si="28"/>
        <v>14875</v>
      </c>
      <c r="DP31" s="191">
        <f t="shared" si="28"/>
        <v>14875</v>
      </c>
      <c r="DQ31" s="191">
        <f t="shared" si="28"/>
        <v>15470</v>
      </c>
      <c r="DR31" s="191">
        <f t="shared" si="28"/>
        <v>15470</v>
      </c>
      <c r="DS31" s="191">
        <f t="shared" si="28"/>
        <v>14875</v>
      </c>
      <c r="DT31" s="191">
        <f t="shared" si="28"/>
        <v>14875</v>
      </c>
      <c r="DU31" s="191">
        <f t="shared" si="28"/>
        <v>14875</v>
      </c>
      <c r="DV31" s="191">
        <f t="shared" si="28"/>
        <v>14875</v>
      </c>
      <c r="DW31" s="191">
        <f t="shared" si="28"/>
        <v>14875</v>
      </c>
      <c r="DX31" s="191">
        <f t="shared" si="28"/>
        <v>15470</v>
      </c>
      <c r="DY31" s="191">
        <f t="shared" si="28"/>
        <v>15470</v>
      </c>
      <c r="DZ31" s="191">
        <f t="shared" si="28"/>
        <v>14875</v>
      </c>
      <c r="EA31" s="191">
        <f t="shared" si="28"/>
        <v>14875</v>
      </c>
      <c r="EB31" s="191">
        <f t="shared" si="28"/>
        <v>14875</v>
      </c>
      <c r="EC31" s="191">
        <f t="shared" ref="EC31:ED31" si="29">ROUND(EC11*0.85,)</f>
        <v>14875</v>
      </c>
      <c r="ED31" s="191">
        <f t="shared" si="29"/>
        <v>15725</v>
      </c>
    </row>
    <row r="32" spans="1:134" s="50" customFormat="1" x14ac:dyDescent="0.2">
      <c r="A32" s="42" t="s">
        <v>84</v>
      </c>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row>
    <row r="33" spans="1:134" s="50" customFormat="1" x14ac:dyDescent="0.2">
      <c r="A33" s="88">
        <f>A27</f>
        <v>1</v>
      </c>
      <c r="B33" s="191">
        <f t="shared" ref="B33:H33" si="30">ROUND(B13*0.85,)</f>
        <v>15130</v>
      </c>
      <c r="C33" s="191">
        <f t="shared" si="30"/>
        <v>15130</v>
      </c>
      <c r="D33" s="191">
        <f t="shared" si="30"/>
        <v>16490</v>
      </c>
      <c r="E33" s="191">
        <f t="shared" si="30"/>
        <v>17850</v>
      </c>
      <c r="F33" s="191">
        <f t="shared" si="30"/>
        <v>19805</v>
      </c>
      <c r="G33" s="191">
        <f t="shared" si="30"/>
        <v>21760</v>
      </c>
      <c r="H33" s="191">
        <f t="shared" si="30"/>
        <v>21760</v>
      </c>
      <c r="I33" s="191">
        <f t="shared" ref="I33:BT33" si="31">ROUND(I13*0.85,)</f>
        <v>19805</v>
      </c>
      <c r="J33" s="191">
        <f t="shared" si="31"/>
        <v>21760</v>
      </c>
      <c r="K33" s="191">
        <f t="shared" si="31"/>
        <v>16490</v>
      </c>
      <c r="L33" s="191">
        <f t="shared" si="31"/>
        <v>15980</v>
      </c>
      <c r="M33" s="191">
        <f t="shared" si="31"/>
        <v>34213</v>
      </c>
      <c r="N33" s="191">
        <f t="shared" si="31"/>
        <v>46538</v>
      </c>
      <c r="O33" s="191">
        <f t="shared" si="31"/>
        <v>46538</v>
      </c>
      <c r="P33" s="191">
        <f t="shared" si="31"/>
        <v>46538</v>
      </c>
      <c r="Q33" s="191">
        <f t="shared" si="31"/>
        <v>40588</v>
      </c>
      <c r="R33" s="191">
        <f t="shared" si="31"/>
        <v>40588</v>
      </c>
      <c r="S33" s="191">
        <f t="shared" si="31"/>
        <v>40588</v>
      </c>
      <c r="T33" s="191">
        <f t="shared" si="31"/>
        <v>40588</v>
      </c>
      <c r="U33" s="191">
        <f t="shared" si="31"/>
        <v>40588</v>
      </c>
      <c r="V33" s="191">
        <f t="shared" si="31"/>
        <v>40588</v>
      </c>
      <c r="W33" s="191">
        <f t="shared" si="31"/>
        <v>33533</v>
      </c>
      <c r="X33" s="191">
        <f t="shared" si="31"/>
        <v>19508</v>
      </c>
      <c r="Y33" s="191">
        <f t="shared" si="31"/>
        <v>19508</v>
      </c>
      <c r="Z33" s="191">
        <f t="shared" si="31"/>
        <v>19508</v>
      </c>
      <c r="AA33" s="191">
        <f t="shared" si="31"/>
        <v>19508</v>
      </c>
      <c r="AB33" s="191">
        <f t="shared" si="31"/>
        <v>19508</v>
      </c>
      <c r="AC33" s="191">
        <f t="shared" si="31"/>
        <v>21208</v>
      </c>
      <c r="AD33" s="191">
        <f t="shared" si="31"/>
        <v>21208</v>
      </c>
      <c r="AE33" s="191">
        <f t="shared" si="31"/>
        <v>21208</v>
      </c>
      <c r="AF33" s="191">
        <f t="shared" si="31"/>
        <v>21208</v>
      </c>
      <c r="AG33" s="191">
        <f t="shared" si="31"/>
        <v>21208</v>
      </c>
      <c r="AH33" s="191">
        <f t="shared" si="31"/>
        <v>19508</v>
      </c>
      <c r="AI33" s="191">
        <f t="shared" si="31"/>
        <v>19508</v>
      </c>
      <c r="AJ33" s="191">
        <f t="shared" si="31"/>
        <v>19508</v>
      </c>
      <c r="AK33" s="191">
        <f t="shared" si="31"/>
        <v>19508</v>
      </c>
      <c r="AL33" s="191">
        <f t="shared" si="31"/>
        <v>19508</v>
      </c>
      <c r="AM33" s="191">
        <f t="shared" si="31"/>
        <v>22908</v>
      </c>
      <c r="AN33" s="191">
        <f t="shared" si="31"/>
        <v>22908</v>
      </c>
      <c r="AO33" s="191">
        <f t="shared" si="31"/>
        <v>22908</v>
      </c>
      <c r="AP33" s="191">
        <f t="shared" si="31"/>
        <v>22908</v>
      </c>
      <c r="AQ33" s="191">
        <f t="shared" si="31"/>
        <v>22908</v>
      </c>
      <c r="AR33" s="191">
        <f t="shared" si="31"/>
        <v>24608</v>
      </c>
      <c r="AS33" s="191">
        <f t="shared" si="31"/>
        <v>26733</v>
      </c>
      <c r="AT33" s="191">
        <f t="shared" si="31"/>
        <v>27158</v>
      </c>
      <c r="AU33" s="191">
        <f t="shared" si="31"/>
        <v>27158</v>
      </c>
      <c r="AV33" s="191">
        <f t="shared" si="31"/>
        <v>27158</v>
      </c>
      <c r="AW33" s="191">
        <f t="shared" si="31"/>
        <v>27158</v>
      </c>
      <c r="AX33" s="191">
        <f t="shared" si="31"/>
        <v>27158</v>
      </c>
      <c r="AY33" s="191">
        <f t="shared" si="31"/>
        <v>27158</v>
      </c>
      <c r="AZ33" s="191">
        <f t="shared" si="31"/>
        <v>27158</v>
      </c>
      <c r="BA33" s="191">
        <f t="shared" si="31"/>
        <v>27158</v>
      </c>
      <c r="BB33" s="191">
        <f t="shared" si="31"/>
        <v>27158</v>
      </c>
      <c r="BC33" s="191">
        <f t="shared" si="31"/>
        <v>27158</v>
      </c>
      <c r="BD33" s="191">
        <f t="shared" si="31"/>
        <v>25458</v>
      </c>
      <c r="BE33" s="191">
        <f t="shared" si="31"/>
        <v>25458</v>
      </c>
      <c r="BF33" s="191">
        <f t="shared" si="31"/>
        <v>27158</v>
      </c>
      <c r="BG33" s="191">
        <f t="shared" si="31"/>
        <v>27158</v>
      </c>
      <c r="BH33" s="191">
        <f t="shared" si="31"/>
        <v>28858</v>
      </c>
      <c r="BI33" s="191">
        <f t="shared" si="31"/>
        <v>30983</v>
      </c>
      <c r="BJ33" s="191">
        <f t="shared" si="31"/>
        <v>30983</v>
      </c>
      <c r="BK33" s="191">
        <f t="shared" si="31"/>
        <v>30983</v>
      </c>
      <c r="BL33" s="191">
        <f t="shared" si="31"/>
        <v>30983</v>
      </c>
      <c r="BM33" s="191">
        <f t="shared" si="31"/>
        <v>33108</v>
      </c>
      <c r="BN33" s="191">
        <f t="shared" si="31"/>
        <v>35658</v>
      </c>
      <c r="BO33" s="191">
        <f t="shared" si="31"/>
        <v>35658</v>
      </c>
      <c r="BP33" s="191">
        <f t="shared" si="31"/>
        <v>33108</v>
      </c>
      <c r="BQ33" s="191">
        <f t="shared" si="31"/>
        <v>28858</v>
      </c>
      <c r="BR33" s="191">
        <f t="shared" si="31"/>
        <v>28858</v>
      </c>
      <c r="BS33" s="191">
        <f t="shared" si="31"/>
        <v>30983</v>
      </c>
      <c r="BT33" s="191">
        <f t="shared" si="31"/>
        <v>30983</v>
      </c>
      <c r="BU33" s="191">
        <f t="shared" ref="BU33:CZ33" si="32">ROUND(BU13*0.85,)</f>
        <v>23758</v>
      </c>
      <c r="BV33" s="191">
        <f t="shared" si="32"/>
        <v>24140</v>
      </c>
      <c r="BW33" s="191">
        <f t="shared" si="32"/>
        <v>24140</v>
      </c>
      <c r="BX33" s="191">
        <f t="shared" si="32"/>
        <v>24140</v>
      </c>
      <c r="BY33" s="191">
        <f t="shared" si="32"/>
        <v>22865</v>
      </c>
      <c r="BZ33" s="191">
        <f t="shared" si="32"/>
        <v>22865</v>
      </c>
      <c r="CA33" s="191">
        <f t="shared" si="32"/>
        <v>24140</v>
      </c>
      <c r="CB33" s="191">
        <f t="shared" si="32"/>
        <v>24140</v>
      </c>
      <c r="CC33" s="191">
        <f t="shared" si="32"/>
        <v>24140</v>
      </c>
      <c r="CD33" s="191">
        <f t="shared" si="32"/>
        <v>22865</v>
      </c>
      <c r="CE33" s="191">
        <f t="shared" si="32"/>
        <v>22865</v>
      </c>
      <c r="CF33" s="191">
        <f t="shared" si="32"/>
        <v>22865</v>
      </c>
      <c r="CG33" s="191">
        <f t="shared" si="32"/>
        <v>22865</v>
      </c>
      <c r="CH33" s="191">
        <f t="shared" si="32"/>
        <v>22865</v>
      </c>
      <c r="CI33" s="191">
        <f t="shared" si="32"/>
        <v>22865</v>
      </c>
      <c r="CJ33" s="191">
        <f t="shared" si="32"/>
        <v>22865</v>
      </c>
      <c r="CK33" s="191">
        <f t="shared" si="32"/>
        <v>22865</v>
      </c>
      <c r="CL33" s="191">
        <f t="shared" si="32"/>
        <v>22865</v>
      </c>
      <c r="CM33" s="191">
        <f t="shared" si="32"/>
        <v>22865</v>
      </c>
      <c r="CN33" s="191">
        <f t="shared" si="32"/>
        <v>22865</v>
      </c>
      <c r="CO33" s="191">
        <f t="shared" si="32"/>
        <v>22865</v>
      </c>
      <c r="CP33" s="191">
        <f t="shared" si="32"/>
        <v>22865</v>
      </c>
      <c r="CQ33" s="191">
        <f t="shared" si="32"/>
        <v>22865</v>
      </c>
      <c r="CR33" s="191">
        <f t="shared" si="32"/>
        <v>22865</v>
      </c>
      <c r="CS33" s="191">
        <f t="shared" si="32"/>
        <v>22865</v>
      </c>
      <c r="CT33" s="191">
        <f t="shared" si="32"/>
        <v>22865</v>
      </c>
      <c r="CU33" s="191">
        <f t="shared" si="32"/>
        <v>22865</v>
      </c>
      <c r="CV33" s="191">
        <f t="shared" si="32"/>
        <v>22865</v>
      </c>
      <c r="CW33" s="191">
        <f t="shared" si="32"/>
        <v>22865</v>
      </c>
      <c r="CX33" s="191">
        <f t="shared" si="32"/>
        <v>22865</v>
      </c>
      <c r="CY33" s="191">
        <f t="shared" si="32"/>
        <v>22865</v>
      </c>
      <c r="CZ33" s="191">
        <f t="shared" si="32"/>
        <v>22865</v>
      </c>
      <c r="DA33" s="191">
        <f t="shared" ref="DA33:EB33" si="33">ROUND(DA13*0.85,)</f>
        <v>15003</v>
      </c>
      <c r="DB33" s="191">
        <f t="shared" si="33"/>
        <v>15003</v>
      </c>
      <c r="DC33" s="191">
        <f t="shared" si="33"/>
        <v>15428</v>
      </c>
      <c r="DD33" s="191">
        <f t="shared" si="33"/>
        <v>15428</v>
      </c>
      <c r="DE33" s="191">
        <f t="shared" si="33"/>
        <v>15003</v>
      </c>
      <c r="DF33" s="191">
        <f t="shared" si="33"/>
        <v>15003</v>
      </c>
      <c r="DG33" s="191">
        <f t="shared" si="33"/>
        <v>15003</v>
      </c>
      <c r="DH33" s="191">
        <f t="shared" si="33"/>
        <v>15003</v>
      </c>
      <c r="DI33" s="191">
        <f t="shared" si="33"/>
        <v>15003</v>
      </c>
      <c r="DJ33" s="191">
        <f t="shared" si="33"/>
        <v>15428</v>
      </c>
      <c r="DK33" s="191">
        <f t="shared" si="33"/>
        <v>15428</v>
      </c>
      <c r="DL33" s="191">
        <f t="shared" si="33"/>
        <v>15003</v>
      </c>
      <c r="DM33" s="191">
        <f t="shared" si="33"/>
        <v>15003</v>
      </c>
      <c r="DN33" s="191">
        <f t="shared" si="33"/>
        <v>15003</v>
      </c>
      <c r="DO33" s="191">
        <f t="shared" si="33"/>
        <v>14153</v>
      </c>
      <c r="DP33" s="191">
        <f t="shared" si="33"/>
        <v>14153</v>
      </c>
      <c r="DQ33" s="191">
        <f t="shared" si="33"/>
        <v>14748</v>
      </c>
      <c r="DR33" s="191">
        <f t="shared" si="33"/>
        <v>14748</v>
      </c>
      <c r="DS33" s="191">
        <f t="shared" si="33"/>
        <v>14153</v>
      </c>
      <c r="DT33" s="191">
        <f t="shared" si="33"/>
        <v>14153</v>
      </c>
      <c r="DU33" s="191">
        <f t="shared" si="33"/>
        <v>14153</v>
      </c>
      <c r="DV33" s="191">
        <f t="shared" si="33"/>
        <v>14153</v>
      </c>
      <c r="DW33" s="191">
        <f t="shared" si="33"/>
        <v>14153</v>
      </c>
      <c r="DX33" s="191">
        <f t="shared" si="33"/>
        <v>14748</v>
      </c>
      <c r="DY33" s="191">
        <f t="shared" si="33"/>
        <v>14748</v>
      </c>
      <c r="DZ33" s="191">
        <f t="shared" si="33"/>
        <v>14153</v>
      </c>
      <c r="EA33" s="191">
        <f t="shared" si="33"/>
        <v>14153</v>
      </c>
      <c r="EB33" s="191">
        <f t="shared" si="33"/>
        <v>14153</v>
      </c>
      <c r="EC33" s="191">
        <f t="shared" ref="EC33:ED33" si="34">ROUND(EC13*0.85,)</f>
        <v>14153</v>
      </c>
      <c r="ED33" s="191">
        <f t="shared" si="34"/>
        <v>15003</v>
      </c>
    </row>
    <row r="34" spans="1:134" s="50" customFormat="1" x14ac:dyDescent="0.2">
      <c r="A34" s="88">
        <f>A28</f>
        <v>2</v>
      </c>
      <c r="B34" s="191">
        <f t="shared" ref="B34:H34" si="35">ROUND(B14*0.85,)</f>
        <v>16575</v>
      </c>
      <c r="C34" s="191">
        <f t="shared" si="35"/>
        <v>16575</v>
      </c>
      <c r="D34" s="191">
        <f t="shared" si="35"/>
        <v>17935</v>
      </c>
      <c r="E34" s="191">
        <f t="shared" si="35"/>
        <v>19295</v>
      </c>
      <c r="F34" s="191">
        <f t="shared" si="35"/>
        <v>21250</v>
      </c>
      <c r="G34" s="191">
        <f t="shared" si="35"/>
        <v>23205</v>
      </c>
      <c r="H34" s="191">
        <f t="shared" si="35"/>
        <v>23205</v>
      </c>
      <c r="I34" s="191">
        <f t="shared" ref="I34:BT34" si="36">ROUND(I14*0.85,)</f>
        <v>21250</v>
      </c>
      <c r="J34" s="191">
        <f t="shared" si="36"/>
        <v>23205</v>
      </c>
      <c r="K34" s="191">
        <f t="shared" si="36"/>
        <v>17935</v>
      </c>
      <c r="L34" s="191">
        <f t="shared" si="36"/>
        <v>17893</v>
      </c>
      <c r="M34" s="191">
        <f t="shared" si="36"/>
        <v>36125</v>
      </c>
      <c r="N34" s="191">
        <f t="shared" si="36"/>
        <v>48450</v>
      </c>
      <c r="O34" s="191">
        <f t="shared" si="36"/>
        <v>48450</v>
      </c>
      <c r="P34" s="191">
        <f t="shared" si="36"/>
        <v>48450</v>
      </c>
      <c r="Q34" s="191">
        <f t="shared" si="36"/>
        <v>42500</v>
      </c>
      <c r="R34" s="191">
        <f t="shared" si="36"/>
        <v>42500</v>
      </c>
      <c r="S34" s="191">
        <f t="shared" si="36"/>
        <v>42500</v>
      </c>
      <c r="T34" s="191">
        <f t="shared" si="36"/>
        <v>42500</v>
      </c>
      <c r="U34" s="191">
        <f t="shared" si="36"/>
        <v>42500</v>
      </c>
      <c r="V34" s="191">
        <f t="shared" si="36"/>
        <v>42500</v>
      </c>
      <c r="W34" s="191">
        <f t="shared" si="36"/>
        <v>35190</v>
      </c>
      <c r="X34" s="191">
        <f t="shared" si="36"/>
        <v>21165</v>
      </c>
      <c r="Y34" s="191">
        <f t="shared" si="36"/>
        <v>21165</v>
      </c>
      <c r="Z34" s="191">
        <f t="shared" si="36"/>
        <v>21165</v>
      </c>
      <c r="AA34" s="191">
        <f t="shared" si="36"/>
        <v>21165</v>
      </c>
      <c r="AB34" s="191">
        <f t="shared" si="36"/>
        <v>21165</v>
      </c>
      <c r="AC34" s="191">
        <f t="shared" si="36"/>
        <v>22865</v>
      </c>
      <c r="AD34" s="191">
        <f t="shared" si="36"/>
        <v>22865</v>
      </c>
      <c r="AE34" s="191">
        <f t="shared" si="36"/>
        <v>22865</v>
      </c>
      <c r="AF34" s="191">
        <f t="shared" si="36"/>
        <v>22865</v>
      </c>
      <c r="AG34" s="191">
        <f t="shared" si="36"/>
        <v>22865</v>
      </c>
      <c r="AH34" s="191">
        <f t="shared" si="36"/>
        <v>21165</v>
      </c>
      <c r="AI34" s="191">
        <f t="shared" si="36"/>
        <v>21165</v>
      </c>
      <c r="AJ34" s="191">
        <f t="shared" si="36"/>
        <v>21165</v>
      </c>
      <c r="AK34" s="191">
        <f t="shared" si="36"/>
        <v>21165</v>
      </c>
      <c r="AL34" s="191">
        <f t="shared" si="36"/>
        <v>21165</v>
      </c>
      <c r="AM34" s="191">
        <f t="shared" si="36"/>
        <v>24565</v>
      </c>
      <c r="AN34" s="191">
        <f t="shared" si="36"/>
        <v>24565</v>
      </c>
      <c r="AO34" s="191">
        <f t="shared" si="36"/>
        <v>24565</v>
      </c>
      <c r="AP34" s="191">
        <f t="shared" si="36"/>
        <v>24565</v>
      </c>
      <c r="AQ34" s="191">
        <f t="shared" si="36"/>
        <v>24565</v>
      </c>
      <c r="AR34" s="191">
        <f t="shared" si="36"/>
        <v>26265</v>
      </c>
      <c r="AS34" s="191">
        <f t="shared" si="36"/>
        <v>28390</v>
      </c>
      <c r="AT34" s="191">
        <f t="shared" si="36"/>
        <v>28815</v>
      </c>
      <c r="AU34" s="191">
        <f t="shared" si="36"/>
        <v>28815</v>
      </c>
      <c r="AV34" s="191">
        <f t="shared" si="36"/>
        <v>28815</v>
      </c>
      <c r="AW34" s="191">
        <f t="shared" si="36"/>
        <v>28815</v>
      </c>
      <c r="AX34" s="191">
        <f t="shared" si="36"/>
        <v>28815</v>
      </c>
      <c r="AY34" s="191">
        <f t="shared" si="36"/>
        <v>28815</v>
      </c>
      <c r="AZ34" s="191">
        <f t="shared" si="36"/>
        <v>28815</v>
      </c>
      <c r="BA34" s="191">
        <f t="shared" si="36"/>
        <v>28815</v>
      </c>
      <c r="BB34" s="191">
        <f t="shared" si="36"/>
        <v>28815</v>
      </c>
      <c r="BC34" s="191">
        <f t="shared" si="36"/>
        <v>28815</v>
      </c>
      <c r="BD34" s="191">
        <f t="shared" si="36"/>
        <v>27115</v>
      </c>
      <c r="BE34" s="191">
        <f t="shared" si="36"/>
        <v>27115</v>
      </c>
      <c r="BF34" s="191">
        <f t="shared" si="36"/>
        <v>28815</v>
      </c>
      <c r="BG34" s="191">
        <f t="shared" si="36"/>
        <v>28815</v>
      </c>
      <c r="BH34" s="191">
        <f t="shared" si="36"/>
        <v>30515</v>
      </c>
      <c r="BI34" s="191">
        <f t="shared" si="36"/>
        <v>32640</v>
      </c>
      <c r="BJ34" s="191">
        <f t="shared" si="36"/>
        <v>32640</v>
      </c>
      <c r="BK34" s="191">
        <f t="shared" si="36"/>
        <v>32640</v>
      </c>
      <c r="BL34" s="191">
        <f t="shared" si="36"/>
        <v>32640</v>
      </c>
      <c r="BM34" s="191">
        <f t="shared" si="36"/>
        <v>34765</v>
      </c>
      <c r="BN34" s="191">
        <f t="shared" si="36"/>
        <v>37315</v>
      </c>
      <c r="BO34" s="191">
        <f t="shared" si="36"/>
        <v>37315</v>
      </c>
      <c r="BP34" s="191">
        <f t="shared" si="36"/>
        <v>34765</v>
      </c>
      <c r="BQ34" s="191">
        <f t="shared" si="36"/>
        <v>30515</v>
      </c>
      <c r="BR34" s="191">
        <f t="shared" si="36"/>
        <v>30515</v>
      </c>
      <c r="BS34" s="191">
        <f t="shared" si="36"/>
        <v>32640</v>
      </c>
      <c r="BT34" s="191">
        <f t="shared" si="36"/>
        <v>32640</v>
      </c>
      <c r="BU34" s="191">
        <f t="shared" ref="BU34:CZ34" si="37">ROUND(BU14*0.85,)</f>
        <v>25415</v>
      </c>
      <c r="BV34" s="191">
        <f t="shared" si="37"/>
        <v>25798</v>
      </c>
      <c r="BW34" s="191">
        <f t="shared" si="37"/>
        <v>25798</v>
      </c>
      <c r="BX34" s="191">
        <f t="shared" si="37"/>
        <v>25798</v>
      </c>
      <c r="BY34" s="191">
        <f t="shared" si="37"/>
        <v>24523</v>
      </c>
      <c r="BZ34" s="191">
        <f t="shared" si="37"/>
        <v>24523</v>
      </c>
      <c r="CA34" s="191">
        <f t="shared" si="37"/>
        <v>25798</v>
      </c>
      <c r="CB34" s="191">
        <f t="shared" si="37"/>
        <v>25798</v>
      </c>
      <c r="CC34" s="191">
        <f t="shared" si="37"/>
        <v>25798</v>
      </c>
      <c r="CD34" s="191">
        <f t="shared" si="37"/>
        <v>24523</v>
      </c>
      <c r="CE34" s="191">
        <f t="shared" si="37"/>
        <v>24523</v>
      </c>
      <c r="CF34" s="191">
        <f t="shared" si="37"/>
        <v>24523</v>
      </c>
      <c r="CG34" s="191">
        <f t="shared" si="37"/>
        <v>24523</v>
      </c>
      <c r="CH34" s="191">
        <f t="shared" si="37"/>
        <v>24523</v>
      </c>
      <c r="CI34" s="191">
        <f t="shared" si="37"/>
        <v>24523</v>
      </c>
      <c r="CJ34" s="191">
        <f t="shared" si="37"/>
        <v>24523</v>
      </c>
      <c r="CK34" s="191">
        <f t="shared" si="37"/>
        <v>24523</v>
      </c>
      <c r="CL34" s="191">
        <f t="shared" si="37"/>
        <v>24523</v>
      </c>
      <c r="CM34" s="191">
        <f t="shared" si="37"/>
        <v>24523</v>
      </c>
      <c r="CN34" s="191">
        <f t="shared" si="37"/>
        <v>24523</v>
      </c>
      <c r="CO34" s="191">
        <f t="shared" si="37"/>
        <v>24523</v>
      </c>
      <c r="CP34" s="191">
        <f t="shared" si="37"/>
        <v>24523</v>
      </c>
      <c r="CQ34" s="191">
        <f t="shared" si="37"/>
        <v>24523</v>
      </c>
      <c r="CR34" s="191">
        <f t="shared" si="37"/>
        <v>24523</v>
      </c>
      <c r="CS34" s="191">
        <f t="shared" si="37"/>
        <v>24523</v>
      </c>
      <c r="CT34" s="191">
        <f t="shared" si="37"/>
        <v>24523</v>
      </c>
      <c r="CU34" s="191">
        <f t="shared" si="37"/>
        <v>24523</v>
      </c>
      <c r="CV34" s="191">
        <f t="shared" si="37"/>
        <v>24523</v>
      </c>
      <c r="CW34" s="191">
        <f t="shared" si="37"/>
        <v>24523</v>
      </c>
      <c r="CX34" s="191">
        <f t="shared" si="37"/>
        <v>24523</v>
      </c>
      <c r="CY34" s="191">
        <f t="shared" si="37"/>
        <v>24523</v>
      </c>
      <c r="CZ34" s="191">
        <f t="shared" si="37"/>
        <v>24523</v>
      </c>
      <c r="DA34" s="191">
        <f t="shared" ref="DA34:EB34" si="38">ROUND(DA14*0.85,)</f>
        <v>16575</v>
      </c>
      <c r="DB34" s="191">
        <f t="shared" si="38"/>
        <v>16575</v>
      </c>
      <c r="DC34" s="191">
        <f t="shared" si="38"/>
        <v>17000</v>
      </c>
      <c r="DD34" s="191">
        <f t="shared" si="38"/>
        <v>17000</v>
      </c>
      <c r="DE34" s="191">
        <f t="shared" si="38"/>
        <v>16575</v>
      </c>
      <c r="DF34" s="191">
        <f t="shared" si="38"/>
        <v>16575</v>
      </c>
      <c r="DG34" s="191">
        <f t="shared" si="38"/>
        <v>16575</v>
      </c>
      <c r="DH34" s="191">
        <f t="shared" si="38"/>
        <v>16575</v>
      </c>
      <c r="DI34" s="191">
        <f t="shared" si="38"/>
        <v>16575</v>
      </c>
      <c r="DJ34" s="191">
        <f t="shared" si="38"/>
        <v>17000</v>
      </c>
      <c r="DK34" s="191">
        <f t="shared" si="38"/>
        <v>17000</v>
      </c>
      <c r="DL34" s="191">
        <f t="shared" si="38"/>
        <v>16575</v>
      </c>
      <c r="DM34" s="191">
        <f t="shared" si="38"/>
        <v>16575</v>
      </c>
      <c r="DN34" s="191">
        <f t="shared" si="38"/>
        <v>16575</v>
      </c>
      <c r="DO34" s="191">
        <f t="shared" si="38"/>
        <v>15725</v>
      </c>
      <c r="DP34" s="191">
        <f t="shared" si="38"/>
        <v>15725</v>
      </c>
      <c r="DQ34" s="191">
        <f t="shared" si="38"/>
        <v>16320</v>
      </c>
      <c r="DR34" s="191">
        <f t="shared" si="38"/>
        <v>16320</v>
      </c>
      <c r="DS34" s="191">
        <f t="shared" si="38"/>
        <v>15725</v>
      </c>
      <c r="DT34" s="191">
        <f t="shared" si="38"/>
        <v>15725</v>
      </c>
      <c r="DU34" s="191">
        <f t="shared" si="38"/>
        <v>15725</v>
      </c>
      <c r="DV34" s="191">
        <f t="shared" si="38"/>
        <v>15725</v>
      </c>
      <c r="DW34" s="191">
        <f t="shared" si="38"/>
        <v>15725</v>
      </c>
      <c r="DX34" s="191">
        <f t="shared" si="38"/>
        <v>16320</v>
      </c>
      <c r="DY34" s="191">
        <f t="shared" si="38"/>
        <v>16320</v>
      </c>
      <c r="DZ34" s="191">
        <f t="shared" si="38"/>
        <v>15725</v>
      </c>
      <c r="EA34" s="191">
        <f t="shared" si="38"/>
        <v>15725</v>
      </c>
      <c r="EB34" s="191">
        <f t="shared" si="38"/>
        <v>15725</v>
      </c>
      <c r="EC34" s="191">
        <f t="shared" ref="EC34:ED34" si="39">ROUND(EC14*0.85,)</f>
        <v>15725</v>
      </c>
      <c r="ED34" s="191">
        <f t="shared" si="39"/>
        <v>16575</v>
      </c>
    </row>
    <row r="35" spans="1:134" s="50" customFormat="1" x14ac:dyDescent="0.2">
      <c r="A35" s="42" t="s">
        <v>85</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row>
    <row r="36" spans="1:134" s="50" customFormat="1" x14ac:dyDescent="0.2">
      <c r="A36" s="88">
        <f>A27</f>
        <v>1</v>
      </c>
      <c r="B36" s="191">
        <f t="shared" ref="B36:H36" si="40">ROUND(B16*0.85,)</f>
        <v>16575</v>
      </c>
      <c r="C36" s="191">
        <f t="shared" si="40"/>
        <v>16575</v>
      </c>
      <c r="D36" s="191">
        <f t="shared" si="40"/>
        <v>17935</v>
      </c>
      <c r="E36" s="191">
        <f t="shared" si="40"/>
        <v>19295</v>
      </c>
      <c r="F36" s="191">
        <f t="shared" si="40"/>
        <v>21250</v>
      </c>
      <c r="G36" s="191">
        <f t="shared" si="40"/>
        <v>23205</v>
      </c>
      <c r="H36" s="191">
        <f t="shared" si="40"/>
        <v>23205</v>
      </c>
      <c r="I36" s="191">
        <f t="shared" ref="I36:BT36" si="41">ROUND(I16*0.85,)</f>
        <v>21250</v>
      </c>
      <c r="J36" s="191">
        <f t="shared" si="41"/>
        <v>23205</v>
      </c>
      <c r="K36" s="191">
        <f t="shared" si="41"/>
        <v>17935</v>
      </c>
      <c r="L36" s="191">
        <f t="shared" si="41"/>
        <v>17680</v>
      </c>
      <c r="M36" s="191">
        <f t="shared" si="41"/>
        <v>35913</v>
      </c>
      <c r="N36" s="191">
        <f t="shared" si="41"/>
        <v>48238</v>
      </c>
      <c r="O36" s="191">
        <f t="shared" si="41"/>
        <v>48238</v>
      </c>
      <c r="P36" s="191">
        <f t="shared" si="41"/>
        <v>48238</v>
      </c>
      <c r="Q36" s="191">
        <f t="shared" si="41"/>
        <v>42288</v>
      </c>
      <c r="R36" s="191">
        <f t="shared" si="41"/>
        <v>42288</v>
      </c>
      <c r="S36" s="191">
        <f t="shared" si="41"/>
        <v>42288</v>
      </c>
      <c r="T36" s="191">
        <f t="shared" si="41"/>
        <v>42288</v>
      </c>
      <c r="U36" s="191">
        <f t="shared" si="41"/>
        <v>42288</v>
      </c>
      <c r="V36" s="191">
        <f t="shared" si="41"/>
        <v>42288</v>
      </c>
      <c r="W36" s="191">
        <f t="shared" si="41"/>
        <v>34808</v>
      </c>
      <c r="X36" s="191">
        <f t="shared" si="41"/>
        <v>20783</v>
      </c>
      <c r="Y36" s="191">
        <f t="shared" si="41"/>
        <v>20783</v>
      </c>
      <c r="Z36" s="191">
        <f t="shared" si="41"/>
        <v>20783</v>
      </c>
      <c r="AA36" s="191">
        <f t="shared" si="41"/>
        <v>20783</v>
      </c>
      <c r="AB36" s="191">
        <f t="shared" si="41"/>
        <v>20783</v>
      </c>
      <c r="AC36" s="191">
        <f t="shared" si="41"/>
        <v>22483</v>
      </c>
      <c r="AD36" s="191">
        <f t="shared" si="41"/>
        <v>22483</v>
      </c>
      <c r="AE36" s="191">
        <f t="shared" si="41"/>
        <v>22483</v>
      </c>
      <c r="AF36" s="191">
        <f t="shared" si="41"/>
        <v>22483</v>
      </c>
      <c r="AG36" s="191">
        <f t="shared" si="41"/>
        <v>22483</v>
      </c>
      <c r="AH36" s="191">
        <f t="shared" si="41"/>
        <v>20783</v>
      </c>
      <c r="AI36" s="191">
        <f t="shared" si="41"/>
        <v>20783</v>
      </c>
      <c r="AJ36" s="191">
        <f t="shared" si="41"/>
        <v>20783</v>
      </c>
      <c r="AK36" s="191">
        <f t="shared" si="41"/>
        <v>20783</v>
      </c>
      <c r="AL36" s="191">
        <f t="shared" si="41"/>
        <v>20783</v>
      </c>
      <c r="AM36" s="191">
        <f t="shared" si="41"/>
        <v>24183</v>
      </c>
      <c r="AN36" s="191">
        <f t="shared" si="41"/>
        <v>24183</v>
      </c>
      <c r="AO36" s="191">
        <f t="shared" si="41"/>
        <v>24183</v>
      </c>
      <c r="AP36" s="191">
        <f t="shared" si="41"/>
        <v>24183</v>
      </c>
      <c r="AQ36" s="191">
        <f t="shared" si="41"/>
        <v>24183</v>
      </c>
      <c r="AR36" s="191">
        <f t="shared" si="41"/>
        <v>25883</v>
      </c>
      <c r="AS36" s="191">
        <f t="shared" si="41"/>
        <v>28008</v>
      </c>
      <c r="AT36" s="191">
        <f t="shared" si="41"/>
        <v>28603</v>
      </c>
      <c r="AU36" s="191">
        <f t="shared" si="41"/>
        <v>28603</v>
      </c>
      <c r="AV36" s="191">
        <f t="shared" si="41"/>
        <v>28603</v>
      </c>
      <c r="AW36" s="191">
        <f t="shared" si="41"/>
        <v>28603</v>
      </c>
      <c r="AX36" s="191">
        <f t="shared" si="41"/>
        <v>28603</v>
      </c>
      <c r="AY36" s="191">
        <f t="shared" si="41"/>
        <v>28603</v>
      </c>
      <c r="AZ36" s="191">
        <f t="shared" si="41"/>
        <v>28603</v>
      </c>
      <c r="BA36" s="191">
        <f t="shared" si="41"/>
        <v>28603</v>
      </c>
      <c r="BB36" s="191">
        <f t="shared" si="41"/>
        <v>28603</v>
      </c>
      <c r="BC36" s="191">
        <f t="shared" si="41"/>
        <v>28603</v>
      </c>
      <c r="BD36" s="191">
        <f t="shared" si="41"/>
        <v>26903</v>
      </c>
      <c r="BE36" s="191">
        <f t="shared" si="41"/>
        <v>26903</v>
      </c>
      <c r="BF36" s="191">
        <f t="shared" si="41"/>
        <v>28603</v>
      </c>
      <c r="BG36" s="191">
        <f t="shared" si="41"/>
        <v>28603</v>
      </c>
      <c r="BH36" s="191">
        <f t="shared" si="41"/>
        <v>30303</v>
      </c>
      <c r="BI36" s="191">
        <f t="shared" si="41"/>
        <v>32428</v>
      </c>
      <c r="BJ36" s="191">
        <f t="shared" si="41"/>
        <v>32428</v>
      </c>
      <c r="BK36" s="191">
        <f t="shared" si="41"/>
        <v>32428</v>
      </c>
      <c r="BL36" s="191">
        <f t="shared" si="41"/>
        <v>32428</v>
      </c>
      <c r="BM36" s="191">
        <f t="shared" si="41"/>
        <v>34553</v>
      </c>
      <c r="BN36" s="191">
        <f t="shared" si="41"/>
        <v>37103</v>
      </c>
      <c r="BO36" s="191">
        <f t="shared" si="41"/>
        <v>37103</v>
      </c>
      <c r="BP36" s="191">
        <f t="shared" si="41"/>
        <v>34553</v>
      </c>
      <c r="BQ36" s="191">
        <f t="shared" si="41"/>
        <v>30303</v>
      </c>
      <c r="BR36" s="191">
        <f t="shared" si="41"/>
        <v>30303</v>
      </c>
      <c r="BS36" s="191">
        <f t="shared" si="41"/>
        <v>32428</v>
      </c>
      <c r="BT36" s="191">
        <f t="shared" si="41"/>
        <v>32428</v>
      </c>
      <c r="BU36" s="191">
        <f t="shared" ref="BU36:CZ36" si="42">ROUND(BU16*0.85,)</f>
        <v>25203</v>
      </c>
      <c r="BV36" s="191">
        <f t="shared" si="42"/>
        <v>25585</v>
      </c>
      <c r="BW36" s="191">
        <f t="shared" si="42"/>
        <v>25585</v>
      </c>
      <c r="BX36" s="191">
        <f t="shared" si="42"/>
        <v>25585</v>
      </c>
      <c r="BY36" s="191">
        <f t="shared" si="42"/>
        <v>24310</v>
      </c>
      <c r="BZ36" s="191">
        <f t="shared" si="42"/>
        <v>24310</v>
      </c>
      <c r="CA36" s="191">
        <f t="shared" si="42"/>
        <v>25585</v>
      </c>
      <c r="CB36" s="191">
        <f t="shared" si="42"/>
        <v>25585</v>
      </c>
      <c r="CC36" s="191">
        <f t="shared" si="42"/>
        <v>25585</v>
      </c>
      <c r="CD36" s="191">
        <f t="shared" si="42"/>
        <v>24140</v>
      </c>
      <c r="CE36" s="191">
        <f t="shared" si="42"/>
        <v>24140</v>
      </c>
      <c r="CF36" s="191">
        <f t="shared" si="42"/>
        <v>24140</v>
      </c>
      <c r="CG36" s="191">
        <f t="shared" si="42"/>
        <v>24140</v>
      </c>
      <c r="CH36" s="191">
        <f t="shared" si="42"/>
        <v>24140</v>
      </c>
      <c r="CI36" s="191">
        <f t="shared" si="42"/>
        <v>24140</v>
      </c>
      <c r="CJ36" s="191">
        <f t="shared" si="42"/>
        <v>24140</v>
      </c>
      <c r="CK36" s="191">
        <f t="shared" si="42"/>
        <v>24140</v>
      </c>
      <c r="CL36" s="191">
        <f t="shared" si="42"/>
        <v>24140</v>
      </c>
      <c r="CM36" s="191">
        <f t="shared" si="42"/>
        <v>24140</v>
      </c>
      <c r="CN36" s="191">
        <f t="shared" si="42"/>
        <v>24140</v>
      </c>
      <c r="CO36" s="191">
        <f t="shared" si="42"/>
        <v>24140</v>
      </c>
      <c r="CP36" s="191">
        <f t="shared" si="42"/>
        <v>24140</v>
      </c>
      <c r="CQ36" s="191">
        <f t="shared" si="42"/>
        <v>24140</v>
      </c>
      <c r="CR36" s="191">
        <f t="shared" si="42"/>
        <v>24140</v>
      </c>
      <c r="CS36" s="191">
        <f t="shared" si="42"/>
        <v>24140</v>
      </c>
      <c r="CT36" s="191">
        <f t="shared" si="42"/>
        <v>24140</v>
      </c>
      <c r="CU36" s="191">
        <f t="shared" si="42"/>
        <v>24140</v>
      </c>
      <c r="CV36" s="191">
        <f t="shared" si="42"/>
        <v>24140</v>
      </c>
      <c r="CW36" s="191">
        <f t="shared" si="42"/>
        <v>24140</v>
      </c>
      <c r="CX36" s="191">
        <f t="shared" si="42"/>
        <v>24140</v>
      </c>
      <c r="CY36" s="191">
        <f t="shared" si="42"/>
        <v>24140</v>
      </c>
      <c r="CZ36" s="191">
        <f t="shared" si="42"/>
        <v>24140</v>
      </c>
      <c r="DA36" s="191">
        <f t="shared" ref="DA36:EB36" si="43">ROUND(DA16*0.85,)</f>
        <v>16278</v>
      </c>
      <c r="DB36" s="191">
        <f t="shared" si="43"/>
        <v>16278</v>
      </c>
      <c r="DC36" s="191">
        <f t="shared" si="43"/>
        <v>16703</v>
      </c>
      <c r="DD36" s="191">
        <f t="shared" si="43"/>
        <v>16703</v>
      </c>
      <c r="DE36" s="191">
        <f t="shared" si="43"/>
        <v>16278</v>
      </c>
      <c r="DF36" s="191">
        <f t="shared" si="43"/>
        <v>16278</v>
      </c>
      <c r="DG36" s="191">
        <f t="shared" si="43"/>
        <v>16278</v>
      </c>
      <c r="DH36" s="191">
        <f t="shared" si="43"/>
        <v>16278</v>
      </c>
      <c r="DI36" s="191">
        <f t="shared" si="43"/>
        <v>16278</v>
      </c>
      <c r="DJ36" s="191">
        <f t="shared" si="43"/>
        <v>16703</v>
      </c>
      <c r="DK36" s="191">
        <f t="shared" si="43"/>
        <v>16703</v>
      </c>
      <c r="DL36" s="191">
        <f t="shared" si="43"/>
        <v>16278</v>
      </c>
      <c r="DM36" s="191">
        <f t="shared" si="43"/>
        <v>16278</v>
      </c>
      <c r="DN36" s="191">
        <f t="shared" si="43"/>
        <v>16278</v>
      </c>
      <c r="DO36" s="191">
        <f t="shared" si="43"/>
        <v>15428</v>
      </c>
      <c r="DP36" s="191">
        <f t="shared" si="43"/>
        <v>15428</v>
      </c>
      <c r="DQ36" s="191">
        <f t="shared" si="43"/>
        <v>16023</v>
      </c>
      <c r="DR36" s="191">
        <f t="shared" si="43"/>
        <v>16023</v>
      </c>
      <c r="DS36" s="191">
        <f t="shared" si="43"/>
        <v>15428</v>
      </c>
      <c r="DT36" s="191">
        <f t="shared" si="43"/>
        <v>15428</v>
      </c>
      <c r="DU36" s="191">
        <f t="shared" si="43"/>
        <v>15428</v>
      </c>
      <c r="DV36" s="191">
        <f t="shared" si="43"/>
        <v>15428</v>
      </c>
      <c r="DW36" s="191">
        <f t="shared" si="43"/>
        <v>15428</v>
      </c>
      <c r="DX36" s="191">
        <f t="shared" si="43"/>
        <v>16023</v>
      </c>
      <c r="DY36" s="191">
        <f t="shared" si="43"/>
        <v>16023</v>
      </c>
      <c r="DZ36" s="191">
        <f t="shared" si="43"/>
        <v>15428</v>
      </c>
      <c r="EA36" s="191">
        <f t="shared" si="43"/>
        <v>15428</v>
      </c>
      <c r="EB36" s="191">
        <f t="shared" si="43"/>
        <v>15428</v>
      </c>
      <c r="EC36" s="191">
        <f t="shared" ref="EC36:ED36" si="44">ROUND(EC16*0.85,)</f>
        <v>15428</v>
      </c>
      <c r="ED36" s="191">
        <f t="shared" si="44"/>
        <v>16278</v>
      </c>
    </row>
    <row r="37" spans="1:134" s="50" customFormat="1" x14ac:dyDescent="0.2">
      <c r="A37" s="88">
        <f>A28</f>
        <v>2</v>
      </c>
      <c r="B37" s="191">
        <f t="shared" ref="B37:H37" si="45">ROUND(B17*0.85,)</f>
        <v>18020</v>
      </c>
      <c r="C37" s="191">
        <f t="shared" si="45"/>
        <v>18020</v>
      </c>
      <c r="D37" s="191">
        <f t="shared" si="45"/>
        <v>19380</v>
      </c>
      <c r="E37" s="191">
        <f t="shared" si="45"/>
        <v>20740</v>
      </c>
      <c r="F37" s="191">
        <f t="shared" si="45"/>
        <v>22695</v>
      </c>
      <c r="G37" s="191">
        <f t="shared" si="45"/>
        <v>24650</v>
      </c>
      <c r="H37" s="191">
        <f t="shared" si="45"/>
        <v>24650</v>
      </c>
      <c r="I37" s="191">
        <f t="shared" ref="I37:BT37" si="46">ROUND(I17*0.85,)</f>
        <v>22695</v>
      </c>
      <c r="J37" s="191">
        <f t="shared" si="46"/>
        <v>24650</v>
      </c>
      <c r="K37" s="191">
        <f t="shared" si="46"/>
        <v>19380</v>
      </c>
      <c r="L37" s="191">
        <f t="shared" si="46"/>
        <v>19593</v>
      </c>
      <c r="M37" s="191">
        <f t="shared" si="46"/>
        <v>37825</v>
      </c>
      <c r="N37" s="191">
        <f t="shared" si="46"/>
        <v>50150</v>
      </c>
      <c r="O37" s="191">
        <f t="shared" si="46"/>
        <v>50150</v>
      </c>
      <c r="P37" s="191">
        <f t="shared" si="46"/>
        <v>50150</v>
      </c>
      <c r="Q37" s="191">
        <f t="shared" si="46"/>
        <v>44200</v>
      </c>
      <c r="R37" s="191">
        <f t="shared" si="46"/>
        <v>44200</v>
      </c>
      <c r="S37" s="191">
        <f t="shared" si="46"/>
        <v>44200</v>
      </c>
      <c r="T37" s="191">
        <f t="shared" si="46"/>
        <v>44200</v>
      </c>
      <c r="U37" s="191">
        <f t="shared" si="46"/>
        <v>44200</v>
      </c>
      <c r="V37" s="191">
        <f t="shared" si="46"/>
        <v>44200</v>
      </c>
      <c r="W37" s="191">
        <f t="shared" si="46"/>
        <v>36465</v>
      </c>
      <c r="X37" s="191">
        <f t="shared" si="46"/>
        <v>22440</v>
      </c>
      <c r="Y37" s="191">
        <f t="shared" si="46"/>
        <v>22440</v>
      </c>
      <c r="Z37" s="191">
        <f t="shared" si="46"/>
        <v>22440</v>
      </c>
      <c r="AA37" s="191">
        <f t="shared" si="46"/>
        <v>22440</v>
      </c>
      <c r="AB37" s="191">
        <f t="shared" si="46"/>
        <v>22440</v>
      </c>
      <c r="AC37" s="191">
        <f t="shared" si="46"/>
        <v>24140</v>
      </c>
      <c r="AD37" s="191">
        <f t="shared" si="46"/>
        <v>24140</v>
      </c>
      <c r="AE37" s="191">
        <f t="shared" si="46"/>
        <v>24140</v>
      </c>
      <c r="AF37" s="191">
        <f t="shared" si="46"/>
        <v>24140</v>
      </c>
      <c r="AG37" s="191">
        <f t="shared" si="46"/>
        <v>24140</v>
      </c>
      <c r="AH37" s="191">
        <f t="shared" si="46"/>
        <v>22440</v>
      </c>
      <c r="AI37" s="191">
        <f t="shared" si="46"/>
        <v>22440</v>
      </c>
      <c r="AJ37" s="191">
        <f t="shared" si="46"/>
        <v>22440</v>
      </c>
      <c r="AK37" s="191">
        <f t="shared" si="46"/>
        <v>22440</v>
      </c>
      <c r="AL37" s="191">
        <f t="shared" si="46"/>
        <v>22440</v>
      </c>
      <c r="AM37" s="191">
        <f t="shared" si="46"/>
        <v>25840</v>
      </c>
      <c r="AN37" s="191">
        <f t="shared" si="46"/>
        <v>25840</v>
      </c>
      <c r="AO37" s="191">
        <f t="shared" si="46"/>
        <v>25840</v>
      </c>
      <c r="AP37" s="191">
        <f t="shared" si="46"/>
        <v>25840</v>
      </c>
      <c r="AQ37" s="191">
        <f t="shared" si="46"/>
        <v>25840</v>
      </c>
      <c r="AR37" s="191">
        <f t="shared" si="46"/>
        <v>27540</v>
      </c>
      <c r="AS37" s="191">
        <f t="shared" si="46"/>
        <v>29665</v>
      </c>
      <c r="AT37" s="191">
        <f t="shared" si="46"/>
        <v>30260</v>
      </c>
      <c r="AU37" s="191">
        <f t="shared" si="46"/>
        <v>30260</v>
      </c>
      <c r="AV37" s="191">
        <f t="shared" si="46"/>
        <v>30260</v>
      </c>
      <c r="AW37" s="191">
        <f t="shared" si="46"/>
        <v>30260</v>
      </c>
      <c r="AX37" s="191">
        <f t="shared" si="46"/>
        <v>30260</v>
      </c>
      <c r="AY37" s="191">
        <f t="shared" si="46"/>
        <v>30260</v>
      </c>
      <c r="AZ37" s="191">
        <f t="shared" si="46"/>
        <v>30260</v>
      </c>
      <c r="BA37" s="191">
        <f t="shared" si="46"/>
        <v>30260</v>
      </c>
      <c r="BB37" s="191">
        <f t="shared" si="46"/>
        <v>30260</v>
      </c>
      <c r="BC37" s="191">
        <f t="shared" si="46"/>
        <v>30260</v>
      </c>
      <c r="BD37" s="191">
        <f t="shared" si="46"/>
        <v>28560</v>
      </c>
      <c r="BE37" s="191">
        <f t="shared" si="46"/>
        <v>28560</v>
      </c>
      <c r="BF37" s="191">
        <f t="shared" si="46"/>
        <v>30260</v>
      </c>
      <c r="BG37" s="191">
        <f t="shared" si="46"/>
        <v>30260</v>
      </c>
      <c r="BH37" s="191">
        <f t="shared" si="46"/>
        <v>31960</v>
      </c>
      <c r="BI37" s="191">
        <f t="shared" si="46"/>
        <v>34085</v>
      </c>
      <c r="BJ37" s="191">
        <f t="shared" si="46"/>
        <v>34085</v>
      </c>
      <c r="BK37" s="191">
        <f t="shared" si="46"/>
        <v>34085</v>
      </c>
      <c r="BL37" s="191">
        <f t="shared" si="46"/>
        <v>34085</v>
      </c>
      <c r="BM37" s="191">
        <f t="shared" si="46"/>
        <v>36210</v>
      </c>
      <c r="BN37" s="191">
        <f t="shared" si="46"/>
        <v>38760</v>
      </c>
      <c r="BO37" s="191">
        <f t="shared" si="46"/>
        <v>38760</v>
      </c>
      <c r="BP37" s="191">
        <f t="shared" si="46"/>
        <v>36210</v>
      </c>
      <c r="BQ37" s="191">
        <f t="shared" si="46"/>
        <v>31960</v>
      </c>
      <c r="BR37" s="191">
        <f t="shared" si="46"/>
        <v>31960</v>
      </c>
      <c r="BS37" s="191">
        <f t="shared" si="46"/>
        <v>34085</v>
      </c>
      <c r="BT37" s="191">
        <f t="shared" si="46"/>
        <v>34085</v>
      </c>
      <c r="BU37" s="191">
        <f t="shared" ref="BU37:CZ37" si="47">ROUND(BU17*0.85,)</f>
        <v>26860</v>
      </c>
      <c r="BV37" s="191">
        <f t="shared" si="47"/>
        <v>27243</v>
      </c>
      <c r="BW37" s="191">
        <f t="shared" si="47"/>
        <v>27243</v>
      </c>
      <c r="BX37" s="191">
        <f t="shared" si="47"/>
        <v>27243</v>
      </c>
      <c r="BY37" s="191">
        <f t="shared" si="47"/>
        <v>25968</v>
      </c>
      <c r="BZ37" s="191">
        <f t="shared" si="47"/>
        <v>25968</v>
      </c>
      <c r="CA37" s="191">
        <f t="shared" si="47"/>
        <v>27243</v>
      </c>
      <c r="CB37" s="191">
        <f t="shared" si="47"/>
        <v>27243</v>
      </c>
      <c r="CC37" s="191">
        <f t="shared" si="47"/>
        <v>27243</v>
      </c>
      <c r="CD37" s="191">
        <f t="shared" si="47"/>
        <v>25798</v>
      </c>
      <c r="CE37" s="191">
        <f t="shared" si="47"/>
        <v>25798</v>
      </c>
      <c r="CF37" s="191">
        <f t="shared" si="47"/>
        <v>25798</v>
      </c>
      <c r="CG37" s="191">
        <f t="shared" si="47"/>
        <v>25798</v>
      </c>
      <c r="CH37" s="191">
        <f t="shared" si="47"/>
        <v>25798</v>
      </c>
      <c r="CI37" s="191">
        <f t="shared" si="47"/>
        <v>25798</v>
      </c>
      <c r="CJ37" s="191">
        <f t="shared" si="47"/>
        <v>25798</v>
      </c>
      <c r="CK37" s="191">
        <f t="shared" si="47"/>
        <v>25798</v>
      </c>
      <c r="CL37" s="191">
        <f t="shared" si="47"/>
        <v>25798</v>
      </c>
      <c r="CM37" s="191">
        <f t="shared" si="47"/>
        <v>25798</v>
      </c>
      <c r="CN37" s="191">
        <f t="shared" si="47"/>
        <v>25798</v>
      </c>
      <c r="CO37" s="191">
        <f t="shared" si="47"/>
        <v>25798</v>
      </c>
      <c r="CP37" s="191">
        <f t="shared" si="47"/>
        <v>25798</v>
      </c>
      <c r="CQ37" s="191">
        <f t="shared" si="47"/>
        <v>25798</v>
      </c>
      <c r="CR37" s="191">
        <f t="shared" si="47"/>
        <v>25798</v>
      </c>
      <c r="CS37" s="191">
        <f t="shared" si="47"/>
        <v>25798</v>
      </c>
      <c r="CT37" s="191">
        <f t="shared" si="47"/>
        <v>25798</v>
      </c>
      <c r="CU37" s="191">
        <f t="shared" si="47"/>
        <v>25798</v>
      </c>
      <c r="CV37" s="191">
        <f t="shared" si="47"/>
        <v>25798</v>
      </c>
      <c r="CW37" s="191">
        <f t="shared" si="47"/>
        <v>25798</v>
      </c>
      <c r="CX37" s="191">
        <f t="shared" si="47"/>
        <v>25798</v>
      </c>
      <c r="CY37" s="191">
        <f t="shared" si="47"/>
        <v>25798</v>
      </c>
      <c r="CZ37" s="191">
        <f t="shared" si="47"/>
        <v>25798</v>
      </c>
      <c r="DA37" s="191">
        <f t="shared" ref="DA37:EB37" si="48">ROUND(DA17*0.85,)</f>
        <v>17850</v>
      </c>
      <c r="DB37" s="191">
        <f t="shared" si="48"/>
        <v>17850</v>
      </c>
      <c r="DC37" s="191">
        <f t="shared" si="48"/>
        <v>18275</v>
      </c>
      <c r="DD37" s="191">
        <f t="shared" si="48"/>
        <v>18275</v>
      </c>
      <c r="DE37" s="191">
        <f t="shared" si="48"/>
        <v>17850</v>
      </c>
      <c r="DF37" s="191">
        <f t="shared" si="48"/>
        <v>17850</v>
      </c>
      <c r="DG37" s="191">
        <f t="shared" si="48"/>
        <v>17850</v>
      </c>
      <c r="DH37" s="191">
        <f t="shared" si="48"/>
        <v>17850</v>
      </c>
      <c r="DI37" s="191">
        <f t="shared" si="48"/>
        <v>17850</v>
      </c>
      <c r="DJ37" s="191">
        <f t="shared" si="48"/>
        <v>18275</v>
      </c>
      <c r="DK37" s="191">
        <f t="shared" si="48"/>
        <v>18275</v>
      </c>
      <c r="DL37" s="191">
        <f t="shared" si="48"/>
        <v>17850</v>
      </c>
      <c r="DM37" s="191">
        <f t="shared" si="48"/>
        <v>17850</v>
      </c>
      <c r="DN37" s="191">
        <f t="shared" si="48"/>
        <v>17850</v>
      </c>
      <c r="DO37" s="191">
        <f t="shared" si="48"/>
        <v>17000</v>
      </c>
      <c r="DP37" s="191">
        <f t="shared" si="48"/>
        <v>17000</v>
      </c>
      <c r="DQ37" s="191">
        <f t="shared" si="48"/>
        <v>17595</v>
      </c>
      <c r="DR37" s="191">
        <f t="shared" si="48"/>
        <v>17595</v>
      </c>
      <c r="DS37" s="191">
        <f t="shared" si="48"/>
        <v>17000</v>
      </c>
      <c r="DT37" s="191">
        <f t="shared" si="48"/>
        <v>17000</v>
      </c>
      <c r="DU37" s="191">
        <f t="shared" si="48"/>
        <v>17000</v>
      </c>
      <c r="DV37" s="191">
        <f t="shared" si="48"/>
        <v>17000</v>
      </c>
      <c r="DW37" s="191">
        <f t="shared" si="48"/>
        <v>17000</v>
      </c>
      <c r="DX37" s="191">
        <f t="shared" si="48"/>
        <v>17595</v>
      </c>
      <c r="DY37" s="191">
        <f t="shared" si="48"/>
        <v>17595</v>
      </c>
      <c r="DZ37" s="191">
        <f t="shared" si="48"/>
        <v>17000</v>
      </c>
      <c r="EA37" s="191">
        <f t="shared" si="48"/>
        <v>17000</v>
      </c>
      <c r="EB37" s="191">
        <f t="shared" si="48"/>
        <v>17000</v>
      </c>
      <c r="EC37" s="191">
        <f t="shared" ref="EC37:ED37" si="49">ROUND(EC17*0.85,)</f>
        <v>17000</v>
      </c>
      <c r="ED37" s="191">
        <f t="shared" si="49"/>
        <v>17850</v>
      </c>
    </row>
    <row r="38" spans="1:134" s="50" customFormat="1" x14ac:dyDescent="0.2">
      <c r="A38" s="42" t="s">
        <v>86</v>
      </c>
      <c r="B38" s="191"/>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row>
    <row r="39" spans="1:134" s="50" customFormat="1" x14ac:dyDescent="0.2">
      <c r="A39" s="88">
        <f>A27</f>
        <v>1</v>
      </c>
      <c r="B39" s="191">
        <f t="shared" ref="B39:H39" si="50">ROUND(B19*0.85,)</f>
        <v>34680</v>
      </c>
      <c r="C39" s="191">
        <f t="shared" si="50"/>
        <v>34680</v>
      </c>
      <c r="D39" s="191">
        <f t="shared" si="50"/>
        <v>36040</v>
      </c>
      <c r="E39" s="191">
        <f t="shared" si="50"/>
        <v>37400</v>
      </c>
      <c r="F39" s="191">
        <f t="shared" si="50"/>
        <v>39355</v>
      </c>
      <c r="G39" s="191">
        <f t="shared" si="50"/>
        <v>41310</v>
      </c>
      <c r="H39" s="191">
        <f t="shared" si="50"/>
        <v>41310</v>
      </c>
      <c r="I39" s="191">
        <f t="shared" ref="I39:BT39" si="51">ROUND(I19*0.85,)</f>
        <v>39355</v>
      </c>
      <c r="J39" s="191">
        <f t="shared" si="51"/>
        <v>41310</v>
      </c>
      <c r="K39" s="191">
        <f t="shared" si="51"/>
        <v>36040</v>
      </c>
      <c r="L39" s="191">
        <f t="shared" si="51"/>
        <v>34680</v>
      </c>
      <c r="M39" s="191">
        <f t="shared" si="51"/>
        <v>52913</v>
      </c>
      <c r="N39" s="191">
        <f t="shared" si="51"/>
        <v>65238</v>
      </c>
      <c r="O39" s="191">
        <f t="shared" si="51"/>
        <v>65238</v>
      </c>
      <c r="P39" s="191">
        <f t="shared" si="51"/>
        <v>65238</v>
      </c>
      <c r="Q39" s="191">
        <f t="shared" si="51"/>
        <v>59288</v>
      </c>
      <c r="R39" s="191">
        <f t="shared" si="51"/>
        <v>59288</v>
      </c>
      <c r="S39" s="191">
        <f t="shared" si="51"/>
        <v>59288</v>
      </c>
      <c r="T39" s="191">
        <f t="shared" si="51"/>
        <v>59288</v>
      </c>
      <c r="U39" s="191">
        <f t="shared" si="51"/>
        <v>59288</v>
      </c>
      <c r="V39" s="191">
        <f t="shared" si="51"/>
        <v>59288</v>
      </c>
      <c r="W39" s="191">
        <f t="shared" si="51"/>
        <v>47983</v>
      </c>
      <c r="X39" s="191">
        <f t="shared" si="51"/>
        <v>33958</v>
      </c>
      <c r="Y39" s="191">
        <f t="shared" si="51"/>
        <v>33958</v>
      </c>
      <c r="Z39" s="191">
        <f t="shared" si="51"/>
        <v>33958</v>
      </c>
      <c r="AA39" s="191">
        <f t="shared" si="51"/>
        <v>33958</v>
      </c>
      <c r="AB39" s="191">
        <f t="shared" si="51"/>
        <v>33958</v>
      </c>
      <c r="AC39" s="191">
        <f t="shared" si="51"/>
        <v>35658</v>
      </c>
      <c r="AD39" s="191">
        <f t="shared" si="51"/>
        <v>35658</v>
      </c>
      <c r="AE39" s="191">
        <f t="shared" si="51"/>
        <v>35658</v>
      </c>
      <c r="AF39" s="191">
        <f t="shared" si="51"/>
        <v>35658</v>
      </c>
      <c r="AG39" s="191">
        <f t="shared" si="51"/>
        <v>35658</v>
      </c>
      <c r="AH39" s="191">
        <f t="shared" si="51"/>
        <v>33958</v>
      </c>
      <c r="AI39" s="191">
        <f t="shared" si="51"/>
        <v>33958</v>
      </c>
      <c r="AJ39" s="191">
        <f t="shared" si="51"/>
        <v>33958</v>
      </c>
      <c r="AK39" s="191">
        <f t="shared" si="51"/>
        <v>33958</v>
      </c>
      <c r="AL39" s="191">
        <f t="shared" si="51"/>
        <v>33958</v>
      </c>
      <c r="AM39" s="191">
        <f t="shared" si="51"/>
        <v>37358</v>
      </c>
      <c r="AN39" s="191">
        <f t="shared" si="51"/>
        <v>37358</v>
      </c>
      <c r="AO39" s="191">
        <f t="shared" si="51"/>
        <v>37358</v>
      </c>
      <c r="AP39" s="191">
        <f t="shared" si="51"/>
        <v>37358</v>
      </c>
      <c r="AQ39" s="191">
        <f t="shared" si="51"/>
        <v>37358</v>
      </c>
      <c r="AR39" s="191">
        <f t="shared" si="51"/>
        <v>39058</v>
      </c>
      <c r="AS39" s="191">
        <f t="shared" si="51"/>
        <v>41183</v>
      </c>
      <c r="AT39" s="191">
        <f t="shared" si="51"/>
        <v>45858</v>
      </c>
      <c r="AU39" s="191">
        <f t="shared" si="51"/>
        <v>45858</v>
      </c>
      <c r="AV39" s="191">
        <f t="shared" si="51"/>
        <v>45858</v>
      </c>
      <c r="AW39" s="191">
        <f t="shared" si="51"/>
        <v>45858</v>
      </c>
      <c r="AX39" s="191">
        <f t="shared" si="51"/>
        <v>45858</v>
      </c>
      <c r="AY39" s="191">
        <f t="shared" si="51"/>
        <v>45858</v>
      </c>
      <c r="AZ39" s="191">
        <f t="shared" si="51"/>
        <v>45858</v>
      </c>
      <c r="BA39" s="191">
        <f t="shared" si="51"/>
        <v>45858</v>
      </c>
      <c r="BB39" s="191">
        <f t="shared" si="51"/>
        <v>45858</v>
      </c>
      <c r="BC39" s="191">
        <f t="shared" si="51"/>
        <v>45858</v>
      </c>
      <c r="BD39" s="191">
        <f t="shared" si="51"/>
        <v>44158</v>
      </c>
      <c r="BE39" s="191">
        <f t="shared" si="51"/>
        <v>44158</v>
      </c>
      <c r="BF39" s="191">
        <f t="shared" si="51"/>
        <v>45858</v>
      </c>
      <c r="BG39" s="191">
        <f t="shared" si="51"/>
        <v>45858</v>
      </c>
      <c r="BH39" s="191">
        <f t="shared" si="51"/>
        <v>47558</v>
      </c>
      <c r="BI39" s="191">
        <f t="shared" si="51"/>
        <v>49683</v>
      </c>
      <c r="BJ39" s="191">
        <f t="shared" si="51"/>
        <v>49683</v>
      </c>
      <c r="BK39" s="191">
        <f t="shared" si="51"/>
        <v>49683</v>
      </c>
      <c r="BL39" s="191">
        <f t="shared" si="51"/>
        <v>49683</v>
      </c>
      <c r="BM39" s="191">
        <f t="shared" si="51"/>
        <v>51808</v>
      </c>
      <c r="BN39" s="191">
        <f t="shared" si="51"/>
        <v>54358</v>
      </c>
      <c r="BO39" s="191">
        <f t="shared" si="51"/>
        <v>54358</v>
      </c>
      <c r="BP39" s="191">
        <f t="shared" si="51"/>
        <v>51808</v>
      </c>
      <c r="BQ39" s="191">
        <f t="shared" si="51"/>
        <v>47558</v>
      </c>
      <c r="BR39" s="191">
        <f t="shared" si="51"/>
        <v>47558</v>
      </c>
      <c r="BS39" s="191">
        <f t="shared" si="51"/>
        <v>49683</v>
      </c>
      <c r="BT39" s="191">
        <f t="shared" si="51"/>
        <v>49683</v>
      </c>
      <c r="BU39" s="191">
        <f t="shared" ref="BU39:CZ39" si="52">ROUND(BU19*0.85,)</f>
        <v>42458</v>
      </c>
      <c r="BV39" s="191">
        <f t="shared" si="52"/>
        <v>42840</v>
      </c>
      <c r="BW39" s="191">
        <f t="shared" si="52"/>
        <v>42840</v>
      </c>
      <c r="BX39" s="191">
        <f t="shared" si="52"/>
        <v>42840</v>
      </c>
      <c r="BY39" s="191">
        <f t="shared" si="52"/>
        <v>41565</v>
      </c>
      <c r="BZ39" s="191">
        <f t="shared" si="52"/>
        <v>41565</v>
      </c>
      <c r="CA39" s="191">
        <f t="shared" si="52"/>
        <v>42840</v>
      </c>
      <c r="CB39" s="191">
        <f t="shared" si="52"/>
        <v>42840</v>
      </c>
      <c r="CC39" s="191">
        <f t="shared" si="52"/>
        <v>42840</v>
      </c>
      <c r="CD39" s="191">
        <f t="shared" si="52"/>
        <v>37315</v>
      </c>
      <c r="CE39" s="191">
        <f t="shared" si="52"/>
        <v>37315</v>
      </c>
      <c r="CF39" s="191">
        <f t="shared" si="52"/>
        <v>37315</v>
      </c>
      <c r="CG39" s="191">
        <f t="shared" si="52"/>
        <v>37315</v>
      </c>
      <c r="CH39" s="191">
        <f t="shared" si="52"/>
        <v>37315</v>
      </c>
      <c r="CI39" s="191">
        <f t="shared" si="52"/>
        <v>37315</v>
      </c>
      <c r="CJ39" s="191">
        <f t="shared" si="52"/>
        <v>37315</v>
      </c>
      <c r="CK39" s="191">
        <f t="shared" si="52"/>
        <v>37315</v>
      </c>
      <c r="CL39" s="191">
        <f t="shared" si="52"/>
        <v>37315</v>
      </c>
      <c r="CM39" s="191">
        <f t="shared" si="52"/>
        <v>37315</v>
      </c>
      <c r="CN39" s="191">
        <f t="shared" si="52"/>
        <v>37315</v>
      </c>
      <c r="CO39" s="191">
        <f t="shared" si="52"/>
        <v>37315</v>
      </c>
      <c r="CP39" s="191">
        <f t="shared" si="52"/>
        <v>37315</v>
      </c>
      <c r="CQ39" s="191">
        <f t="shared" si="52"/>
        <v>37315</v>
      </c>
      <c r="CR39" s="191">
        <f t="shared" si="52"/>
        <v>37315</v>
      </c>
      <c r="CS39" s="191">
        <f t="shared" si="52"/>
        <v>37315</v>
      </c>
      <c r="CT39" s="191">
        <f t="shared" si="52"/>
        <v>37315</v>
      </c>
      <c r="CU39" s="191">
        <f t="shared" si="52"/>
        <v>37315</v>
      </c>
      <c r="CV39" s="191">
        <f t="shared" si="52"/>
        <v>37315</v>
      </c>
      <c r="CW39" s="191">
        <f t="shared" si="52"/>
        <v>37315</v>
      </c>
      <c r="CX39" s="191">
        <f t="shared" si="52"/>
        <v>37315</v>
      </c>
      <c r="CY39" s="191">
        <f t="shared" si="52"/>
        <v>37315</v>
      </c>
      <c r="CZ39" s="191">
        <f t="shared" si="52"/>
        <v>37315</v>
      </c>
      <c r="DA39" s="191">
        <f t="shared" ref="DA39:EB39" si="53">ROUND(DA19*0.85,)</f>
        <v>29453</v>
      </c>
      <c r="DB39" s="191">
        <f t="shared" si="53"/>
        <v>29453</v>
      </c>
      <c r="DC39" s="191">
        <f t="shared" si="53"/>
        <v>29878</v>
      </c>
      <c r="DD39" s="191">
        <f t="shared" si="53"/>
        <v>29878</v>
      </c>
      <c r="DE39" s="191">
        <f t="shared" si="53"/>
        <v>29453</v>
      </c>
      <c r="DF39" s="191">
        <f t="shared" si="53"/>
        <v>29453</v>
      </c>
      <c r="DG39" s="191">
        <f t="shared" si="53"/>
        <v>29453</v>
      </c>
      <c r="DH39" s="191">
        <f t="shared" si="53"/>
        <v>29453</v>
      </c>
      <c r="DI39" s="191">
        <f t="shared" si="53"/>
        <v>29453</v>
      </c>
      <c r="DJ39" s="191">
        <f t="shared" si="53"/>
        <v>29878</v>
      </c>
      <c r="DK39" s="191">
        <f t="shared" si="53"/>
        <v>29878</v>
      </c>
      <c r="DL39" s="191">
        <f t="shared" si="53"/>
        <v>29453</v>
      </c>
      <c r="DM39" s="191">
        <f t="shared" si="53"/>
        <v>29453</v>
      </c>
      <c r="DN39" s="191">
        <f t="shared" si="53"/>
        <v>29453</v>
      </c>
      <c r="DO39" s="191">
        <f t="shared" si="53"/>
        <v>28603</v>
      </c>
      <c r="DP39" s="191">
        <f t="shared" si="53"/>
        <v>28603</v>
      </c>
      <c r="DQ39" s="191">
        <f t="shared" si="53"/>
        <v>29198</v>
      </c>
      <c r="DR39" s="191">
        <f t="shared" si="53"/>
        <v>29198</v>
      </c>
      <c r="DS39" s="191">
        <f t="shared" si="53"/>
        <v>28603</v>
      </c>
      <c r="DT39" s="191">
        <f t="shared" si="53"/>
        <v>28603</v>
      </c>
      <c r="DU39" s="191">
        <f t="shared" si="53"/>
        <v>28603</v>
      </c>
      <c r="DV39" s="191">
        <f t="shared" si="53"/>
        <v>28603</v>
      </c>
      <c r="DW39" s="191">
        <f t="shared" si="53"/>
        <v>28603</v>
      </c>
      <c r="DX39" s="191">
        <f t="shared" si="53"/>
        <v>29198</v>
      </c>
      <c r="DY39" s="191">
        <f t="shared" si="53"/>
        <v>29198</v>
      </c>
      <c r="DZ39" s="191">
        <f t="shared" si="53"/>
        <v>28603</v>
      </c>
      <c r="EA39" s="191">
        <f t="shared" si="53"/>
        <v>28603</v>
      </c>
      <c r="EB39" s="191">
        <f t="shared" si="53"/>
        <v>28603</v>
      </c>
      <c r="EC39" s="191">
        <f t="shared" ref="EC39:ED39" si="54">ROUND(EC19*0.85,)</f>
        <v>28603</v>
      </c>
      <c r="ED39" s="191">
        <f t="shared" si="54"/>
        <v>29453</v>
      </c>
    </row>
    <row r="40" spans="1:134" s="50" customFormat="1" x14ac:dyDescent="0.2">
      <c r="A40" s="88">
        <f>A28</f>
        <v>2</v>
      </c>
      <c r="B40" s="191">
        <f t="shared" ref="B40:H40" si="55">ROUND(B20*0.85,)</f>
        <v>36125</v>
      </c>
      <c r="C40" s="191">
        <f t="shared" si="55"/>
        <v>36125</v>
      </c>
      <c r="D40" s="191">
        <f t="shared" si="55"/>
        <v>37485</v>
      </c>
      <c r="E40" s="191">
        <f t="shared" si="55"/>
        <v>38845</v>
      </c>
      <c r="F40" s="191">
        <f t="shared" si="55"/>
        <v>40800</v>
      </c>
      <c r="G40" s="191">
        <f t="shared" si="55"/>
        <v>42755</v>
      </c>
      <c r="H40" s="191">
        <f t="shared" si="55"/>
        <v>42755</v>
      </c>
      <c r="I40" s="191">
        <f t="shared" ref="I40:BT40" si="56">ROUND(I20*0.85,)</f>
        <v>40800</v>
      </c>
      <c r="J40" s="191">
        <f t="shared" si="56"/>
        <v>42755</v>
      </c>
      <c r="K40" s="191">
        <f t="shared" si="56"/>
        <v>37485</v>
      </c>
      <c r="L40" s="191">
        <f t="shared" si="56"/>
        <v>36593</v>
      </c>
      <c r="M40" s="191">
        <f t="shared" si="56"/>
        <v>54825</v>
      </c>
      <c r="N40" s="191">
        <f t="shared" si="56"/>
        <v>67150</v>
      </c>
      <c r="O40" s="191">
        <f t="shared" si="56"/>
        <v>67150</v>
      </c>
      <c r="P40" s="191">
        <f t="shared" si="56"/>
        <v>67150</v>
      </c>
      <c r="Q40" s="191">
        <f t="shared" si="56"/>
        <v>61200</v>
      </c>
      <c r="R40" s="191">
        <f t="shared" si="56"/>
        <v>61200</v>
      </c>
      <c r="S40" s="191">
        <f t="shared" si="56"/>
        <v>61200</v>
      </c>
      <c r="T40" s="191">
        <f t="shared" si="56"/>
        <v>61200</v>
      </c>
      <c r="U40" s="191">
        <f t="shared" si="56"/>
        <v>61200</v>
      </c>
      <c r="V40" s="191">
        <f t="shared" si="56"/>
        <v>61200</v>
      </c>
      <c r="W40" s="191">
        <f t="shared" si="56"/>
        <v>49640</v>
      </c>
      <c r="X40" s="191">
        <f t="shared" si="56"/>
        <v>35615</v>
      </c>
      <c r="Y40" s="191">
        <f t="shared" si="56"/>
        <v>35615</v>
      </c>
      <c r="Z40" s="191">
        <f t="shared" si="56"/>
        <v>35615</v>
      </c>
      <c r="AA40" s="191">
        <f t="shared" si="56"/>
        <v>35615</v>
      </c>
      <c r="AB40" s="191">
        <f t="shared" si="56"/>
        <v>35615</v>
      </c>
      <c r="AC40" s="191">
        <f t="shared" si="56"/>
        <v>37315</v>
      </c>
      <c r="AD40" s="191">
        <f t="shared" si="56"/>
        <v>37315</v>
      </c>
      <c r="AE40" s="191">
        <f t="shared" si="56"/>
        <v>37315</v>
      </c>
      <c r="AF40" s="191">
        <f t="shared" si="56"/>
        <v>37315</v>
      </c>
      <c r="AG40" s="191">
        <f t="shared" si="56"/>
        <v>37315</v>
      </c>
      <c r="AH40" s="191">
        <f t="shared" si="56"/>
        <v>35615</v>
      </c>
      <c r="AI40" s="191">
        <f t="shared" si="56"/>
        <v>35615</v>
      </c>
      <c r="AJ40" s="191">
        <f t="shared" si="56"/>
        <v>35615</v>
      </c>
      <c r="AK40" s="191">
        <f t="shared" si="56"/>
        <v>35615</v>
      </c>
      <c r="AL40" s="191">
        <f t="shared" si="56"/>
        <v>35615</v>
      </c>
      <c r="AM40" s="191">
        <f t="shared" si="56"/>
        <v>39015</v>
      </c>
      <c r="AN40" s="191">
        <f t="shared" si="56"/>
        <v>39015</v>
      </c>
      <c r="AO40" s="191">
        <f t="shared" si="56"/>
        <v>39015</v>
      </c>
      <c r="AP40" s="191">
        <f t="shared" si="56"/>
        <v>39015</v>
      </c>
      <c r="AQ40" s="191">
        <f t="shared" si="56"/>
        <v>39015</v>
      </c>
      <c r="AR40" s="191">
        <f t="shared" si="56"/>
        <v>40715</v>
      </c>
      <c r="AS40" s="191">
        <f t="shared" si="56"/>
        <v>42840</v>
      </c>
      <c r="AT40" s="191">
        <f t="shared" si="56"/>
        <v>47515</v>
      </c>
      <c r="AU40" s="191">
        <f t="shared" si="56"/>
        <v>47515</v>
      </c>
      <c r="AV40" s="191">
        <f t="shared" si="56"/>
        <v>47515</v>
      </c>
      <c r="AW40" s="191">
        <f t="shared" si="56"/>
        <v>47515</v>
      </c>
      <c r="AX40" s="191">
        <f t="shared" si="56"/>
        <v>47515</v>
      </c>
      <c r="AY40" s="191">
        <f t="shared" si="56"/>
        <v>47515</v>
      </c>
      <c r="AZ40" s="191">
        <f t="shared" si="56"/>
        <v>47515</v>
      </c>
      <c r="BA40" s="191">
        <f t="shared" si="56"/>
        <v>47515</v>
      </c>
      <c r="BB40" s="191">
        <f t="shared" si="56"/>
        <v>47515</v>
      </c>
      <c r="BC40" s="191">
        <f t="shared" si="56"/>
        <v>47515</v>
      </c>
      <c r="BD40" s="191">
        <f t="shared" si="56"/>
        <v>45815</v>
      </c>
      <c r="BE40" s="191">
        <f t="shared" si="56"/>
        <v>45815</v>
      </c>
      <c r="BF40" s="191">
        <f t="shared" si="56"/>
        <v>47515</v>
      </c>
      <c r="BG40" s="191">
        <f t="shared" si="56"/>
        <v>47515</v>
      </c>
      <c r="BH40" s="191">
        <f t="shared" si="56"/>
        <v>49215</v>
      </c>
      <c r="BI40" s="191">
        <f t="shared" si="56"/>
        <v>51340</v>
      </c>
      <c r="BJ40" s="191">
        <f t="shared" si="56"/>
        <v>51340</v>
      </c>
      <c r="BK40" s="191">
        <f t="shared" si="56"/>
        <v>51340</v>
      </c>
      <c r="BL40" s="191">
        <f t="shared" si="56"/>
        <v>51340</v>
      </c>
      <c r="BM40" s="191">
        <f t="shared" si="56"/>
        <v>53465</v>
      </c>
      <c r="BN40" s="191">
        <f t="shared" si="56"/>
        <v>56015</v>
      </c>
      <c r="BO40" s="191">
        <f t="shared" si="56"/>
        <v>56015</v>
      </c>
      <c r="BP40" s="191">
        <f t="shared" si="56"/>
        <v>53465</v>
      </c>
      <c r="BQ40" s="191">
        <f t="shared" si="56"/>
        <v>49215</v>
      </c>
      <c r="BR40" s="191">
        <f t="shared" si="56"/>
        <v>49215</v>
      </c>
      <c r="BS40" s="191">
        <f t="shared" si="56"/>
        <v>51340</v>
      </c>
      <c r="BT40" s="191">
        <f t="shared" si="56"/>
        <v>51340</v>
      </c>
      <c r="BU40" s="191">
        <f t="shared" ref="BU40:CZ40" si="57">ROUND(BU20*0.85,)</f>
        <v>44115</v>
      </c>
      <c r="BV40" s="191">
        <f t="shared" si="57"/>
        <v>44498</v>
      </c>
      <c r="BW40" s="191">
        <f t="shared" si="57"/>
        <v>44498</v>
      </c>
      <c r="BX40" s="191">
        <f t="shared" si="57"/>
        <v>44498</v>
      </c>
      <c r="BY40" s="191">
        <f t="shared" si="57"/>
        <v>43223</v>
      </c>
      <c r="BZ40" s="191">
        <f t="shared" si="57"/>
        <v>43223</v>
      </c>
      <c r="CA40" s="191">
        <f t="shared" si="57"/>
        <v>44498</v>
      </c>
      <c r="CB40" s="191">
        <f t="shared" si="57"/>
        <v>44498</v>
      </c>
      <c r="CC40" s="191">
        <f t="shared" si="57"/>
        <v>44498</v>
      </c>
      <c r="CD40" s="191">
        <f t="shared" si="57"/>
        <v>38973</v>
      </c>
      <c r="CE40" s="191">
        <f t="shared" si="57"/>
        <v>38973</v>
      </c>
      <c r="CF40" s="191">
        <f t="shared" si="57"/>
        <v>38973</v>
      </c>
      <c r="CG40" s="191">
        <f t="shared" si="57"/>
        <v>38973</v>
      </c>
      <c r="CH40" s="191">
        <f t="shared" si="57"/>
        <v>38973</v>
      </c>
      <c r="CI40" s="191">
        <f t="shared" si="57"/>
        <v>38973</v>
      </c>
      <c r="CJ40" s="191">
        <f t="shared" si="57"/>
        <v>38973</v>
      </c>
      <c r="CK40" s="191">
        <f t="shared" si="57"/>
        <v>38973</v>
      </c>
      <c r="CL40" s="191">
        <f t="shared" si="57"/>
        <v>38973</v>
      </c>
      <c r="CM40" s="191">
        <f t="shared" si="57"/>
        <v>38973</v>
      </c>
      <c r="CN40" s="191">
        <f t="shared" si="57"/>
        <v>38973</v>
      </c>
      <c r="CO40" s="191">
        <f t="shared" si="57"/>
        <v>38973</v>
      </c>
      <c r="CP40" s="191">
        <f t="shared" si="57"/>
        <v>38973</v>
      </c>
      <c r="CQ40" s="191">
        <f t="shared" si="57"/>
        <v>38973</v>
      </c>
      <c r="CR40" s="191">
        <f t="shared" si="57"/>
        <v>38973</v>
      </c>
      <c r="CS40" s="191">
        <f t="shared" si="57"/>
        <v>38973</v>
      </c>
      <c r="CT40" s="191">
        <f t="shared" si="57"/>
        <v>38973</v>
      </c>
      <c r="CU40" s="191">
        <f t="shared" si="57"/>
        <v>38973</v>
      </c>
      <c r="CV40" s="191">
        <f t="shared" si="57"/>
        <v>38973</v>
      </c>
      <c r="CW40" s="191">
        <f t="shared" si="57"/>
        <v>38973</v>
      </c>
      <c r="CX40" s="191">
        <f t="shared" si="57"/>
        <v>38973</v>
      </c>
      <c r="CY40" s="191">
        <f t="shared" si="57"/>
        <v>38973</v>
      </c>
      <c r="CZ40" s="191">
        <f t="shared" si="57"/>
        <v>38973</v>
      </c>
      <c r="DA40" s="191">
        <f t="shared" ref="DA40:EB40" si="58">ROUND(DA20*0.85,)</f>
        <v>31025</v>
      </c>
      <c r="DB40" s="191">
        <f t="shared" si="58"/>
        <v>31025</v>
      </c>
      <c r="DC40" s="191">
        <f t="shared" si="58"/>
        <v>31450</v>
      </c>
      <c r="DD40" s="191">
        <f t="shared" si="58"/>
        <v>31450</v>
      </c>
      <c r="DE40" s="191">
        <f t="shared" si="58"/>
        <v>31025</v>
      </c>
      <c r="DF40" s="191">
        <f t="shared" si="58"/>
        <v>31025</v>
      </c>
      <c r="DG40" s="191">
        <f t="shared" si="58"/>
        <v>31025</v>
      </c>
      <c r="DH40" s="191">
        <f t="shared" si="58"/>
        <v>31025</v>
      </c>
      <c r="DI40" s="191">
        <f t="shared" si="58"/>
        <v>31025</v>
      </c>
      <c r="DJ40" s="191">
        <f t="shared" si="58"/>
        <v>31450</v>
      </c>
      <c r="DK40" s="191">
        <f t="shared" si="58"/>
        <v>31450</v>
      </c>
      <c r="DL40" s="191">
        <f t="shared" si="58"/>
        <v>31025</v>
      </c>
      <c r="DM40" s="191">
        <f t="shared" si="58"/>
        <v>31025</v>
      </c>
      <c r="DN40" s="191">
        <f t="shared" si="58"/>
        <v>31025</v>
      </c>
      <c r="DO40" s="191">
        <f t="shared" si="58"/>
        <v>30175</v>
      </c>
      <c r="DP40" s="191">
        <f t="shared" si="58"/>
        <v>30175</v>
      </c>
      <c r="DQ40" s="191">
        <f t="shared" si="58"/>
        <v>30770</v>
      </c>
      <c r="DR40" s="191">
        <f t="shared" si="58"/>
        <v>30770</v>
      </c>
      <c r="DS40" s="191">
        <f t="shared" si="58"/>
        <v>30175</v>
      </c>
      <c r="DT40" s="191">
        <f t="shared" si="58"/>
        <v>30175</v>
      </c>
      <c r="DU40" s="191">
        <f t="shared" si="58"/>
        <v>30175</v>
      </c>
      <c r="DV40" s="191">
        <f t="shared" si="58"/>
        <v>30175</v>
      </c>
      <c r="DW40" s="191">
        <f t="shared" si="58"/>
        <v>30175</v>
      </c>
      <c r="DX40" s="191">
        <f t="shared" si="58"/>
        <v>30770</v>
      </c>
      <c r="DY40" s="191">
        <f t="shared" si="58"/>
        <v>30770</v>
      </c>
      <c r="DZ40" s="191">
        <f t="shared" si="58"/>
        <v>30175</v>
      </c>
      <c r="EA40" s="191">
        <f t="shared" si="58"/>
        <v>30175</v>
      </c>
      <c r="EB40" s="191">
        <f t="shared" si="58"/>
        <v>30175</v>
      </c>
      <c r="EC40" s="191">
        <f t="shared" ref="EC40:ED40" si="59">ROUND(EC20*0.85,)</f>
        <v>30175</v>
      </c>
      <c r="ED40" s="191">
        <f t="shared" si="59"/>
        <v>31025</v>
      </c>
    </row>
    <row r="41" spans="1:134" s="50" customFormat="1" x14ac:dyDescent="0.2">
      <c r="A41" s="42" t="s">
        <v>87</v>
      </c>
      <c r="B41" s="191"/>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91"/>
      <c r="BR41" s="191"/>
      <c r="BS41" s="191"/>
      <c r="BT41" s="191"/>
      <c r="BU41" s="191"/>
      <c r="BV41" s="191"/>
      <c r="BW41" s="191"/>
      <c r="BX41" s="191"/>
      <c r="BY41" s="191"/>
      <c r="BZ41" s="191"/>
      <c r="CA41" s="191"/>
      <c r="CB41" s="191"/>
      <c r="CC41" s="191"/>
      <c r="CD41" s="191"/>
      <c r="CE41" s="191"/>
      <c r="CF41" s="191"/>
      <c r="CG41" s="191"/>
      <c r="CH41" s="191"/>
      <c r="CI41" s="191"/>
      <c r="CJ41" s="191"/>
      <c r="CK41" s="191"/>
      <c r="CL41" s="191"/>
      <c r="CM41" s="191"/>
      <c r="CN41" s="191"/>
      <c r="CO41" s="191"/>
      <c r="CP41" s="191"/>
      <c r="CQ41" s="191"/>
      <c r="CR41" s="191"/>
      <c r="CS41" s="191"/>
      <c r="CT41" s="191"/>
      <c r="CU41" s="191"/>
      <c r="CV41" s="191"/>
      <c r="CW41" s="191"/>
      <c r="CX41" s="191"/>
      <c r="CY41" s="191"/>
      <c r="CZ41" s="191"/>
      <c r="DA41" s="191"/>
      <c r="DB41" s="191"/>
      <c r="DC41" s="191"/>
      <c r="DD41" s="191"/>
      <c r="DE41" s="191"/>
      <c r="DF41" s="191"/>
      <c r="DG41" s="191"/>
      <c r="DH41" s="191"/>
      <c r="DI41" s="191"/>
      <c r="DJ41" s="191"/>
      <c r="DK41" s="191"/>
      <c r="DL41" s="191"/>
      <c r="DM41" s="191"/>
      <c r="DN41" s="191"/>
      <c r="DO41" s="191"/>
      <c r="DP41" s="191"/>
      <c r="DQ41" s="191"/>
      <c r="DR41" s="191"/>
      <c r="DS41" s="191"/>
      <c r="DT41" s="191"/>
      <c r="DU41" s="191"/>
      <c r="DV41" s="191"/>
      <c r="DW41" s="191"/>
      <c r="DX41" s="191"/>
      <c r="DY41" s="191"/>
      <c r="DZ41" s="191"/>
      <c r="EA41" s="191"/>
      <c r="EB41" s="191"/>
      <c r="EC41" s="191"/>
      <c r="ED41" s="191"/>
    </row>
    <row r="42" spans="1:134" s="50" customFormat="1" x14ac:dyDescent="0.2">
      <c r="A42" s="88" t="s">
        <v>88</v>
      </c>
      <c r="B42" s="8">
        <f t="shared" ref="B42:H42" si="60">ROUND(B22*0.85,)</f>
        <v>61625</v>
      </c>
      <c r="C42" s="8">
        <f t="shared" si="60"/>
        <v>61625</v>
      </c>
      <c r="D42" s="8">
        <f t="shared" si="60"/>
        <v>62985</v>
      </c>
      <c r="E42" s="8">
        <f t="shared" si="60"/>
        <v>64345</v>
      </c>
      <c r="F42" s="8">
        <f t="shared" si="60"/>
        <v>66300</v>
      </c>
      <c r="G42" s="8">
        <f t="shared" si="60"/>
        <v>68255</v>
      </c>
      <c r="H42" s="8">
        <f t="shared" si="60"/>
        <v>68255</v>
      </c>
      <c r="I42" s="8">
        <f t="shared" ref="I42:BT42" si="61">ROUND(I22*0.85,)</f>
        <v>66300</v>
      </c>
      <c r="J42" s="8">
        <f t="shared" si="61"/>
        <v>68255</v>
      </c>
      <c r="K42" s="8">
        <f t="shared" si="61"/>
        <v>62985</v>
      </c>
      <c r="L42" s="8">
        <f t="shared" si="61"/>
        <v>83343</v>
      </c>
      <c r="M42" s="8">
        <f t="shared" si="61"/>
        <v>101575</v>
      </c>
      <c r="N42" s="8">
        <f t="shared" si="61"/>
        <v>113900</v>
      </c>
      <c r="O42" s="8">
        <f t="shared" si="61"/>
        <v>113900</v>
      </c>
      <c r="P42" s="8">
        <f t="shared" si="61"/>
        <v>113900</v>
      </c>
      <c r="Q42" s="8">
        <f t="shared" si="61"/>
        <v>107950</v>
      </c>
      <c r="R42" s="8">
        <f t="shared" si="61"/>
        <v>107950</v>
      </c>
      <c r="S42" s="8">
        <f t="shared" si="61"/>
        <v>107950</v>
      </c>
      <c r="T42" s="8">
        <f t="shared" si="61"/>
        <v>107950</v>
      </c>
      <c r="U42" s="8">
        <f t="shared" si="61"/>
        <v>107950</v>
      </c>
      <c r="V42" s="8">
        <f t="shared" si="61"/>
        <v>107950</v>
      </c>
      <c r="W42" s="8">
        <f t="shared" si="61"/>
        <v>79390</v>
      </c>
      <c r="X42" s="8">
        <f t="shared" si="61"/>
        <v>65365</v>
      </c>
      <c r="Y42" s="8">
        <f t="shared" si="61"/>
        <v>65365</v>
      </c>
      <c r="Z42" s="8">
        <f t="shared" si="61"/>
        <v>65365</v>
      </c>
      <c r="AA42" s="8">
        <f t="shared" si="61"/>
        <v>65365</v>
      </c>
      <c r="AB42" s="8">
        <f t="shared" si="61"/>
        <v>65365</v>
      </c>
      <c r="AC42" s="8">
        <f t="shared" si="61"/>
        <v>67065</v>
      </c>
      <c r="AD42" s="8">
        <f t="shared" si="61"/>
        <v>67065</v>
      </c>
      <c r="AE42" s="8">
        <f t="shared" si="61"/>
        <v>67065</v>
      </c>
      <c r="AF42" s="8">
        <f t="shared" si="61"/>
        <v>67065</v>
      </c>
      <c r="AG42" s="8">
        <f t="shared" si="61"/>
        <v>67065</v>
      </c>
      <c r="AH42" s="8">
        <f t="shared" si="61"/>
        <v>65365</v>
      </c>
      <c r="AI42" s="8">
        <f t="shared" si="61"/>
        <v>65365</v>
      </c>
      <c r="AJ42" s="8">
        <f t="shared" si="61"/>
        <v>65365</v>
      </c>
      <c r="AK42" s="8">
        <f t="shared" si="61"/>
        <v>65365</v>
      </c>
      <c r="AL42" s="8">
        <f t="shared" si="61"/>
        <v>65365</v>
      </c>
      <c r="AM42" s="8">
        <f t="shared" si="61"/>
        <v>68765</v>
      </c>
      <c r="AN42" s="8">
        <f t="shared" si="61"/>
        <v>68765</v>
      </c>
      <c r="AO42" s="8">
        <f t="shared" si="61"/>
        <v>68765</v>
      </c>
      <c r="AP42" s="8">
        <f t="shared" si="61"/>
        <v>68765</v>
      </c>
      <c r="AQ42" s="8">
        <f t="shared" si="61"/>
        <v>68765</v>
      </c>
      <c r="AR42" s="8">
        <f t="shared" si="61"/>
        <v>70465</v>
      </c>
      <c r="AS42" s="8">
        <f t="shared" si="61"/>
        <v>72590</v>
      </c>
      <c r="AT42" s="8">
        <f t="shared" si="61"/>
        <v>81515</v>
      </c>
      <c r="AU42" s="8">
        <f t="shared" si="61"/>
        <v>81515</v>
      </c>
      <c r="AV42" s="8">
        <f t="shared" si="61"/>
        <v>81515</v>
      </c>
      <c r="AW42" s="8">
        <f t="shared" si="61"/>
        <v>81515</v>
      </c>
      <c r="AX42" s="8">
        <f t="shared" si="61"/>
        <v>81515</v>
      </c>
      <c r="AY42" s="8">
        <f t="shared" si="61"/>
        <v>81515</v>
      </c>
      <c r="AZ42" s="8">
        <f t="shared" si="61"/>
        <v>81515</v>
      </c>
      <c r="BA42" s="8">
        <f t="shared" si="61"/>
        <v>81515</v>
      </c>
      <c r="BB42" s="8">
        <f t="shared" si="61"/>
        <v>81515</v>
      </c>
      <c r="BC42" s="8">
        <f t="shared" si="61"/>
        <v>81515</v>
      </c>
      <c r="BD42" s="8">
        <f t="shared" si="61"/>
        <v>79815</v>
      </c>
      <c r="BE42" s="8">
        <f t="shared" si="61"/>
        <v>79815</v>
      </c>
      <c r="BF42" s="8">
        <f t="shared" si="61"/>
        <v>81515</v>
      </c>
      <c r="BG42" s="8">
        <f t="shared" si="61"/>
        <v>81515</v>
      </c>
      <c r="BH42" s="8">
        <f t="shared" si="61"/>
        <v>83215</v>
      </c>
      <c r="BI42" s="8">
        <f t="shared" si="61"/>
        <v>85340</v>
      </c>
      <c r="BJ42" s="8">
        <f t="shared" si="61"/>
        <v>85340</v>
      </c>
      <c r="BK42" s="8">
        <f t="shared" si="61"/>
        <v>85340</v>
      </c>
      <c r="BL42" s="8">
        <f t="shared" si="61"/>
        <v>85340</v>
      </c>
      <c r="BM42" s="8">
        <f t="shared" si="61"/>
        <v>87465</v>
      </c>
      <c r="BN42" s="8">
        <f t="shared" si="61"/>
        <v>90015</v>
      </c>
      <c r="BO42" s="8">
        <f t="shared" si="61"/>
        <v>90015</v>
      </c>
      <c r="BP42" s="8">
        <f t="shared" si="61"/>
        <v>87465</v>
      </c>
      <c r="BQ42" s="8">
        <f t="shared" si="61"/>
        <v>83215</v>
      </c>
      <c r="BR42" s="8">
        <f t="shared" si="61"/>
        <v>83215</v>
      </c>
      <c r="BS42" s="8">
        <f t="shared" si="61"/>
        <v>85340</v>
      </c>
      <c r="BT42" s="8">
        <f t="shared" si="61"/>
        <v>85340</v>
      </c>
      <c r="BU42" s="8">
        <f t="shared" ref="BU42:CZ42" si="62">ROUND(BU22*0.85,)</f>
        <v>78115</v>
      </c>
      <c r="BV42" s="8">
        <f t="shared" si="62"/>
        <v>78498</v>
      </c>
      <c r="BW42" s="8">
        <f t="shared" si="62"/>
        <v>78498</v>
      </c>
      <c r="BX42" s="8">
        <f t="shared" si="62"/>
        <v>78498</v>
      </c>
      <c r="BY42" s="8">
        <f t="shared" si="62"/>
        <v>77223</v>
      </c>
      <c r="BZ42" s="8">
        <f t="shared" si="62"/>
        <v>77223</v>
      </c>
      <c r="CA42" s="8">
        <f t="shared" si="62"/>
        <v>78498</v>
      </c>
      <c r="CB42" s="8">
        <f t="shared" si="62"/>
        <v>78498</v>
      </c>
      <c r="CC42" s="8">
        <f t="shared" si="62"/>
        <v>78498</v>
      </c>
      <c r="CD42" s="8">
        <f t="shared" si="62"/>
        <v>68723</v>
      </c>
      <c r="CE42" s="8">
        <f t="shared" si="62"/>
        <v>68723</v>
      </c>
      <c r="CF42" s="8">
        <f t="shared" si="62"/>
        <v>68723</v>
      </c>
      <c r="CG42" s="8">
        <f t="shared" si="62"/>
        <v>68723</v>
      </c>
      <c r="CH42" s="8">
        <f t="shared" si="62"/>
        <v>68723</v>
      </c>
      <c r="CI42" s="8">
        <f t="shared" si="62"/>
        <v>68723</v>
      </c>
      <c r="CJ42" s="8">
        <f t="shared" si="62"/>
        <v>68723</v>
      </c>
      <c r="CK42" s="8">
        <f t="shared" si="62"/>
        <v>68723</v>
      </c>
      <c r="CL42" s="8">
        <f t="shared" si="62"/>
        <v>68723</v>
      </c>
      <c r="CM42" s="8">
        <f t="shared" si="62"/>
        <v>68723</v>
      </c>
      <c r="CN42" s="8">
        <f t="shared" si="62"/>
        <v>68723</v>
      </c>
      <c r="CO42" s="8">
        <f t="shared" si="62"/>
        <v>68723</v>
      </c>
      <c r="CP42" s="8">
        <f t="shared" si="62"/>
        <v>68723</v>
      </c>
      <c r="CQ42" s="8">
        <f t="shared" si="62"/>
        <v>68723</v>
      </c>
      <c r="CR42" s="8">
        <f t="shared" si="62"/>
        <v>68723</v>
      </c>
      <c r="CS42" s="8">
        <f t="shared" si="62"/>
        <v>68723</v>
      </c>
      <c r="CT42" s="8">
        <f t="shared" si="62"/>
        <v>68723</v>
      </c>
      <c r="CU42" s="8">
        <f t="shared" si="62"/>
        <v>68723</v>
      </c>
      <c r="CV42" s="8">
        <f t="shared" si="62"/>
        <v>68723</v>
      </c>
      <c r="CW42" s="8">
        <f t="shared" si="62"/>
        <v>68723</v>
      </c>
      <c r="CX42" s="8">
        <f t="shared" si="62"/>
        <v>68723</v>
      </c>
      <c r="CY42" s="8">
        <f t="shared" si="62"/>
        <v>68723</v>
      </c>
      <c r="CZ42" s="8">
        <f t="shared" si="62"/>
        <v>68723</v>
      </c>
      <c r="DA42" s="8">
        <f t="shared" ref="DA42:EB42" si="63">ROUND(DA22*0.85,)</f>
        <v>60775</v>
      </c>
      <c r="DB42" s="8">
        <f t="shared" si="63"/>
        <v>60775</v>
      </c>
      <c r="DC42" s="8">
        <f t="shared" si="63"/>
        <v>61200</v>
      </c>
      <c r="DD42" s="8">
        <f t="shared" si="63"/>
        <v>61200</v>
      </c>
      <c r="DE42" s="8">
        <f t="shared" si="63"/>
        <v>60775</v>
      </c>
      <c r="DF42" s="8">
        <f t="shared" si="63"/>
        <v>60775</v>
      </c>
      <c r="DG42" s="8">
        <f t="shared" si="63"/>
        <v>60775</v>
      </c>
      <c r="DH42" s="8">
        <f t="shared" si="63"/>
        <v>60775</v>
      </c>
      <c r="DI42" s="8">
        <f t="shared" si="63"/>
        <v>60775</v>
      </c>
      <c r="DJ42" s="8">
        <f t="shared" si="63"/>
        <v>61200</v>
      </c>
      <c r="DK42" s="8">
        <f t="shared" si="63"/>
        <v>61200</v>
      </c>
      <c r="DL42" s="8">
        <f t="shared" si="63"/>
        <v>60775</v>
      </c>
      <c r="DM42" s="8">
        <f t="shared" si="63"/>
        <v>60775</v>
      </c>
      <c r="DN42" s="8">
        <f t="shared" si="63"/>
        <v>60775</v>
      </c>
      <c r="DO42" s="8">
        <f t="shared" si="63"/>
        <v>59925</v>
      </c>
      <c r="DP42" s="8">
        <f t="shared" si="63"/>
        <v>59925</v>
      </c>
      <c r="DQ42" s="8">
        <f t="shared" si="63"/>
        <v>60520</v>
      </c>
      <c r="DR42" s="8">
        <f t="shared" si="63"/>
        <v>60520</v>
      </c>
      <c r="DS42" s="8">
        <f t="shared" si="63"/>
        <v>59925</v>
      </c>
      <c r="DT42" s="8">
        <f t="shared" si="63"/>
        <v>59925</v>
      </c>
      <c r="DU42" s="8">
        <f t="shared" si="63"/>
        <v>59925</v>
      </c>
      <c r="DV42" s="8">
        <f t="shared" si="63"/>
        <v>59925</v>
      </c>
      <c r="DW42" s="8">
        <f t="shared" si="63"/>
        <v>59925</v>
      </c>
      <c r="DX42" s="8">
        <f t="shared" si="63"/>
        <v>60520</v>
      </c>
      <c r="DY42" s="8">
        <f t="shared" si="63"/>
        <v>60520</v>
      </c>
      <c r="DZ42" s="8">
        <f t="shared" si="63"/>
        <v>59925</v>
      </c>
      <c r="EA42" s="8">
        <f t="shared" si="63"/>
        <v>59925</v>
      </c>
      <c r="EB42" s="8">
        <f t="shared" si="63"/>
        <v>59925</v>
      </c>
      <c r="EC42" s="8">
        <f t="shared" ref="EC42:ED42" si="64">ROUND(EC22*0.85,)</f>
        <v>59925</v>
      </c>
      <c r="ED42" s="8">
        <f t="shared" si="64"/>
        <v>60775</v>
      </c>
    </row>
    <row r="43" spans="1:134" s="50" customFormat="1" x14ac:dyDescent="0.2">
      <c r="A43" s="183" t="s">
        <v>223</v>
      </c>
    </row>
    <row r="44" spans="1:134" s="50" customFormat="1" ht="12.75" hidden="1" thickBot="1" x14ac:dyDescent="0.25">
      <c r="A44" s="163" t="s">
        <v>182</v>
      </c>
    </row>
    <row r="45" spans="1:134" s="50" customFormat="1" ht="12.75" hidden="1" x14ac:dyDescent="0.2">
      <c r="A45" s="161" t="s">
        <v>181</v>
      </c>
    </row>
    <row r="46" spans="1:134" s="50" customFormat="1" hidden="1" x14ac:dyDescent="0.2">
      <c r="A46" s="48"/>
    </row>
    <row r="47" spans="1:134" s="50" customFormat="1" ht="24" hidden="1" x14ac:dyDescent="0.2">
      <c r="A47" s="164" t="s">
        <v>183</v>
      </c>
    </row>
    <row r="48" spans="1:134" s="50" customFormat="1" ht="25.5" hidden="1" x14ac:dyDescent="0.2">
      <c r="A48" s="162" t="s">
        <v>184</v>
      </c>
    </row>
    <row r="49" spans="1:1" s="50" customFormat="1" hidden="1" x14ac:dyDescent="0.2">
      <c r="A49" s="164" t="s">
        <v>185</v>
      </c>
    </row>
    <row r="50" spans="1:1" s="50" customFormat="1" x14ac:dyDescent="0.2">
      <c r="A50" s="165"/>
    </row>
    <row r="51" spans="1:1" s="50" customFormat="1" x14ac:dyDescent="0.2">
      <c r="A51" s="45"/>
    </row>
    <row r="52" spans="1:1" s="50" customFormat="1" x14ac:dyDescent="0.2">
      <c r="A52" s="71" t="s">
        <v>66</v>
      </c>
    </row>
    <row r="53" spans="1:1" ht="9" hidden="1" customHeight="1" x14ac:dyDescent="0.2">
      <c r="A53" s="63" t="s">
        <v>78</v>
      </c>
    </row>
    <row r="54" spans="1:1" ht="10.7" customHeight="1" x14ac:dyDescent="0.2">
      <c r="A54" s="43" t="s">
        <v>67</v>
      </c>
    </row>
    <row r="55" spans="1:1" x14ac:dyDescent="0.2">
      <c r="A55" s="43" t="s">
        <v>89</v>
      </c>
    </row>
    <row r="56" spans="1:1" ht="13.35" customHeight="1" x14ac:dyDescent="0.2">
      <c r="A56" s="43" t="s">
        <v>68</v>
      </c>
    </row>
    <row r="57" spans="1:1" ht="13.35" customHeight="1" x14ac:dyDescent="0.2">
      <c r="A57" s="43" t="s">
        <v>69</v>
      </c>
    </row>
    <row r="58" spans="1:1" ht="12.6" customHeight="1" x14ac:dyDescent="0.2">
      <c r="A58" s="159" t="s">
        <v>162</v>
      </c>
    </row>
    <row r="59" spans="1:1" ht="13.35" customHeight="1" thickBot="1" x14ac:dyDescent="0.25"/>
    <row r="60" spans="1:1" ht="11.45" hidden="1" customHeight="1" x14ac:dyDescent="0.2">
      <c r="A60" s="99" t="s">
        <v>70</v>
      </c>
    </row>
    <row r="61" spans="1:1" ht="72.75" hidden="1" thickBot="1" x14ac:dyDescent="0.25">
      <c r="A61" s="112" t="s">
        <v>103</v>
      </c>
    </row>
    <row r="62" spans="1:1" ht="12.75" thickBot="1" x14ac:dyDescent="0.25">
      <c r="A62" s="99" t="s">
        <v>70</v>
      </c>
    </row>
    <row r="63" spans="1:1" ht="144.75" thickBot="1" x14ac:dyDescent="0.25">
      <c r="A63" s="167" t="s">
        <v>274</v>
      </c>
    </row>
  </sheetData>
  <mergeCells count="1">
    <mergeCell ref="A1:A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D62"/>
  <sheetViews>
    <sheetView zoomScale="90" zoomScaleNormal="90" workbookViewId="0">
      <selection activeCell="A56" sqref="A56"/>
    </sheetView>
  </sheetViews>
  <sheetFormatPr defaultColWidth="9" defaultRowHeight="12" x14ac:dyDescent="0.2"/>
  <cols>
    <col min="1" max="1" width="84.5703125" style="48" customWidth="1"/>
    <col min="2" max="16384" width="9" style="48"/>
  </cols>
  <sheetData>
    <row r="1" spans="1:134" s="51" customFormat="1" ht="12" customHeight="1" x14ac:dyDescent="0.2">
      <c r="A1" s="228" t="s">
        <v>82</v>
      </c>
    </row>
    <row r="2" spans="1:134" s="51" customFormat="1" ht="12" customHeight="1" x14ac:dyDescent="0.2">
      <c r="A2" s="228"/>
    </row>
    <row r="3" spans="1:134" s="51" customFormat="1" x14ac:dyDescent="0.2">
      <c r="A3" s="97" t="s">
        <v>91</v>
      </c>
    </row>
    <row r="4" spans="1:134" s="52" customFormat="1" ht="21" customHeight="1" x14ac:dyDescent="0.2">
      <c r="A4" s="98" t="s">
        <v>64</v>
      </c>
      <c r="B4" s="197">
        <f>'C завтраками| Bed and breakfast'!B4</f>
        <v>46010</v>
      </c>
      <c r="C4" s="197">
        <f>'C завтраками| Bed and breakfast'!C4</f>
        <v>46011</v>
      </c>
      <c r="D4" s="197">
        <f>'C завтраками| Bed and breakfast'!D4</f>
        <v>46012</v>
      </c>
      <c r="E4" s="197">
        <f>'C завтраками| Bed and breakfast'!E4</f>
        <v>46013</v>
      </c>
      <c r="F4" s="197">
        <f>'C завтраками| Bed and breakfast'!F4</f>
        <v>46014</v>
      </c>
      <c r="G4" s="197">
        <f>'C завтраками| Bed and breakfast'!G4</f>
        <v>46015</v>
      </c>
      <c r="H4" s="197">
        <f>'C завтраками| Bed and breakfast'!H4</f>
        <v>46016</v>
      </c>
      <c r="I4" s="197">
        <f>'C завтраками| Bed and breakfast'!I4</f>
        <v>46017</v>
      </c>
      <c r="J4" s="197">
        <f>'C завтраками| Bed and breakfast'!J4</f>
        <v>46018</v>
      </c>
      <c r="K4" s="197">
        <f>'C завтраками| Bed and breakfast'!K4</f>
        <v>46019</v>
      </c>
      <c r="L4" s="197">
        <f>'C завтраками| Bed and breakfast'!L4</f>
        <v>46020</v>
      </c>
      <c r="M4" s="197">
        <f>'C завтраками| Bed and breakfast'!M4</f>
        <v>46021</v>
      </c>
      <c r="N4" s="197">
        <f>'C завтраками| Bed and breakfast'!N4</f>
        <v>46022</v>
      </c>
      <c r="O4" s="197">
        <f>'C завтраками| Bed and breakfast'!O4</f>
        <v>46023</v>
      </c>
      <c r="P4" s="197">
        <f>'C завтраками| Bed and breakfast'!P4</f>
        <v>46024</v>
      </c>
      <c r="Q4" s="197">
        <f>'C завтраками| Bed and breakfast'!Q4</f>
        <v>46025</v>
      </c>
      <c r="R4" s="197">
        <f>'C завтраками| Bed and breakfast'!R4</f>
        <v>46026</v>
      </c>
      <c r="S4" s="197">
        <f>'C завтраками| Bed and breakfast'!S4</f>
        <v>46027</v>
      </c>
      <c r="T4" s="197">
        <f>'C завтраками| Bed and breakfast'!T4</f>
        <v>46028</v>
      </c>
      <c r="U4" s="197">
        <f>'C завтраками| Bed and breakfast'!U4</f>
        <v>46029</v>
      </c>
      <c r="V4" s="197">
        <f>'C завтраками| Bed and breakfast'!V4</f>
        <v>46030</v>
      </c>
      <c r="W4" s="197">
        <f>'C завтраками| Bed and breakfast'!W4</f>
        <v>46031</v>
      </c>
      <c r="X4" s="197">
        <f>'C завтраками| Bed and breakfast'!X4</f>
        <v>46032</v>
      </c>
      <c r="Y4" s="197">
        <f>'C завтраками| Bed and breakfast'!Y4</f>
        <v>46033</v>
      </c>
      <c r="Z4" s="197">
        <f>'C завтраками| Bed and breakfast'!Z4</f>
        <v>46034</v>
      </c>
      <c r="AA4" s="197">
        <f>'C завтраками| Bed and breakfast'!AA4</f>
        <v>46035</v>
      </c>
      <c r="AB4" s="197">
        <f>'C завтраками| Bed and breakfast'!AB4</f>
        <v>46036</v>
      </c>
      <c r="AC4" s="197">
        <f>'C завтраками| Bed and breakfast'!AC4</f>
        <v>46037</v>
      </c>
      <c r="AD4" s="197">
        <f>'C завтраками| Bed and breakfast'!AD4</f>
        <v>46038</v>
      </c>
      <c r="AE4" s="197">
        <f>'C завтраками| Bed and breakfast'!AE4</f>
        <v>46039</v>
      </c>
      <c r="AF4" s="197">
        <f>'C завтраками| Bed and breakfast'!AF4</f>
        <v>46040</v>
      </c>
      <c r="AG4" s="197">
        <f>'C завтраками| Bed and breakfast'!AG4</f>
        <v>46041</v>
      </c>
      <c r="AH4" s="197">
        <f>'C завтраками| Bed and breakfast'!AH4</f>
        <v>46042</v>
      </c>
      <c r="AI4" s="197">
        <f>'C завтраками| Bed and breakfast'!AI4</f>
        <v>46043</v>
      </c>
      <c r="AJ4" s="197">
        <f>'C завтраками| Bed and breakfast'!AJ4</f>
        <v>46044</v>
      </c>
      <c r="AK4" s="197">
        <f>'C завтраками| Bed and breakfast'!AK4</f>
        <v>46045</v>
      </c>
      <c r="AL4" s="197">
        <f>'C завтраками| Bed and breakfast'!AL4</f>
        <v>46046</v>
      </c>
      <c r="AM4" s="197">
        <f>'C завтраками| Bed and breakfast'!AM4</f>
        <v>46047</v>
      </c>
      <c r="AN4" s="197">
        <f>'C завтраками| Bed and breakfast'!AN4</f>
        <v>46048</v>
      </c>
      <c r="AO4" s="197">
        <f>'C завтраками| Bed and breakfast'!AO4</f>
        <v>46049</v>
      </c>
      <c r="AP4" s="197">
        <f>'C завтраками| Bed and breakfast'!AP4</f>
        <v>46050</v>
      </c>
      <c r="AQ4" s="197">
        <f>'C завтраками| Bed and breakfast'!AQ4</f>
        <v>46051</v>
      </c>
      <c r="AR4" s="197">
        <f>'C завтраками| Bed and breakfast'!AR4</f>
        <v>46052</v>
      </c>
      <c r="AS4" s="197">
        <f>'C завтраками| Bed and breakfast'!AS4</f>
        <v>46053</v>
      </c>
      <c r="AT4" s="197">
        <f>'C завтраками| Bed and breakfast'!AT4</f>
        <v>46054</v>
      </c>
      <c r="AU4" s="197">
        <f>'C завтраками| Bed and breakfast'!AU4</f>
        <v>46055</v>
      </c>
      <c r="AV4" s="197">
        <f>'C завтраками| Bed and breakfast'!AV4</f>
        <v>46056</v>
      </c>
      <c r="AW4" s="197">
        <f>'C завтраками| Bed and breakfast'!AW4</f>
        <v>46057</v>
      </c>
      <c r="AX4" s="197">
        <f>'C завтраками| Bed and breakfast'!AX4</f>
        <v>46058</v>
      </c>
      <c r="AY4" s="197">
        <f>'C завтраками| Bed and breakfast'!AY4</f>
        <v>46059</v>
      </c>
      <c r="AZ4" s="197">
        <f>'C завтраками| Bed and breakfast'!AZ4</f>
        <v>46060</v>
      </c>
      <c r="BA4" s="197">
        <f>'C завтраками| Bed and breakfast'!BA4</f>
        <v>46061</v>
      </c>
      <c r="BB4" s="197">
        <f>'C завтраками| Bed and breakfast'!BB4</f>
        <v>46062</v>
      </c>
      <c r="BC4" s="197">
        <f>'C завтраками| Bed and breakfast'!BC4</f>
        <v>46063</v>
      </c>
      <c r="BD4" s="197">
        <f>'C завтраками| Bed and breakfast'!BD4</f>
        <v>46064</v>
      </c>
      <c r="BE4" s="197">
        <f>'C завтраками| Bed and breakfast'!BE4</f>
        <v>46065</v>
      </c>
      <c r="BF4" s="197">
        <f>'C завтраками| Bed and breakfast'!BF4</f>
        <v>46066</v>
      </c>
      <c r="BG4" s="197">
        <f>'C завтраками| Bed and breakfast'!BG4</f>
        <v>46067</v>
      </c>
      <c r="BH4" s="197">
        <f>'C завтраками| Bed and breakfast'!BH4</f>
        <v>46068</v>
      </c>
      <c r="BI4" s="197">
        <f>'C завтраками| Bed and breakfast'!BI4</f>
        <v>46069</v>
      </c>
      <c r="BJ4" s="197">
        <f>'C завтраками| Bed and breakfast'!BJ4</f>
        <v>46070</v>
      </c>
      <c r="BK4" s="197">
        <f>'C завтраками| Bed and breakfast'!BK4</f>
        <v>46071</v>
      </c>
      <c r="BL4" s="197">
        <f>'C завтраками| Bed and breakfast'!BL4</f>
        <v>46072</v>
      </c>
      <c r="BM4" s="197">
        <f>'C завтраками| Bed and breakfast'!BM4</f>
        <v>46073</v>
      </c>
      <c r="BN4" s="197">
        <f>'C завтраками| Bed and breakfast'!BN4</f>
        <v>46074</v>
      </c>
      <c r="BO4" s="197">
        <f>'C завтраками| Bed and breakfast'!BO4</f>
        <v>46075</v>
      </c>
      <c r="BP4" s="197">
        <f>'C завтраками| Bed and breakfast'!BP4</f>
        <v>46076</v>
      </c>
      <c r="BQ4" s="197">
        <f>'C завтраками| Bed and breakfast'!BQ4</f>
        <v>46077</v>
      </c>
      <c r="BR4" s="197">
        <f>'C завтраками| Bed and breakfast'!BR4</f>
        <v>46078</v>
      </c>
      <c r="BS4" s="197">
        <f>'C завтраками| Bed and breakfast'!BS4</f>
        <v>46079</v>
      </c>
      <c r="BT4" s="197">
        <f>'C завтраками| Bed and breakfast'!BT4</f>
        <v>46080</v>
      </c>
      <c r="BU4" s="197">
        <f>'C завтраками| Bed and breakfast'!BU4</f>
        <v>46081</v>
      </c>
      <c r="BV4" s="197">
        <f>'C завтраками| Bed and breakfast'!BV4</f>
        <v>46082</v>
      </c>
      <c r="BW4" s="197">
        <f>'C завтраками| Bed and breakfast'!BW4</f>
        <v>46083</v>
      </c>
      <c r="BX4" s="197">
        <f>'C завтраками| Bed and breakfast'!BX4</f>
        <v>46084</v>
      </c>
      <c r="BY4" s="197">
        <f>'C завтраками| Bed and breakfast'!BY4</f>
        <v>46085</v>
      </c>
      <c r="BZ4" s="197">
        <f>'C завтраками| Bed and breakfast'!BZ4</f>
        <v>46086</v>
      </c>
      <c r="CA4" s="197">
        <f>'C завтраками| Bed and breakfast'!CA4</f>
        <v>46087</v>
      </c>
      <c r="CB4" s="197">
        <f>'C завтраками| Bed and breakfast'!CB4</f>
        <v>46088</v>
      </c>
      <c r="CC4" s="197">
        <f>'C завтраками| Bed and breakfast'!CC4</f>
        <v>46089</v>
      </c>
      <c r="CD4" s="197">
        <f>'C завтраками| Bed and breakfast'!CD4</f>
        <v>46090</v>
      </c>
      <c r="CE4" s="197">
        <f>'C завтраками| Bed and breakfast'!CE4</f>
        <v>46091</v>
      </c>
      <c r="CF4" s="197">
        <f>'C завтраками| Bed and breakfast'!CF4</f>
        <v>46092</v>
      </c>
      <c r="CG4" s="197">
        <f>'C завтраками| Bed and breakfast'!CG4</f>
        <v>46093</v>
      </c>
      <c r="CH4" s="197">
        <f>'C завтраками| Bed and breakfast'!CH4</f>
        <v>46094</v>
      </c>
      <c r="CI4" s="197">
        <f>'C завтраками| Bed and breakfast'!CI4</f>
        <v>46095</v>
      </c>
      <c r="CJ4" s="197">
        <f>'C завтраками| Bed and breakfast'!CJ4</f>
        <v>46096</v>
      </c>
      <c r="CK4" s="197">
        <f>'C завтраками| Bed and breakfast'!CK4</f>
        <v>46097</v>
      </c>
      <c r="CL4" s="197">
        <f>'C завтраками| Bed and breakfast'!CL4</f>
        <v>46098</v>
      </c>
      <c r="CM4" s="197">
        <f>'C завтраками| Bed and breakfast'!CM4</f>
        <v>46099</v>
      </c>
      <c r="CN4" s="197">
        <f>'C завтраками| Bed and breakfast'!CN4</f>
        <v>46100</v>
      </c>
      <c r="CO4" s="197">
        <f>'C завтраками| Bed and breakfast'!CO4</f>
        <v>46101</v>
      </c>
      <c r="CP4" s="197">
        <f>'C завтраками| Bed and breakfast'!CP4</f>
        <v>46102</v>
      </c>
      <c r="CQ4" s="197">
        <f>'C завтраками| Bed and breakfast'!CQ4</f>
        <v>46103</v>
      </c>
      <c r="CR4" s="197">
        <f>'C завтраками| Bed and breakfast'!CR4</f>
        <v>46104</v>
      </c>
      <c r="CS4" s="197">
        <f>'C завтраками| Bed and breakfast'!CS4</f>
        <v>46105</v>
      </c>
      <c r="CT4" s="197">
        <f>'C завтраками| Bed and breakfast'!CT4</f>
        <v>46106</v>
      </c>
      <c r="CU4" s="197">
        <f>'C завтраками| Bed and breakfast'!CU4</f>
        <v>46107</v>
      </c>
      <c r="CV4" s="197">
        <f>'C завтраками| Bed and breakfast'!CV4</f>
        <v>46108</v>
      </c>
      <c r="CW4" s="197">
        <f>'C завтраками| Bed and breakfast'!CW4</f>
        <v>46109</v>
      </c>
      <c r="CX4" s="197">
        <f>'C завтраками| Bed and breakfast'!CX4</f>
        <v>46110</v>
      </c>
      <c r="CY4" s="197">
        <f>'C завтраками| Bed and breakfast'!CY4</f>
        <v>46111</v>
      </c>
      <c r="CZ4" s="197">
        <f>'C завтраками| Bed and breakfast'!CZ4</f>
        <v>46112</v>
      </c>
      <c r="DA4" s="197">
        <f>'C завтраками| Bed and breakfast'!DA4</f>
        <v>46113</v>
      </c>
      <c r="DB4" s="197">
        <f>'C завтраками| Bed and breakfast'!DB4</f>
        <v>46114</v>
      </c>
      <c r="DC4" s="197">
        <f>'C завтраками| Bed and breakfast'!DC4</f>
        <v>46115</v>
      </c>
      <c r="DD4" s="197">
        <f>'C завтраками| Bed and breakfast'!DD4</f>
        <v>46116</v>
      </c>
      <c r="DE4" s="197">
        <f>'C завтраками| Bed and breakfast'!DE4</f>
        <v>46117</v>
      </c>
      <c r="DF4" s="197">
        <f>'C завтраками| Bed and breakfast'!DF4</f>
        <v>46118</v>
      </c>
      <c r="DG4" s="197">
        <f>'C завтраками| Bed and breakfast'!DG4</f>
        <v>46119</v>
      </c>
      <c r="DH4" s="197">
        <f>'C завтраками| Bed and breakfast'!DH4</f>
        <v>46120</v>
      </c>
      <c r="DI4" s="197">
        <f>'C завтраками| Bed and breakfast'!DI4</f>
        <v>46121</v>
      </c>
      <c r="DJ4" s="197">
        <f>'C завтраками| Bed and breakfast'!DJ4</f>
        <v>46122</v>
      </c>
      <c r="DK4" s="197">
        <f>'C завтраками| Bed and breakfast'!DK4</f>
        <v>46123</v>
      </c>
      <c r="DL4" s="197">
        <f>'C завтраками| Bed and breakfast'!DL4</f>
        <v>46124</v>
      </c>
      <c r="DM4" s="197">
        <f>'C завтраками| Bed and breakfast'!DM4</f>
        <v>46125</v>
      </c>
      <c r="DN4" s="197">
        <f>'C завтраками| Bed and breakfast'!DN4</f>
        <v>46126</v>
      </c>
      <c r="DO4" s="197">
        <f>'C завтраками| Bed and breakfast'!DO4</f>
        <v>46127</v>
      </c>
      <c r="DP4" s="197">
        <f>'C завтраками| Bed and breakfast'!DP4</f>
        <v>46128</v>
      </c>
      <c r="DQ4" s="197">
        <f>'C завтраками| Bed and breakfast'!DQ4</f>
        <v>46129</v>
      </c>
      <c r="DR4" s="197">
        <f>'C завтраками| Bed and breakfast'!DR4</f>
        <v>46130</v>
      </c>
      <c r="DS4" s="197">
        <f>'C завтраками| Bed and breakfast'!DS4</f>
        <v>46131</v>
      </c>
      <c r="DT4" s="197">
        <f>'C завтраками| Bed and breakfast'!DT4</f>
        <v>46132</v>
      </c>
      <c r="DU4" s="197">
        <f>'C завтраками| Bed and breakfast'!DU4</f>
        <v>46133</v>
      </c>
      <c r="DV4" s="197">
        <f>'C завтраками| Bed and breakfast'!DV4</f>
        <v>46134</v>
      </c>
      <c r="DW4" s="197">
        <f>'C завтраками| Bed and breakfast'!DW4</f>
        <v>46135</v>
      </c>
      <c r="DX4" s="197">
        <f>'C завтраками| Bed and breakfast'!DX4</f>
        <v>46136</v>
      </c>
      <c r="DY4" s="197">
        <f>'C завтраками| Bed and breakfast'!DY4</f>
        <v>46137</v>
      </c>
      <c r="DZ4" s="197">
        <f>'C завтраками| Bed and breakfast'!DZ4</f>
        <v>46138</v>
      </c>
      <c r="EA4" s="197">
        <f>'C завтраками| Bed and breakfast'!EA4</f>
        <v>46139</v>
      </c>
      <c r="EB4" s="197">
        <f>'C завтраками| Bed and breakfast'!EB4</f>
        <v>46140</v>
      </c>
      <c r="EC4" s="197">
        <f>'C завтраками| Bed and breakfast'!EC4</f>
        <v>46141</v>
      </c>
      <c r="ED4" s="197">
        <f>'C завтраками| Bed and breakfast'!ED4</f>
        <v>46142</v>
      </c>
    </row>
    <row r="5" spans="1:134" s="53" customFormat="1" ht="22.5" customHeight="1" x14ac:dyDescent="0.2">
      <c r="A5" s="98"/>
      <c r="B5" s="197">
        <f>'C завтраками| Bed and breakfast'!B5</f>
        <v>46010</v>
      </c>
      <c r="C5" s="197">
        <f>'C завтраками| Bed and breakfast'!C5</f>
        <v>46011</v>
      </c>
      <c r="D5" s="197">
        <f>'C завтраками| Bed and breakfast'!D5</f>
        <v>46012</v>
      </c>
      <c r="E5" s="197">
        <f>'C завтраками| Bed and breakfast'!E5</f>
        <v>46013</v>
      </c>
      <c r="F5" s="197">
        <f>'C завтраками| Bed and breakfast'!F5</f>
        <v>46014</v>
      </c>
      <c r="G5" s="197">
        <f>'C завтраками| Bed and breakfast'!G5</f>
        <v>46015</v>
      </c>
      <c r="H5" s="197">
        <f>'C завтраками| Bed and breakfast'!H5</f>
        <v>46016</v>
      </c>
      <c r="I5" s="197">
        <f>'C завтраками| Bed and breakfast'!I5</f>
        <v>46017</v>
      </c>
      <c r="J5" s="197">
        <f>'C завтраками| Bed and breakfast'!J5</f>
        <v>46018</v>
      </c>
      <c r="K5" s="197">
        <f>'C завтраками| Bed and breakfast'!K5</f>
        <v>46019</v>
      </c>
      <c r="L5" s="197">
        <f>'C завтраками| Bed and breakfast'!L5</f>
        <v>46020</v>
      </c>
      <c r="M5" s="197">
        <f>'C завтраками| Bed and breakfast'!M5</f>
        <v>46021</v>
      </c>
      <c r="N5" s="197">
        <f>'C завтраками| Bed and breakfast'!N5</f>
        <v>46022</v>
      </c>
      <c r="O5" s="197">
        <f>'C завтраками| Bed and breakfast'!O5</f>
        <v>46023</v>
      </c>
      <c r="P5" s="197">
        <f>'C завтраками| Bed and breakfast'!P5</f>
        <v>46024</v>
      </c>
      <c r="Q5" s="197">
        <f>'C завтраками| Bed and breakfast'!Q5</f>
        <v>46025</v>
      </c>
      <c r="R5" s="197">
        <f>'C завтраками| Bed and breakfast'!R5</f>
        <v>46026</v>
      </c>
      <c r="S5" s="197">
        <f>'C завтраками| Bed and breakfast'!S5</f>
        <v>46027</v>
      </c>
      <c r="T5" s="197">
        <f>'C завтраками| Bed and breakfast'!T5</f>
        <v>46028</v>
      </c>
      <c r="U5" s="197">
        <f>'C завтраками| Bed and breakfast'!U5</f>
        <v>46029</v>
      </c>
      <c r="V5" s="197">
        <f>'C завтраками| Bed and breakfast'!V5</f>
        <v>46030</v>
      </c>
      <c r="W5" s="197">
        <f>'C завтраками| Bed and breakfast'!W5</f>
        <v>46031</v>
      </c>
      <c r="X5" s="197">
        <f>'C завтраками| Bed and breakfast'!X5</f>
        <v>46032</v>
      </c>
      <c r="Y5" s="197">
        <f>'C завтраками| Bed and breakfast'!Y5</f>
        <v>46033</v>
      </c>
      <c r="Z5" s="197">
        <f>'C завтраками| Bed and breakfast'!Z5</f>
        <v>46034</v>
      </c>
      <c r="AA5" s="197">
        <f>'C завтраками| Bed and breakfast'!AA5</f>
        <v>46035</v>
      </c>
      <c r="AB5" s="197">
        <f>'C завтраками| Bed and breakfast'!AB5</f>
        <v>46036</v>
      </c>
      <c r="AC5" s="197">
        <f>'C завтраками| Bed and breakfast'!AC5</f>
        <v>46037</v>
      </c>
      <c r="AD5" s="197">
        <f>'C завтраками| Bed and breakfast'!AD5</f>
        <v>46038</v>
      </c>
      <c r="AE5" s="197">
        <f>'C завтраками| Bed and breakfast'!AE5</f>
        <v>46039</v>
      </c>
      <c r="AF5" s="197">
        <f>'C завтраками| Bed and breakfast'!AF5</f>
        <v>46040</v>
      </c>
      <c r="AG5" s="197">
        <f>'C завтраками| Bed and breakfast'!AG5</f>
        <v>46041</v>
      </c>
      <c r="AH5" s="197">
        <f>'C завтраками| Bed and breakfast'!AH5</f>
        <v>46042</v>
      </c>
      <c r="AI5" s="197">
        <f>'C завтраками| Bed and breakfast'!AI5</f>
        <v>46043</v>
      </c>
      <c r="AJ5" s="197">
        <f>'C завтраками| Bed and breakfast'!AJ5</f>
        <v>46044</v>
      </c>
      <c r="AK5" s="197">
        <f>'C завтраками| Bed and breakfast'!AK5</f>
        <v>46045</v>
      </c>
      <c r="AL5" s="197">
        <f>'C завтраками| Bed and breakfast'!AL5</f>
        <v>46046</v>
      </c>
      <c r="AM5" s="197">
        <f>'C завтраками| Bed and breakfast'!AM5</f>
        <v>46047</v>
      </c>
      <c r="AN5" s="197">
        <f>'C завтраками| Bed and breakfast'!AN5</f>
        <v>46048</v>
      </c>
      <c r="AO5" s="197">
        <f>'C завтраками| Bed and breakfast'!AO5</f>
        <v>46049</v>
      </c>
      <c r="AP5" s="197">
        <f>'C завтраками| Bed and breakfast'!AP5</f>
        <v>46050</v>
      </c>
      <c r="AQ5" s="197">
        <f>'C завтраками| Bed and breakfast'!AQ5</f>
        <v>46051</v>
      </c>
      <c r="AR5" s="197">
        <f>'C завтраками| Bed and breakfast'!AR5</f>
        <v>46052</v>
      </c>
      <c r="AS5" s="197">
        <f>'C завтраками| Bed and breakfast'!AS5</f>
        <v>46053</v>
      </c>
      <c r="AT5" s="197">
        <f>'C завтраками| Bed and breakfast'!AT5</f>
        <v>46054</v>
      </c>
      <c r="AU5" s="197">
        <f>'C завтраками| Bed and breakfast'!AU5</f>
        <v>46055</v>
      </c>
      <c r="AV5" s="197">
        <f>'C завтраками| Bed and breakfast'!AV5</f>
        <v>46056</v>
      </c>
      <c r="AW5" s="197">
        <f>'C завтраками| Bed and breakfast'!AW5</f>
        <v>46057</v>
      </c>
      <c r="AX5" s="197">
        <f>'C завтраками| Bed and breakfast'!AX5</f>
        <v>46058</v>
      </c>
      <c r="AY5" s="197">
        <f>'C завтраками| Bed and breakfast'!AY5</f>
        <v>46059</v>
      </c>
      <c r="AZ5" s="197">
        <f>'C завтраками| Bed and breakfast'!AZ5</f>
        <v>46060</v>
      </c>
      <c r="BA5" s="197">
        <f>'C завтраками| Bed and breakfast'!BA5</f>
        <v>46061</v>
      </c>
      <c r="BB5" s="197">
        <f>'C завтраками| Bed and breakfast'!BB5</f>
        <v>46062</v>
      </c>
      <c r="BC5" s="197">
        <f>'C завтраками| Bed and breakfast'!BC5</f>
        <v>46063</v>
      </c>
      <c r="BD5" s="197">
        <f>'C завтраками| Bed and breakfast'!BD5</f>
        <v>46064</v>
      </c>
      <c r="BE5" s="197">
        <f>'C завтраками| Bed and breakfast'!BE5</f>
        <v>46065</v>
      </c>
      <c r="BF5" s="197">
        <f>'C завтраками| Bed and breakfast'!BF5</f>
        <v>46066</v>
      </c>
      <c r="BG5" s="197">
        <f>'C завтраками| Bed and breakfast'!BG5</f>
        <v>46067</v>
      </c>
      <c r="BH5" s="197">
        <f>'C завтраками| Bed and breakfast'!BH5</f>
        <v>46068</v>
      </c>
      <c r="BI5" s="197">
        <f>'C завтраками| Bed and breakfast'!BI5</f>
        <v>46069</v>
      </c>
      <c r="BJ5" s="197">
        <f>'C завтраками| Bed and breakfast'!BJ5</f>
        <v>46070</v>
      </c>
      <c r="BK5" s="197">
        <f>'C завтраками| Bed and breakfast'!BK5</f>
        <v>46071</v>
      </c>
      <c r="BL5" s="197">
        <f>'C завтраками| Bed and breakfast'!BL5</f>
        <v>46072</v>
      </c>
      <c r="BM5" s="197">
        <f>'C завтраками| Bed and breakfast'!BM5</f>
        <v>46073</v>
      </c>
      <c r="BN5" s="197">
        <f>'C завтраками| Bed and breakfast'!BN5</f>
        <v>46074</v>
      </c>
      <c r="BO5" s="197">
        <f>'C завтраками| Bed and breakfast'!BO5</f>
        <v>46075</v>
      </c>
      <c r="BP5" s="197">
        <f>'C завтраками| Bed and breakfast'!BP5</f>
        <v>46076</v>
      </c>
      <c r="BQ5" s="197">
        <f>'C завтраками| Bed and breakfast'!BQ5</f>
        <v>46077</v>
      </c>
      <c r="BR5" s="197">
        <f>'C завтраками| Bed and breakfast'!BR5</f>
        <v>46078</v>
      </c>
      <c r="BS5" s="197">
        <f>'C завтраками| Bed and breakfast'!BS5</f>
        <v>46079</v>
      </c>
      <c r="BT5" s="197">
        <f>'C завтраками| Bed and breakfast'!BT5</f>
        <v>46080</v>
      </c>
      <c r="BU5" s="197">
        <f>'C завтраками| Bed and breakfast'!BU5</f>
        <v>46081</v>
      </c>
      <c r="BV5" s="197">
        <f>'C завтраками| Bed and breakfast'!BV5</f>
        <v>46082</v>
      </c>
      <c r="BW5" s="197">
        <f>'C завтраками| Bed and breakfast'!BW5</f>
        <v>46083</v>
      </c>
      <c r="BX5" s="197">
        <f>'C завтраками| Bed and breakfast'!BX5</f>
        <v>46084</v>
      </c>
      <c r="BY5" s="197">
        <f>'C завтраками| Bed and breakfast'!BY5</f>
        <v>46085</v>
      </c>
      <c r="BZ5" s="197">
        <f>'C завтраками| Bed and breakfast'!BZ5</f>
        <v>46086</v>
      </c>
      <c r="CA5" s="197">
        <f>'C завтраками| Bed and breakfast'!CA5</f>
        <v>46087</v>
      </c>
      <c r="CB5" s="197">
        <f>'C завтраками| Bed and breakfast'!CB5</f>
        <v>46088</v>
      </c>
      <c r="CC5" s="197">
        <f>'C завтраками| Bed and breakfast'!CC5</f>
        <v>46089</v>
      </c>
      <c r="CD5" s="197">
        <f>'C завтраками| Bed and breakfast'!CD5</f>
        <v>46090</v>
      </c>
      <c r="CE5" s="197">
        <f>'C завтраками| Bed and breakfast'!CE5</f>
        <v>46091</v>
      </c>
      <c r="CF5" s="197">
        <f>'C завтраками| Bed and breakfast'!CF5</f>
        <v>46092</v>
      </c>
      <c r="CG5" s="197">
        <f>'C завтраками| Bed and breakfast'!CG5</f>
        <v>46093</v>
      </c>
      <c r="CH5" s="197">
        <f>'C завтраками| Bed and breakfast'!CH5</f>
        <v>46094</v>
      </c>
      <c r="CI5" s="197">
        <f>'C завтраками| Bed and breakfast'!CI5</f>
        <v>46095</v>
      </c>
      <c r="CJ5" s="197">
        <f>'C завтраками| Bed and breakfast'!CJ5</f>
        <v>46096</v>
      </c>
      <c r="CK5" s="197">
        <f>'C завтраками| Bed and breakfast'!CK5</f>
        <v>46097</v>
      </c>
      <c r="CL5" s="197">
        <f>'C завтраками| Bed and breakfast'!CL5</f>
        <v>46098</v>
      </c>
      <c r="CM5" s="197">
        <f>'C завтраками| Bed and breakfast'!CM5</f>
        <v>46099</v>
      </c>
      <c r="CN5" s="197">
        <f>'C завтраками| Bed and breakfast'!CN5</f>
        <v>46100</v>
      </c>
      <c r="CO5" s="197">
        <f>'C завтраками| Bed and breakfast'!CO5</f>
        <v>46101</v>
      </c>
      <c r="CP5" s="197">
        <f>'C завтраками| Bed and breakfast'!CP5</f>
        <v>46102</v>
      </c>
      <c r="CQ5" s="197">
        <f>'C завтраками| Bed and breakfast'!CQ5</f>
        <v>46103</v>
      </c>
      <c r="CR5" s="197">
        <f>'C завтраками| Bed and breakfast'!CR5</f>
        <v>46104</v>
      </c>
      <c r="CS5" s="197">
        <f>'C завтраками| Bed and breakfast'!CS5</f>
        <v>46105</v>
      </c>
      <c r="CT5" s="197">
        <f>'C завтраками| Bed and breakfast'!CT5</f>
        <v>46106</v>
      </c>
      <c r="CU5" s="197">
        <f>'C завтраками| Bed and breakfast'!CU5</f>
        <v>46107</v>
      </c>
      <c r="CV5" s="197">
        <f>'C завтраками| Bed and breakfast'!CV5</f>
        <v>46108</v>
      </c>
      <c r="CW5" s="197">
        <f>'C завтраками| Bed and breakfast'!CW5</f>
        <v>46109</v>
      </c>
      <c r="CX5" s="197">
        <f>'C завтраками| Bed and breakfast'!CX5</f>
        <v>46110</v>
      </c>
      <c r="CY5" s="197">
        <f>'C завтраками| Bed and breakfast'!CY5</f>
        <v>46111</v>
      </c>
      <c r="CZ5" s="197">
        <f>'C завтраками| Bed and breakfast'!CZ5</f>
        <v>46112</v>
      </c>
      <c r="DA5" s="197">
        <f>'C завтраками| Bed and breakfast'!DA5</f>
        <v>46113</v>
      </c>
      <c r="DB5" s="197">
        <f>'C завтраками| Bed and breakfast'!DB5</f>
        <v>46114</v>
      </c>
      <c r="DC5" s="197">
        <f>'C завтраками| Bed and breakfast'!DC5</f>
        <v>46115</v>
      </c>
      <c r="DD5" s="197">
        <f>'C завтраками| Bed and breakfast'!DD5</f>
        <v>46116</v>
      </c>
      <c r="DE5" s="197">
        <f>'C завтраками| Bed and breakfast'!DE5</f>
        <v>46117</v>
      </c>
      <c r="DF5" s="197">
        <f>'C завтраками| Bed and breakfast'!DF5</f>
        <v>46118</v>
      </c>
      <c r="DG5" s="197">
        <f>'C завтраками| Bed and breakfast'!DG5</f>
        <v>46119</v>
      </c>
      <c r="DH5" s="197">
        <f>'C завтраками| Bed and breakfast'!DH5</f>
        <v>46120</v>
      </c>
      <c r="DI5" s="197">
        <f>'C завтраками| Bed and breakfast'!DI5</f>
        <v>46121</v>
      </c>
      <c r="DJ5" s="197">
        <f>'C завтраками| Bed and breakfast'!DJ5</f>
        <v>46122</v>
      </c>
      <c r="DK5" s="197">
        <f>'C завтраками| Bed and breakfast'!DK5</f>
        <v>46123</v>
      </c>
      <c r="DL5" s="197">
        <f>'C завтраками| Bed and breakfast'!DL5</f>
        <v>46124</v>
      </c>
      <c r="DM5" s="197">
        <f>'C завтраками| Bed and breakfast'!DM5</f>
        <v>46125</v>
      </c>
      <c r="DN5" s="197">
        <f>'C завтраками| Bed and breakfast'!DN5</f>
        <v>46126</v>
      </c>
      <c r="DO5" s="197">
        <f>'C завтраками| Bed and breakfast'!DO5</f>
        <v>46127</v>
      </c>
      <c r="DP5" s="197">
        <f>'C завтраками| Bed and breakfast'!DP5</f>
        <v>46128</v>
      </c>
      <c r="DQ5" s="197">
        <f>'C завтраками| Bed and breakfast'!DQ5</f>
        <v>46129</v>
      </c>
      <c r="DR5" s="197">
        <f>'C завтраками| Bed and breakfast'!DR5</f>
        <v>46130</v>
      </c>
      <c r="DS5" s="197">
        <f>'C завтраками| Bed and breakfast'!DS5</f>
        <v>46131</v>
      </c>
      <c r="DT5" s="197">
        <f>'C завтраками| Bed and breakfast'!DT5</f>
        <v>46132</v>
      </c>
      <c r="DU5" s="197">
        <f>'C завтраками| Bed and breakfast'!DU5</f>
        <v>46133</v>
      </c>
      <c r="DV5" s="197">
        <f>'C завтраками| Bed and breakfast'!DV5</f>
        <v>46134</v>
      </c>
      <c r="DW5" s="197">
        <f>'C завтраками| Bed and breakfast'!DW5</f>
        <v>46135</v>
      </c>
      <c r="DX5" s="197">
        <f>'C завтраками| Bed and breakfast'!DX5</f>
        <v>46136</v>
      </c>
      <c r="DY5" s="197">
        <f>'C завтраками| Bed and breakfast'!DY5</f>
        <v>46137</v>
      </c>
      <c r="DZ5" s="197">
        <f>'C завтраками| Bed and breakfast'!DZ5</f>
        <v>46138</v>
      </c>
      <c r="EA5" s="197">
        <f>'C завтраками| Bed and breakfast'!EA5</f>
        <v>46139</v>
      </c>
      <c r="EB5" s="197">
        <f>'C завтраками| Bed and breakfast'!EB5</f>
        <v>46140</v>
      </c>
      <c r="EC5" s="197">
        <f>'C завтраками| Bed and breakfast'!EC5</f>
        <v>46141</v>
      </c>
      <c r="ED5" s="197">
        <f>'C завтраками| Bed and breakfast'!ED5</f>
        <v>46142</v>
      </c>
    </row>
    <row r="6" spans="1:134" s="53" customFormat="1" x14ac:dyDescent="0.2">
      <c r="A6" s="42" t="s">
        <v>83</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row>
    <row r="7" spans="1:134" s="53" customFormat="1" x14ac:dyDescent="0.2">
      <c r="A7" s="88">
        <v>1</v>
      </c>
      <c r="B7" s="8">
        <f>'C завтраками| Bed and breakfast'!B7</f>
        <v>15800</v>
      </c>
      <c r="C7" s="8">
        <f>'C завтраками| Bed and breakfast'!C7</f>
        <v>15800</v>
      </c>
      <c r="D7" s="8">
        <f>'C завтраками| Bed and breakfast'!D7</f>
        <v>17400</v>
      </c>
      <c r="E7" s="8">
        <f>'C завтраками| Bed and breakfast'!E7</f>
        <v>19000</v>
      </c>
      <c r="F7" s="8">
        <f>'C завтраками| Bed and breakfast'!F7</f>
        <v>21300</v>
      </c>
      <c r="G7" s="8">
        <f>'C завтраками| Bed and breakfast'!G7</f>
        <v>23600</v>
      </c>
      <c r="H7" s="8">
        <f>'C завтраками| Bed and breakfast'!H7</f>
        <v>23600</v>
      </c>
      <c r="I7" s="8">
        <f>'C завтраками| Bed and breakfast'!I7</f>
        <v>21300</v>
      </c>
      <c r="J7" s="8">
        <f>'C завтраками| Bed and breakfast'!J7</f>
        <v>23600</v>
      </c>
      <c r="K7" s="8">
        <f>'C завтраками| Bed and breakfast'!K7</f>
        <v>17400</v>
      </c>
      <c r="L7" s="8">
        <f>'C завтраками| Bed and breakfast'!L7</f>
        <v>15800</v>
      </c>
      <c r="M7" s="8">
        <f>'C завтраками| Bed and breakfast'!M7</f>
        <v>37250</v>
      </c>
      <c r="N7" s="8">
        <f>'C завтраками| Bed and breakfast'!N7</f>
        <v>51750</v>
      </c>
      <c r="O7" s="8">
        <f>'C завтраками| Bed and breakfast'!O7</f>
        <v>51750</v>
      </c>
      <c r="P7" s="8">
        <f>'C завтраками| Bed and breakfast'!P7</f>
        <v>51750</v>
      </c>
      <c r="Q7" s="8">
        <f>'C завтраками| Bed and breakfast'!Q7</f>
        <v>44750</v>
      </c>
      <c r="R7" s="8">
        <f>'C завтраками| Bed and breakfast'!R7</f>
        <v>44750</v>
      </c>
      <c r="S7" s="8">
        <f>'C завтраками| Bed and breakfast'!S7</f>
        <v>44750</v>
      </c>
      <c r="T7" s="8">
        <f>'C завтраками| Bed and breakfast'!T7</f>
        <v>44750</v>
      </c>
      <c r="U7" s="8">
        <f>'C завтраками| Bed and breakfast'!U7</f>
        <v>44750</v>
      </c>
      <c r="V7" s="8">
        <f>'C завтраками| Bed and breakfast'!V7</f>
        <v>44750</v>
      </c>
      <c r="W7" s="8">
        <f>'C завтраками| Bed and breakfast'!W7</f>
        <v>36450</v>
      </c>
      <c r="X7" s="8">
        <f>'C завтраками| Bed and breakfast'!X7</f>
        <v>19950</v>
      </c>
      <c r="Y7" s="8">
        <f>'C завтраками| Bed and breakfast'!Y7</f>
        <v>19950</v>
      </c>
      <c r="Z7" s="8">
        <f>'C завтраками| Bed and breakfast'!Z7</f>
        <v>19950</v>
      </c>
      <c r="AA7" s="8">
        <f>'C завтраками| Bed and breakfast'!AA7</f>
        <v>19950</v>
      </c>
      <c r="AB7" s="8">
        <f>'C завтраками| Bed and breakfast'!AB7</f>
        <v>19950</v>
      </c>
      <c r="AC7" s="8">
        <f>'C завтраками| Bed and breakfast'!AC7</f>
        <v>21950</v>
      </c>
      <c r="AD7" s="8">
        <f>'C завтраками| Bed and breakfast'!AD7</f>
        <v>21950</v>
      </c>
      <c r="AE7" s="8">
        <f>'C завтраками| Bed and breakfast'!AE7</f>
        <v>21950</v>
      </c>
      <c r="AF7" s="8">
        <f>'C завтраками| Bed and breakfast'!AF7</f>
        <v>21950</v>
      </c>
      <c r="AG7" s="8">
        <f>'C завтраками| Bed and breakfast'!AG7</f>
        <v>21950</v>
      </c>
      <c r="AH7" s="8">
        <f>'C завтраками| Bed and breakfast'!AH7</f>
        <v>19950</v>
      </c>
      <c r="AI7" s="8">
        <f>'C завтраками| Bed and breakfast'!AI7</f>
        <v>19950</v>
      </c>
      <c r="AJ7" s="8">
        <f>'C завтраками| Bed and breakfast'!AJ7</f>
        <v>19950</v>
      </c>
      <c r="AK7" s="8">
        <f>'C завтраками| Bed and breakfast'!AK7</f>
        <v>19950</v>
      </c>
      <c r="AL7" s="8">
        <f>'C завтраками| Bed and breakfast'!AL7</f>
        <v>19950</v>
      </c>
      <c r="AM7" s="8">
        <f>'C завтраками| Bed and breakfast'!AM7</f>
        <v>23950</v>
      </c>
      <c r="AN7" s="8">
        <f>'C завтраками| Bed and breakfast'!AN7</f>
        <v>23950</v>
      </c>
      <c r="AO7" s="8">
        <f>'C завтраками| Bed and breakfast'!AO7</f>
        <v>23950</v>
      </c>
      <c r="AP7" s="8">
        <f>'C завтраками| Bed and breakfast'!AP7</f>
        <v>23950</v>
      </c>
      <c r="AQ7" s="8">
        <f>'C завтраками| Bed and breakfast'!AQ7</f>
        <v>23950</v>
      </c>
      <c r="AR7" s="8">
        <f>'C завтраками| Bed and breakfast'!AR7</f>
        <v>25950</v>
      </c>
      <c r="AS7" s="8">
        <f>'C завтраками| Bed and breakfast'!AS7</f>
        <v>28450</v>
      </c>
      <c r="AT7" s="8">
        <f>'C завтраками| Bed and breakfast'!AT7</f>
        <v>28950</v>
      </c>
      <c r="AU7" s="8">
        <f>'C завтраками| Bed and breakfast'!AU7</f>
        <v>28950</v>
      </c>
      <c r="AV7" s="8">
        <f>'C завтраками| Bed and breakfast'!AV7</f>
        <v>28950</v>
      </c>
      <c r="AW7" s="8">
        <f>'C завтраками| Bed and breakfast'!AW7</f>
        <v>28950</v>
      </c>
      <c r="AX7" s="8">
        <f>'C завтраками| Bed and breakfast'!AX7</f>
        <v>28950</v>
      </c>
      <c r="AY7" s="8">
        <f>'C завтраками| Bed and breakfast'!AY7</f>
        <v>28950</v>
      </c>
      <c r="AZ7" s="8">
        <f>'C завтраками| Bed and breakfast'!AZ7</f>
        <v>28950</v>
      </c>
      <c r="BA7" s="8">
        <f>'C завтраками| Bed and breakfast'!BA7</f>
        <v>28950</v>
      </c>
      <c r="BB7" s="8">
        <f>'C завтраками| Bed and breakfast'!BB7</f>
        <v>28950</v>
      </c>
      <c r="BC7" s="8">
        <f>'C завтраками| Bed and breakfast'!BC7</f>
        <v>28950</v>
      </c>
      <c r="BD7" s="8">
        <f>'C завтраками| Bed and breakfast'!BD7</f>
        <v>26950</v>
      </c>
      <c r="BE7" s="8">
        <f>'C завтраками| Bed and breakfast'!BE7</f>
        <v>26950</v>
      </c>
      <c r="BF7" s="8">
        <f>'C завтраками| Bed and breakfast'!BF7</f>
        <v>28950</v>
      </c>
      <c r="BG7" s="8">
        <f>'C завтраками| Bed and breakfast'!BG7</f>
        <v>28950</v>
      </c>
      <c r="BH7" s="8">
        <f>'C завтраками| Bed and breakfast'!BH7</f>
        <v>30950</v>
      </c>
      <c r="BI7" s="8">
        <f>'C завтраками| Bed and breakfast'!BI7</f>
        <v>33450</v>
      </c>
      <c r="BJ7" s="8">
        <f>'C завтраками| Bed and breakfast'!BJ7</f>
        <v>33450</v>
      </c>
      <c r="BK7" s="8">
        <f>'C завтраками| Bed and breakfast'!BK7</f>
        <v>33450</v>
      </c>
      <c r="BL7" s="8">
        <f>'C завтраками| Bed and breakfast'!BL7</f>
        <v>33450</v>
      </c>
      <c r="BM7" s="8">
        <f>'C завтраками| Bed and breakfast'!BM7</f>
        <v>35950</v>
      </c>
      <c r="BN7" s="8">
        <f>'C завтраками| Bed and breakfast'!BN7</f>
        <v>38950</v>
      </c>
      <c r="BO7" s="8">
        <f>'C завтраками| Bed and breakfast'!BO7</f>
        <v>38950</v>
      </c>
      <c r="BP7" s="8">
        <f>'C завтраками| Bed and breakfast'!BP7</f>
        <v>35950</v>
      </c>
      <c r="BQ7" s="8">
        <f>'C завтраками| Bed and breakfast'!BQ7</f>
        <v>30950</v>
      </c>
      <c r="BR7" s="8">
        <f>'C завтраками| Bed and breakfast'!BR7</f>
        <v>30950</v>
      </c>
      <c r="BS7" s="8">
        <f>'C завтраками| Bed and breakfast'!BS7</f>
        <v>33450</v>
      </c>
      <c r="BT7" s="8">
        <f>'C завтраками| Bed and breakfast'!BT7</f>
        <v>33450</v>
      </c>
      <c r="BU7" s="8">
        <f>'C завтраками| Bed and breakfast'!BU7</f>
        <v>24950</v>
      </c>
      <c r="BV7" s="8">
        <f>'C завтраками| Bed and breakfast'!BV7</f>
        <v>25400</v>
      </c>
      <c r="BW7" s="8">
        <f>'C завтраками| Bed and breakfast'!BW7</f>
        <v>25400</v>
      </c>
      <c r="BX7" s="8">
        <f>'C завтраками| Bed and breakfast'!BX7</f>
        <v>25400</v>
      </c>
      <c r="BY7" s="8">
        <f>'C завтраками| Bed and breakfast'!BY7</f>
        <v>23900</v>
      </c>
      <c r="BZ7" s="8">
        <f>'C завтраками| Bed and breakfast'!BZ7</f>
        <v>23900</v>
      </c>
      <c r="CA7" s="8">
        <f>'C завтраками| Bed and breakfast'!CA7</f>
        <v>25400</v>
      </c>
      <c r="CB7" s="8">
        <f>'C завтраками| Bed and breakfast'!CB7</f>
        <v>25400</v>
      </c>
      <c r="CC7" s="8">
        <f>'C завтраками| Bed and breakfast'!CC7</f>
        <v>25400</v>
      </c>
      <c r="CD7" s="8">
        <f>'C завтраками| Bed and breakfast'!CD7</f>
        <v>23900</v>
      </c>
      <c r="CE7" s="8">
        <f>'C завтраками| Bed and breakfast'!CE7</f>
        <v>23900</v>
      </c>
      <c r="CF7" s="8">
        <f>'C завтраками| Bed and breakfast'!CF7</f>
        <v>23900</v>
      </c>
      <c r="CG7" s="8">
        <f>'C завтраками| Bed and breakfast'!CG7</f>
        <v>23900</v>
      </c>
      <c r="CH7" s="8">
        <f>'C завтраками| Bed and breakfast'!CH7</f>
        <v>23900</v>
      </c>
      <c r="CI7" s="8">
        <f>'C завтраками| Bed and breakfast'!CI7</f>
        <v>23900</v>
      </c>
      <c r="CJ7" s="8">
        <f>'C завтраками| Bed and breakfast'!CJ7</f>
        <v>23900</v>
      </c>
      <c r="CK7" s="8">
        <f>'C завтраками| Bed and breakfast'!CK7</f>
        <v>23900</v>
      </c>
      <c r="CL7" s="8">
        <f>'C завтраками| Bed and breakfast'!CL7</f>
        <v>23900</v>
      </c>
      <c r="CM7" s="8">
        <f>'C завтраками| Bed and breakfast'!CM7</f>
        <v>23900</v>
      </c>
      <c r="CN7" s="8">
        <f>'C завтраками| Bed and breakfast'!CN7</f>
        <v>23900</v>
      </c>
      <c r="CO7" s="8">
        <f>'C завтраками| Bed and breakfast'!CO7</f>
        <v>23900</v>
      </c>
      <c r="CP7" s="8">
        <f>'C завтраками| Bed and breakfast'!CP7</f>
        <v>23900</v>
      </c>
      <c r="CQ7" s="8">
        <f>'C завтраками| Bed and breakfast'!CQ7</f>
        <v>23900</v>
      </c>
      <c r="CR7" s="8">
        <f>'C завтраками| Bed and breakfast'!CR7</f>
        <v>23900</v>
      </c>
      <c r="CS7" s="8">
        <f>'C завтраками| Bed and breakfast'!CS7</f>
        <v>23900</v>
      </c>
      <c r="CT7" s="8">
        <f>'C завтраками| Bed and breakfast'!CT7</f>
        <v>23900</v>
      </c>
      <c r="CU7" s="8">
        <f>'C завтраками| Bed and breakfast'!CU7</f>
        <v>23900</v>
      </c>
      <c r="CV7" s="8">
        <f>'C завтраками| Bed and breakfast'!CV7</f>
        <v>23900</v>
      </c>
      <c r="CW7" s="8">
        <f>'C завтраками| Bed and breakfast'!CW7</f>
        <v>23900</v>
      </c>
      <c r="CX7" s="8">
        <f>'C завтраками| Bed and breakfast'!CX7</f>
        <v>23900</v>
      </c>
      <c r="CY7" s="8">
        <f>'C завтраками| Bed and breakfast'!CY7</f>
        <v>23900</v>
      </c>
      <c r="CZ7" s="8">
        <f>'C завтраками| Bed and breakfast'!CZ7</f>
        <v>23900</v>
      </c>
      <c r="DA7" s="8">
        <f>'C завтраками| Bed and breakfast'!DA7</f>
        <v>14650</v>
      </c>
      <c r="DB7" s="8">
        <f>'C завтраками| Bed and breakfast'!DB7</f>
        <v>14650</v>
      </c>
      <c r="DC7" s="8">
        <f>'C завтраками| Bed and breakfast'!DC7</f>
        <v>15150</v>
      </c>
      <c r="DD7" s="8">
        <f>'C завтраками| Bed and breakfast'!DD7</f>
        <v>15150</v>
      </c>
      <c r="DE7" s="8">
        <f>'C завтраками| Bed and breakfast'!DE7</f>
        <v>14650</v>
      </c>
      <c r="DF7" s="8">
        <f>'C завтраками| Bed and breakfast'!DF7</f>
        <v>14650</v>
      </c>
      <c r="DG7" s="8">
        <f>'C завтраками| Bed and breakfast'!DG7</f>
        <v>14650</v>
      </c>
      <c r="DH7" s="8">
        <f>'C завтраками| Bed and breakfast'!DH7</f>
        <v>14650</v>
      </c>
      <c r="DI7" s="8">
        <f>'C завтраками| Bed and breakfast'!DI7</f>
        <v>14650</v>
      </c>
      <c r="DJ7" s="8">
        <f>'C завтраками| Bed and breakfast'!DJ7</f>
        <v>15150</v>
      </c>
      <c r="DK7" s="8">
        <f>'C завтраками| Bed and breakfast'!DK7</f>
        <v>15150</v>
      </c>
      <c r="DL7" s="8">
        <f>'C завтраками| Bed and breakfast'!DL7</f>
        <v>14650</v>
      </c>
      <c r="DM7" s="8">
        <f>'C завтраками| Bed and breakfast'!DM7</f>
        <v>14650</v>
      </c>
      <c r="DN7" s="8">
        <f>'C завтраками| Bed and breakfast'!DN7</f>
        <v>14650</v>
      </c>
      <c r="DO7" s="8">
        <f>'C завтраками| Bed and breakfast'!DO7</f>
        <v>13650</v>
      </c>
      <c r="DP7" s="8">
        <f>'C завтраками| Bed and breakfast'!DP7</f>
        <v>13650</v>
      </c>
      <c r="DQ7" s="8">
        <f>'C завтраками| Bed and breakfast'!DQ7</f>
        <v>14350</v>
      </c>
      <c r="DR7" s="8">
        <f>'C завтраками| Bed and breakfast'!DR7</f>
        <v>14350</v>
      </c>
      <c r="DS7" s="8">
        <f>'C завтраками| Bed and breakfast'!DS7</f>
        <v>13650</v>
      </c>
      <c r="DT7" s="8">
        <f>'C завтраками| Bed and breakfast'!DT7</f>
        <v>13650</v>
      </c>
      <c r="DU7" s="8">
        <f>'C завтраками| Bed and breakfast'!DU7</f>
        <v>13650</v>
      </c>
      <c r="DV7" s="8">
        <f>'C завтраками| Bed and breakfast'!DV7</f>
        <v>13650</v>
      </c>
      <c r="DW7" s="8">
        <f>'C завтраками| Bed and breakfast'!DW7</f>
        <v>13650</v>
      </c>
      <c r="DX7" s="8">
        <f>'C завтраками| Bed and breakfast'!DX7</f>
        <v>14350</v>
      </c>
      <c r="DY7" s="8">
        <f>'C завтраками| Bed and breakfast'!DY7</f>
        <v>14350</v>
      </c>
      <c r="DZ7" s="8">
        <f>'C завтраками| Bed and breakfast'!DZ7</f>
        <v>13650</v>
      </c>
      <c r="EA7" s="8">
        <f>'C завтраками| Bed and breakfast'!EA7</f>
        <v>13650</v>
      </c>
      <c r="EB7" s="8">
        <f>'C завтраками| Bed and breakfast'!EB7</f>
        <v>13650</v>
      </c>
      <c r="EC7" s="8">
        <f>'C завтраками| Bed and breakfast'!EC7</f>
        <v>13650</v>
      </c>
      <c r="ED7" s="8">
        <f>'C завтраками| Bed and breakfast'!ED7</f>
        <v>14650</v>
      </c>
    </row>
    <row r="8" spans="1:134" s="53" customFormat="1" x14ac:dyDescent="0.2">
      <c r="A8" s="88">
        <v>2</v>
      </c>
      <c r="B8" s="8">
        <f>'C завтраками| Bed and breakfast'!B8</f>
        <v>17500</v>
      </c>
      <c r="C8" s="8">
        <f>'C завтраками| Bed and breakfast'!C8</f>
        <v>17500</v>
      </c>
      <c r="D8" s="8">
        <f>'C завтраками| Bed and breakfast'!D8</f>
        <v>19100</v>
      </c>
      <c r="E8" s="8">
        <f>'C завтраками| Bed and breakfast'!E8</f>
        <v>20700</v>
      </c>
      <c r="F8" s="8">
        <f>'C завтраками| Bed and breakfast'!F8</f>
        <v>23000</v>
      </c>
      <c r="G8" s="8">
        <f>'C завтраками| Bed and breakfast'!G8</f>
        <v>25300</v>
      </c>
      <c r="H8" s="8">
        <f>'C завтраками| Bed and breakfast'!H8</f>
        <v>25300</v>
      </c>
      <c r="I8" s="8">
        <f>'C завтраками| Bed and breakfast'!I8</f>
        <v>23000</v>
      </c>
      <c r="J8" s="8">
        <f>'C завтраками| Bed and breakfast'!J8</f>
        <v>25300</v>
      </c>
      <c r="K8" s="8">
        <f>'C завтраками| Bed and breakfast'!K8</f>
        <v>19100</v>
      </c>
      <c r="L8" s="8">
        <f>'C завтраками| Bed and breakfast'!L8</f>
        <v>18050</v>
      </c>
      <c r="M8" s="8">
        <f>'C завтраками| Bed and breakfast'!M8</f>
        <v>39500</v>
      </c>
      <c r="N8" s="8">
        <f>'C завтраками| Bed and breakfast'!N8</f>
        <v>54000</v>
      </c>
      <c r="O8" s="8">
        <f>'C завтраками| Bed and breakfast'!O8</f>
        <v>54000</v>
      </c>
      <c r="P8" s="8">
        <f>'C завтраками| Bed and breakfast'!P8</f>
        <v>54000</v>
      </c>
      <c r="Q8" s="8">
        <f>'C завтраками| Bed and breakfast'!Q8</f>
        <v>47000</v>
      </c>
      <c r="R8" s="8">
        <f>'C завтраками| Bed and breakfast'!R8</f>
        <v>47000</v>
      </c>
      <c r="S8" s="8">
        <f>'C завтраками| Bed and breakfast'!S8</f>
        <v>47000</v>
      </c>
      <c r="T8" s="8">
        <f>'C завтраками| Bed and breakfast'!T8</f>
        <v>47000</v>
      </c>
      <c r="U8" s="8">
        <f>'C завтраками| Bed and breakfast'!U8</f>
        <v>47000</v>
      </c>
      <c r="V8" s="8">
        <f>'C завтраками| Bed and breakfast'!V8</f>
        <v>47000</v>
      </c>
      <c r="W8" s="8">
        <f>'C завтраками| Bed and breakfast'!W8</f>
        <v>38400</v>
      </c>
      <c r="X8" s="8">
        <f>'C завтраками| Bed and breakfast'!X8</f>
        <v>21900</v>
      </c>
      <c r="Y8" s="8">
        <f>'C завтраками| Bed and breakfast'!Y8</f>
        <v>21900</v>
      </c>
      <c r="Z8" s="8">
        <f>'C завтраками| Bed and breakfast'!Z8</f>
        <v>21900</v>
      </c>
      <c r="AA8" s="8">
        <f>'C завтраками| Bed and breakfast'!AA8</f>
        <v>21900</v>
      </c>
      <c r="AB8" s="8">
        <f>'C завтраками| Bed and breakfast'!AB8</f>
        <v>21900</v>
      </c>
      <c r="AC8" s="8">
        <f>'C завтраками| Bed and breakfast'!AC8</f>
        <v>23900</v>
      </c>
      <c r="AD8" s="8">
        <f>'C завтраками| Bed and breakfast'!AD8</f>
        <v>23900</v>
      </c>
      <c r="AE8" s="8">
        <f>'C завтраками| Bed and breakfast'!AE8</f>
        <v>23900</v>
      </c>
      <c r="AF8" s="8">
        <f>'C завтраками| Bed and breakfast'!AF8</f>
        <v>23900</v>
      </c>
      <c r="AG8" s="8">
        <f>'C завтраками| Bed and breakfast'!AG8</f>
        <v>23900</v>
      </c>
      <c r="AH8" s="8">
        <f>'C завтраками| Bed and breakfast'!AH8</f>
        <v>21900</v>
      </c>
      <c r="AI8" s="8">
        <f>'C завтраками| Bed and breakfast'!AI8</f>
        <v>21900</v>
      </c>
      <c r="AJ8" s="8">
        <f>'C завтраками| Bed and breakfast'!AJ8</f>
        <v>21900</v>
      </c>
      <c r="AK8" s="8">
        <f>'C завтраками| Bed and breakfast'!AK8</f>
        <v>21900</v>
      </c>
      <c r="AL8" s="8">
        <f>'C завтраками| Bed and breakfast'!AL8</f>
        <v>21900</v>
      </c>
      <c r="AM8" s="8">
        <f>'C завтраками| Bed and breakfast'!AM8</f>
        <v>25900</v>
      </c>
      <c r="AN8" s="8">
        <f>'C завтраками| Bed and breakfast'!AN8</f>
        <v>25900</v>
      </c>
      <c r="AO8" s="8">
        <f>'C завтраками| Bed and breakfast'!AO8</f>
        <v>25900</v>
      </c>
      <c r="AP8" s="8">
        <f>'C завтраками| Bed and breakfast'!AP8</f>
        <v>25900</v>
      </c>
      <c r="AQ8" s="8">
        <f>'C завтраками| Bed and breakfast'!AQ8</f>
        <v>25900</v>
      </c>
      <c r="AR8" s="8">
        <f>'C завтраками| Bed and breakfast'!AR8</f>
        <v>27900</v>
      </c>
      <c r="AS8" s="8">
        <f>'C завтраками| Bed and breakfast'!AS8</f>
        <v>30400</v>
      </c>
      <c r="AT8" s="8">
        <f>'C завтраками| Bed and breakfast'!AT8</f>
        <v>30900</v>
      </c>
      <c r="AU8" s="8">
        <f>'C завтраками| Bed and breakfast'!AU8</f>
        <v>30900</v>
      </c>
      <c r="AV8" s="8">
        <f>'C завтраками| Bed and breakfast'!AV8</f>
        <v>30900</v>
      </c>
      <c r="AW8" s="8">
        <f>'C завтраками| Bed and breakfast'!AW8</f>
        <v>30900</v>
      </c>
      <c r="AX8" s="8">
        <f>'C завтраками| Bed and breakfast'!AX8</f>
        <v>30900</v>
      </c>
      <c r="AY8" s="8">
        <f>'C завтраками| Bed and breakfast'!AY8</f>
        <v>30900</v>
      </c>
      <c r="AZ8" s="8">
        <f>'C завтраками| Bed and breakfast'!AZ8</f>
        <v>30900</v>
      </c>
      <c r="BA8" s="8">
        <f>'C завтраками| Bed and breakfast'!BA8</f>
        <v>30900</v>
      </c>
      <c r="BB8" s="8">
        <f>'C завтраками| Bed and breakfast'!BB8</f>
        <v>30900</v>
      </c>
      <c r="BC8" s="8">
        <f>'C завтраками| Bed and breakfast'!BC8</f>
        <v>30900</v>
      </c>
      <c r="BD8" s="8">
        <f>'C завтраками| Bed and breakfast'!BD8</f>
        <v>28900</v>
      </c>
      <c r="BE8" s="8">
        <f>'C завтраками| Bed and breakfast'!BE8</f>
        <v>28900</v>
      </c>
      <c r="BF8" s="8">
        <f>'C завтраками| Bed and breakfast'!BF8</f>
        <v>30900</v>
      </c>
      <c r="BG8" s="8">
        <f>'C завтраками| Bed and breakfast'!BG8</f>
        <v>30900</v>
      </c>
      <c r="BH8" s="8">
        <f>'C завтраками| Bed and breakfast'!BH8</f>
        <v>32900</v>
      </c>
      <c r="BI8" s="8">
        <f>'C завтраками| Bed and breakfast'!BI8</f>
        <v>35400</v>
      </c>
      <c r="BJ8" s="8">
        <f>'C завтраками| Bed and breakfast'!BJ8</f>
        <v>35400</v>
      </c>
      <c r="BK8" s="8">
        <f>'C завтраками| Bed and breakfast'!BK8</f>
        <v>35400</v>
      </c>
      <c r="BL8" s="8">
        <f>'C завтраками| Bed and breakfast'!BL8</f>
        <v>35400</v>
      </c>
      <c r="BM8" s="8">
        <f>'C завтраками| Bed and breakfast'!BM8</f>
        <v>37900</v>
      </c>
      <c r="BN8" s="8">
        <f>'C завтраками| Bed and breakfast'!BN8</f>
        <v>40900</v>
      </c>
      <c r="BO8" s="8">
        <f>'C завтраками| Bed and breakfast'!BO8</f>
        <v>40900</v>
      </c>
      <c r="BP8" s="8">
        <f>'C завтраками| Bed and breakfast'!BP8</f>
        <v>37900</v>
      </c>
      <c r="BQ8" s="8">
        <f>'C завтраками| Bed and breakfast'!BQ8</f>
        <v>32900</v>
      </c>
      <c r="BR8" s="8">
        <f>'C завтраками| Bed and breakfast'!BR8</f>
        <v>32900</v>
      </c>
      <c r="BS8" s="8">
        <f>'C завтраками| Bed and breakfast'!BS8</f>
        <v>35400</v>
      </c>
      <c r="BT8" s="8">
        <f>'C завтраками| Bed and breakfast'!BT8</f>
        <v>35400</v>
      </c>
      <c r="BU8" s="8">
        <f>'C завтраками| Bed and breakfast'!BU8</f>
        <v>26900</v>
      </c>
      <c r="BV8" s="8">
        <f>'C завтраками| Bed and breakfast'!BV8</f>
        <v>27350</v>
      </c>
      <c r="BW8" s="8">
        <f>'C завтраками| Bed and breakfast'!BW8</f>
        <v>27350</v>
      </c>
      <c r="BX8" s="8">
        <f>'C завтраками| Bed and breakfast'!BX8</f>
        <v>27350</v>
      </c>
      <c r="BY8" s="8">
        <f>'C завтраками| Bed and breakfast'!BY8</f>
        <v>25850</v>
      </c>
      <c r="BZ8" s="8">
        <f>'C завтраками| Bed and breakfast'!BZ8</f>
        <v>25850</v>
      </c>
      <c r="CA8" s="8">
        <f>'C завтраками| Bed and breakfast'!CA8</f>
        <v>27350</v>
      </c>
      <c r="CB8" s="8">
        <f>'C завтраками| Bed and breakfast'!CB8</f>
        <v>27350</v>
      </c>
      <c r="CC8" s="8">
        <f>'C завтраками| Bed and breakfast'!CC8</f>
        <v>27350</v>
      </c>
      <c r="CD8" s="8">
        <f>'C завтраками| Bed and breakfast'!CD8</f>
        <v>25850</v>
      </c>
      <c r="CE8" s="8">
        <f>'C завтраками| Bed and breakfast'!CE8</f>
        <v>25850</v>
      </c>
      <c r="CF8" s="8">
        <f>'C завтраками| Bed and breakfast'!CF8</f>
        <v>25850</v>
      </c>
      <c r="CG8" s="8">
        <f>'C завтраками| Bed and breakfast'!CG8</f>
        <v>25850</v>
      </c>
      <c r="CH8" s="8">
        <f>'C завтраками| Bed and breakfast'!CH8</f>
        <v>25850</v>
      </c>
      <c r="CI8" s="8">
        <f>'C завтраками| Bed and breakfast'!CI8</f>
        <v>25850</v>
      </c>
      <c r="CJ8" s="8">
        <f>'C завтраками| Bed and breakfast'!CJ8</f>
        <v>25850</v>
      </c>
      <c r="CK8" s="8">
        <f>'C завтраками| Bed and breakfast'!CK8</f>
        <v>25850</v>
      </c>
      <c r="CL8" s="8">
        <f>'C завтраками| Bed and breakfast'!CL8</f>
        <v>25850</v>
      </c>
      <c r="CM8" s="8">
        <f>'C завтраками| Bed and breakfast'!CM8</f>
        <v>25850</v>
      </c>
      <c r="CN8" s="8">
        <f>'C завтраками| Bed and breakfast'!CN8</f>
        <v>25850</v>
      </c>
      <c r="CO8" s="8">
        <f>'C завтраками| Bed and breakfast'!CO8</f>
        <v>25850</v>
      </c>
      <c r="CP8" s="8">
        <f>'C завтраками| Bed and breakfast'!CP8</f>
        <v>25850</v>
      </c>
      <c r="CQ8" s="8">
        <f>'C завтраками| Bed and breakfast'!CQ8</f>
        <v>25850</v>
      </c>
      <c r="CR8" s="8">
        <f>'C завтраками| Bed and breakfast'!CR8</f>
        <v>25850</v>
      </c>
      <c r="CS8" s="8">
        <f>'C завтраками| Bed and breakfast'!CS8</f>
        <v>25850</v>
      </c>
      <c r="CT8" s="8">
        <f>'C завтраками| Bed and breakfast'!CT8</f>
        <v>25850</v>
      </c>
      <c r="CU8" s="8">
        <f>'C завтраками| Bed and breakfast'!CU8</f>
        <v>25850</v>
      </c>
      <c r="CV8" s="8">
        <f>'C завтраками| Bed and breakfast'!CV8</f>
        <v>25850</v>
      </c>
      <c r="CW8" s="8">
        <f>'C завтраками| Bed and breakfast'!CW8</f>
        <v>25850</v>
      </c>
      <c r="CX8" s="8">
        <f>'C завтраками| Bed and breakfast'!CX8</f>
        <v>25850</v>
      </c>
      <c r="CY8" s="8">
        <f>'C завтраками| Bed and breakfast'!CY8</f>
        <v>25850</v>
      </c>
      <c r="CZ8" s="8">
        <f>'C завтраками| Bed and breakfast'!CZ8</f>
        <v>25850</v>
      </c>
      <c r="DA8" s="8">
        <f>'C завтраками| Bed and breakfast'!DA8</f>
        <v>16500</v>
      </c>
      <c r="DB8" s="8">
        <f>'C завтраками| Bed and breakfast'!DB8</f>
        <v>16500</v>
      </c>
      <c r="DC8" s="8">
        <f>'C завтраками| Bed and breakfast'!DC8</f>
        <v>17000</v>
      </c>
      <c r="DD8" s="8">
        <f>'C завтраками| Bed and breakfast'!DD8</f>
        <v>17000</v>
      </c>
      <c r="DE8" s="8">
        <f>'C завтраками| Bed and breakfast'!DE8</f>
        <v>16500</v>
      </c>
      <c r="DF8" s="8">
        <f>'C завтраками| Bed and breakfast'!DF8</f>
        <v>16500</v>
      </c>
      <c r="DG8" s="8">
        <f>'C завтраками| Bed and breakfast'!DG8</f>
        <v>16500</v>
      </c>
      <c r="DH8" s="8">
        <f>'C завтраками| Bed and breakfast'!DH8</f>
        <v>16500</v>
      </c>
      <c r="DI8" s="8">
        <f>'C завтраками| Bed and breakfast'!DI8</f>
        <v>16500</v>
      </c>
      <c r="DJ8" s="8">
        <f>'C завтраками| Bed and breakfast'!DJ8</f>
        <v>17000</v>
      </c>
      <c r="DK8" s="8">
        <f>'C завтраками| Bed and breakfast'!DK8</f>
        <v>17000</v>
      </c>
      <c r="DL8" s="8">
        <f>'C завтраками| Bed and breakfast'!DL8</f>
        <v>16500</v>
      </c>
      <c r="DM8" s="8">
        <f>'C завтраками| Bed and breakfast'!DM8</f>
        <v>16500</v>
      </c>
      <c r="DN8" s="8">
        <f>'C завтраками| Bed and breakfast'!DN8</f>
        <v>16500</v>
      </c>
      <c r="DO8" s="8">
        <f>'C завтраками| Bed and breakfast'!DO8</f>
        <v>15500</v>
      </c>
      <c r="DP8" s="8">
        <f>'C завтраками| Bed and breakfast'!DP8</f>
        <v>15500</v>
      </c>
      <c r="DQ8" s="8">
        <f>'C завтраками| Bed and breakfast'!DQ8</f>
        <v>16200</v>
      </c>
      <c r="DR8" s="8">
        <f>'C завтраками| Bed and breakfast'!DR8</f>
        <v>16200</v>
      </c>
      <c r="DS8" s="8">
        <f>'C завтраками| Bed and breakfast'!DS8</f>
        <v>15500</v>
      </c>
      <c r="DT8" s="8">
        <f>'C завтраками| Bed and breakfast'!DT8</f>
        <v>15500</v>
      </c>
      <c r="DU8" s="8">
        <f>'C завтраками| Bed and breakfast'!DU8</f>
        <v>15500</v>
      </c>
      <c r="DV8" s="8">
        <f>'C завтраками| Bed and breakfast'!DV8</f>
        <v>15500</v>
      </c>
      <c r="DW8" s="8">
        <f>'C завтраками| Bed and breakfast'!DW8</f>
        <v>15500</v>
      </c>
      <c r="DX8" s="8">
        <f>'C завтраками| Bed and breakfast'!DX8</f>
        <v>16200</v>
      </c>
      <c r="DY8" s="8">
        <f>'C завтраками| Bed and breakfast'!DY8</f>
        <v>16200</v>
      </c>
      <c r="DZ8" s="8">
        <f>'C завтраками| Bed and breakfast'!DZ8</f>
        <v>15500</v>
      </c>
      <c r="EA8" s="8">
        <f>'C завтраками| Bed and breakfast'!EA8</f>
        <v>15500</v>
      </c>
      <c r="EB8" s="8">
        <f>'C завтраками| Bed and breakfast'!EB8</f>
        <v>15500</v>
      </c>
      <c r="EC8" s="8">
        <f>'C завтраками| Bed and breakfast'!EC8</f>
        <v>15500</v>
      </c>
      <c r="ED8" s="8">
        <f>'C завтраками| Bed and breakfast'!ED8</f>
        <v>16500</v>
      </c>
    </row>
    <row r="9" spans="1:134" s="53" customFormat="1" x14ac:dyDescent="0.2">
      <c r="A9" s="42" t="s">
        <v>234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row>
    <row r="10" spans="1:134" s="53" customFormat="1" x14ac:dyDescent="0.2">
      <c r="A10" s="180">
        <v>1</v>
      </c>
      <c r="B10" s="8">
        <f>'C завтраками| Bed and breakfast'!B10</f>
        <v>16800</v>
      </c>
      <c r="C10" s="8">
        <f>'C завтраками| Bed and breakfast'!C10</f>
        <v>16800</v>
      </c>
      <c r="D10" s="8">
        <f>'C завтраками| Bed and breakfast'!D10</f>
        <v>18400</v>
      </c>
      <c r="E10" s="8">
        <f>'C завтраками| Bed and breakfast'!E10</f>
        <v>20000</v>
      </c>
      <c r="F10" s="8">
        <f>'C завтраками| Bed and breakfast'!F10</f>
        <v>22300</v>
      </c>
      <c r="G10" s="8">
        <f>'C завтраками| Bed and breakfast'!G10</f>
        <v>24600</v>
      </c>
      <c r="H10" s="8">
        <f>'C завтраками| Bed and breakfast'!H10</f>
        <v>24600</v>
      </c>
      <c r="I10" s="8">
        <f>'C завтраками| Bed and breakfast'!I10</f>
        <v>22300</v>
      </c>
      <c r="J10" s="8">
        <f>'C завтраками| Bed and breakfast'!J10</f>
        <v>24600</v>
      </c>
      <c r="K10" s="8">
        <f>'C завтраками| Bed and breakfast'!K10</f>
        <v>18400</v>
      </c>
      <c r="L10" s="8">
        <f>'C завтраками| Bed and breakfast'!L10</f>
        <v>17800</v>
      </c>
      <c r="M10" s="8">
        <f>'C завтраками| Bed and breakfast'!M10</f>
        <v>39250</v>
      </c>
      <c r="N10" s="8">
        <f>'C завтраками| Bed and breakfast'!N10</f>
        <v>53750</v>
      </c>
      <c r="O10" s="8">
        <f>'C завтраками| Bed and breakfast'!O10</f>
        <v>53750</v>
      </c>
      <c r="P10" s="8">
        <f>'C завтраками| Bed and breakfast'!P10</f>
        <v>53750</v>
      </c>
      <c r="Q10" s="8">
        <f>'C завтраками| Bed and breakfast'!Q10</f>
        <v>46750</v>
      </c>
      <c r="R10" s="8">
        <f>'C завтраками| Bed and breakfast'!R10</f>
        <v>46750</v>
      </c>
      <c r="S10" s="8">
        <f>'C завтраками| Bed and breakfast'!S10</f>
        <v>46750</v>
      </c>
      <c r="T10" s="8">
        <f>'C завтраками| Bed and breakfast'!T10</f>
        <v>46750</v>
      </c>
      <c r="U10" s="8">
        <f>'C завтраками| Bed and breakfast'!U10</f>
        <v>46750</v>
      </c>
      <c r="V10" s="8">
        <f>'C завтраками| Bed and breakfast'!V10</f>
        <v>46750</v>
      </c>
      <c r="W10" s="8">
        <f>'C завтраками| Bed and breakfast'!W10</f>
        <v>38450</v>
      </c>
      <c r="X10" s="8">
        <f>'C завтраками| Bed and breakfast'!X10</f>
        <v>21950</v>
      </c>
      <c r="Y10" s="8">
        <f>'C завтраками| Bed and breakfast'!Y10</f>
        <v>21950</v>
      </c>
      <c r="Z10" s="8">
        <f>'C завтраками| Bed and breakfast'!Z10</f>
        <v>21950</v>
      </c>
      <c r="AA10" s="8">
        <f>'C завтраками| Bed and breakfast'!AA10</f>
        <v>21950</v>
      </c>
      <c r="AB10" s="8">
        <f>'C завтраками| Bed and breakfast'!AB10</f>
        <v>21950</v>
      </c>
      <c r="AC10" s="8">
        <f>'C завтраками| Bed and breakfast'!AC10</f>
        <v>23950</v>
      </c>
      <c r="AD10" s="8">
        <f>'C завтраками| Bed and breakfast'!AD10</f>
        <v>23950</v>
      </c>
      <c r="AE10" s="8">
        <f>'C завтраками| Bed and breakfast'!AE10</f>
        <v>23950</v>
      </c>
      <c r="AF10" s="8">
        <f>'C завтраками| Bed and breakfast'!AF10</f>
        <v>23950</v>
      </c>
      <c r="AG10" s="8">
        <f>'C завтраками| Bed and breakfast'!AG10</f>
        <v>23950</v>
      </c>
      <c r="AH10" s="8">
        <f>'C завтраками| Bed and breakfast'!AH10</f>
        <v>21950</v>
      </c>
      <c r="AI10" s="8">
        <f>'C завтраками| Bed and breakfast'!AI10</f>
        <v>21950</v>
      </c>
      <c r="AJ10" s="8">
        <f>'C завтраками| Bed and breakfast'!AJ10</f>
        <v>21950</v>
      </c>
      <c r="AK10" s="8">
        <f>'C завтраками| Bed and breakfast'!AK10</f>
        <v>21950</v>
      </c>
      <c r="AL10" s="8">
        <f>'C завтраками| Bed and breakfast'!AL10</f>
        <v>21950</v>
      </c>
      <c r="AM10" s="8">
        <f>'C завтраками| Bed and breakfast'!AM10</f>
        <v>25950</v>
      </c>
      <c r="AN10" s="8">
        <f>'C завтраками| Bed and breakfast'!AN10</f>
        <v>25950</v>
      </c>
      <c r="AO10" s="8">
        <f>'C завтраками| Bed and breakfast'!AO10</f>
        <v>25950</v>
      </c>
      <c r="AP10" s="8">
        <f>'C завтраками| Bed and breakfast'!AP10</f>
        <v>25950</v>
      </c>
      <c r="AQ10" s="8">
        <f>'C завтраками| Bed and breakfast'!AQ10</f>
        <v>25950</v>
      </c>
      <c r="AR10" s="8">
        <f>'C завтраками| Bed and breakfast'!AR10</f>
        <v>27950</v>
      </c>
      <c r="AS10" s="8">
        <f>'C завтраками| Bed and breakfast'!AS10</f>
        <v>30450</v>
      </c>
      <c r="AT10" s="8">
        <f>'C завтраками| Bed and breakfast'!AT10</f>
        <v>30950</v>
      </c>
      <c r="AU10" s="8">
        <f>'C завтраками| Bed and breakfast'!AU10</f>
        <v>30950</v>
      </c>
      <c r="AV10" s="8">
        <f>'C завтраками| Bed and breakfast'!AV10</f>
        <v>30950</v>
      </c>
      <c r="AW10" s="8">
        <f>'C завтраками| Bed and breakfast'!AW10</f>
        <v>30950</v>
      </c>
      <c r="AX10" s="8">
        <f>'C завтраками| Bed and breakfast'!AX10</f>
        <v>30950</v>
      </c>
      <c r="AY10" s="8">
        <f>'C завтраками| Bed and breakfast'!AY10</f>
        <v>30950</v>
      </c>
      <c r="AZ10" s="8">
        <f>'C завтраками| Bed and breakfast'!AZ10</f>
        <v>30950</v>
      </c>
      <c r="BA10" s="8">
        <f>'C завтраками| Bed and breakfast'!BA10</f>
        <v>30950</v>
      </c>
      <c r="BB10" s="8">
        <f>'C завтраками| Bed and breakfast'!BB10</f>
        <v>30950</v>
      </c>
      <c r="BC10" s="8">
        <f>'C завтраками| Bed and breakfast'!BC10</f>
        <v>30950</v>
      </c>
      <c r="BD10" s="8">
        <f>'C завтраками| Bed and breakfast'!BD10</f>
        <v>28950</v>
      </c>
      <c r="BE10" s="8">
        <f>'C завтраками| Bed and breakfast'!BE10</f>
        <v>28950</v>
      </c>
      <c r="BF10" s="8">
        <f>'C завтраками| Bed and breakfast'!BF10</f>
        <v>30950</v>
      </c>
      <c r="BG10" s="8">
        <f>'C завтраками| Bed and breakfast'!BG10</f>
        <v>30950</v>
      </c>
      <c r="BH10" s="8">
        <f>'C завтраками| Bed and breakfast'!BH10</f>
        <v>32950</v>
      </c>
      <c r="BI10" s="8">
        <f>'C завтраками| Bed and breakfast'!BI10</f>
        <v>35450</v>
      </c>
      <c r="BJ10" s="8">
        <f>'C завтраками| Bed and breakfast'!BJ10</f>
        <v>35450</v>
      </c>
      <c r="BK10" s="8">
        <f>'C завтраками| Bed and breakfast'!BK10</f>
        <v>35450</v>
      </c>
      <c r="BL10" s="8">
        <f>'C завтраками| Bed and breakfast'!BL10</f>
        <v>35450</v>
      </c>
      <c r="BM10" s="8">
        <f>'C завтраками| Bed and breakfast'!BM10</f>
        <v>37950</v>
      </c>
      <c r="BN10" s="8">
        <f>'C завтраками| Bed and breakfast'!BN10</f>
        <v>40950</v>
      </c>
      <c r="BO10" s="8">
        <f>'C завтраками| Bed and breakfast'!BO10</f>
        <v>40950</v>
      </c>
      <c r="BP10" s="8">
        <f>'C завтраками| Bed and breakfast'!BP10</f>
        <v>37950</v>
      </c>
      <c r="BQ10" s="8">
        <f>'C завтраками| Bed and breakfast'!BQ10</f>
        <v>32950</v>
      </c>
      <c r="BR10" s="8">
        <f>'C завтраками| Bed and breakfast'!BR10</f>
        <v>32950</v>
      </c>
      <c r="BS10" s="8">
        <f>'C завтраками| Bed and breakfast'!BS10</f>
        <v>35450</v>
      </c>
      <c r="BT10" s="8">
        <f>'C завтраками| Bed and breakfast'!BT10</f>
        <v>35450</v>
      </c>
      <c r="BU10" s="8">
        <f>'C завтраками| Bed and breakfast'!BU10</f>
        <v>26950</v>
      </c>
      <c r="BV10" s="8">
        <f>'C завтраками| Bed and breakfast'!BV10</f>
        <v>27400</v>
      </c>
      <c r="BW10" s="8">
        <f>'C завтраками| Bed and breakfast'!BW10</f>
        <v>27400</v>
      </c>
      <c r="BX10" s="8">
        <f>'C завтраками| Bed and breakfast'!BX10</f>
        <v>27400</v>
      </c>
      <c r="BY10" s="8">
        <f>'C завтраками| Bed and breakfast'!BY10</f>
        <v>25900</v>
      </c>
      <c r="BZ10" s="8">
        <f>'C завтраками| Bed and breakfast'!BZ10</f>
        <v>25900</v>
      </c>
      <c r="CA10" s="8">
        <f>'C завтраками| Bed and breakfast'!CA10</f>
        <v>27400</v>
      </c>
      <c r="CB10" s="8">
        <f>'C завтраками| Bed and breakfast'!CB10</f>
        <v>27400</v>
      </c>
      <c r="CC10" s="8">
        <f>'C завтраками| Bed and breakfast'!CC10</f>
        <v>27400</v>
      </c>
      <c r="CD10" s="8">
        <f>'C завтраками| Bed and breakfast'!CD10</f>
        <v>25900</v>
      </c>
      <c r="CE10" s="8">
        <f>'C завтраками| Bed and breakfast'!CE10</f>
        <v>25900</v>
      </c>
      <c r="CF10" s="8">
        <f>'C завтраками| Bed and breakfast'!CF10</f>
        <v>25900</v>
      </c>
      <c r="CG10" s="8">
        <f>'C завтраками| Bed and breakfast'!CG10</f>
        <v>25900</v>
      </c>
      <c r="CH10" s="8">
        <f>'C завтраками| Bed and breakfast'!CH10</f>
        <v>25900</v>
      </c>
      <c r="CI10" s="8">
        <f>'C завтраками| Bed and breakfast'!CI10</f>
        <v>25900</v>
      </c>
      <c r="CJ10" s="8">
        <f>'C завтраками| Bed and breakfast'!CJ10</f>
        <v>25900</v>
      </c>
      <c r="CK10" s="8">
        <f>'C завтраками| Bed and breakfast'!CK10</f>
        <v>25900</v>
      </c>
      <c r="CL10" s="8">
        <f>'C завтраками| Bed and breakfast'!CL10</f>
        <v>25900</v>
      </c>
      <c r="CM10" s="8">
        <f>'C завтраками| Bed and breakfast'!CM10</f>
        <v>25900</v>
      </c>
      <c r="CN10" s="8">
        <f>'C завтраками| Bed and breakfast'!CN10</f>
        <v>25900</v>
      </c>
      <c r="CO10" s="8">
        <f>'C завтраками| Bed and breakfast'!CO10</f>
        <v>25900</v>
      </c>
      <c r="CP10" s="8">
        <f>'C завтраками| Bed and breakfast'!CP10</f>
        <v>25900</v>
      </c>
      <c r="CQ10" s="8">
        <f>'C завтраками| Bed and breakfast'!CQ10</f>
        <v>25900</v>
      </c>
      <c r="CR10" s="8">
        <f>'C завтраками| Bed and breakfast'!CR10</f>
        <v>25900</v>
      </c>
      <c r="CS10" s="8">
        <f>'C завтраками| Bed and breakfast'!CS10</f>
        <v>25900</v>
      </c>
      <c r="CT10" s="8">
        <f>'C завтраками| Bed and breakfast'!CT10</f>
        <v>25900</v>
      </c>
      <c r="CU10" s="8">
        <f>'C завтраками| Bed and breakfast'!CU10</f>
        <v>25900</v>
      </c>
      <c r="CV10" s="8">
        <f>'C завтраками| Bed and breakfast'!CV10</f>
        <v>25900</v>
      </c>
      <c r="CW10" s="8">
        <f>'C завтраками| Bed and breakfast'!CW10</f>
        <v>25900</v>
      </c>
      <c r="CX10" s="8">
        <f>'C завтраками| Bed and breakfast'!CX10</f>
        <v>25900</v>
      </c>
      <c r="CY10" s="8">
        <f>'C завтраками| Bed and breakfast'!CY10</f>
        <v>25900</v>
      </c>
      <c r="CZ10" s="8">
        <f>'C завтраками| Bed and breakfast'!CZ10</f>
        <v>25900</v>
      </c>
      <c r="DA10" s="8">
        <f>'C завтраками| Bed and breakfast'!DA10</f>
        <v>16650</v>
      </c>
      <c r="DB10" s="8">
        <f>'C завтраками| Bed and breakfast'!DB10</f>
        <v>16650</v>
      </c>
      <c r="DC10" s="8">
        <f>'C завтраками| Bed and breakfast'!DC10</f>
        <v>17150</v>
      </c>
      <c r="DD10" s="8">
        <f>'C завтраками| Bed and breakfast'!DD10</f>
        <v>17150</v>
      </c>
      <c r="DE10" s="8">
        <f>'C завтраками| Bed and breakfast'!DE10</f>
        <v>16650</v>
      </c>
      <c r="DF10" s="8">
        <f>'C завтраками| Bed and breakfast'!DF10</f>
        <v>16650</v>
      </c>
      <c r="DG10" s="8">
        <f>'C завтраками| Bed and breakfast'!DG10</f>
        <v>16650</v>
      </c>
      <c r="DH10" s="8">
        <f>'C завтраками| Bed and breakfast'!DH10</f>
        <v>16650</v>
      </c>
      <c r="DI10" s="8">
        <f>'C завтраками| Bed and breakfast'!DI10</f>
        <v>16650</v>
      </c>
      <c r="DJ10" s="8">
        <f>'C завтраками| Bed and breakfast'!DJ10</f>
        <v>17150</v>
      </c>
      <c r="DK10" s="8">
        <f>'C завтраками| Bed and breakfast'!DK10</f>
        <v>17150</v>
      </c>
      <c r="DL10" s="8">
        <f>'C завтраками| Bed and breakfast'!DL10</f>
        <v>16650</v>
      </c>
      <c r="DM10" s="8">
        <f>'C завтраками| Bed and breakfast'!DM10</f>
        <v>16650</v>
      </c>
      <c r="DN10" s="8">
        <f>'C завтраками| Bed and breakfast'!DN10</f>
        <v>16650</v>
      </c>
      <c r="DO10" s="8">
        <f>'C завтраками| Bed and breakfast'!DO10</f>
        <v>15650</v>
      </c>
      <c r="DP10" s="8">
        <f>'C завтраками| Bed and breakfast'!DP10</f>
        <v>15650</v>
      </c>
      <c r="DQ10" s="8">
        <f>'C завтраками| Bed and breakfast'!DQ10</f>
        <v>16350</v>
      </c>
      <c r="DR10" s="8">
        <f>'C завтраками| Bed and breakfast'!DR10</f>
        <v>16350</v>
      </c>
      <c r="DS10" s="8">
        <f>'C завтраками| Bed and breakfast'!DS10</f>
        <v>15650</v>
      </c>
      <c r="DT10" s="8">
        <f>'C завтраками| Bed and breakfast'!DT10</f>
        <v>15650</v>
      </c>
      <c r="DU10" s="8">
        <f>'C завтраками| Bed and breakfast'!DU10</f>
        <v>15650</v>
      </c>
      <c r="DV10" s="8">
        <f>'C завтраками| Bed and breakfast'!DV10</f>
        <v>15650</v>
      </c>
      <c r="DW10" s="8">
        <f>'C завтраками| Bed and breakfast'!DW10</f>
        <v>15650</v>
      </c>
      <c r="DX10" s="8">
        <f>'C завтраками| Bed and breakfast'!DX10</f>
        <v>16350</v>
      </c>
      <c r="DY10" s="8">
        <f>'C завтраками| Bed and breakfast'!DY10</f>
        <v>16350</v>
      </c>
      <c r="DZ10" s="8">
        <f>'C завтраками| Bed and breakfast'!DZ10</f>
        <v>15650</v>
      </c>
      <c r="EA10" s="8">
        <f>'C завтраками| Bed and breakfast'!EA10</f>
        <v>15650</v>
      </c>
      <c r="EB10" s="8">
        <f>'C завтраками| Bed and breakfast'!EB10</f>
        <v>15650</v>
      </c>
      <c r="EC10" s="8">
        <f>'C завтраками| Bed and breakfast'!EC10</f>
        <v>15650</v>
      </c>
      <c r="ED10" s="8">
        <f>'C завтраками| Bed and breakfast'!ED10</f>
        <v>16650</v>
      </c>
    </row>
    <row r="11" spans="1:134" s="53" customFormat="1" x14ac:dyDescent="0.2">
      <c r="A11" s="180">
        <v>2</v>
      </c>
      <c r="B11" s="8">
        <f>'C завтраками| Bed and breakfast'!B11</f>
        <v>18500</v>
      </c>
      <c r="C11" s="8">
        <f>'C завтраками| Bed and breakfast'!C11</f>
        <v>18500</v>
      </c>
      <c r="D11" s="8">
        <f>'C завтраками| Bed and breakfast'!D11</f>
        <v>20100</v>
      </c>
      <c r="E11" s="8">
        <f>'C завтраками| Bed and breakfast'!E11</f>
        <v>21700</v>
      </c>
      <c r="F11" s="8">
        <f>'C завтраками| Bed and breakfast'!F11</f>
        <v>24000</v>
      </c>
      <c r="G11" s="8">
        <f>'C завтраками| Bed and breakfast'!G11</f>
        <v>26300</v>
      </c>
      <c r="H11" s="8">
        <f>'C завтраками| Bed and breakfast'!H11</f>
        <v>26300</v>
      </c>
      <c r="I11" s="8">
        <f>'C завтраками| Bed and breakfast'!I11</f>
        <v>24000</v>
      </c>
      <c r="J11" s="8">
        <f>'C завтраками| Bed and breakfast'!J11</f>
        <v>26300</v>
      </c>
      <c r="K11" s="8">
        <f>'C завтраками| Bed and breakfast'!K11</f>
        <v>20100</v>
      </c>
      <c r="L11" s="8">
        <f>'C завтраками| Bed and breakfast'!L11</f>
        <v>20050</v>
      </c>
      <c r="M11" s="8">
        <f>'C завтраками| Bed and breakfast'!M11</f>
        <v>41500</v>
      </c>
      <c r="N11" s="8">
        <f>'C завтраками| Bed and breakfast'!N11</f>
        <v>56000</v>
      </c>
      <c r="O11" s="8">
        <f>'C завтраками| Bed and breakfast'!O11</f>
        <v>56000</v>
      </c>
      <c r="P11" s="8">
        <f>'C завтраками| Bed and breakfast'!P11</f>
        <v>56000</v>
      </c>
      <c r="Q11" s="8">
        <f>'C завтраками| Bed and breakfast'!Q11</f>
        <v>49000</v>
      </c>
      <c r="R11" s="8">
        <f>'C завтраками| Bed and breakfast'!R11</f>
        <v>49000</v>
      </c>
      <c r="S11" s="8">
        <f>'C завтраками| Bed and breakfast'!S11</f>
        <v>49000</v>
      </c>
      <c r="T11" s="8">
        <f>'C завтраками| Bed and breakfast'!T11</f>
        <v>49000</v>
      </c>
      <c r="U11" s="8">
        <f>'C завтраками| Bed and breakfast'!U11</f>
        <v>49000</v>
      </c>
      <c r="V11" s="8">
        <f>'C завтраками| Bed and breakfast'!V11</f>
        <v>49000</v>
      </c>
      <c r="W11" s="8">
        <f>'C завтраками| Bed and breakfast'!W11</f>
        <v>40400</v>
      </c>
      <c r="X11" s="8">
        <f>'C завтраками| Bed and breakfast'!X11</f>
        <v>23900</v>
      </c>
      <c r="Y11" s="8">
        <f>'C завтраками| Bed and breakfast'!Y11</f>
        <v>23900</v>
      </c>
      <c r="Z11" s="8">
        <f>'C завтраками| Bed and breakfast'!Z11</f>
        <v>23900</v>
      </c>
      <c r="AA11" s="8">
        <f>'C завтраками| Bed and breakfast'!AA11</f>
        <v>23900</v>
      </c>
      <c r="AB11" s="8">
        <f>'C завтраками| Bed and breakfast'!AB11</f>
        <v>23900</v>
      </c>
      <c r="AC11" s="8">
        <f>'C завтраками| Bed and breakfast'!AC11</f>
        <v>25900</v>
      </c>
      <c r="AD11" s="8">
        <f>'C завтраками| Bed and breakfast'!AD11</f>
        <v>25900</v>
      </c>
      <c r="AE11" s="8">
        <f>'C завтраками| Bed and breakfast'!AE11</f>
        <v>25900</v>
      </c>
      <c r="AF11" s="8">
        <f>'C завтраками| Bed and breakfast'!AF11</f>
        <v>25900</v>
      </c>
      <c r="AG11" s="8">
        <f>'C завтраками| Bed and breakfast'!AG11</f>
        <v>25900</v>
      </c>
      <c r="AH11" s="8">
        <f>'C завтраками| Bed and breakfast'!AH11</f>
        <v>23900</v>
      </c>
      <c r="AI11" s="8">
        <f>'C завтраками| Bed and breakfast'!AI11</f>
        <v>23900</v>
      </c>
      <c r="AJ11" s="8">
        <f>'C завтраками| Bed and breakfast'!AJ11</f>
        <v>23900</v>
      </c>
      <c r="AK11" s="8">
        <f>'C завтраками| Bed and breakfast'!AK11</f>
        <v>23900</v>
      </c>
      <c r="AL11" s="8">
        <f>'C завтраками| Bed and breakfast'!AL11</f>
        <v>23900</v>
      </c>
      <c r="AM11" s="8">
        <f>'C завтраками| Bed and breakfast'!AM11</f>
        <v>27900</v>
      </c>
      <c r="AN11" s="8">
        <f>'C завтраками| Bed and breakfast'!AN11</f>
        <v>27900</v>
      </c>
      <c r="AO11" s="8">
        <f>'C завтраками| Bed and breakfast'!AO11</f>
        <v>27900</v>
      </c>
      <c r="AP11" s="8">
        <f>'C завтраками| Bed and breakfast'!AP11</f>
        <v>27900</v>
      </c>
      <c r="AQ11" s="8">
        <f>'C завтраками| Bed and breakfast'!AQ11</f>
        <v>27900</v>
      </c>
      <c r="AR11" s="8">
        <f>'C завтраками| Bed and breakfast'!AR11</f>
        <v>29900</v>
      </c>
      <c r="AS11" s="8">
        <f>'C завтраками| Bed and breakfast'!AS11</f>
        <v>32400</v>
      </c>
      <c r="AT11" s="8">
        <f>'C завтраками| Bed and breakfast'!AT11</f>
        <v>32900</v>
      </c>
      <c r="AU11" s="8">
        <f>'C завтраками| Bed and breakfast'!AU11</f>
        <v>32900</v>
      </c>
      <c r="AV11" s="8">
        <f>'C завтраками| Bed and breakfast'!AV11</f>
        <v>32900</v>
      </c>
      <c r="AW11" s="8">
        <f>'C завтраками| Bed and breakfast'!AW11</f>
        <v>32900</v>
      </c>
      <c r="AX11" s="8">
        <f>'C завтраками| Bed and breakfast'!AX11</f>
        <v>32900</v>
      </c>
      <c r="AY11" s="8">
        <f>'C завтраками| Bed and breakfast'!AY11</f>
        <v>32900</v>
      </c>
      <c r="AZ11" s="8">
        <f>'C завтраками| Bed and breakfast'!AZ11</f>
        <v>32900</v>
      </c>
      <c r="BA11" s="8">
        <f>'C завтраками| Bed and breakfast'!BA11</f>
        <v>32900</v>
      </c>
      <c r="BB11" s="8">
        <f>'C завтраками| Bed and breakfast'!BB11</f>
        <v>32900</v>
      </c>
      <c r="BC11" s="8">
        <f>'C завтраками| Bed and breakfast'!BC11</f>
        <v>32900</v>
      </c>
      <c r="BD11" s="8">
        <f>'C завтраками| Bed and breakfast'!BD11</f>
        <v>30900</v>
      </c>
      <c r="BE11" s="8">
        <f>'C завтраками| Bed and breakfast'!BE11</f>
        <v>30900</v>
      </c>
      <c r="BF11" s="8">
        <f>'C завтраками| Bed and breakfast'!BF11</f>
        <v>32900</v>
      </c>
      <c r="BG11" s="8">
        <f>'C завтраками| Bed and breakfast'!BG11</f>
        <v>32900</v>
      </c>
      <c r="BH11" s="8">
        <f>'C завтраками| Bed and breakfast'!BH11</f>
        <v>34900</v>
      </c>
      <c r="BI11" s="8">
        <f>'C завтраками| Bed and breakfast'!BI11</f>
        <v>37400</v>
      </c>
      <c r="BJ11" s="8">
        <f>'C завтраками| Bed and breakfast'!BJ11</f>
        <v>37400</v>
      </c>
      <c r="BK11" s="8">
        <f>'C завтраками| Bed and breakfast'!BK11</f>
        <v>37400</v>
      </c>
      <c r="BL11" s="8">
        <f>'C завтраками| Bed and breakfast'!BL11</f>
        <v>37400</v>
      </c>
      <c r="BM11" s="8">
        <f>'C завтраками| Bed and breakfast'!BM11</f>
        <v>39900</v>
      </c>
      <c r="BN11" s="8">
        <f>'C завтраками| Bed and breakfast'!BN11</f>
        <v>42900</v>
      </c>
      <c r="BO11" s="8">
        <f>'C завтраками| Bed and breakfast'!BO11</f>
        <v>42900</v>
      </c>
      <c r="BP11" s="8">
        <f>'C завтраками| Bed and breakfast'!BP11</f>
        <v>39900</v>
      </c>
      <c r="BQ11" s="8">
        <f>'C завтраками| Bed and breakfast'!BQ11</f>
        <v>34900</v>
      </c>
      <c r="BR11" s="8">
        <f>'C завтраками| Bed and breakfast'!BR11</f>
        <v>34900</v>
      </c>
      <c r="BS11" s="8">
        <f>'C завтраками| Bed and breakfast'!BS11</f>
        <v>37400</v>
      </c>
      <c r="BT11" s="8">
        <f>'C завтраками| Bed and breakfast'!BT11</f>
        <v>37400</v>
      </c>
      <c r="BU11" s="8">
        <f>'C завтраками| Bed and breakfast'!BU11</f>
        <v>28900</v>
      </c>
      <c r="BV11" s="8">
        <f>'C завтраками| Bed and breakfast'!BV11</f>
        <v>29350</v>
      </c>
      <c r="BW11" s="8">
        <f>'C завтраками| Bed and breakfast'!BW11</f>
        <v>29350</v>
      </c>
      <c r="BX11" s="8">
        <f>'C завтраками| Bed and breakfast'!BX11</f>
        <v>29350</v>
      </c>
      <c r="BY11" s="8">
        <f>'C завтраками| Bed and breakfast'!BY11</f>
        <v>27850</v>
      </c>
      <c r="BZ11" s="8">
        <f>'C завтраками| Bed and breakfast'!BZ11</f>
        <v>27850</v>
      </c>
      <c r="CA11" s="8">
        <f>'C завтраками| Bed and breakfast'!CA11</f>
        <v>29350</v>
      </c>
      <c r="CB11" s="8">
        <f>'C завтраками| Bed and breakfast'!CB11</f>
        <v>29350</v>
      </c>
      <c r="CC11" s="8">
        <f>'C завтраками| Bed and breakfast'!CC11</f>
        <v>29350</v>
      </c>
      <c r="CD11" s="8">
        <f>'C завтраками| Bed and breakfast'!CD11</f>
        <v>27850</v>
      </c>
      <c r="CE11" s="8">
        <f>'C завтраками| Bed and breakfast'!CE11</f>
        <v>27850</v>
      </c>
      <c r="CF11" s="8">
        <f>'C завтраками| Bed and breakfast'!CF11</f>
        <v>27850</v>
      </c>
      <c r="CG11" s="8">
        <f>'C завтраками| Bed and breakfast'!CG11</f>
        <v>27850</v>
      </c>
      <c r="CH11" s="8">
        <f>'C завтраками| Bed and breakfast'!CH11</f>
        <v>27850</v>
      </c>
      <c r="CI11" s="8">
        <f>'C завтраками| Bed and breakfast'!CI11</f>
        <v>27850</v>
      </c>
      <c r="CJ11" s="8">
        <f>'C завтраками| Bed and breakfast'!CJ11</f>
        <v>27850</v>
      </c>
      <c r="CK11" s="8">
        <f>'C завтраками| Bed and breakfast'!CK11</f>
        <v>27850</v>
      </c>
      <c r="CL11" s="8">
        <f>'C завтраками| Bed and breakfast'!CL11</f>
        <v>27850</v>
      </c>
      <c r="CM11" s="8">
        <f>'C завтраками| Bed and breakfast'!CM11</f>
        <v>27850</v>
      </c>
      <c r="CN11" s="8">
        <f>'C завтраками| Bed and breakfast'!CN11</f>
        <v>27850</v>
      </c>
      <c r="CO11" s="8">
        <f>'C завтраками| Bed and breakfast'!CO11</f>
        <v>27850</v>
      </c>
      <c r="CP11" s="8">
        <f>'C завтраками| Bed and breakfast'!CP11</f>
        <v>27850</v>
      </c>
      <c r="CQ11" s="8">
        <f>'C завтраками| Bed and breakfast'!CQ11</f>
        <v>27850</v>
      </c>
      <c r="CR11" s="8">
        <f>'C завтраками| Bed and breakfast'!CR11</f>
        <v>27850</v>
      </c>
      <c r="CS11" s="8">
        <f>'C завтраками| Bed and breakfast'!CS11</f>
        <v>27850</v>
      </c>
      <c r="CT11" s="8">
        <f>'C завтраками| Bed and breakfast'!CT11</f>
        <v>27850</v>
      </c>
      <c r="CU11" s="8">
        <f>'C завтраками| Bed and breakfast'!CU11</f>
        <v>27850</v>
      </c>
      <c r="CV11" s="8">
        <f>'C завтраками| Bed and breakfast'!CV11</f>
        <v>27850</v>
      </c>
      <c r="CW11" s="8">
        <f>'C завтраками| Bed and breakfast'!CW11</f>
        <v>27850</v>
      </c>
      <c r="CX11" s="8">
        <f>'C завтраками| Bed and breakfast'!CX11</f>
        <v>27850</v>
      </c>
      <c r="CY11" s="8">
        <f>'C завтраками| Bed and breakfast'!CY11</f>
        <v>27850</v>
      </c>
      <c r="CZ11" s="8">
        <f>'C завтраками| Bed and breakfast'!CZ11</f>
        <v>27750</v>
      </c>
      <c r="DA11" s="8">
        <f>'C завтраками| Bed and breakfast'!DA11</f>
        <v>18500</v>
      </c>
      <c r="DB11" s="8">
        <f>'C завтраками| Bed and breakfast'!DB11</f>
        <v>18500</v>
      </c>
      <c r="DC11" s="8">
        <f>'C завтраками| Bed and breakfast'!DC11</f>
        <v>19000</v>
      </c>
      <c r="DD11" s="8">
        <f>'C завтраками| Bed and breakfast'!DD11</f>
        <v>19000</v>
      </c>
      <c r="DE11" s="8">
        <f>'C завтраками| Bed and breakfast'!DE11</f>
        <v>18500</v>
      </c>
      <c r="DF11" s="8">
        <f>'C завтраками| Bed and breakfast'!DF11</f>
        <v>18500</v>
      </c>
      <c r="DG11" s="8">
        <f>'C завтраками| Bed and breakfast'!DG11</f>
        <v>18500</v>
      </c>
      <c r="DH11" s="8">
        <f>'C завтраками| Bed and breakfast'!DH11</f>
        <v>18500</v>
      </c>
      <c r="DI11" s="8">
        <f>'C завтраками| Bed and breakfast'!DI11</f>
        <v>18500</v>
      </c>
      <c r="DJ11" s="8">
        <f>'C завтраками| Bed and breakfast'!DJ11</f>
        <v>19000</v>
      </c>
      <c r="DK11" s="8">
        <f>'C завтраками| Bed and breakfast'!DK11</f>
        <v>19000</v>
      </c>
      <c r="DL11" s="8">
        <f>'C завтраками| Bed and breakfast'!DL11</f>
        <v>18500</v>
      </c>
      <c r="DM11" s="8">
        <f>'C завтраками| Bed and breakfast'!DM11</f>
        <v>18500</v>
      </c>
      <c r="DN11" s="8">
        <f>'C завтраками| Bed and breakfast'!DN11</f>
        <v>18500</v>
      </c>
      <c r="DO11" s="8">
        <f>'C завтраками| Bed and breakfast'!DO11</f>
        <v>17500</v>
      </c>
      <c r="DP11" s="8">
        <f>'C завтраками| Bed and breakfast'!DP11</f>
        <v>17500</v>
      </c>
      <c r="DQ11" s="8">
        <f>'C завтраками| Bed and breakfast'!DQ11</f>
        <v>18200</v>
      </c>
      <c r="DR11" s="8">
        <f>'C завтраками| Bed and breakfast'!DR11</f>
        <v>18200</v>
      </c>
      <c r="DS11" s="8">
        <f>'C завтраками| Bed and breakfast'!DS11</f>
        <v>17500</v>
      </c>
      <c r="DT11" s="8">
        <f>'C завтраками| Bed and breakfast'!DT11</f>
        <v>17500</v>
      </c>
      <c r="DU11" s="8">
        <f>'C завтраками| Bed and breakfast'!DU11</f>
        <v>17500</v>
      </c>
      <c r="DV11" s="8">
        <f>'C завтраками| Bed and breakfast'!DV11</f>
        <v>17500</v>
      </c>
      <c r="DW11" s="8">
        <f>'C завтраками| Bed and breakfast'!DW11</f>
        <v>17500</v>
      </c>
      <c r="DX11" s="8">
        <f>'C завтраками| Bed and breakfast'!DX11</f>
        <v>18200</v>
      </c>
      <c r="DY11" s="8">
        <f>'C завтраками| Bed and breakfast'!DY11</f>
        <v>18200</v>
      </c>
      <c r="DZ11" s="8">
        <f>'C завтраками| Bed and breakfast'!DZ11</f>
        <v>17500</v>
      </c>
      <c r="EA11" s="8">
        <f>'C завтраками| Bed and breakfast'!EA11</f>
        <v>17500</v>
      </c>
      <c r="EB11" s="8">
        <f>'C завтраками| Bed and breakfast'!EB11</f>
        <v>17500</v>
      </c>
      <c r="EC11" s="8">
        <f>'C завтраками| Bed and breakfast'!EC11</f>
        <v>17500</v>
      </c>
      <c r="ED11" s="8">
        <f>'C завтраками| Bed and breakfast'!ED11</f>
        <v>18500</v>
      </c>
    </row>
    <row r="12" spans="1:134" s="53" customFormat="1" x14ac:dyDescent="0.2">
      <c r="A12" s="42" t="s">
        <v>84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row>
    <row r="13" spans="1:134" s="53" customFormat="1" x14ac:dyDescent="0.2">
      <c r="A13" s="88">
        <f>A7</f>
        <v>1</v>
      </c>
      <c r="B13" s="8">
        <f>'C завтраками| Bed and breakfast'!B13</f>
        <v>17800</v>
      </c>
      <c r="C13" s="8">
        <f>'C завтраками| Bed and breakfast'!C13</f>
        <v>17800</v>
      </c>
      <c r="D13" s="8">
        <f>'C завтраками| Bed and breakfast'!D13</f>
        <v>19400</v>
      </c>
      <c r="E13" s="8">
        <f>'C завтраками| Bed and breakfast'!E13</f>
        <v>21000</v>
      </c>
      <c r="F13" s="8">
        <f>'C завтраками| Bed and breakfast'!F13</f>
        <v>23300</v>
      </c>
      <c r="G13" s="8">
        <f>'C завтраками| Bed and breakfast'!G13</f>
        <v>25600</v>
      </c>
      <c r="H13" s="8">
        <f>'C завтраками| Bed and breakfast'!H13</f>
        <v>25600</v>
      </c>
      <c r="I13" s="8">
        <f>'C завтраками| Bed and breakfast'!I13</f>
        <v>23300</v>
      </c>
      <c r="J13" s="8">
        <f>'C завтраками| Bed and breakfast'!J13</f>
        <v>25600</v>
      </c>
      <c r="K13" s="8">
        <f>'C завтраками| Bed and breakfast'!K13</f>
        <v>19400</v>
      </c>
      <c r="L13" s="8">
        <f>'C завтраками| Bed and breakfast'!L13</f>
        <v>18800</v>
      </c>
      <c r="M13" s="8">
        <f>'C завтраками| Bed and breakfast'!M13</f>
        <v>40250</v>
      </c>
      <c r="N13" s="8">
        <f>'C завтраками| Bed and breakfast'!N13</f>
        <v>54750</v>
      </c>
      <c r="O13" s="8">
        <f>'C завтраками| Bed and breakfast'!O13</f>
        <v>54750</v>
      </c>
      <c r="P13" s="8">
        <f>'C завтраками| Bed and breakfast'!P13</f>
        <v>54750</v>
      </c>
      <c r="Q13" s="8">
        <f>'C завтраками| Bed and breakfast'!Q13</f>
        <v>47750</v>
      </c>
      <c r="R13" s="8">
        <f>'C завтраками| Bed and breakfast'!R13</f>
        <v>47750</v>
      </c>
      <c r="S13" s="8">
        <f>'C завтраками| Bed and breakfast'!S13</f>
        <v>47750</v>
      </c>
      <c r="T13" s="8">
        <f>'C завтраками| Bed and breakfast'!T13</f>
        <v>47750</v>
      </c>
      <c r="U13" s="8">
        <f>'C завтраками| Bed and breakfast'!U13</f>
        <v>47750</v>
      </c>
      <c r="V13" s="8">
        <f>'C завтраками| Bed and breakfast'!V13</f>
        <v>47750</v>
      </c>
      <c r="W13" s="8">
        <f>'C завтраками| Bed and breakfast'!W13</f>
        <v>39450</v>
      </c>
      <c r="X13" s="8">
        <f>'C завтраками| Bed and breakfast'!X13</f>
        <v>22950</v>
      </c>
      <c r="Y13" s="8">
        <f>'C завтраками| Bed and breakfast'!Y13</f>
        <v>22950</v>
      </c>
      <c r="Z13" s="8">
        <f>'C завтраками| Bed and breakfast'!Z13</f>
        <v>22950</v>
      </c>
      <c r="AA13" s="8">
        <f>'C завтраками| Bed and breakfast'!AA13</f>
        <v>22950</v>
      </c>
      <c r="AB13" s="8">
        <f>'C завтраками| Bed and breakfast'!AB13</f>
        <v>22950</v>
      </c>
      <c r="AC13" s="8">
        <f>'C завтраками| Bed and breakfast'!AC13</f>
        <v>24950</v>
      </c>
      <c r="AD13" s="8">
        <f>'C завтраками| Bed and breakfast'!AD13</f>
        <v>24950</v>
      </c>
      <c r="AE13" s="8">
        <f>'C завтраками| Bed and breakfast'!AE13</f>
        <v>24950</v>
      </c>
      <c r="AF13" s="8">
        <f>'C завтраками| Bed and breakfast'!AF13</f>
        <v>24950</v>
      </c>
      <c r="AG13" s="8">
        <f>'C завтраками| Bed and breakfast'!AG13</f>
        <v>24950</v>
      </c>
      <c r="AH13" s="8">
        <f>'C завтраками| Bed and breakfast'!AH13</f>
        <v>22950</v>
      </c>
      <c r="AI13" s="8">
        <f>'C завтраками| Bed and breakfast'!AI13</f>
        <v>22950</v>
      </c>
      <c r="AJ13" s="8">
        <f>'C завтраками| Bed and breakfast'!AJ13</f>
        <v>22950</v>
      </c>
      <c r="AK13" s="8">
        <f>'C завтраками| Bed and breakfast'!AK13</f>
        <v>22950</v>
      </c>
      <c r="AL13" s="8">
        <f>'C завтраками| Bed and breakfast'!AL13</f>
        <v>22950</v>
      </c>
      <c r="AM13" s="8">
        <f>'C завтраками| Bed and breakfast'!AM13</f>
        <v>26950</v>
      </c>
      <c r="AN13" s="8">
        <f>'C завтраками| Bed and breakfast'!AN13</f>
        <v>26950</v>
      </c>
      <c r="AO13" s="8">
        <f>'C завтраками| Bed and breakfast'!AO13</f>
        <v>26950</v>
      </c>
      <c r="AP13" s="8">
        <f>'C завтраками| Bed and breakfast'!AP13</f>
        <v>26950</v>
      </c>
      <c r="AQ13" s="8">
        <f>'C завтраками| Bed and breakfast'!AQ13</f>
        <v>26950</v>
      </c>
      <c r="AR13" s="8">
        <f>'C завтраками| Bed and breakfast'!AR13</f>
        <v>28950</v>
      </c>
      <c r="AS13" s="8">
        <f>'C завтраками| Bed and breakfast'!AS13</f>
        <v>31450</v>
      </c>
      <c r="AT13" s="8">
        <f>'C завтраками| Bed and breakfast'!AT13</f>
        <v>31950</v>
      </c>
      <c r="AU13" s="8">
        <f>'C завтраками| Bed and breakfast'!AU13</f>
        <v>31950</v>
      </c>
      <c r="AV13" s="8">
        <f>'C завтраками| Bed and breakfast'!AV13</f>
        <v>31950</v>
      </c>
      <c r="AW13" s="8">
        <f>'C завтраками| Bed and breakfast'!AW13</f>
        <v>31950</v>
      </c>
      <c r="AX13" s="8">
        <f>'C завтраками| Bed and breakfast'!AX13</f>
        <v>31950</v>
      </c>
      <c r="AY13" s="8">
        <f>'C завтраками| Bed and breakfast'!AY13</f>
        <v>31950</v>
      </c>
      <c r="AZ13" s="8">
        <f>'C завтраками| Bed and breakfast'!AZ13</f>
        <v>31950</v>
      </c>
      <c r="BA13" s="8">
        <f>'C завтраками| Bed and breakfast'!BA13</f>
        <v>31950</v>
      </c>
      <c r="BB13" s="8">
        <f>'C завтраками| Bed and breakfast'!BB13</f>
        <v>31950</v>
      </c>
      <c r="BC13" s="8">
        <f>'C завтраками| Bed and breakfast'!BC13</f>
        <v>31950</v>
      </c>
      <c r="BD13" s="8">
        <f>'C завтраками| Bed and breakfast'!BD13</f>
        <v>29950</v>
      </c>
      <c r="BE13" s="8">
        <f>'C завтраками| Bed and breakfast'!BE13</f>
        <v>29950</v>
      </c>
      <c r="BF13" s="8">
        <f>'C завтраками| Bed and breakfast'!BF13</f>
        <v>31950</v>
      </c>
      <c r="BG13" s="8">
        <f>'C завтраками| Bed and breakfast'!BG13</f>
        <v>31950</v>
      </c>
      <c r="BH13" s="8">
        <f>'C завтраками| Bed and breakfast'!BH13</f>
        <v>33950</v>
      </c>
      <c r="BI13" s="8">
        <f>'C завтраками| Bed and breakfast'!BI13</f>
        <v>36450</v>
      </c>
      <c r="BJ13" s="8">
        <f>'C завтраками| Bed and breakfast'!BJ13</f>
        <v>36450</v>
      </c>
      <c r="BK13" s="8">
        <f>'C завтраками| Bed and breakfast'!BK13</f>
        <v>36450</v>
      </c>
      <c r="BL13" s="8">
        <f>'C завтраками| Bed and breakfast'!BL13</f>
        <v>36450</v>
      </c>
      <c r="BM13" s="8">
        <f>'C завтраками| Bed and breakfast'!BM13</f>
        <v>38950</v>
      </c>
      <c r="BN13" s="8">
        <f>'C завтраками| Bed and breakfast'!BN13</f>
        <v>41950</v>
      </c>
      <c r="BO13" s="8">
        <f>'C завтраками| Bed and breakfast'!BO13</f>
        <v>41950</v>
      </c>
      <c r="BP13" s="8">
        <f>'C завтраками| Bed and breakfast'!BP13</f>
        <v>38950</v>
      </c>
      <c r="BQ13" s="8">
        <f>'C завтраками| Bed and breakfast'!BQ13</f>
        <v>33950</v>
      </c>
      <c r="BR13" s="8">
        <f>'C завтраками| Bed and breakfast'!BR13</f>
        <v>33950</v>
      </c>
      <c r="BS13" s="8">
        <f>'C завтраками| Bed and breakfast'!BS13</f>
        <v>36450</v>
      </c>
      <c r="BT13" s="8">
        <f>'C завтраками| Bed and breakfast'!BT13</f>
        <v>36450</v>
      </c>
      <c r="BU13" s="8">
        <f>'C завтраками| Bed and breakfast'!BU13</f>
        <v>27950</v>
      </c>
      <c r="BV13" s="8">
        <f>'C завтраками| Bed and breakfast'!BV13</f>
        <v>28400</v>
      </c>
      <c r="BW13" s="8">
        <f>'C завтраками| Bed and breakfast'!BW13</f>
        <v>28400</v>
      </c>
      <c r="BX13" s="8">
        <f>'C завтраками| Bed and breakfast'!BX13</f>
        <v>28400</v>
      </c>
      <c r="BY13" s="8">
        <f>'C завтраками| Bed and breakfast'!BY13</f>
        <v>26900</v>
      </c>
      <c r="BZ13" s="8">
        <f>'C завтраками| Bed and breakfast'!BZ13</f>
        <v>26900</v>
      </c>
      <c r="CA13" s="8">
        <f>'C завтраками| Bed and breakfast'!CA13</f>
        <v>28400</v>
      </c>
      <c r="CB13" s="8">
        <f>'C завтраками| Bed and breakfast'!CB13</f>
        <v>28400</v>
      </c>
      <c r="CC13" s="8">
        <f>'C завтраками| Bed and breakfast'!CC13</f>
        <v>28400</v>
      </c>
      <c r="CD13" s="8">
        <f>'C завтраками| Bed and breakfast'!CD13</f>
        <v>26900</v>
      </c>
      <c r="CE13" s="8">
        <f>'C завтраками| Bed and breakfast'!CE13</f>
        <v>26900</v>
      </c>
      <c r="CF13" s="8">
        <f>'C завтраками| Bed and breakfast'!CF13</f>
        <v>26900</v>
      </c>
      <c r="CG13" s="8">
        <f>'C завтраками| Bed and breakfast'!CG13</f>
        <v>26900</v>
      </c>
      <c r="CH13" s="8">
        <f>'C завтраками| Bed and breakfast'!CH13</f>
        <v>26900</v>
      </c>
      <c r="CI13" s="8">
        <f>'C завтраками| Bed and breakfast'!CI13</f>
        <v>26900</v>
      </c>
      <c r="CJ13" s="8">
        <f>'C завтраками| Bed and breakfast'!CJ13</f>
        <v>26900</v>
      </c>
      <c r="CK13" s="8">
        <f>'C завтраками| Bed and breakfast'!CK13</f>
        <v>26900</v>
      </c>
      <c r="CL13" s="8">
        <f>'C завтраками| Bed and breakfast'!CL13</f>
        <v>26900</v>
      </c>
      <c r="CM13" s="8">
        <f>'C завтраками| Bed and breakfast'!CM13</f>
        <v>26900</v>
      </c>
      <c r="CN13" s="8">
        <f>'C завтраками| Bed and breakfast'!CN13</f>
        <v>26900</v>
      </c>
      <c r="CO13" s="8">
        <f>'C завтраками| Bed and breakfast'!CO13</f>
        <v>26900</v>
      </c>
      <c r="CP13" s="8">
        <f>'C завтраками| Bed and breakfast'!CP13</f>
        <v>26900</v>
      </c>
      <c r="CQ13" s="8">
        <f>'C завтраками| Bed and breakfast'!CQ13</f>
        <v>26900</v>
      </c>
      <c r="CR13" s="8">
        <f>'C завтраками| Bed and breakfast'!CR13</f>
        <v>26900</v>
      </c>
      <c r="CS13" s="8">
        <f>'C завтраками| Bed and breakfast'!CS13</f>
        <v>26900</v>
      </c>
      <c r="CT13" s="8">
        <f>'C завтраками| Bed and breakfast'!CT13</f>
        <v>26900</v>
      </c>
      <c r="CU13" s="8">
        <f>'C завтраками| Bed and breakfast'!CU13</f>
        <v>26900</v>
      </c>
      <c r="CV13" s="8">
        <f>'C завтраками| Bed and breakfast'!CV13</f>
        <v>26900</v>
      </c>
      <c r="CW13" s="8">
        <f>'C завтраками| Bed and breakfast'!CW13</f>
        <v>26900</v>
      </c>
      <c r="CX13" s="8">
        <f>'C завтраками| Bed and breakfast'!CX13</f>
        <v>26900</v>
      </c>
      <c r="CY13" s="8">
        <f>'C завтраками| Bed and breakfast'!CY13</f>
        <v>26900</v>
      </c>
      <c r="CZ13" s="8">
        <f>'C завтраками| Bed and breakfast'!CZ13</f>
        <v>26900</v>
      </c>
      <c r="DA13" s="8">
        <f>'C завтраками| Bed and breakfast'!DA13</f>
        <v>17650</v>
      </c>
      <c r="DB13" s="8">
        <f>'C завтраками| Bed and breakfast'!DB13</f>
        <v>17650</v>
      </c>
      <c r="DC13" s="8">
        <f>'C завтраками| Bed and breakfast'!DC13</f>
        <v>18150</v>
      </c>
      <c r="DD13" s="8">
        <f>'C завтраками| Bed and breakfast'!DD13</f>
        <v>18150</v>
      </c>
      <c r="DE13" s="8">
        <f>'C завтраками| Bed and breakfast'!DE13</f>
        <v>17650</v>
      </c>
      <c r="DF13" s="8">
        <f>'C завтраками| Bed and breakfast'!DF13</f>
        <v>17650</v>
      </c>
      <c r="DG13" s="8">
        <f>'C завтраками| Bed and breakfast'!DG13</f>
        <v>17650</v>
      </c>
      <c r="DH13" s="8">
        <f>'C завтраками| Bed and breakfast'!DH13</f>
        <v>17650</v>
      </c>
      <c r="DI13" s="8">
        <f>'C завтраками| Bed and breakfast'!DI13</f>
        <v>17650</v>
      </c>
      <c r="DJ13" s="8">
        <f>'C завтраками| Bed and breakfast'!DJ13</f>
        <v>18150</v>
      </c>
      <c r="DK13" s="8">
        <f>'C завтраками| Bed and breakfast'!DK13</f>
        <v>18150</v>
      </c>
      <c r="DL13" s="8">
        <f>'C завтраками| Bed and breakfast'!DL13</f>
        <v>17650</v>
      </c>
      <c r="DM13" s="8">
        <f>'C завтраками| Bed and breakfast'!DM13</f>
        <v>17650</v>
      </c>
      <c r="DN13" s="8">
        <f>'C завтраками| Bed and breakfast'!DN13</f>
        <v>17650</v>
      </c>
      <c r="DO13" s="8">
        <f>'C завтраками| Bed and breakfast'!DO13</f>
        <v>16650</v>
      </c>
      <c r="DP13" s="8">
        <f>'C завтраками| Bed and breakfast'!DP13</f>
        <v>16650</v>
      </c>
      <c r="DQ13" s="8">
        <f>'C завтраками| Bed and breakfast'!DQ13</f>
        <v>17350</v>
      </c>
      <c r="DR13" s="8">
        <f>'C завтраками| Bed and breakfast'!DR13</f>
        <v>17350</v>
      </c>
      <c r="DS13" s="8">
        <f>'C завтраками| Bed and breakfast'!DS13</f>
        <v>16650</v>
      </c>
      <c r="DT13" s="8">
        <f>'C завтраками| Bed and breakfast'!DT13</f>
        <v>16650</v>
      </c>
      <c r="DU13" s="8">
        <f>'C завтраками| Bed and breakfast'!DU13</f>
        <v>16650</v>
      </c>
      <c r="DV13" s="8">
        <f>'C завтраками| Bed and breakfast'!DV13</f>
        <v>16650</v>
      </c>
      <c r="DW13" s="8">
        <f>'C завтраками| Bed and breakfast'!DW13</f>
        <v>16650</v>
      </c>
      <c r="DX13" s="8">
        <f>'C завтраками| Bed and breakfast'!DX13</f>
        <v>17350</v>
      </c>
      <c r="DY13" s="8">
        <f>'C завтраками| Bed and breakfast'!DY13</f>
        <v>17350</v>
      </c>
      <c r="DZ13" s="8">
        <f>'C завтраками| Bed and breakfast'!DZ13</f>
        <v>16650</v>
      </c>
      <c r="EA13" s="8">
        <f>'C завтраками| Bed and breakfast'!EA13</f>
        <v>16650</v>
      </c>
      <c r="EB13" s="8">
        <f>'C завтраками| Bed and breakfast'!EB13</f>
        <v>16650</v>
      </c>
      <c r="EC13" s="8">
        <f>'C завтраками| Bed and breakfast'!EC13</f>
        <v>16650</v>
      </c>
      <c r="ED13" s="8">
        <f>'C завтраками| Bed and breakfast'!ED13</f>
        <v>17650</v>
      </c>
    </row>
    <row r="14" spans="1:134" s="53" customFormat="1" x14ac:dyDescent="0.2">
      <c r="A14" s="88">
        <f>A8</f>
        <v>2</v>
      </c>
      <c r="B14" s="8">
        <f>'C завтраками| Bed and breakfast'!B14</f>
        <v>19500</v>
      </c>
      <c r="C14" s="8">
        <f>'C завтраками| Bed and breakfast'!C14</f>
        <v>19500</v>
      </c>
      <c r="D14" s="8">
        <f>'C завтраками| Bed and breakfast'!D14</f>
        <v>21100</v>
      </c>
      <c r="E14" s="8">
        <f>'C завтраками| Bed and breakfast'!E14</f>
        <v>22700</v>
      </c>
      <c r="F14" s="8">
        <f>'C завтраками| Bed and breakfast'!F14</f>
        <v>25000</v>
      </c>
      <c r="G14" s="8">
        <f>'C завтраками| Bed and breakfast'!G14</f>
        <v>27300</v>
      </c>
      <c r="H14" s="8">
        <f>'C завтраками| Bed and breakfast'!H14</f>
        <v>27300</v>
      </c>
      <c r="I14" s="8">
        <f>'C завтраками| Bed and breakfast'!I14</f>
        <v>25000</v>
      </c>
      <c r="J14" s="8">
        <f>'C завтраками| Bed and breakfast'!J14</f>
        <v>27300</v>
      </c>
      <c r="K14" s="8">
        <f>'C завтраками| Bed and breakfast'!K14</f>
        <v>21100</v>
      </c>
      <c r="L14" s="8">
        <f>'C завтраками| Bed and breakfast'!L14</f>
        <v>21050</v>
      </c>
      <c r="M14" s="8">
        <f>'C завтраками| Bed and breakfast'!M14</f>
        <v>42500</v>
      </c>
      <c r="N14" s="8">
        <f>'C завтраками| Bed and breakfast'!N14</f>
        <v>57000</v>
      </c>
      <c r="O14" s="8">
        <f>'C завтраками| Bed and breakfast'!O14</f>
        <v>57000</v>
      </c>
      <c r="P14" s="8">
        <f>'C завтраками| Bed and breakfast'!P14</f>
        <v>57000</v>
      </c>
      <c r="Q14" s="8">
        <f>'C завтраками| Bed and breakfast'!Q14</f>
        <v>50000</v>
      </c>
      <c r="R14" s="8">
        <f>'C завтраками| Bed and breakfast'!R14</f>
        <v>50000</v>
      </c>
      <c r="S14" s="8">
        <f>'C завтраками| Bed and breakfast'!S14</f>
        <v>50000</v>
      </c>
      <c r="T14" s="8">
        <f>'C завтраками| Bed and breakfast'!T14</f>
        <v>50000</v>
      </c>
      <c r="U14" s="8">
        <f>'C завтраками| Bed and breakfast'!U14</f>
        <v>50000</v>
      </c>
      <c r="V14" s="8">
        <f>'C завтраками| Bed and breakfast'!V14</f>
        <v>50000</v>
      </c>
      <c r="W14" s="8">
        <f>'C завтраками| Bed and breakfast'!W14</f>
        <v>41400</v>
      </c>
      <c r="X14" s="8">
        <f>'C завтраками| Bed and breakfast'!X14</f>
        <v>24900</v>
      </c>
      <c r="Y14" s="8">
        <f>'C завтраками| Bed and breakfast'!Y14</f>
        <v>24900</v>
      </c>
      <c r="Z14" s="8">
        <f>'C завтраками| Bed and breakfast'!Z14</f>
        <v>24900</v>
      </c>
      <c r="AA14" s="8">
        <f>'C завтраками| Bed and breakfast'!AA14</f>
        <v>24900</v>
      </c>
      <c r="AB14" s="8">
        <f>'C завтраками| Bed and breakfast'!AB14</f>
        <v>24900</v>
      </c>
      <c r="AC14" s="8">
        <f>'C завтраками| Bed and breakfast'!AC14</f>
        <v>26900</v>
      </c>
      <c r="AD14" s="8">
        <f>'C завтраками| Bed and breakfast'!AD14</f>
        <v>26900</v>
      </c>
      <c r="AE14" s="8">
        <f>'C завтраками| Bed and breakfast'!AE14</f>
        <v>26900</v>
      </c>
      <c r="AF14" s="8">
        <f>'C завтраками| Bed and breakfast'!AF14</f>
        <v>26900</v>
      </c>
      <c r="AG14" s="8">
        <f>'C завтраками| Bed and breakfast'!AG14</f>
        <v>26900</v>
      </c>
      <c r="AH14" s="8">
        <f>'C завтраками| Bed and breakfast'!AH14</f>
        <v>24900</v>
      </c>
      <c r="AI14" s="8">
        <f>'C завтраками| Bed and breakfast'!AI14</f>
        <v>24900</v>
      </c>
      <c r="AJ14" s="8">
        <f>'C завтраками| Bed and breakfast'!AJ14</f>
        <v>24900</v>
      </c>
      <c r="AK14" s="8">
        <f>'C завтраками| Bed and breakfast'!AK14</f>
        <v>24900</v>
      </c>
      <c r="AL14" s="8">
        <f>'C завтраками| Bed and breakfast'!AL14</f>
        <v>24900</v>
      </c>
      <c r="AM14" s="8">
        <f>'C завтраками| Bed and breakfast'!AM14</f>
        <v>28900</v>
      </c>
      <c r="AN14" s="8">
        <f>'C завтраками| Bed and breakfast'!AN14</f>
        <v>28900</v>
      </c>
      <c r="AO14" s="8">
        <f>'C завтраками| Bed and breakfast'!AO14</f>
        <v>28900</v>
      </c>
      <c r="AP14" s="8">
        <f>'C завтраками| Bed and breakfast'!AP14</f>
        <v>28900</v>
      </c>
      <c r="AQ14" s="8">
        <f>'C завтраками| Bed and breakfast'!AQ14</f>
        <v>28900</v>
      </c>
      <c r="AR14" s="8">
        <f>'C завтраками| Bed and breakfast'!AR14</f>
        <v>30900</v>
      </c>
      <c r="AS14" s="8">
        <f>'C завтраками| Bed and breakfast'!AS14</f>
        <v>33400</v>
      </c>
      <c r="AT14" s="8">
        <f>'C завтраками| Bed and breakfast'!AT14</f>
        <v>33900</v>
      </c>
      <c r="AU14" s="8">
        <f>'C завтраками| Bed and breakfast'!AU14</f>
        <v>33900</v>
      </c>
      <c r="AV14" s="8">
        <f>'C завтраками| Bed and breakfast'!AV14</f>
        <v>33900</v>
      </c>
      <c r="AW14" s="8">
        <f>'C завтраками| Bed and breakfast'!AW14</f>
        <v>33900</v>
      </c>
      <c r="AX14" s="8">
        <f>'C завтраками| Bed and breakfast'!AX14</f>
        <v>33900</v>
      </c>
      <c r="AY14" s="8">
        <f>'C завтраками| Bed and breakfast'!AY14</f>
        <v>33900</v>
      </c>
      <c r="AZ14" s="8">
        <f>'C завтраками| Bed and breakfast'!AZ14</f>
        <v>33900</v>
      </c>
      <c r="BA14" s="8">
        <f>'C завтраками| Bed and breakfast'!BA14</f>
        <v>33900</v>
      </c>
      <c r="BB14" s="8">
        <f>'C завтраками| Bed and breakfast'!BB14</f>
        <v>33900</v>
      </c>
      <c r="BC14" s="8">
        <f>'C завтраками| Bed and breakfast'!BC14</f>
        <v>33900</v>
      </c>
      <c r="BD14" s="8">
        <f>'C завтраками| Bed and breakfast'!BD14</f>
        <v>31900</v>
      </c>
      <c r="BE14" s="8">
        <f>'C завтраками| Bed and breakfast'!BE14</f>
        <v>31900</v>
      </c>
      <c r="BF14" s="8">
        <f>'C завтраками| Bed and breakfast'!BF14</f>
        <v>33900</v>
      </c>
      <c r="BG14" s="8">
        <f>'C завтраками| Bed and breakfast'!BG14</f>
        <v>33900</v>
      </c>
      <c r="BH14" s="8">
        <f>'C завтраками| Bed and breakfast'!BH14</f>
        <v>35900</v>
      </c>
      <c r="BI14" s="8">
        <f>'C завтраками| Bed and breakfast'!BI14</f>
        <v>38400</v>
      </c>
      <c r="BJ14" s="8">
        <f>'C завтраками| Bed and breakfast'!BJ14</f>
        <v>38400</v>
      </c>
      <c r="BK14" s="8">
        <f>'C завтраками| Bed and breakfast'!BK14</f>
        <v>38400</v>
      </c>
      <c r="BL14" s="8">
        <f>'C завтраками| Bed and breakfast'!BL14</f>
        <v>38400</v>
      </c>
      <c r="BM14" s="8">
        <f>'C завтраками| Bed and breakfast'!BM14</f>
        <v>40900</v>
      </c>
      <c r="BN14" s="8">
        <f>'C завтраками| Bed and breakfast'!BN14</f>
        <v>43900</v>
      </c>
      <c r="BO14" s="8">
        <f>'C завтраками| Bed and breakfast'!BO14</f>
        <v>43900</v>
      </c>
      <c r="BP14" s="8">
        <f>'C завтраками| Bed and breakfast'!BP14</f>
        <v>40900</v>
      </c>
      <c r="BQ14" s="8">
        <f>'C завтраками| Bed and breakfast'!BQ14</f>
        <v>35900</v>
      </c>
      <c r="BR14" s="8">
        <f>'C завтраками| Bed and breakfast'!BR14</f>
        <v>35900</v>
      </c>
      <c r="BS14" s="8">
        <f>'C завтраками| Bed and breakfast'!BS14</f>
        <v>38400</v>
      </c>
      <c r="BT14" s="8">
        <f>'C завтраками| Bed and breakfast'!BT14</f>
        <v>38400</v>
      </c>
      <c r="BU14" s="8">
        <f>'C завтраками| Bed and breakfast'!BU14</f>
        <v>29900</v>
      </c>
      <c r="BV14" s="8">
        <f>'C завтраками| Bed and breakfast'!BV14</f>
        <v>30350</v>
      </c>
      <c r="BW14" s="8">
        <f>'C завтраками| Bed and breakfast'!BW14</f>
        <v>30350</v>
      </c>
      <c r="BX14" s="8">
        <f>'C завтраками| Bed and breakfast'!BX14</f>
        <v>30350</v>
      </c>
      <c r="BY14" s="8">
        <f>'C завтраками| Bed and breakfast'!BY14</f>
        <v>28850</v>
      </c>
      <c r="BZ14" s="8">
        <f>'C завтраками| Bed and breakfast'!BZ14</f>
        <v>28850</v>
      </c>
      <c r="CA14" s="8">
        <f>'C завтраками| Bed and breakfast'!CA14</f>
        <v>30350</v>
      </c>
      <c r="CB14" s="8">
        <f>'C завтраками| Bed and breakfast'!CB14</f>
        <v>30350</v>
      </c>
      <c r="CC14" s="8">
        <f>'C завтраками| Bed and breakfast'!CC14</f>
        <v>30350</v>
      </c>
      <c r="CD14" s="8">
        <f>'C завтраками| Bed and breakfast'!CD14</f>
        <v>28850</v>
      </c>
      <c r="CE14" s="8">
        <f>'C завтраками| Bed and breakfast'!CE14</f>
        <v>28850</v>
      </c>
      <c r="CF14" s="8">
        <f>'C завтраками| Bed and breakfast'!CF14</f>
        <v>28850</v>
      </c>
      <c r="CG14" s="8">
        <f>'C завтраками| Bed and breakfast'!CG14</f>
        <v>28850</v>
      </c>
      <c r="CH14" s="8">
        <f>'C завтраками| Bed and breakfast'!CH14</f>
        <v>28850</v>
      </c>
      <c r="CI14" s="8">
        <f>'C завтраками| Bed and breakfast'!CI14</f>
        <v>28850</v>
      </c>
      <c r="CJ14" s="8">
        <f>'C завтраками| Bed and breakfast'!CJ14</f>
        <v>28850</v>
      </c>
      <c r="CK14" s="8">
        <f>'C завтраками| Bed and breakfast'!CK14</f>
        <v>28850</v>
      </c>
      <c r="CL14" s="8">
        <f>'C завтраками| Bed and breakfast'!CL14</f>
        <v>28850</v>
      </c>
      <c r="CM14" s="8">
        <f>'C завтраками| Bed and breakfast'!CM14</f>
        <v>28850</v>
      </c>
      <c r="CN14" s="8">
        <f>'C завтраками| Bed and breakfast'!CN14</f>
        <v>28850</v>
      </c>
      <c r="CO14" s="8">
        <f>'C завтраками| Bed and breakfast'!CO14</f>
        <v>28850</v>
      </c>
      <c r="CP14" s="8">
        <f>'C завтраками| Bed and breakfast'!CP14</f>
        <v>28850</v>
      </c>
      <c r="CQ14" s="8">
        <f>'C завтраками| Bed and breakfast'!CQ14</f>
        <v>28850</v>
      </c>
      <c r="CR14" s="8">
        <f>'C завтраками| Bed and breakfast'!CR14</f>
        <v>28850</v>
      </c>
      <c r="CS14" s="8">
        <f>'C завтраками| Bed and breakfast'!CS14</f>
        <v>28850</v>
      </c>
      <c r="CT14" s="8">
        <f>'C завтраками| Bed and breakfast'!CT14</f>
        <v>28850</v>
      </c>
      <c r="CU14" s="8">
        <f>'C завтраками| Bed and breakfast'!CU14</f>
        <v>28850</v>
      </c>
      <c r="CV14" s="8">
        <f>'C завтраками| Bed and breakfast'!CV14</f>
        <v>28850</v>
      </c>
      <c r="CW14" s="8">
        <f>'C завтраками| Bed and breakfast'!CW14</f>
        <v>28850</v>
      </c>
      <c r="CX14" s="8">
        <f>'C завтраками| Bed and breakfast'!CX14</f>
        <v>28850</v>
      </c>
      <c r="CY14" s="8">
        <f>'C завтраками| Bed and breakfast'!CY14</f>
        <v>28850</v>
      </c>
      <c r="CZ14" s="8">
        <f>'C завтраками| Bed and breakfast'!CZ14</f>
        <v>28850</v>
      </c>
      <c r="DA14" s="8">
        <f>'C завтраками| Bed and breakfast'!DA14</f>
        <v>19500</v>
      </c>
      <c r="DB14" s="8">
        <f>'C завтраками| Bed and breakfast'!DB14</f>
        <v>19500</v>
      </c>
      <c r="DC14" s="8">
        <f>'C завтраками| Bed and breakfast'!DC14</f>
        <v>20000</v>
      </c>
      <c r="DD14" s="8">
        <f>'C завтраками| Bed and breakfast'!DD14</f>
        <v>20000</v>
      </c>
      <c r="DE14" s="8">
        <f>'C завтраками| Bed and breakfast'!DE14</f>
        <v>19500</v>
      </c>
      <c r="DF14" s="8">
        <f>'C завтраками| Bed and breakfast'!DF14</f>
        <v>19500</v>
      </c>
      <c r="DG14" s="8">
        <f>'C завтраками| Bed and breakfast'!DG14</f>
        <v>19500</v>
      </c>
      <c r="DH14" s="8">
        <f>'C завтраками| Bed and breakfast'!DH14</f>
        <v>19500</v>
      </c>
      <c r="DI14" s="8">
        <f>'C завтраками| Bed and breakfast'!DI14</f>
        <v>19500</v>
      </c>
      <c r="DJ14" s="8">
        <f>'C завтраками| Bed and breakfast'!DJ14</f>
        <v>20000</v>
      </c>
      <c r="DK14" s="8">
        <f>'C завтраками| Bed and breakfast'!DK14</f>
        <v>20000</v>
      </c>
      <c r="DL14" s="8">
        <f>'C завтраками| Bed and breakfast'!DL14</f>
        <v>19500</v>
      </c>
      <c r="DM14" s="8">
        <f>'C завтраками| Bed and breakfast'!DM14</f>
        <v>19500</v>
      </c>
      <c r="DN14" s="8">
        <f>'C завтраками| Bed and breakfast'!DN14</f>
        <v>19500</v>
      </c>
      <c r="DO14" s="8">
        <f>'C завтраками| Bed and breakfast'!DO14</f>
        <v>18500</v>
      </c>
      <c r="DP14" s="8">
        <f>'C завтраками| Bed and breakfast'!DP14</f>
        <v>18500</v>
      </c>
      <c r="DQ14" s="8">
        <f>'C завтраками| Bed and breakfast'!DQ14</f>
        <v>19200</v>
      </c>
      <c r="DR14" s="8">
        <f>'C завтраками| Bed and breakfast'!DR14</f>
        <v>19200</v>
      </c>
      <c r="DS14" s="8">
        <f>'C завтраками| Bed and breakfast'!DS14</f>
        <v>18500</v>
      </c>
      <c r="DT14" s="8">
        <f>'C завтраками| Bed and breakfast'!DT14</f>
        <v>18500</v>
      </c>
      <c r="DU14" s="8">
        <f>'C завтраками| Bed and breakfast'!DU14</f>
        <v>18500</v>
      </c>
      <c r="DV14" s="8">
        <f>'C завтраками| Bed and breakfast'!DV14</f>
        <v>18500</v>
      </c>
      <c r="DW14" s="8">
        <f>'C завтраками| Bed and breakfast'!DW14</f>
        <v>18500</v>
      </c>
      <c r="DX14" s="8">
        <f>'C завтраками| Bed and breakfast'!DX14</f>
        <v>19200</v>
      </c>
      <c r="DY14" s="8">
        <f>'C завтраками| Bed and breakfast'!DY14</f>
        <v>19200</v>
      </c>
      <c r="DZ14" s="8">
        <f>'C завтраками| Bed and breakfast'!DZ14</f>
        <v>18500</v>
      </c>
      <c r="EA14" s="8">
        <f>'C завтраками| Bed and breakfast'!EA14</f>
        <v>18500</v>
      </c>
      <c r="EB14" s="8">
        <f>'C завтраками| Bed and breakfast'!EB14</f>
        <v>18500</v>
      </c>
      <c r="EC14" s="8">
        <f>'C завтраками| Bed and breakfast'!EC14</f>
        <v>18500</v>
      </c>
      <c r="ED14" s="8">
        <f>'C завтраками| Bed and breakfast'!ED14</f>
        <v>19500</v>
      </c>
    </row>
    <row r="15" spans="1:134" s="53" customFormat="1" x14ac:dyDescent="0.2">
      <c r="A15" s="42" t="s">
        <v>85</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row>
    <row r="16" spans="1:134" s="53" customFormat="1" x14ac:dyDescent="0.2">
      <c r="A16" s="88">
        <f>A7</f>
        <v>1</v>
      </c>
      <c r="B16" s="8">
        <f>'C завтраками| Bed and breakfast'!B16</f>
        <v>19500</v>
      </c>
      <c r="C16" s="8">
        <f>'C завтраками| Bed and breakfast'!C16</f>
        <v>19500</v>
      </c>
      <c r="D16" s="8">
        <f>'C завтраками| Bed and breakfast'!D16</f>
        <v>21100</v>
      </c>
      <c r="E16" s="8">
        <f>'C завтраками| Bed and breakfast'!E16</f>
        <v>22700</v>
      </c>
      <c r="F16" s="8">
        <f>'C завтраками| Bed and breakfast'!F16</f>
        <v>25000</v>
      </c>
      <c r="G16" s="8">
        <f>'C завтраками| Bed and breakfast'!G16</f>
        <v>27300</v>
      </c>
      <c r="H16" s="8">
        <f>'C завтраками| Bed and breakfast'!H16</f>
        <v>27300</v>
      </c>
      <c r="I16" s="8">
        <f>'C завтраками| Bed and breakfast'!I16</f>
        <v>25000</v>
      </c>
      <c r="J16" s="8">
        <f>'C завтраками| Bed and breakfast'!J16</f>
        <v>27300</v>
      </c>
      <c r="K16" s="8">
        <f>'C завтраками| Bed and breakfast'!K16</f>
        <v>21100</v>
      </c>
      <c r="L16" s="8">
        <f>'C завтраками| Bed and breakfast'!L16</f>
        <v>20800</v>
      </c>
      <c r="M16" s="8">
        <f>'C завтраками| Bed and breakfast'!M16</f>
        <v>42250</v>
      </c>
      <c r="N16" s="8">
        <f>'C завтраками| Bed and breakfast'!N16</f>
        <v>56750</v>
      </c>
      <c r="O16" s="8">
        <f>'C завтраками| Bed and breakfast'!O16</f>
        <v>56750</v>
      </c>
      <c r="P16" s="8">
        <f>'C завтраками| Bed and breakfast'!P16</f>
        <v>56750</v>
      </c>
      <c r="Q16" s="8">
        <f>'C завтраками| Bed and breakfast'!Q16</f>
        <v>49750</v>
      </c>
      <c r="R16" s="8">
        <f>'C завтраками| Bed and breakfast'!R16</f>
        <v>49750</v>
      </c>
      <c r="S16" s="8">
        <f>'C завтраками| Bed and breakfast'!S16</f>
        <v>49750</v>
      </c>
      <c r="T16" s="8">
        <f>'C завтраками| Bed and breakfast'!T16</f>
        <v>49750</v>
      </c>
      <c r="U16" s="8">
        <f>'C завтраками| Bed and breakfast'!U16</f>
        <v>49750</v>
      </c>
      <c r="V16" s="8">
        <f>'C завтраками| Bed and breakfast'!V16</f>
        <v>49750</v>
      </c>
      <c r="W16" s="8">
        <f>'C завтраками| Bed and breakfast'!W16</f>
        <v>40950</v>
      </c>
      <c r="X16" s="8">
        <f>'C завтраками| Bed and breakfast'!X16</f>
        <v>24450</v>
      </c>
      <c r="Y16" s="8">
        <f>'C завтраками| Bed and breakfast'!Y16</f>
        <v>24450</v>
      </c>
      <c r="Z16" s="8">
        <f>'C завтраками| Bed and breakfast'!Z16</f>
        <v>24450</v>
      </c>
      <c r="AA16" s="8">
        <f>'C завтраками| Bed and breakfast'!AA16</f>
        <v>24450</v>
      </c>
      <c r="AB16" s="8">
        <f>'C завтраками| Bed and breakfast'!AB16</f>
        <v>24450</v>
      </c>
      <c r="AC16" s="8">
        <f>'C завтраками| Bed and breakfast'!AC16</f>
        <v>26450</v>
      </c>
      <c r="AD16" s="8">
        <f>'C завтраками| Bed and breakfast'!AD16</f>
        <v>26450</v>
      </c>
      <c r="AE16" s="8">
        <f>'C завтраками| Bed and breakfast'!AE16</f>
        <v>26450</v>
      </c>
      <c r="AF16" s="8">
        <f>'C завтраками| Bed and breakfast'!AF16</f>
        <v>26450</v>
      </c>
      <c r="AG16" s="8">
        <f>'C завтраками| Bed and breakfast'!AG16</f>
        <v>26450</v>
      </c>
      <c r="AH16" s="8">
        <f>'C завтраками| Bed and breakfast'!AH16</f>
        <v>24450</v>
      </c>
      <c r="AI16" s="8">
        <f>'C завтраками| Bed and breakfast'!AI16</f>
        <v>24450</v>
      </c>
      <c r="AJ16" s="8">
        <f>'C завтраками| Bed and breakfast'!AJ16</f>
        <v>24450</v>
      </c>
      <c r="AK16" s="8">
        <f>'C завтраками| Bed and breakfast'!AK16</f>
        <v>24450</v>
      </c>
      <c r="AL16" s="8">
        <f>'C завтраками| Bed and breakfast'!AL16</f>
        <v>24450</v>
      </c>
      <c r="AM16" s="8">
        <f>'C завтраками| Bed and breakfast'!AM16</f>
        <v>28450</v>
      </c>
      <c r="AN16" s="8">
        <f>'C завтраками| Bed and breakfast'!AN16</f>
        <v>28450</v>
      </c>
      <c r="AO16" s="8">
        <f>'C завтраками| Bed and breakfast'!AO16</f>
        <v>28450</v>
      </c>
      <c r="AP16" s="8">
        <f>'C завтраками| Bed and breakfast'!AP16</f>
        <v>28450</v>
      </c>
      <c r="AQ16" s="8">
        <f>'C завтраками| Bed and breakfast'!AQ16</f>
        <v>28450</v>
      </c>
      <c r="AR16" s="8">
        <f>'C завтраками| Bed and breakfast'!AR16</f>
        <v>30450</v>
      </c>
      <c r="AS16" s="8">
        <f>'C завтраками| Bed and breakfast'!AS16</f>
        <v>32950</v>
      </c>
      <c r="AT16" s="8">
        <f>'C завтраками| Bed and breakfast'!AT16</f>
        <v>33650</v>
      </c>
      <c r="AU16" s="8">
        <f>'C завтраками| Bed and breakfast'!AU16</f>
        <v>33650</v>
      </c>
      <c r="AV16" s="8">
        <f>'C завтраками| Bed and breakfast'!AV16</f>
        <v>33650</v>
      </c>
      <c r="AW16" s="8">
        <f>'C завтраками| Bed and breakfast'!AW16</f>
        <v>33650</v>
      </c>
      <c r="AX16" s="8">
        <f>'C завтраками| Bed and breakfast'!AX16</f>
        <v>33650</v>
      </c>
      <c r="AY16" s="8">
        <f>'C завтраками| Bed and breakfast'!AY16</f>
        <v>33650</v>
      </c>
      <c r="AZ16" s="8">
        <f>'C завтраками| Bed and breakfast'!AZ16</f>
        <v>33650</v>
      </c>
      <c r="BA16" s="8">
        <f>'C завтраками| Bed and breakfast'!BA16</f>
        <v>33650</v>
      </c>
      <c r="BB16" s="8">
        <f>'C завтраками| Bed and breakfast'!BB16</f>
        <v>33650</v>
      </c>
      <c r="BC16" s="8">
        <f>'C завтраками| Bed and breakfast'!BC16</f>
        <v>33650</v>
      </c>
      <c r="BD16" s="8">
        <f>'C завтраками| Bed and breakfast'!BD16</f>
        <v>31650</v>
      </c>
      <c r="BE16" s="8">
        <f>'C завтраками| Bed and breakfast'!BE16</f>
        <v>31650</v>
      </c>
      <c r="BF16" s="8">
        <f>'C завтраками| Bed and breakfast'!BF16</f>
        <v>33650</v>
      </c>
      <c r="BG16" s="8">
        <f>'C завтраками| Bed and breakfast'!BG16</f>
        <v>33650</v>
      </c>
      <c r="BH16" s="8">
        <f>'C завтраками| Bed and breakfast'!BH16</f>
        <v>35650</v>
      </c>
      <c r="BI16" s="8">
        <f>'C завтраками| Bed and breakfast'!BI16</f>
        <v>38150</v>
      </c>
      <c r="BJ16" s="8">
        <f>'C завтраками| Bed and breakfast'!BJ16</f>
        <v>38150</v>
      </c>
      <c r="BK16" s="8">
        <f>'C завтраками| Bed and breakfast'!BK16</f>
        <v>38150</v>
      </c>
      <c r="BL16" s="8">
        <f>'C завтраками| Bed and breakfast'!BL16</f>
        <v>38150</v>
      </c>
      <c r="BM16" s="8">
        <f>'C завтраками| Bed and breakfast'!BM16</f>
        <v>40650</v>
      </c>
      <c r="BN16" s="8">
        <f>'C завтраками| Bed and breakfast'!BN16</f>
        <v>43650</v>
      </c>
      <c r="BO16" s="8">
        <f>'C завтраками| Bed and breakfast'!BO16</f>
        <v>43650</v>
      </c>
      <c r="BP16" s="8">
        <f>'C завтраками| Bed and breakfast'!BP16</f>
        <v>40650</v>
      </c>
      <c r="BQ16" s="8">
        <f>'C завтраками| Bed and breakfast'!BQ16</f>
        <v>35650</v>
      </c>
      <c r="BR16" s="8">
        <f>'C завтраками| Bed and breakfast'!BR16</f>
        <v>35650</v>
      </c>
      <c r="BS16" s="8">
        <f>'C завтраками| Bed and breakfast'!BS16</f>
        <v>38150</v>
      </c>
      <c r="BT16" s="8">
        <f>'C завтраками| Bed and breakfast'!BT16</f>
        <v>38150</v>
      </c>
      <c r="BU16" s="8">
        <f>'C завтраками| Bed and breakfast'!BU16</f>
        <v>29650</v>
      </c>
      <c r="BV16" s="8">
        <f>'C завтраками| Bed and breakfast'!BV16</f>
        <v>30100</v>
      </c>
      <c r="BW16" s="8">
        <f>'C завтраками| Bed and breakfast'!BW16</f>
        <v>30100</v>
      </c>
      <c r="BX16" s="8">
        <f>'C завтраками| Bed and breakfast'!BX16</f>
        <v>30100</v>
      </c>
      <c r="BY16" s="8">
        <f>'C завтраками| Bed and breakfast'!BY16</f>
        <v>28600</v>
      </c>
      <c r="BZ16" s="8">
        <f>'C завтраками| Bed and breakfast'!BZ16</f>
        <v>28600</v>
      </c>
      <c r="CA16" s="8">
        <f>'C завтраками| Bed and breakfast'!CA16</f>
        <v>30100</v>
      </c>
      <c r="CB16" s="8">
        <f>'C завтраками| Bed and breakfast'!CB16</f>
        <v>30100</v>
      </c>
      <c r="CC16" s="8">
        <f>'C завтраками| Bed and breakfast'!CC16</f>
        <v>30100</v>
      </c>
      <c r="CD16" s="8">
        <f>'C завтраками| Bed and breakfast'!CD16</f>
        <v>28400</v>
      </c>
      <c r="CE16" s="8">
        <f>'C завтраками| Bed and breakfast'!CE16</f>
        <v>28400</v>
      </c>
      <c r="CF16" s="8">
        <f>'C завтраками| Bed and breakfast'!CF16</f>
        <v>28400</v>
      </c>
      <c r="CG16" s="8">
        <f>'C завтраками| Bed and breakfast'!CG16</f>
        <v>28400</v>
      </c>
      <c r="CH16" s="8">
        <f>'C завтраками| Bed and breakfast'!CH16</f>
        <v>28400</v>
      </c>
      <c r="CI16" s="8">
        <f>'C завтраками| Bed and breakfast'!CI16</f>
        <v>28400</v>
      </c>
      <c r="CJ16" s="8">
        <f>'C завтраками| Bed and breakfast'!CJ16</f>
        <v>28400</v>
      </c>
      <c r="CK16" s="8">
        <f>'C завтраками| Bed and breakfast'!CK16</f>
        <v>28400</v>
      </c>
      <c r="CL16" s="8">
        <f>'C завтраками| Bed and breakfast'!CL16</f>
        <v>28400</v>
      </c>
      <c r="CM16" s="8">
        <f>'C завтраками| Bed and breakfast'!CM16</f>
        <v>28400</v>
      </c>
      <c r="CN16" s="8">
        <f>'C завтраками| Bed and breakfast'!CN16</f>
        <v>28400</v>
      </c>
      <c r="CO16" s="8">
        <f>'C завтраками| Bed and breakfast'!CO16</f>
        <v>28400</v>
      </c>
      <c r="CP16" s="8">
        <f>'C завтраками| Bed and breakfast'!CP16</f>
        <v>28400</v>
      </c>
      <c r="CQ16" s="8">
        <f>'C завтраками| Bed and breakfast'!CQ16</f>
        <v>28400</v>
      </c>
      <c r="CR16" s="8">
        <f>'C завтраками| Bed and breakfast'!CR16</f>
        <v>28400</v>
      </c>
      <c r="CS16" s="8">
        <f>'C завтраками| Bed and breakfast'!CS16</f>
        <v>28400</v>
      </c>
      <c r="CT16" s="8">
        <f>'C завтраками| Bed and breakfast'!CT16</f>
        <v>28400</v>
      </c>
      <c r="CU16" s="8">
        <f>'C завтраками| Bed and breakfast'!CU16</f>
        <v>28400</v>
      </c>
      <c r="CV16" s="8">
        <f>'C завтраками| Bed and breakfast'!CV16</f>
        <v>28400</v>
      </c>
      <c r="CW16" s="8">
        <f>'C завтраками| Bed and breakfast'!CW16</f>
        <v>28400</v>
      </c>
      <c r="CX16" s="8">
        <f>'C завтраками| Bed and breakfast'!CX16</f>
        <v>28400</v>
      </c>
      <c r="CY16" s="8">
        <f>'C завтраками| Bed and breakfast'!CY16</f>
        <v>28400</v>
      </c>
      <c r="CZ16" s="8">
        <f>'C завтраками| Bed and breakfast'!CZ16</f>
        <v>28400</v>
      </c>
      <c r="DA16" s="8">
        <f>'C завтраками| Bed and breakfast'!DA16</f>
        <v>19150</v>
      </c>
      <c r="DB16" s="8">
        <f>'C завтраками| Bed and breakfast'!DB16</f>
        <v>19150</v>
      </c>
      <c r="DC16" s="8">
        <f>'C завтраками| Bed and breakfast'!DC16</f>
        <v>19650</v>
      </c>
      <c r="DD16" s="8">
        <f>'C завтраками| Bed and breakfast'!DD16</f>
        <v>19650</v>
      </c>
      <c r="DE16" s="8">
        <f>'C завтраками| Bed and breakfast'!DE16</f>
        <v>19150</v>
      </c>
      <c r="DF16" s="8">
        <f>'C завтраками| Bed and breakfast'!DF16</f>
        <v>19150</v>
      </c>
      <c r="DG16" s="8">
        <f>'C завтраками| Bed and breakfast'!DG16</f>
        <v>19150</v>
      </c>
      <c r="DH16" s="8">
        <f>'C завтраками| Bed and breakfast'!DH16</f>
        <v>19150</v>
      </c>
      <c r="DI16" s="8">
        <f>'C завтраками| Bed and breakfast'!DI16</f>
        <v>19150</v>
      </c>
      <c r="DJ16" s="8">
        <f>'C завтраками| Bed and breakfast'!DJ16</f>
        <v>19650</v>
      </c>
      <c r="DK16" s="8">
        <f>'C завтраками| Bed and breakfast'!DK16</f>
        <v>19650</v>
      </c>
      <c r="DL16" s="8">
        <f>'C завтраками| Bed and breakfast'!DL16</f>
        <v>19150</v>
      </c>
      <c r="DM16" s="8">
        <f>'C завтраками| Bed and breakfast'!DM16</f>
        <v>19150</v>
      </c>
      <c r="DN16" s="8">
        <f>'C завтраками| Bed and breakfast'!DN16</f>
        <v>19150</v>
      </c>
      <c r="DO16" s="8">
        <f>'C завтраками| Bed and breakfast'!DO16</f>
        <v>18150</v>
      </c>
      <c r="DP16" s="8">
        <f>'C завтраками| Bed and breakfast'!DP16</f>
        <v>18150</v>
      </c>
      <c r="DQ16" s="8">
        <f>'C завтраками| Bed and breakfast'!DQ16</f>
        <v>18850</v>
      </c>
      <c r="DR16" s="8">
        <f>'C завтраками| Bed and breakfast'!DR16</f>
        <v>18850</v>
      </c>
      <c r="DS16" s="8">
        <f>'C завтраками| Bed and breakfast'!DS16</f>
        <v>18150</v>
      </c>
      <c r="DT16" s="8">
        <f>'C завтраками| Bed and breakfast'!DT16</f>
        <v>18150</v>
      </c>
      <c r="DU16" s="8">
        <f>'C завтраками| Bed and breakfast'!DU16</f>
        <v>18150</v>
      </c>
      <c r="DV16" s="8">
        <f>'C завтраками| Bed and breakfast'!DV16</f>
        <v>18150</v>
      </c>
      <c r="DW16" s="8">
        <f>'C завтраками| Bed and breakfast'!DW16</f>
        <v>18150</v>
      </c>
      <c r="DX16" s="8">
        <f>'C завтраками| Bed and breakfast'!DX16</f>
        <v>18850</v>
      </c>
      <c r="DY16" s="8">
        <f>'C завтраками| Bed and breakfast'!DY16</f>
        <v>18850</v>
      </c>
      <c r="DZ16" s="8">
        <f>'C завтраками| Bed and breakfast'!DZ16</f>
        <v>18150</v>
      </c>
      <c r="EA16" s="8">
        <f>'C завтраками| Bed and breakfast'!EA16</f>
        <v>18150</v>
      </c>
      <c r="EB16" s="8">
        <f>'C завтраками| Bed and breakfast'!EB16</f>
        <v>18150</v>
      </c>
      <c r="EC16" s="8">
        <f>'C завтраками| Bed and breakfast'!EC16</f>
        <v>18150</v>
      </c>
      <c r="ED16" s="8">
        <f>'C завтраками| Bed and breakfast'!ED16</f>
        <v>19150</v>
      </c>
    </row>
    <row r="17" spans="1:134" s="53" customFormat="1" x14ac:dyDescent="0.2">
      <c r="A17" s="88">
        <f>A8</f>
        <v>2</v>
      </c>
      <c r="B17" s="8">
        <f>'C завтраками| Bed and breakfast'!B17</f>
        <v>21200</v>
      </c>
      <c r="C17" s="8">
        <f>'C завтраками| Bed and breakfast'!C17</f>
        <v>21200</v>
      </c>
      <c r="D17" s="8">
        <f>'C завтраками| Bed and breakfast'!D17</f>
        <v>22800</v>
      </c>
      <c r="E17" s="8">
        <f>'C завтраками| Bed and breakfast'!E17</f>
        <v>24400</v>
      </c>
      <c r="F17" s="8">
        <f>'C завтраками| Bed and breakfast'!F17</f>
        <v>26700</v>
      </c>
      <c r="G17" s="8">
        <f>'C завтраками| Bed and breakfast'!G17</f>
        <v>29000</v>
      </c>
      <c r="H17" s="8">
        <f>'C завтраками| Bed and breakfast'!H17</f>
        <v>29000</v>
      </c>
      <c r="I17" s="8">
        <f>'C завтраками| Bed and breakfast'!I17</f>
        <v>26700</v>
      </c>
      <c r="J17" s="8">
        <f>'C завтраками| Bed and breakfast'!J17</f>
        <v>29000</v>
      </c>
      <c r="K17" s="8">
        <f>'C завтраками| Bed and breakfast'!K17</f>
        <v>22800</v>
      </c>
      <c r="L17" s="8">
        <f>'C завтраками| Bed and breakfast'!L17</f>
        <v>23050</v>
      </c>
      <c r="M17" s="8">
        <f>'C завтраками| Bed and breakfast'!M17</f>
        <v>44500</v>
      </c>
      <c r="N17" s="8">
        <f>'C завтраками| Bed and breakfast'!N17</f>
        <v>59000</v>
      </c>
      <c r="O17" s="8">
        <f>'C завтраками| Bed and breakfast'!O17</f>
        <v>59000</v>
      </c>
      <c r="P17" s="8">
        <f>'C завтраками| Bed and breakfast'!P17</f>
        <v>59000</v>
      </c>
      <c r="Q17" s="8">
        <f>'C завтраками| Bed and breakfast'!Q17</f>
        <v>52000</v>
      </c>
      <c r="R17" s="8">
        <f>'C завтраками| Bed and breakfast'!R17</f>
        <v>52000</v>
      </c>
      <c r="S17" s="8">
        <f>'C завтраками| Bed and breakfast'!S17</f>
        <v>52000</v>
      </c>
      <c r="T17" s="8">
        <f>'C завтраками| Bed and breakfast'!T17</f>
        <v>52000</v>
      </c>
      <c r="U17" s="8">
        <f>'C завтраками| Bed and breakfast'!U17</f>
        <v>52000</v>
      </c>
      <c r="V17" s="8">
        <f>'C завтраками| Bed and breakfast'!V17</f>
        <v>52000</v>
      </c>
      <c r="W17" s="8">
        <f>'C завтраками| Bed and breakfast'!W17</f>
        <v>42900</v>
      </c>
      <c r="X17" s="8">
        <f>'C завтраками| Bed and breakfast'!X17</f>
        <v>26400</v>
      </c>
      <c r="Y17" s="8">
        <f>'C завтраками| Bed and breakfast'!Y17</f>
        <v>26400</v>
      </c>
      <c r="Z17" s="8">
        <f>'C завтраками| Bed and breakfast'!Z17</f>
        <v>26400</v>
      </c>
      <c r="AA17" s="8">
        <f>'C завтраками| Bed and breakfast'!AA17</f>
        <v>26400</v>
      </c>
      <c r="AB17" s="8">
        <f>'C завтраками| Bed and breakfast'!AB17</f>
        <v>26400</v>
      </c>
      <c r="AC17" s="8">
        <f>'C завтраками| Bed and breakfast'!AC17</f>
        <v>28400</v>
      </c>
      <c r="AD17" s="8">
        <f>'C завтраками| Bed and breakfast'!AD17</f>
        <v>28400</v>
      </c>
      <c r="AE17" s="8">
        <f>'C завтраками| Bed and breakfast'!AE17</f>
        <v>28400</v>
      </c>
      <c r="AF17" s="8">
        <f>'C завтраками| Bed and breakfast'!AF17</f>
        <v>28400</v>
      </c>
      <c r="AG17" s="8">
        <f>'C завтраками| Bed and breakfast'!AG17</f>
        <v>28400</v>
      </c>
      <c r="AH17" s="8">
        <f>'C завтраками| Bed and breakfast'!AH17</f>
        <v>26400</v>
      </c>
      <c r="AI17" s="8">
        <f>'C завтраками| Bed and breakfast'!AI17</f>
        <v>26400</v>
      </c>
      <c r="AJ17" s="8">
        <f>'C завтраками| Bed and breakfast'!AJ17</f>
        <v>26400</v>
      </c>
      <c r="AK17" s="8">
        <f>'C завтраками| Bed and breakfast'!AK17</f>
        <v>26400</v>
      </c>
      <c r="AL17" s="8">
        <f>'C завтраками| Bed and breakfast'!AL17</f>
        <v>26400</v>
      </c>
      <c r="AM17" s="8">
        <f>'C завтраками| Bed and breakfast'!AM17</f>
        <v>30400</v>
      </c>
      <c r="AN17" s="8">
        <f>'C завтраками| Bed and breakfast'!AN17</f>
        <v>30400</v>
      </c>
      <c r="AO17" s="8">
        <f>'C завтраками| Bed and breakfast'!AO17</f>
        <v>30400</v>
      </c>
      <c r="AP17" s="8">
        <f>'C завтраками| Bed and breakfast'!AP17</f>
        <v>30400</v>
      </c>
      <c r="AQ17" s="8">
        <f>'C завтраками| Bed and breakfast'!AQ17</f>
        <v>30400</v>
      </c>
      <c r="AR17" s="8">
        <f>'C завтраками| Bed and breakfast'!AR17</f>
        <v>32400</v>
      </c>
      <c r="AS17" s="8">
        <f>'C завтраками| Bed and breakfast'!AS17</f>
        <v>34900</v>
      </c>
      <c r="AT17" s="8">
        <f>'C завтраками| Bed and breakfast'!AT17</f>
        <v>35600</v>
      </c>
      <c r="AU17" s="8">
        <f>'C завтраками| Bed and breakfast'!AU17</f>
        <v>35600</v>
      </c>
      <c r="AV17" s="8">
        <f>'C завтраками| Bed and breakfast'!AV17</f>
        <v>35600</v>
      </c>
      <c r="AW17" s="8">
        <f>'C завтраками| Bed and breakfast'!AW17</f>
        <v>35600</v>
      </c>
      <c r="AX17" s="8">
        <f>'C завтраками| Bed and breakfast'!AX17</f>
        <v>35600</v>
      </c>
      <c r="AY17" s="8">
        <f>'C завтраками| Bed and breakfast'!AY17</f>
        <v>35600</v>
      </c>
      <c r="AZ17" s="8">
        <f>'C завтраками| Bed and breakfast'!AZ17</f>
        <v>35600</v>
      </c>
      <c r="BA17" s="8">
        <f>'C завтраками| Bed and breakfast'!BA17</f>
        <v>35600</v>
      </c>
      <c r="BB17" s="8">
        <f>'C завтраками| Bed and breakfast'!BB17</f>
        <v>35600</v>
      </c>
      <c r="BC17" s="8">
        <f>'C завтраками| Bed and breakfast'!BC17</f>
        <v>35600</v>
      </c>
      <c r="BD17" s="8">
        <f>'C завтраками| Bed and breakfast'!BD17</f>
        <v>33600</v>
      </c>
      <c r="BE17" s="8">
        <f>'C завтраками| Bed and breakfast'!BE17</f>
        <v>33600</v>
      </c>
      <c r="BF17" s="8">
        <f>'C завтраками| Bed and breakfast'!BF17</f>
        <v>35600</v>
      </c>
      <c r="BG17" s="8">
        <f>'C завтраками| Bed and breakfast'!BG17</f>
        <v>35600</v>
      </c>
      <c r="BH17" s="8">
        <f>'C завтраками| Bed and breakfast'!BH17</f>
        <v>37600</v>
      </c>
      <c r="BI17" s="8">
        <f>'C завтраками| Bed and breakfast'!BI17</f>
        <v>40100</v>
      </c>
      <c r="BJ17" s="8">
        <f>'C завтраками| Bed and breakfast'!BJ17</f>
        <v>40100</v>
      </c>
      <c r="BK17" s="8">
        <f>'C завтраками| Bed and breakfast'!BK17</f>
        <v>40100</v>
      </c>
      <c r="BL17" s="8">
        <f>'C завтраками| Bed and breakfast'!BL17</f>
        <v>40100</v>
      </c>
      <c r="BM17" s="8">
        <f>'C завтраками| Bed and breakfast'!BM17</f>
        <v>42600</v>
      </c>
      <c r="BN17" s="8">
        <f>'C завтраками| Bed and breakfast'!BN17</f>
        <v>45600</v>
      </c>
      <c r="BO17" s="8">
        <f>'C завтраками| Bed and breakfast'!BO17</f>
        <v>45600</v>
      </c>
      <c r="BP17" s="8">
        <f>'C завтраками| Bed and breakfast'!BP17</f>
        <v>42600</v>
      </c>
      <c r="BQ17" s="8">
        <f>'C завтраками| Bed and breakfast'!BQ17</f>
        <v>37600</v>
      </c>
      <c r="BR17" s="8">
        <f>'C завтраками| Bed and breakfast'!BR17</f>
        <v>37600</v>
      </c>
      <c r="BS17" s="8">
        <f>'C завтраками| Bed and breakfast'!BS17</f>
        <v>40100</v>
      </c>
      <c r="BT17" s="8">
        <f>'C завтраками| Bed and breakfast'!BT17</f>
        <v>40100</v>
      </c>
      <c r="BU17" s="8">
        <f>'C завтраками| Bed and breakfast'!BU17</f>
        <v>31600</v>
      </c>
      <c r="BV17" s="8">
        <f>'C завтраками| Bed and breakfast'!BV17</f>
        <v>32050</v>
      </c>
      <c r="BW17" s="8">
        <f>'C завтраками| Bed and breakfast'!BW17</f>
        <v>32050</v>
      </c>
      <c r="BX17" s="8">
        <f>'C завтраками| Bed and breakfast'!BX17</f>
        <v>32050</v>
      </c>
      <c r="BY17" s="8">
        <f>'C завтраками| Bed and breakfast'!BY17</f>
        <v>30550</v>
      </c>
      <c r="BZ17" s="8">
        <f>'C завтраками| Bed and breakfast'!BZ17</f>
        <v>30550</v>
      </c>
      <c r="CA17" s="8">
        <f>'C завтраками| Bed and breakfast'!CA17</f>
        <v>32050</v>
      </c>
      <c r="CB17" s="8">
        <f>'C завтраками| Bed and breakfast'!CB17</f>
        <v>32050</v>
      </c>
      <c r="CC17" s="8">
        <f>'C завтраками| Bed and breakfast'!CC17</f>
        <v>32050</v>
      </c>
      <c r="CD17" s="8">
        <f>'C завтраками| Bed and breakfast'!CD17</f>
        <v>30350</v>
      </c>
      <c r="CE17" s="8">
        <f>'C завтраками| Bed and breakfast'!CE17</f>
        <v>30350</v>
      </c>
      <c r="CF17" s="8">
        <f>'C завтраками| Bed and breakfast'!CF17</f>
        <v>30350</v>
      </c>
      <c r="CG17" s="8">
        <f>'C завтраками| Bed and breakfast'!CG17</f>
        <v>30350</v>
      </c>
      <c r="CH17" s="8">
        <f>'C завтраками| Bed and breakfast'!CH17</f>
        <v>30350</v>
      </c>
      <c r="CI17" s="8">
        <f>'C завтраками| Bed and breakfast'!CI17</f>
        <v>30350</v>
      </c>
      <c r="CJ17" s="8">
        <f>'C завтраками| Bed and breakfast'!CJ17</f>
        <v>30350</v>
      </c>
      <c r="CK17" s="8">
        <f>'C завтраками| Bed and breakfast'!CK17</f>
        <v>30350</v>
      </c>
      <c r="CL17" s="8">
        <f>'C завтраками| Bed and breakfast'!CL17</f>
        <v>30350</v>
      </c>
      <c r="CM17" s="8">
        <f>'C завтраками| Bed and breakfast'!CM17</f>
        <v>30350</v>
      </c>
      <c r="CN17" s="8">
        <f>'C завтраками| Bed and breakfast'!CN17</f>
        <v>30350</v>
      </c>
      <c r="CO17" s="8">
        <f>'C завтраками| Bed and breakfast'!CO17</f>
        <v>30350</v>
      </c>
      <c r="CP17" s="8">
        <f>'C завтраками| Bed and breakfast'!CP17</f>
        <v>30350</v>
      </c>
      <c r="CQ17" s="8">
        <f>'C завтраками| Bed and breakfast'!CQ17</f>
        <v>30350</v>
      </c>
      <c r="CR17" s="8">
        <f>'C завтраками| Bed and breakfast'!CR17</f>
        <v>30350</v>
      </c>
      <c r="CS17" s="8">
        <f>'C завтраками| Bed and breakfast'!CS17</f>
        <v>30350</v>
      </c>
      <c r="CT17" s="8">
        <f>'C завтраками| Bed and breakfast'!CT17</f>
        <v>30350</v>
      </c>
      <c r="CU17" s="8">
        <f>'C завтраками| Bed and breakfast'!CU17</f>
        <v>30350</v>
      </c>
      <c r="CV17" s="8">
        <f>'C завтраками| Bed and breakfast'!CV17</f>
        <v>30350</v>
      </c>
      <c r="CW17" s="8">
        <f>'C завтраками| Bed and breakfast'!CW17</f>
        <v>30350</v>
      </c>
      <c r="CX17" s="8">
        <f>'C завтраками| Bed and breakfast'!CX17</f>
        <v>30350</v>
      </c>
      <c r="CY17" s="8">
        <f>'C завтраками| Bed and breakfast'!CY17</f>
        <v>30350</v>
      </c>
      <c r="CZ17" s="8">
        <f>'C завтраками| Bed and breakfast'!CZ17</f>
        <v>30350</v>
      </c>
      <c r="DA17" s="8">
        <f>'C завтраками| Bed and breakfast'!DA17</f>
        <v>21000</v>
      </c>
      <c r="DB17" s="8">
        <f>'C завтраками| Bed and breakfast'!DB17</f>
        <v>21000</v>
      </c>
      <c r="DC17" s="8">
        <f>'C завтраками| Bed and breakfast'!DC17</f>
        <v>21500</v>
      </c>
      <c r="DD17" s="8">
        <f>'C завтраками| Bed and breakfast'!DD17</f>
        <v>21500</v>
      </c>
      <c r="DE17" s="8">
        <f>'C завтраками| Bed and breakfast'!DE17</f>
        <v>21000</v>
      </c>
      <c r="DF17" s="8">
        <f>'C завтраками| Bed and breakfast'!DF17</f>
        <v>21000</v>
      </c>
      <c r="DG17" s="8">
        <f>'C завтраками| Bed and breakfast'!DG17</f>
        <v>21000</v>
      </c>
      <c r="DH17" s="8">
        <f>'C завтраками| Bed and breakfast'!DH17</f>
        <v>21000</v>
      </c>
      <c r="DI17" s="8">
        <f>'C завтраками| Bed and breakfast'!DI17</f>
        <v>21000</v>
      </c>
      <c r="DJ17" s="8">
        <f>'C завтраками| Bed and breakfast'!DJ17</f>
        <v>21500</v>
      </c>
      <c r="DK17" s="8">
        <f>'C завтраками| Bed and breakfast'!DK17</f>
        <v>21500</v>
      </c>
      <c r="DL17" s="8">
        <f>'C завтраками| Bed and breakfast'!DL17</f>
        <v>21000</v>
      </c>
      <c r="DM17" s="8">
        <f>'C завтраками| Bed and breakfast'!DM17</f>
        <v>21000</v>
      </c>
      <c r="DN17" s="8">
        <f>'C завтраками| Bed and breakfast'!DN17</f>
        <v>21000</v>
      </c>
      <c r="DO17" s="8">
        <f>'C завтраками| Bed and breakfast'!DO17</f>
        <v>20000</v>
      </c>
      <c r="DP17" s="8">
        <f>'C завтраками| Bed and breakfast'!DP17</f>
        <v>20000</v>
      </c>
      <c r="DQ17" s="8">
        <f>'C завтраками| Bed and breakfast'!DQ17</f>
        <v>20700</v>
      </c>
      <c r="DR17" s="8">
        <f>'C завтраками| Bed and breakfast'!DR17</f>
        <v>20700</v>
      </c>
      <c r="DS17" s="8">
        <f>'C завтраками| Bed and breakfast'!DS17</f>
        <v>20000</v>
      </c>
      <c r="DT17" s="8">
        <f>'C завтраками| Bed and breakfast'!DT17</f>
        <v>20000</v>
      </c>
      <c r="DU17" s="8">
        <f>'C завтраками| Bed and breakfast'!DU17</f>
        <v>20000</v>
      </c>
      <c r="DV17" s="8">
        <f>'C завтраками| Bed and breakfast'!DV17</f>
        <v>20000</v>
      </c>
      <c r="DW17" s="8">
        <f>'C завтраками| Bed and breakfast'!DW17</f>
        <v>20000</v>
      </c>
      <c r="DX17" s="8">
        <f>'C завтраками| Bed and breakfast'!DX17</f>
        <v>20700</v>
      </c>
      <c r="DY17" s="8">
        <f>'C завтраками| Bed and breakfast'!DY17</f>
        <v>20700</v>
      </c>
      <c r="DZ17" s="8">
        <f>'C завтраками| Bed and breakfast'!DZ17</f>
        <v>20000</v>
      </c>
      <c r="EA17" s="8">
        <f>'C завтраками| Bed and breakfast'!EA17</f>
        <v>20000</v>
      </c>
      <c r="EB17" s="8">
        <f>'C завтраками| Bed and breakfast'!EB17</f>
        <v>20000</v>
      </c>
      <c r="EC17" s="8">
        <f>'C завтраками| Bed and breakfast'!EC17</f>
        <v>20000</v>
      </c>
      <c r="ED17" s="8">
        <f>'C завтраками| Bed and breakfast'!ED17</f>
        <v>21000</v>
      </c>
    </row>
    <row r="18" spans="1:134" s="53" customFormat="1" x14ac:dyDescent="0.2">
      <c r="A18" s="42" t="s">
        <v>86</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row>
    <row r="19" spans="1:134" s="53" customFormat="1" x14ac:dyDescent="0.2">
      <c r="A19" s="88">
        <f>A7</f>
        <v>1</v>
      </c>
      <c r="B19" s="8">
        <f>'C завтраками| Bed and breakfast'!B19</f>
        <v>40800</v>
      </c>
      <c r="C19" s="8">
        <f>'C завтраками| Bed and breakfast'!C19</f>
        <v>40800</v>
      </c>
      <c r="D19" s="8">
        <f>'C завтраками| Bed and breakfast'!D19</f>
        <v>42400</v>
      </c>
      <c r="E19" s="8">
        <f>'C завтраками| Bed and breakfast'!E19</f>
        <v>44000</v>
      </c>
      <c r="F19" s="8">
        <f>'C завтраками| Bed and breakfast'!F19</f>
        <v>46300</v>
      </c>
      <c r="G19" s="8">
        <f>'C завтраками| Bed and breakfast'!G19</f>
        <v>48600</v>
      </c>
      <c r="H19" s="8">
        <f>'C завтраками| Bed and breakfast'!H19</f>
        <v>48600</v>
      </c>
      <c r="I19" s="8">
        <f>'C завтраками| Bed and breakfast'!I19</f>
        <v>46300</v>
      </c>
      <c r="J19" s="8">
        <f>'C завтраками| Bed and breakfast'!J19</f>
        <v>48600</v>
      </c>
      <c r="K19" s="8">
        <f>'C завтраками| Bed and breakfast'!K19</f>
        <v>42400</v>
      </c>
      <c r="L19" s="8">
        <f>'C завтраками| Bed and breakfast'!L19</f>
        <v>40800</v>
      </c>
      <c r="M19" s="8">
        <f>'C завтраками| Bed and breakfast'!M19</f>
        <v>62250</v>
      </c>
      <c r="N19" s="8">
        <f>'C завтраками| Bed and breakfast'!N19</f>
        <v>76750</v>
      </c>
      <c r="O19" s="8">
        <f>'C завтраками| Bed and breakfast'!O19</f>
        <v>76750</v>
      </c>
      <c r="P19" s="8">
        <f>'C завтраками| Bed and breakfast'!P19</f>
        <v>76750</v>
      </c>
      <c r="Q19" s="8">
        <f>'C завтраками| Bed and breakfast'!Q19</f>
        <v>69750</v>
      </c>
      <c r="R19" s="8">
        <f>'C завтраками| Bed and breakfast'!R19</f>
        <v>69750</v>
      </c>
      <c r="S19" s="8">
        <f>'C завтраками| Bed and breakfast'!S19</f>
        <v>69750</v>
      </c>
      <c r="T19" s="8">
        <f>'C завтраками| Bed and breakfast'!T19</f>
        <v>69750</v>
      </c>
      <c r="U19" s="8">
        <f>'C завтраками| Bed and breakfast'!U19</f>
        <v>69750</v>
      </c>
      <c r="V19" s="8">
        <f>'C завтраками| Bed and breakfast'!V19</f>
        <v>69750</v>
      </c>
      <c r="W19" s="8">
        <f>'C завтраками| Bed and breakfast'!W19</f>
        <v>56450</v>
      </c>
      <c r="X19" s="8">
        <f>'C завтраками| Bed and breakfast'!X19</f>
        <v>39950</v>
      </c>
      <c r="Y19" s="8">
        <f>'C завтраками| Bed and breakfast'!Y19</f>
        <v>39950</v>
      </c>
      <c r="Z19" s="8">
        <f>'C завтраками| Bed and breakfast'!Z19</f>
        <v>39950</v>
      </c>
      <c r="AA19" s="8">
        <f>'C завтраками| Bed and breakfast'!AA19</f>
        <v>39950</v>
      </c>
      <c r="AB19" s="8">
        <f>'C завтраками| Bed and breakfast'!AB19</f>
        <v>39950</v>
      </c>
      <c r="AC19" s="8">
        <f>'C завтраками| Bed and breakfast'!AC19</f>
        <v>41950</v>
      </c>
      <c r="AD19" s="8">
        <f>'C завтраками| Bed and breakfast'!AD19</f>
        <v>41950</v>
      </c>
      <c r="AE19" s="8">
        <f>'C завтраками| Bed and breakfast'!AE19</f>
        <v>41950</v>
      </c>
      <c r="AF19" s="8">
        <f>'C завтраками| Bed and breakfast'!AF19</f>
        <v>41950</v>
      </c>
      <c r="AG19" s="8">
        <f>'C завтраками| Bed and breakfast'!AG19</f>
        <v>41950</v>
      </c>
      <c r="AH19" s="8">
        <f>'C завтраками| Bed and breakfast'!AH19</f>
        <v>39950</v>
      </c>
      <c r="AI19" s="8">
        <f>'C завтраками| Bed and breakfast'!AI19</f>
        <v>39950</v>
      </c>
      <c r="AJ19" s="8">
        <f>'C завтраками| Bed and breakfast'!AJ19</f>
        <v>39950</v>
      </c>
      <c r="AK19" s="8">
        <f>'C завтраками| Bed and breakfast'!AK19</f>
        <v>39950</v>
      </c>
      <c r="AL19" s="8">
        <f>'C завтраками| Bed and breakfast'!AL19</f>
        <v>39950</v>
      </c>
      <c r="AM19" s="8">
        <f>'C завтраками| Bed and breakfast'!AM19</f>
        <v>43950</v>
      </c>
      <c r="AN19" s="8">
        <f>'C завтраками| Bed and breakfast'!AN19</f>
        <v>43950</v>
      </c>
      <c r="AO19" s="8">
        <f>'C завтраками| Bed and breakfast'!AO19</f>
        <v>43950</v>
      </c>
      <c r="AP19" s="8">
        <f>'C завтраками| Bed and breakfast'!AP19</f>
        <v>43950</v>
      </c>
      <c r="AQ19" s="8">
        <f>'C завтраками| Bed and breakfast'!AQ19</f>
        <v>43950</v>
      </c>
      <c r="AR19" s="8">
        <f>'C завтраками| Bed and breakfast'!AR19</f>
        <v>45950</v>
      </c>
      <c r="AS19" s="8">
        <f>'C завтраками| Bed and breakfast'!AS19</f>
        <v>48450</v>
      </c>
      <c r="AT19" s="8">
        <f>'C завтраками| Bed and breakfast'!AT19</f>
        <v>53950</v>
      </c>
      <c r="AU19" s="8">
        <f>'C завтраками| Bed and breakfast'!AU19</f>
        <v>53950</v>
      </c>
      <c r="AV19" s="8">
        <f>'C завтраками| Bed and breakfast'!AV19</f>
        <v>53950</v>
      </c>
      <c r="AW19" s="8">
        <f>'C завтраками| Bed and breakfast'!AW19</f>
        <v>53950</v>
      </c>
      <c r="AX19" s="8">
        <f>'C завтраками| Bed and breakfast'!AX19</f>
        <v>53950</v>
      </c>
      <c r="AY19" s="8">
        <f>'C завтраками| Bed and breakfast'!AY19</f>
        <v>53950</v>
      </c>
      <c r="AZ19" s="8">
        <f>'C завтраками| Bed and breakfast'!AZ19</f>
        <v>53950</v>
      </c>
      <c r="BA19" s="8">
        <f>'C завтраками| Bed and breakfast'!BA19</f>
        <v>53950</v>
      </c>
      <c r="BB19" s="8">
        <f>'C завтраками| Bed and breakfast'!BB19</f>
        <v>53950</v>
      </c>
      <c r="BC19" s="8">
        <f>'C завтраками| Bed and breakfast'!BC19</f>
        <v>53950</v>
      </c>
      <c r="BD19" s="8">
        <f>'C завтраками| Bed and breakfast'!BD19</f>
        <v>51950</v>
      </c>
      <c r="BE19" s="8">
        <f>'C завтраками| Bed and breakfast'!BE19</f>
        <v>51950</v>
      </c>
      <c r="BF19" s="8">
        <f>'C завтраками| Bed and breakfast'!BF19</f>
        <v>53950</v>
      </c>
      <c r="BG19" s="8">
        <f>'C завтраками| Bed and breakfast'!BG19</f>
        <v>53950</v>
      </c>
      <c r="BH19" s="8">
        <f>'C завтраками| Bed and breakfast'!BH19</f>
        <v>55950</v>
      </c>
      <c r="BI19" s="8">
        <f>'C завтраками| Bed and breakfast'!BI19</f>
        <v>58450</v>
      </c>
      <c r="BJ19" s="8">
        <f>'C завтраками| Bed and breakfast'!BJ19</f>
        <v>58450</v>
      </c>
      <c r="BK19" s="8">
        <f>'C завтраками| Bed and breakfast'!BK19</f>
        <v>58450</v>
      </c>
      <c r="BL19" s="8">
        <f>'C завтраками| Bed and breakfast'!BL19</f>
        <v>58450</v>
      </c>
      <c r="BM19" s="8">
        <f>'C завтраками| Bed and breakfast'!BM19</f>
        <v>60950</v>
      </c>
      <c r="BN19" s="8">
        <f>'C завтраками| Bed and breakfast'!BN19</f>
        <v>63950</v>
      </c>
      <c r="BO19" s="8">
        <f>'C завтраками| Bed and breakfast'!BO19</f>
        <v>63950</v>
      </c>
      <c r="BP19" s="8">
        <f>'C завтраками| Bed and breakfast'!BP19</f>
        <v>60950</v>
      </c>
      <c r="BQ19" s="8">
        <f>'C завтраками| Bed and breakfast'!BQ19</f>
        <v>55950</v>
      </c>
      <c r="BR19" s="8">
        <f>'C завтраками| Bed and breakfast'!BR19</f>
        <v>55950</v>
      </c>
      <c r="BS19" s="8">
        <f>'C завтраками| Bed and breakfast'!BS19</f>
        <v>58450</v>
      </c>
      <c r="BT19" s="8">
        <f>'C завтраками| Bed and breakfast'!BT19</f>
        <v>58450</v>
      </c>
      <c r="BU19" s="8">
        <f>'C завтраками| Bed and breakfast'!BU19</f>
        <v>49950</v>
      </c>
      <c r="BV19" s="8">
        <f>'C завтраками| Bed and breakfast'!BV19</f>
        <v>50400</v>
      </c>
      <c r="BW19" s="8">
        <f>'C завтраками| Bed and breakfast'!BW19</f>
        <v>50400</v>
      </c>
      <c r="BX19" s="8">
        <f>'C завтраками| Bed and breakfast'!BX19</f>
        <v>50400</v>
      </c>
      <c r="BY19" s="8">
        <f>'C завтраками| Bed and breakfast'!BY19</f>
        <v>48900</v>
      </c>
      <c r="BZ19" s="8">
        <f>'C завтраками| Bed and breakfast'!BZ19</f>
        <v>48900</v>
      </c>
      <c r="CA19" s="8">
        <f>'C завтраками| Bed and breakfast'!CA19</f>
        <v>50400</v>
      </c>
      <c r="CB19" s="8">
        <f>'C завтраками| Bed and breakfast'!CB19</f>
        <v>50400</v>
      </c>
      <c r="CC19" s="8">
        <f>'C завтраками| Bed and breakfast'!CC19</f>
        <v>50400</v>
      </c>
      <c r="CD19" s="8">
        <f>'C завтраками| Bed and breakfast'!CD19</f>
        <v>43900</v>
      </c>
      <c r="CE19" s="8">
        <f>'C завтраками| Bed and breakfast'!CE19</f>
        <v>43900</v>
      </c>
      <c r="CF19" s="8">
        <f>'C завтраками| Bed and breakfast'!CF19</f>
        <v>43900</v>
      </c>
      <c r="CG19" s="8">
        <f>'C завтраками| Bed and breakfast'!CG19</f>
        <v>43900</v>
      </c>
      <c r="CH19" s="8">
        <f>'C завтраками| Bed and breakfast'!CH19</f>
        <v>43900</v>
      </c>
      <c r="CI19" s="8">
        <f>'C завтраками| Bed and breakfast'!CI19</f>
        <v>43900</v>
      </c>
      <c r="CJ19" s="8">
        <f>'C завтраками| Bed and breakfast'!CJ19</f>
        <v>43900</v>
      </c>
      <c r="CK19" s="8">
        <f>'C завтраками| Bed and breakfast'!CK19</f>
        <v>43900</v>
      </c>
      <c r="CL19" s="8">
        <f>'C завтраками| Bed and breakfast'!CL19</f>
        <v>43900</v>
      </c>
      <c r="CM19" s="8">
        <f>'C завтраками| Bed and breakfast'!CM19</f>
        <v>43900</v>
      </c>
      <c r="CN19" s="8">
        <f>'C завтраками| Bed and breakfast'!CN19</f>
        <v>43900</v>
      </c>
      <c r="CO19" s="8">
        <f>'C завтраками| Bed and breakfast'!CO19</f>
        <v>43900</v>
      </c>
      <c r="CP19" s="8">
        <f>'C завтраками| Bed and breakfast'!CP19</f>
        <v>43900</v>
      </c>
      <c r="CQ19" s="8">
        <f>'C завтраками| Bed and breakfast'!CQ19</f>
        <v>43900</v>
      </c>
      <c r="CR19" s="8">
        <f>'C завтраками| Bed and breakfast'!CR19</f>
        <v>43900</v>
      </c>
      <c r="CS19" s="8">
        <f>'C завтраками| Bed and breakfast'!CS19</f>
        <v>43900</v>
      </c>
      <c r="CT19" s="8">
        <f>'C завтраками| Bed and breakfast'!CT19</f>
        <v>43900</v>
      </c>
      <c r="CU19" s="8">
        <f>'C завтраками| Bed and breakfast'!CU19</f>
        <v>43900</v>
      </c>
      <c r="CV19" s="8">
        <f>'C завтраками| Bed and breakfast'!CV19</f>
        <v>43900</v>
      </c>
      <c r="CW19" s="8">
        <f>'C завтраками| Bed and breakfast'!CW19</f>
        <v>43900</v>
      </c>
      <c r="CX19" s="8">
        <f>'C завтраками| Bed and breakfast'!CX19</f>
        <v>43900</v>
      </c>
      <c r="CY19" s="8">
        <f>'C завтраками| Bed and breakfast'!CY19</f>
        <v>43900</v>
      </c>
      <c r="CZ19" s="8">
        <f>'C завтраками| Bed and breakfast'!CZ19</f>
        <v>43900</v>
      </c>
      <c r="DA19" s="8">
        <f>'C завтраками| Bed and breakfast'!DA19</f>
        <v>34650</v>
      </c>
      <c r="DB19" s="8">
        <f>'C завтраками| Bed and breakfast'!DB19</f>
        <v>34650</v>
      </c>
      <c r="DC19" s="8">
        <f>'C завтраками| Bed and breakfast'!DC19</f>
        <v>35150</v>
      </c>
      <c r="DD19" s="8">
        <f>'C завтраками| Bed and breakfast'!DD19</f>
        <v>35150</v>
      </c>
      <c r="DE19" s="8">
        <f>'C завтраками| Bed and breakfast'!DE19</f>
        <v>34650</v>
      </c>
      <c r="DF19" s="8">
        <f>'C завтраками| Bed and breakfast'!DF19</f>
        <v>34650</v>
      </c>
      <c r="DG19" s="8">
        <f>'C завтраками| Bed and breakfast'!DG19</f>
        <v>34650</v>
      </c>
      <c r="DH19" s="8">
        <f>'C завтраками| Bed and breakfast'!DH19</f>
        <v>34650</v>
      </c>
      <c r="DI19" s="8">
        <f>'C завтраками| Bed and breakfast'!DI19</f>
        <v>34650</v>
      </c>
      <c r="DJ19" s="8">
        <f>'C завтраками| Bed and breakfast'!DJ19</f>
        <v>35150</v>
      </c>
      <c r="DK19" s="8">
        <f>'C завтраками| Bed and breakfast'!DK19</f>
        <v>35150</v>
      </c>
      <c r="DL19" s="8">
        <f>'C завтраками| Bed and breakfast'!DL19</f>
        <v>34650</v>
      </c>
      <c r="DM19" s="8">
        <f>'C завтраками| Bed and breakfast'!DM19</f>
        <v>34650</v>
      </c>
      <c r="DN19" s="8">
        <f>'C завтраками| Bed and breakfast'!DN19</f>
        <v>34650</v>
      </c>
      <c r="DO19" s="8">
        <f>'C завтраками| Bed and breakfast'!DO19</f>
        <v>33650</v>
      </c>
      <c r="DP19" s="8">
        <f>'C завтраками| Bed and breakfast'!DP19</f>
        <v>33650</v>
      </c>
      <c r="DQ19" s="8">
        <f>'C завтраками| Bed and breakfast'!DQ19</f>
        <v>34350</v>
      </c>
      <c r="DR19" s="8">
        <f>'C завтраками| Bed and breakfast'!DR19</f>
        <v>34350</v>
      </c>
      <c r="DS19" s="8">
        <f>'C завтраками| Bed and breakfast'!DS19</f>
        <v>33650</v>
      </c>
      <c r="DT19" s="8">
        <f>'C завтраками| Bed and breakfast'!DT19</f>
        <v>33650</v>
      </c>
      <c r="DU19" s="8">
        <f>'C завтраками| Bed and breakfast'!DU19</f>
        <v>33650</v>
      </c>
      <c r="DV19" s="8">
        <f>'C завтраками| Bed and breakfast'!DV19</f>
        <v>33650</v>
      </c>
      <c r="DW19" s="8">
        <f>'C завтраками| Bed and breakfast'!DW19</f>
        <v>33650</v>
      </c>
      <c r="DX19" s="8">
        <f>'C завтраками| Bed and breakfast'!DX19</f>
        <v>34350</v>
      </c>
      <c r="DY19" s="8">
        <f>'C завтраками| Bed and breakfast'!DY19</f>
        <v>34350</v>
      </c>
      <c r="DZ19" s="8">
        <f>'C завтраками| Bed and breakfast'!DZ19</f>
        <v>33650</v>
      </c>
      <c r="EA19" s="8">
        <f>'C завтраками| Bed and breakfast'!EA19</f>
        <v>33650</v>
      </c>
      <c r="EB19" s="8">
        <f>'C завтраками| Bed and breakfast'!EB19</f>
        <v>33650</v>
      </c>
      <c r="EC19" s="8">
        <f>'C завтраками| Bed and breakfast'!EC19</f>
        <v>33650</v>
      </c>
      <c r="ED19" s="8">
        <f>'C завтраками| Bed and breakfast'!ED19</f>
        <v>34650</v>
      </c>
    </row>
    <row r="20" spans="1:134" s="53" customFormat="1" x14ac:dyDescent="0.2">
      <c r="A20" s="88">
        <f>A8</f>
        <v>2</v>
      </c>
      <c r="B20" s="8">
        <f>'C завтраками| Bed and breakfast'!B20</f>
        <v>42500</v>
      </c>
      <c r="C20" s="8">
        <f>'C завтраками| Bed and breakfast'!C20</f>
        <v>42500</v>
      </c>
      <c r="D20" s="8">
        <f>'C завтраками| Bed and breakfast'!D20</f>
        <v>44100</v>
      </c>
      <c r="E20" s="8">
        <f>'C завтраками| Bed and breakfast'!E20</f>
        <v>45700</v>
      </c>
      <c r="F20" s="8">
        <f>'C завтраками| Bed and breakfast'!F20</f>
        <v>48000</v>
      </c>
      <c r="G20" s="8">
        <f>'C завтраками| Bed and breakfast'!G20</f>
        <v>50300</v>
      </c>
      <c r="H20" s="8">
        <f>'C завтраками| Bed and breakfast'!H20</f>
        <v>50300</v>
      </c>
      <c r="I20" s="8">
        <f>'C завтраками| Bed and breakfast'!I20</f>
        <v>48000</v>
      </c>
      <c r="J20" s="8">
        <f>'C завтраками| Bed and breakfast'!J20</f>
        <v>50300</v>
      </c>
      <c r="K20" s="8">
        <f>'C завтраками| Bed and breakfast'!K20</f>
        <v>44100</v>
      </c>
      <c r="L20" s="8">
        <f>'C завтраками| Bed and breakfast'!L20</f>
        <v>43050</v>
      </c>
      <c r="M20" s="8">
        <f>'C завтраками| Bed and breakfast'!M20</f>
        <v>64500</v>
      </c>
      <c r="N20" s="8">
        <f>'C завтраками| Bed and breakfast'!N20</f>
        <v>79000</v>
      </c>
      <c r="O20" s="8">
        <f>'C завтраками| Bed and breakfast'!O20</f>
        <v>79000</v>
      </c>
      <c r="P20" s="8">
        <f>'C завтраками| Bed and breakfast'!P20</f>
        <v>79000</v>
      </c>
      <c r="Q20" s="8">
        <f>'C завтраками| Bed and breakfast'!Q20</f>
        <v>72000</v>
      </c>
      <c r="R20" s="8">
        <f>'C завтраками| Bed and breakfast'!R20</f>
        <v>72000</v>
      </c>
      <c r="S20" s="8">
        <f>'C завтраками| Bed and breakfast'!S20</f>
        <v>72000</v>
      </c>
      <c r="T20" s="8">
        <f>'C завтраками| Bed and breakfast'!T20</f>
        <v>72000</v>
      </c>
      <c r="U20" s="8">
        <f>'C завтраками| Bed and breakfast'!U20</f>
        <v>72000</v>
      </c>
      <c r="V20" s="8">
        <f>'C завтраками| Bed and breakfast'!V20</f>
        <v>72000</v>
      </c>
      <c r="W20" s="8">
        <f>'C завтраками| Bed and breakfast'!W20</f>
        <v>58400</v>
      </c>
      <c r="X20" s="8">
        <f>'C завтраками| Bed and breakfast'!X20</f>
        <v>41900</v>
      </c>
      <c r="Y20" s="8">
        <f>'C завтраками| Bed and breakfast'!Y20</f>
        <v>41900</v>
      </c>
      <c r="Z20" s="8">
        <f>'C завтраками| Bed and breakfast'!Z20</f>
        <v>41900</v>
      </c>
      <c r="AA20" s="8">
        <f>'C завтраками| Bed and breakfast'!AA20</f>
        <v>41900</v>
      </c>
      <c r="AB20" s="8">
        <f>'C завтраками| Bed and breakfast'!AB20</f>
        <v>41900</v>
      </c>
      <c r="AC20" s="8">
        <f>'C завтраками| Bed and breakfast'!AC20</f>
        <v>43900</v>
      </c>
      <c r="AD20" s="8">
        <f>'C завтраками| Bed and breakfast'!AD20</f>
        <v>43900</v>
      </c>
      <c r="AE20" s="8">
        <f>'C завтраками| Bed and breakfast'!AE20</f>
        <v>43900</v>
      </c>
      <c r="AF20" s="8">
        <f>'C завтраками| Bed and breakfast'!AF20</f>
        <v>43900</v>
      </c>
      <c r="AG20" s="8">
        <f>'C завтраками| Bed and breakfast'!AG20</f>
        <v>43900</v>
      </c>
      <c r="AH20" s="8">
        <f>'C завтраками| Bed and breakfast'!AH20</f>
        <v>41900</v>
      </c>
      <c r="AI20" s="8">
        <f>'C завтраками| Bed and breakfast'!AI20</f>
        <v>41900</v>
      </c>
      <c r="AJ20" s="8">
        <f>'C завтраками| Bed and breakfast'!AJ20</f>
        <v>41900</v>
      </c>
      <c r="AK20" s="8">
        <f>'C завтраками| Bed and breakfast'!AK20</f>
        <v>41900</v>
      </c>
      <c r="AL20" s="8">
        <f>'C завтраками| Bed and breakfast'!AL20</f>
        <v>41900</v>
      </c>
      <c r="AM20" s="8">
        <f>'C завтраками| Bed and breakfast'!AM20</f>
        <v>45900</v>
      </c>
      <c r="AN20" s="8">
        <f>'C завтраками| Bed and breakfast'!AN20</f>
        <v>45900</v>
      </c>
      <c r="AO20" s="8">
        <f>'C завтраками| Bed and breakfast'!AO20</f>
        <v>45900</v>
      </c>
      <c r="AP20" s="8">
        <f>'C завтраками| Bed and breakfast'!AP20</f>
        <v>45900</v>
      </c>
      <c r="AQ20" s="8">
        <f>'C завтраками| Bed and breakfast'!AQ20</f>
        <v>45900</v>
      </c>
      <c r="AR20" s="8">
        <f>'C завтраками| Bed and breakfast'!AR20</f>
        <v>47900</v>
      </c>
      <c r="AS20" s="8">
        <f>'C завтраками| Bed and breakfast'!AS20</f>
        <v>50400</v>
      </c>
      <c r="AT20" s="8">
        <f>'C завтраками| Bed and breakfast'!AT20</f>
        <v>55900</v>
      </c>
      <c r="AU20" s="8">
        <f>'C завтраками| Bed and breakfast'!AU20</f>
        <v>55900</v>
      </c>
      <c r="AV20" s="8">
        <f>'C завтраками| Bed and breakfast'!AV20</f>
        <v>55900</v>
      </c>
      <c r="AW20" s="8">
        <f>'C завтраками| Bed and breakfast'!AW20</f>
        <v>55900</v>
      </c>
      <c r="AX20" s="8">
        <f>'C завтраками| Bed and breakfast'!AX20</f>
        <v>55900</v>
      </c>
      <c r="AY20" s="8">
        <f>'C завтраками| Bed and breakfast'!AY20</f>
        <v>55900</v>
      </c>
      <c r="AZ20" s="8">
        <f>'C завтраками| Bed and breakfast'!AZ20</f>
        <v>55900</v>
      </c>
      <c r="BA20" s="8">
        <f>'C завтраками| Bed and breakfast'!BA20</f>
        <v>55900</v>
      </c>
      <c r="BB20" s="8">
        <f>'C завтраками| Bed and breakfast'!BB20</f>
        <v>55900</v>
      </c>
      <c r="BC20" s="8">
        <f>'C завтраками| Bed and breakfast'!BC20</f>
        <v>55900</v>
      </c>
      <c r="BD20" s="8">
        <f>'C завтраками| Bed and breakfast'!BD20</f>
        <v>53900</v>
      </c>
      <c r="BE20" s="8">
        <f>'C завтраками| Bed and breakfast'!BE20</f>
        <v>53900</v>
      </c>
      <c r="BF20" s="8">
        <f>'C завтраками| Bed and breakfast'!BF20</f>
        <v>55900</v>
      </c>
      <c r="BG20" s="8">
        <f>'C завтраками| Bed and breakfast'!BG20</f>
        <v>55900</v>
      </c>
      <c r="BH20" s="8">
        <f>'C завтраками| Bed and breakfast'!BH20</f>
        <v>57900</v>
      </c>
      <c r="BI20" s="8">
        <f>'C завтраками| Bed and breakfast'!BI20</f>
        <v>60400</v>
      </c>
      <c r="BJ20" s="8">
        <f>'C завтраками| Bed and breakfast'!BJ20</f>
        <v>60400</v>
      </c>
      <c r="BK20" s="8">
        <f>'C завтраками| Bed and breakfast'!BK20</f>
        <v>60400</v>
      </c>
      <c r="BL20" s="8">
        <f>'C завтраками| Bed and breakfast'!BL20</f>
        <v>60400</v>
      </c>
      <c r="BM20" s="8">
        <f>'C завтраками| Bed and breakfast'!BM20</f>
        <v>62900</v>
      </c>
      <c r="BN20" s="8">
        <f>'C завтраками| Bed and breakfast'!BN20</f>
        <v>65900</v>
      </c>
      <c r="BO20" s="8">
        <f>'C завтраками| Bed and breakfast'!BO20</f>
        <v>65900</v>
      </c>
      <c r="BP20" s="8">
        <f>'C завтраками| Bed and breakfast'!BP20</f>
        <v>62900</v>
      </c>
      <c r="BQ20" s="8">
        <f>'C завтраками| Bed and breakfast'!BQ20</f>
        <v>57900</v>
      </c>
      <c r="BR20" s="8">
        <f>'C завтраками| Bed and breakfast'!BR20</f>
        <v>57900</v>
      </c>
      <c r="BS20" s="8">
        <f>'C завтраками| Bed and breakfast'!BS20</f>
        <v>60400</v>
      </c>
      <c r="BT20" s="8">
        <f>'C завтраками| Bed and breakfast'!BT20</f>
        <v>60400</v>
      </c>
      <c r="BU20" s="8">
        <f>'C завтраками| Bed and breakfast'!BU20</f>
        <v>51900</v>
      </c>
      <c r="BV20" s="8">
        <f>'C завтраками| Bed and breakfast'!BV20</f>
        <v>52350</v>
      </c>
      <c r="BW20" s="8">
        <f>'C завтраками| Bed and breakfast'!BW20</f>
        <v>52350</v>
      </c>
      <c r="BX20" s="8">
        <f>'C завтраками| Bed and breakfast'!BX20</f>
        <v>52350</v>
      </c>
      <c r="BY20" s="8">
        <f>'C завтраками| Bed and breakfast'!BY20</f>
        <v>50850</v>
      </c>
      <c r="BZ20" s="8">
        <f>'C завтраками| Bed and breakfast'!BZ20</f>
        <v>50850</v>
      </c>
      <c r="CA20" s="8">
        <f>'C завтраками| Bed and breakfast'!CA20</f>
        <v>52350</v>
      </c>
      <c r="CB20" s="8">
        <f>'C завтраками| Bed and breakfast'!CB20</f>
        <v>52350</v>
      </c>
      <c r="CC20" s="8">
        <f>'C завтраками| Bed and breakfast'!CC20</f>
        <v>52350</v>
      </c>
      <c r="CD20" s="8">
        <f>'C завтраками| Bed and breakfast'!CD20</f>
        <v>45850</v>
      </c>
      <c r="CE20" s="8">
        <f>'C завтраками| Bed and breakfast'!CE20</f>
        <v>45850</v>
      </c>
      <c r="CF20" s="8">
        <f>'C завтраками| Bed and breakfast'!CF20</f>
        <v>45850</v>
      </c>
      <c r="CG20" s="8">
        <f>'C завтраками| Bed and breakfast'!CG20</f>
        <v>45850</v>
      </c>
      <c r="CH20" s="8">
        <f>'C завтраками| Bed and breakfast'!CH20</f>
        <v>45850</v>
      </c>
      <c r="CI20" s="8">
        <f>'C завтраками| Bed and breakfast'!CI20</f>
        <v>45850</v>
      </c>
      <c r="CJ20" s="8">
        <f>'C завтраками| Bed and breakfast'!CJ20</f>
        <v>45850</v>
      </c>
      <c r="CK20" s="8">
        <f>'C завтраками| Bed and breakfast'!CK20</f>
        <v>45850</v>
      </c>
      <c r="CL20" s="8">
        <f>'C завтраками| Bed and breakfast'!CL20</f>
        <v>45850</v>
      </c>
      <c r="CM20" s="8">
        <f>'C завтраками| Bed and breakfast'!CM20</f>
        <v>45850</v>
      </c>
      <c r="CN20" s="8">
        <f>'C завтраками| Bed and breakfast'!CN20</f>
        <v>45850</v>
      </c>
      <c r="CO20" s="8">
        <f>'C завтраками| Bed and breakfast'!CO20</f>
        <v>45850</v>
      </c>
      <c r="CP20" s="8">
        <f>'C завтраками| Bed and breakfast'!CP20</f>
        <v>45850</v>
      </c>
      <c r="CQ20" s="8">
        <f>'C завтраками| Bed and breakfast'!CQ20</f>
        <v>45850</v>
      </c>
      <c r="CR20" s="8">
        <f>'C завтраками| Bed and breakfast'!CR20</f>
        <v>45850</v>
      </c>
      <c r="CS20" s="8">
        <f>'C завтраками| Bed and breakfast'!CS20</f>
        <v>45850</v>
      </c>
      <c r="CT20" s="8">
        <f>'C завтраками| Bed and breakfast'!CT20</f>
        <v>45850</v>
      </c>
      <c r="CU20" s="8">
        <f>'C завтраками| Bed and breakfast'!CU20</f>
        <v>45850</v>
      </c>
      <c r="CV20" s="8">
        <f>'C завтраками| Bed and breakfast'!CV20</f>
        <v>45850</v>
      </c>
      <c r="CW20" s="8">
        <f>'C завтраками| Bed and breakfast'!CW20</f>
        <v>45850</v>
      </c>
      <c r="CX20" s="8">
        <f>'C завтраками| Bed and breakfast'!CX20</f>
        <v>45850</v>
      </c>
      <c r="CY20" s="8">
        <f>'C завтраками| Bed and breakfast'!CY20</f>
        <v>45850</v>
      </c>
      <c r="CZ20" s="8">
        <f>'C завтраками| Bed and breakfast'!CZ20</f>
        <v>45850</v>
      </c>
      <c r="DA20" s="8">
        <f>'C завтраками| Bed and breakfast'!DA20</f>
        <v>36500</v>
      </c>
      <c r="DB20" s="8">
        <f>'C завтраками| Bed and breakfast'!DB20</f>
        <v>36500</v>
      </c>
      <c r="DC20" s="8">
        <f>'C завтраками| Bed and breakfast'!DC20</f>
        <v>37000</v>
      </c>
      <c r="DD20" s="8">
        <f>'C завтраками| Bed and breakfast'!DD20</f>
        <v>37000</v>
      </c>
      <c r="DE20" s="8">
        <f>'C завтраками| Bed and breakfast'!DE20</f>
        <v>36500</v>
      </c>
      <c r="DF20" s="8">
        <f>'C завтраками| Bed and breakfast'!DF20</f>
        <v>36500</v>
      </c>
      <c r="DG20" s="8">
        <f>'C завтраками| Bed and breakfast'!DG20</f>
        <v>36500</v>
      </c>
      <c r="DH20" s="8">
        <f>'C завтраками| Bed and breakfast'!DH20</f>
        <v>36500</v>
      </c>
      <c r="DI20" s="8">
        <f>'C завтраками| Bed and breakfast'!DI20</f>
        <v>36500</v>
      </c>
      <c r="DJ20" s="8">
        <f>'C завтраками| Bed and breakfast'!DJ20</f>
        <v>37000</v>
      </c>
      <c r="DK20" s="8">
        <f>'C завтраками| Bed and breakfast'!DK20</f>
        <v>37000</v>
      </c>
      <c r="DL20" s="8">
        <f>'C завтраками| Bed and breakfast'!DL20</f>
        <v>36500</v>
      </c>
      <c r="DM20" s="8">
        <f>'C завтраками| Bed and breakfast'!DM20</f>
        <v>36500</v>
      </c>
      <c r="DN20" s="8">
        <f>'C завтраками| Bed and breakfast'!DN20</f>
        <v>36500</v>
      </c>
      <c r="DO20" s="8">
        <f>'C завтраками| Bed and breakfast'!DO20</f>
        <v>35500</v>
      </c>
      <c r="DP20" s="8">
        <f>'C завтраками| Bed and breakfast'!DP20</f>
        <v>35500</v>
      </c>
      <c r="DQ20" s="8">
        <f>'C завтраками| Bed and breakfast'!DQ20</f>
        <v>36200</v>
      </c>
      <c r="DR20" s="8">
        <f>'C завтраками| Bed and breakfast'!DR20</f>
        <v>36200</v>
      </c>
      <c r="DS20" s="8">
        <f>'C завтраками| Bed and breakfast'!DS20</f>
        <v>35500</v>
      </c>
      <c r="DT20" s="8">
        <f>'C завтраками| Bed and breakfast'!DT20</f>
        <v>35500</v>
      </c>
      <c r="DU20" s="8">
        <f>'C завтраками| Bed and breakfast'!DU20</f>
        <v>35500</v>
      </c>
      <c r="DV20" s="8">
        <f>'C завтраками| Bed and breakfast'!DV20</f>
        <v>35500</v>
      </c>
      <c r="DW20" s="8">
        <f>'C завтраками| Bed and breakfast'!DW20</f>
        <v>35500</v>
      </c>
      <c r="DX20" s="8">
        <f>'C завтраками| Bed and breakfast'!DX20</f>
        <v>36200</v>
      </c>
      <c r="DY20" s="8">
        <f>'C завтраками| Bed and breakfast'!DY20</f>
        <v>36200</v>
      </c>
      <c r="DZ20" s="8">
        <f>'C завтраками| Bed and breakfast'!DZ20</f>
        <v>35500</v>
      </c>
      <c r="EA20" s="8">
        <f>'C завтраками| Bed and breakfast'!EA20</f>
        <v>35500</v>
      </c>
      <c r="EB20" s="8">
        <f>'C завтраками| Bed and breakfast'!EB20</f>
        <v>35500</v>
      </c>
      <c r="EC20" s="8">
        <f>'C завтраками| Bed and breakfast'!EC20</f>
        <v>35500</v>
      </c>
      <c r="ED20" s="8">
        <f>'C завтраками| Bed and breakfast'!ED20</f>
        <v>36500</v>
      </c>
    </row>
    <row r="21" spans="1:134" s="53" customFormat="1" x14ac:dyDescent="0.2">
      <c r="A21" s="42" t="s">
        <v>87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row>
    <row r="22" spans="1:134" s="53" customFormat="1" x14ac:dyDescent="0.2">
      <c r="A22" s="88" t="s">
        <v>88</v>
      </c>
      <c r="B22" s="8">
        <f>'C завтраками| Bed and breakfast'!B22</f>
        <v>72500</v>
      </c>
      <c r="C22" s="8">
        <f>'C завтраками| Bed and breakfast'!C22</f>
        <v>72500</v>
      </c>
      <c r="D22" s="8">
        <f>'C завтраками| Bed and breakfast'!D22</f>
        <v>74100</v>
      </c>
      <c r="E22" s="8">
        <f>'C завтраками| Bed and breakfast'!E22</f>
        <v>75700</v>
      </c>
      <c r="F22" s="8">
        <f>'C завтраками| Bed and breakfast'!F22</f>
        <v>78000</v>
      </c>
      <c r="G22" s="8">
        <f>'C завтраками| Bed and breakfast'!G22</f>
        <v>80300</v>
      </c>
      <c r="H22" s="8">
        <f>'C завтраками| Bed and breakfast'!H22</f>
        <v>80300</v>
      </c>
      <c r="I22" s="8">
        <f>'C завтраками| Bed and breakfast'!I22</f>
        <v>78000</v>
      </c>
      <c r="J22" s="8">
        <f>'C завтраками| Bed and breakfast'!J22</f>
        <v>80300</v>
      </c>
      <c r="K22" s="8">
        <f>'C завтраками| Bed and breakfast'!K22</f>
        <v>74100</v>
      </c>
      <c r="L22" s="8">
        <f>'C завтраками| Bed and breakfast'!L22</f>
        <v>98050</v>
      </c>
      <c r="M22" s="8">
        <f>'C завтраками| Bed and breakfast'!M22</f>
        <v>119500</v>
      </c>
      <c r="N22" s="8">
        <f>'C завтраками| Bed and breakfast'!N22</f>
        <v>134000</v>
      </c>
      <c r="O22" s="8">
        <f>'C завтраками| Bed and breakfast'!O22</f>
        <v>134000</v>
      </c>
      <c r="P22" s="8">
        <f>'C завтраками| Bed and breakfast'!P22</f>
        <v>134000</v>
      </c>
      <c r="Q22" s="8">
        <f>'C завтраками| Bed and breakfast'!Q22</f>
        <v>127000</v>
      </c>
      <c r="R22" s="8">
        <f>'C завтраками| Bed and breakfast'!R22</f>
        <v>127000</v>
      </c>
      <c r="S22" s="8">
        <f>'C завтраками| Bed and breakfast'!S22</f>
        <v>127000</v>
      </c>
      <c r="T22" s="8">
        <f>'C завтраками| Bed and breakfast'!T22</f>
        <v>127000</v>
      </c>
      <c r="U22" s="8">
        <f>'C завтраками| Bed and breakfast'!U22</f>
        <v>127000</v>
      </c>
      <c r="V22" s="8">
        <f>'C завтраками| Bed and breakfast'!V22</f>
        <v>127000</v>
      </c>
      <c r="W22" s="8">
        <f>'C завтраками| Bed and breakfast'!W22</f>
        <v>93400</v>
      </c>
      <c r="X22" s="8">
        <f>'C завтраками| Bed and breakfast'!X22</f>
        <v>76900</v>
      </c>
      <c r="Y22" s="8">
        <f>'C завтраками| Bed and breakfast'!Y22</f>
        <v>76900</v>
      </c>
      <c r="Z22" s="8">
        <f>'C завтраками| Bed and breakfast'!Z22</f>
        <v>76900</v>
      </c>
      <c r="AA22" s="8">
        <f>'C завтраками| Bed and breakfast'!AA22</f>
        <v>76900</v>
      </c>
      <c r="AB22" s="8">
        <f>'C завтраками| Bed and breakfast'!AB22</f>
        <v>76900</v>
      </c>
      <c r="AC22" s="8">
        <f>'C завтраками| Bed and breakfast'!AC22</f>
        <v>78900</v>
      </c>
      <c r="AD22" s="8">
        <f>'C завтраками| Bed and breakfast'!AD22</f>
        <v>78900</v>
      </c>
      <c r="AE22" s="8">
        <f>'C завтраками| Bed and breakfast'!AE22</f>
        <v>78900</v>
      </c>
      <c r="AF22" s="8">
        <f>'C завтраками| Bed and breakfast'!AF22</f>
        <v>78900</v>
      </c>
      <c r="AG22" s="8">
        <f>'C завтраками| Bed and breakfast'!AG22</f>
        <v>78900</v>
      </c>
      <c r="AH22" s="8">
        <f>'C завтраками| Bed and breakfast'!AH22</f>
        <v>76900</v>
      </c>
      <c r="AI22" s="8">
        <f>'C завтраками| Bed and breakfast'!AI22</f>
        <v>76900</v>
      </c>
      <c r="AJ22" s="8">
        <f>'C завтраками| Bed and breakfast'!AJ22</f>
        <v>76900</v>
      </c>
      <c r="AK22" s="8">
        <f>'C завтраками| Bed and breakfast'!AK22</f>
        <v>76900</v>
      </c>
      <c r="AL22" s="8">
        <f>'C завтраками| Bed and breakfast'!AL22</f>
        <v>76900</v>
      </c>
      <c r="AM22" s="8">
        <f>'C завтраками| Bed and breakfast'!AM22</f>
        <v>80900</v>
      </c>
      <c r="AN22" s="8">
        <f>'C завтраками| Bed and breakfast'!AN22</f>
        <v>80900</v>
      </c>
      <c r="AO22" s="8">
        <f>'C завтраками| Bed and breakfast'!AO22</f>
        <v>80900</v>
      </c>
      <c r="AP22" s="8">
        <f>'C завтраками| Bed and breakfast'!AP22</f>
        <v>80900</v>
      </c>
      <c r="AQ22" s="8">
        <f>'C завтраками| Bed and breakfast'!AQ22</f>
        <v>80900</v>
      </c>
      <c r="AR22" s="8">
        <f>'C завтраками| Bed and breakfast'!AR22</f>
        <v>82900</v>
      </c>
      <c r="AS22" s="8">
        <f>'C завтраками| Bed and breakfast'!AS22</f>
        <v>85400</v>
      </c>
      <c r="AT22" s="8">
        <f>'C завтраками| Bed and breakfast'!AT22</f>
        <v>95900</v>
      </c>
      <c r="AU22" s="8">
        <f>'C завтраками| Bed and breakfast'!AU22</f>
        <v>95900</v>
      </c>
      <c r="AV22" s="8">
        <f>'C завтраками| Bed and breakfast'!AV22</f>
        <v>95900</v>
      </c>
      <c r="AW22" s="8">
        <f>'C завтраками| Bed and breakfast'!AW22</f>
        <v>95900</v>
      </c>
      <c r="AX22" s="8">
        <f>'C завтраками| Bed and breakfast'!AX22</f>
        <v>95900</v>
      </c>
      <c r="AY22" s="8">
        <f>'C завтраками| Bed and breakfast'!AY22</f>
        <v>95900</v>
      </c>
      <c r="AZ22" s="8">
        <f>'C завтраками| Bed and breakfast'!AZ22</f>
        <v>95900</v>
      </c>
      <c r="BA22" s="8">
        <f>'C завтраками| Bed and breakfast'!BA22</f>
        <v>95900</v>
      </c>
      <c r="BB22" s="8">
        <f>'C завтраками| Bed and breakfast'!BB22</f>
        <v>95900</v>
      </c>
      <c r="BC22" s="8">
        <f>'C завтраками| Bed and breakfast'!BC22</f>
        <v>95900</v>
      </c>
      <c r="BD22" s="8">
        <f>'C завтраками| Bed and breakfast'!BD22</f>
        <v>93900</v>
      </c>
      <c r="BE22" s="8">
        <f>'C завтраками| Bed and breakfast'!BE22</f>
        <v>93900</v>
      </c>
      <c r="BF22" s="8">
        <f>'C завтраками| Bed and breakfast'!BF22</f>
        <v>95900</v>
      </c>
      <c r="BG22" s="8">
        <f>'C завтраками| Bed and breakfast'!BG22</f>
        <v>95900</v>
      </c>
      <c r="BH22" s="8">
        <f>'C завтраками| Bed and breakfast'!BH22</f>
        <v>97900</v>
      </c>
      <c r="BI22" s="8">
        <f>'C завтраками| Bed and breakfast'!BI22</f>
        <v>100400</v>
      </c>
      <c r="BJ22" s="8">
        <f>'C завтраками| Bed and breakfast'!BJ22</f>
        <v>100400</v>
      </c>
      <c r="BK22" s="8">
        <f>'C завтраками| Bed and breakfast'!BK22</f>
        <v>100400</v>
      </c>
      <c r="BL22" s="8">
        <f>'C завтраками| Bed and breakfast'!BL22</f>
        <v>100400</v>
      </c>
      <c r="BM22" s="8">
        <f>'C завтраками| Bed and breakfast'!BM22</f>
        <v>102900</v>
      </c>
      <c r="BN22" s="8">
        <f>'C завтраками| Bed and breakfast'!BN22</f>
        <v>105900</v>
      </c>
      <c r="BO22" s="8">
        <f>'C завтраками| Bed and breakfast'!BO22</f>
        <v>105900</v>
      </c>
      <c r="BP22" s="8">
        <f>'C завтраками| Bed and breakfast'!BP22</f>
        <v>102900</v>
      </c>
      <c r="BQ22" s="8">
        <f>'C завтраками| Bed and breakfast'!BQ22</f>
        <v>97900</v>
      </c>
      <c r="BR22" s="8">
        <f>'C завтраками| Bed and breakfast'!BR22</f>
        <v>97900</v>
      </c>
      <c r="BS22" s="8">
        <f>'C завтраками| Bed and breakfast'!BS22</f>
        <v>100400</v>
      </c>
      <c r="BT22" s="8">
        <f>'C завтраками| Bed and breakfast'!BT22</f>
        <v>100400</v>
      </c>
      <c r="BU22" s="8">
        <f>'C завтраками| Bed and breakfast'!BU22</f>
        <v>91900</v>
      </c>
      <c r="BV22" s="8">
        <f>'C завтраками| Bed and breakfast'!BV22</f>
        <v>92350</v>
      </c>
      <c r="BW22" s="8">
        <f>'C завтраками| Bed and breakfast'!BW22</f>
        <v>92350</v>
      </c>
      <c r="BX22" s="8">
        <f>'C завтраками| Bed and breakfast'!BX22</f>
        <v>92350</v>
      </c>
      <c r="BY22" s="8">
        <f>'C завтраками| Bed and breakfast'!BY22</f>
        <v>90850</v>
      </c>
      <c r="BZ22" s="8">
        <f>'C завтраками| Bed and breakfast'!BZ22</f>
        <v>90850</v>
      </c>
      <c r="CA22" s="8">
        <f>'C завтраками| Bed and breakfast'!CA22</f>
        <v>92350</v>
      </c>
      <c r="CB22" s="8">
        <f>'C завтраками| Bed and breakfast'!CB22</f>
        <v>92350</v>
      </c>
      <c r="CC22" s="8">
        <f>'C завтраками| Bed and breakfast'!CC22</f>
        <v>92350</v>
      </c>
      <c r="CD22" s="8">
        <f>'C завтраками| Bed and breakfast'!CD22</f>
        <v>80850</v>
      </c>
      <c r="CE22" s="8">
        <f>'C завтраками| Bed and breakfast'!CE22</f>
        <v>80850</v>
      </c>
      <c r="CF22" s="8">
        <f>'C завтраками| Bed and breakfast'!CF22</f>
        <v>80850</v>
      </c>
      <c r="CG22" s="8">
        <f>'C завтраками| Bed and breakfast'!CG22</f>
        <v>80850</v>
      </c>
      <c r="CH22" s="8">
        <f>'C завтраками| Bed and breakfast'!CH22</f>
        <v>80850</v>
      </c>
      <c r="CI22" s="8">
        <f>'C завтраками| Bed and breakfast'!CI22</f>
        <v>80850</v>
      </c>
      <c r="CJ22" s="8">
        <f>'C завтраками| Bed and breakfast'!CJ22</f>
        <v>80850</v>
      </c>
      <c r="CK22" s="8">
        <f>'C завтраками| Bed and breakfast'!CK22</f>
        <v>80850</v>
      </c>
      <c r="CL22" s="8">
        <f>'C завтраками| Bed and breakfast'!CL22</f>
        <v>80850</v>
      </c>
      <c r="CM22" s="8">
        <f>'C завтраками| Bed and breakfast'!CM22</f>
        <v>80850</v>
      </c>
      <c r="CN22" s="8">
        <f>'C завтраками| Bed and breakfast'!CN22</f>
        <v>80850</v>
      </c>
      <c r="CO22" s="8">
        <f>'C завтраками| Bed and breakfast'!CO22</f>
        <v>80850</v>
      </c>
      <c r="CP22" s="8">
        <f>'C завтраками| Bed and breakfast'!CP22</f>
        <v>80850</v>
      </c>
      <c r="CQ22" s="8">
        <f>'C завтраками| Bed and breakfast'!CQ22</f>
        <v>80850</v>
      </c>
      <c r="CR22" s="8">
        <f>'C завтраками| Bed and breakfast'!CR22</f>
        <v>80850</v>
      </c>
      <c r="CS22" s="8">
        <f>'C завтраками| Bed and breakfast'!CS22</f>
        <v>80850</v>
      </c>
      <c r="CT22" s="8">
        <f>'C завтраками| Bed and breakfast'!CT22</f>
        <v>80850</v>
      </c>
      <c r="CU22" s="8">
        <f>'C завтраками| Bed and breakfast'!CU22</f>
        <v>80850</v>
      </c>
      <c r="CV22" s="8">
        <f>'C завтраками| Bed and breakfast'!CV22</f>
        <v>80850</v>
      </c>
      <c r="CW22" s="8">
        <f>'C завтраками| Bed and breakfast'!CW22</f>
        <v>80850</v>
      </c>
      <c r="CX22" s="8">
        <f>'C завтраками| Bed and breakfast'!CX22</f>
        <v>80850</v>
      </c>
      <c r="CY22" s="8">
        <f>'C завтраками| Bed and breakfast'!CY22</f>
        <v>80850</v>
      </c>
      <c r="CZ22" s="8">
        <f>'C завтраками| Bed and breakfast'!CZ22</f>
        <v>80850</v>
      </c>
      <c r="DA22" s="8">
        <f>'C завтраками| Bed and breakfast'!DA22</f>
        <v>71500</v>
      </c>
      <c r="DB22" s="8">
        <f>'C завтраками| Bed and breakfast'!DB22</f>
        <v>71500</v>
      </c>
      <c r="DC22" s="8">
        <f>'C завтраками| Bed and breakfast'!DC22</f>
        <v>72000</v>
      </c>
      <c r="DD22" s="8">
        <f>'C завтраками| Bed and breakfast'!DD22</f>
        <v>72000</v>
      </c>
      <c r="DE22" s="8">
        <f>'C завтраками| Bed and breakfast'!DE22</f>
        <v>71500</v>
      </c>
      <c r="DF22" s="8">
        <f>'C завтраками| Bed and breakfast'!DF22</f>
        <v>71500</v>
      </c>
      <c r="DG22" s="8">
        <f>'C завтраками| Bed and breakfast'!DG22</f>
        <v>71500</v>
      </c>
      <c r="DH22" s="8">
        <f>'C завтраками| Bed and breakfast'!DH22</f>
        <v>71500</v>
      </c>
      <c r="DI22" s="8">
        <f>'C завтраками| Bed and breakfast'!DI22</f>
        <v>71500</v>
      </c>
      <c r="DJ22" s="8">
        <f>'C завтраками| Bed and breakfast'!DJ22</f>
        <v>72000</v>
      </c>
      <c r="DK22" s="8">
        <f>'C завтраками| Bed and breakfast'!DK22</f>
        <v>72000</v>
      </c>
      <c r="DL22" s="8">
        <f>'C завтраками| Bed and breakfast'!DL22</f>
        <v>71500</v>
      </c>
      <c r="DM22" s="8">
        <f>'C завтраками| Bed and breakfast'!DM22</f>
        <v>71500</v>
      </c>
      <c r="DN22" s="8">
        <f>'C завтраками| Bed and breakfast'!DN22</f>
        <v>71500</v>
      </c>
      <c r="DO22" s="8">
        <f>'C завтраками| Bed and breakfast'!DO22</f>
        <v>70500</v>
      </c>
      <c r="DP22" s="8">
        <f>'C завтраками| Bed and breakfast'!DP22</f>
        <v>70500</v>
      </c>
      <c r="DQ22" s="8">
        <f>'C завтраками| Bed and breakfast'!DQ22</f>
        <v>71200</v>
      </c>
      <c r="DR22" s="8">
        <f>'C завтраками| Bed and breakfast'!DR22</f>
        <v>71200</v>
      </c>
      <c r="DS22" s="8">
        <f>'C завтраками| Bed and breakfast'!DS22</f>
        <v>70500</v>
      </c>
      <c r="DT22" s="8">
        <f>'C завтраками| Bed and breakfast'!DT22</f>
        <v>70500</v>
      </c>
      <c r="DU22" s="8">
        <f>'C завтраками| Bed and breakfast'!DU22</f>
        <v>70500</v>
      </c>
      <c r="DV22" s="8">
        <f>'C завтраками| Bed and breakfast'!DV22</f>
        <v>70500</v>
      </c>
      <c r="DW22" s="8">
        <f>'C завтраками| Bed and breakfast'!DW22</f>
        <v>70500</v>
      </c>
      <c r="DX22" s="8">
        <f>'C завтраками| Bed and breakfast'!DX22</f>
        <v>71200</v>
      </c>
      <c r="DY22" s="8">
        <f>'C завтраками| Bed and breakfast'!DY22</f>
        <v>71200</v>
      </c>
      <c r="DZ22" s="8">
        <f>'C завтраками| Bed and breakfast'!DZ22</f>
        <v>70500</v>
      </c>
      <c r="EA22" s="8">
        <f>'C завтраками| Bed and breakfast'!EA22</f>
        <v>70500</v>
      </c>
      <c r="EB22" s="8">
        <f>'C завтраками| Bed and breakfast'!EB22</f>
        <v>70500</v>
      </c>
      <c r="EC22" s="8">
        <f>'C завтраками| Bed and breakfast'!EC22</f>
        <v>70500</v>
      </c>
      <c r="ED22" s="8">
        <f>'C завтраками| Bed and breakfast'!ED22</f>
        <v>71500</v>
      </c>
    </row>
    <row r="23" spans="1:134" s="53" customFormat="1" x14ac:dyDescent="0.2">
      <c r="A23" s="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90"/>
      <c r="DT23" s="190"/>
      <c r="DU23" s="190"/>
      <c r="DV23" s="190"/>
      <c r="DW23" s="190"/>
      <c r="DX23" s="190"/>
      <c r="DY23" s="190"/>
      <c r="DZ23" s="190"/>
      <c r="EA23" s="190"/>
      <c r="EB23" s="190"/>
      <c r="EC23" s="190"/>
      <c r="ED23" s="190"/>
    </row>
    <row r="24" spans="1:134" ht="18.75" customHeight="1" x14ac:dyDescent="0.2">
      <c r="A24" s="111" t="s">
        <v>100</v>
      </c>
      <c r="B24" s="187">
        <f t="shared" ref="B24:H24" si="0">B4</f>
        <v>46010</v>
      </c>
      <c r="C24" s="187">
        <f t="shared" si="0"/>
        <v>46011</v>
      </c>
      <c r="D24" s="187">
        <f t="shared" si="0"/>
        <v>46012</v>
      </c>
      <c r="E24" s="187">
        <f t="shared" si="0"/>
        <v>46013</v>
      </c>
      <c r="F24" s="187">
        <f t="shared" si="0"/>
        <v>46014</v>
      </c>
      <c r="G24" s="187">
        <f t="shared" si="0"/>
        <v>46015</v>
      </c>
      <c r="H24" s="187">
        <f t="shared" si="0"/>
        <v>46016</v>
      </c>
      <c r="I24" s="187">
        <f t="shared" ref="I24:BT24" si="1">I4</f>
        <v>46017</v>
      </c>
      <c r="J24" s="187">
        <f t="shared" si="1"/>
        <v>46018</v>
      </c>
      <c r="K24" s="187">
        <f t="shared" si="1"/>
        <v>46019</v>
      </c>
      <c r="L24" s="187">
        <f t="shared" si="1"/>
        <v>46020</v>
      </c>
      <c r="M24" s="187">
        <f t="shared" si="1"/>
        <v>46021</v>
      </c>
      <c r="N24" s="187">
        <f t="shared" si="1"/>
        <v>46022</v>
      </c>
      <c r="O24" s="187">
        <f t="shared" si="1"/>
        <v>46023</v>
      </c>
      <c r="P24" s="187">
        <f t="shared" si="1"/>
        <v>46024</v>
      </c>
      <c r="Q24" s="187">
        <f t="shared" si="1"/>
        <v>46025</v>
      </c>
      <c r="R24" s="187">
        <f t="shared" si="1"/>
        <v>46026</v>
      </c>
      <c r="S24" s="187">
        <f t="shared" si="1"/>
        <v>46027</v>
      </c>
      <c r="T24" s="187">
        <f t="shared" si="1"/>
        <v>46028</v>
      </c>
      <c r="U24" s="187">
        <f t="shared" si="1"/>
        <v>46029</v>
      </c>
      <c r="V24" s="187">
        <f t="shared" si="1"/>
        <v>46030</v>
      </c>
      <c r="W24" s="187">
        <f t="shared" si="1"/>
        <v>46031</v>
      </c>
      <c r="X24" s="187">
        <f t="shared" si="1"/>
        <v>46032</v>
      </c>
      <c r="Y24" s="187">
        <f t="shared" si="1"/>
        <v>46033</v>
      </c>
      <c r="Z24" s="187">
        <f t="shared" si="1"/>
        <v>46034</v>
      </c>
      <c r="AA24" s="187">
        <f t="shared" si="1"/>
        <v>46035</v>
      </c>
      <c r="AB24" s="187">
        <f t="shared" si="1"/>
        <v>46036</v>
      </c>
      <c r="AC24" s="187">
        <f t="shared" si="1"/>
        <v>46037</v>
      </c>
      <c r="AD24" s="187">
        <f t="shared" si="1"/>
        <v>46038</v>
      </c>
      <c r="AE24" s="187">
        <f t="shared" si="1"/>
        <v>46039</v>
      </c>
      <c r="AF24" s="187">
        <f t="shared" si="1"/>
        <v>46040</v>
      </c>
      <c r="AG24" s="187">
        <f t="shared" si="1"/>
        <v>46041</v>
      </c>
      <c r="AH24" s="187">
        <f t="shared" si="1"/>
        <v>46042</v>
      </c>
      <c r="AI24" s="187">
        <f t="shared" si="1"/>
        <v>46043</v>
      </c>
      <c r="AJ24" s="187">
        <f t="shared" si="1"/>
        <v>46044</v>
      </c>
      <c r="AK24" s="187">
        <f t="shared" si="1"/>
        <v>46045</v>
      </c>
      <c r="AL24" s="187">
        <f t="shared" si="1"/>
        <v>46046</v>
      </c>
      <c r="AM24" s="187">
        <f t="shared" si="1"/>
        <v>46047</v>
      </c>
      <c r="AN24" s="187">
        <f t="shared" si="1"/>
        <v>46048</v>
      </c>
      <c r="AO24" s="187">
        <f t="shared" si="1"/>
        <v>46049</v>
      </c>
      <c r="AP24" s="187">
        <f t="shared" si="1"/>
        <v>46050</v>
      </c>
      <c r="AQ24" s="187">
        <f t="shared" si="1"/>
        <v>46051</v>
      </c>
      <c r="AR24" s="187">
        <f t="shared" si="1"/>
        <v>46052</v>
      </c>
      <c r="AS24" s="187">
        <f t="shared" si="1"/>
        <v>46053</v>
      </c>
      <c r="AT24" s="187">
        <f t="shared" si="1"/>
        <v>46054</v>
      </c>
      <c r="AU24" s="187">
        <f t="shared" si="1"/>
        <v>46055</v>
      </c>
      <c r="AV24" s="187">
        <f t="shared" si="1"/>
        <v>46056</v>
      </c>
      <c r="AW24" s="187">
        <f t="shared" si="1"/>
        <v>46057</v>
      </c>
      <c r="AX24" s="187">
        <f t="shared" si="1"/>
        <v>46058</v>
      </c>
      <c r="AY24" s="187">
        <f t="shared" si="1"/>
        <v>46059</v>
      </c>
      <c r="AZ24" s="187">
        <f t="shared" si="1"/>
        <v>46060</v>
      </c>
      <c r="BA24" s="187">
        <f t="shared" si="1"/>
        <v>46061</v>
      </c>
      <c r="BB24" s="187">
        <f t="shared" si="1"/>
        <v>46062</v>
      </c>
      <c r="BC24" s="187">
        <f t="shared" si="1"/>
        <v>46063</v>
      </c>
      <c r="BD24" s="187">
        <f t="shared" si="1"/>
        <v>46064</v>
      </c>
      <c r="BE24" s="187">
        <f t="shared" si="1"/>
        <v>46065</v>
      </c>
      <c r="BF24" s="187">
        <f t="shared" si="1"/>
        <v>46066</v>
      </c>
      <c r="BG24" s="187">
        <f t="shared" si="1"/>
        <v>46067</v>
      </c>
      <c r="BH24" s="187">
        <f t="shared" si="1"/>
        <v>46068</v>
      </c>
      <c r="BI24" s="187">
        <f t="shared" si="1"/>
        <v>46069</v>
      </c>
      <c r="BJ24" s="187">
        <f t="shared" si="1"/>
        <v>46070</v>
      </c>
      <c r="BK24" s="187">
        <f t="shared" si="1"/>
        <v>46071</v>
      </c>
      <c r="BL24" s="187">
        <f t="shared" si="1"/>
        <v>46072</v>
      </c>
      <c r="BM24" s="187">
        <f t="shared" si="1"/>
        <v>46073</v>
      </c>
      <c r="BN24" s="187">
        <f t="shared" si="1"/>
        <v>46074</v>
      </c>
      <c r="BO24" s="187">
        <f t="shared" si="1"/>
        <v>46075</v>
      </c>
      <c r="BP24" s="187">
        <f t="shared" si="1"/>
        <v>46076</v>
      </c>
      <c r="BQ24" s="187">
        <f t="shared" si="1"/>
        <v>46077</v>
      </c>
      <c r="BR24" s="187">
        <f t="shared" si="1"/>
        <v>46078</v>
      </c>
      <c r="BS24" s="187">
        <f t="shared" si="1"/>
        <v>46079</v>
      </c>
      <c r="BT24" s="187">
        <f t="shared" si="1"/>
        <v>46080</v>
      </c>
      <c r="BU24" s="187">
        <f t="shared" ref="BU24:CZ24" si="2">BU4</f>
        <v>46081</v>
      </c>
      <c r="BV24" s="187">
        <f t="shared" si="2"/>
        <v>46082</v>
      </c>
      <c r="BW24" s="187">
        <f t="shared" si="2"/>
        <v>46083</v>
      </c>
      <c r="BX24" s="187">
        <f t="shared" si="2"/>
        <v>46084</v>
      </c>
      <c r="BY24" s="187">
        <f t="shared" si="2"/>
        <v>46085</v>
      </c>
      <c r="BZ24" s="187">
        <f t="shared" si="2"/>
        <v>46086</v>
      </c>
      <c r="CA24" s="187">
        <f t="shared" si="2"/>
        <v>46087</v>
      </c>
      <c r="CB24" s="187">
        <f t="shared" si="2"/>
        <v>46088</v>
      </c>
      <c r="CC24" s="187">
        <f t="shared" si="2"/>
        <v>46089</v>
      </c>
      <c r="CD24" s="187">
        <f t="shared" si="2"/>
        <v>46090</v>
      </c>
      <c r="CE24" s="187">
        <f t="shared" si="2"/>
        <v>46091</v>
      </c>
      <c r="CF24" s="187">
        <f t="shared" si="2"/>
        <v>46092</v>
      </c>
      <c r="CG24" s="187">
        <f t="shared" si="2"/>
        <v>46093</v>
      </c>
      <c r="CH24" s="187">
        <f t="shared" si="2"/>
        <v>46094</v>
      </c>
      <c r="CI24" s="187">
        <f t="shared" si="2"/>
        <v>46095</v>
      </c>
      <c r="CJ24" s="187">
        <f t="shared" si="2"/>
        <v>46096</v>
      </c>
      <c r="CK24" s="187">
        <f t="shared" si="2"/>
        <v>46097</v>
      </c>
      <c r="CL24" s="187">
        <f t="shared" si="2"/>
        <v>46098</v>
      </c>
      <c r="CM24" s="187">
        <f t="shared" si="2"/>
        <v>46099</v>
      </c>
      <c r="CN24" s="187">
        <f t="shared" si="2"/>
        <v>46100</v>
      </c>
      <c r="CO24" s="187">
        <f t="shared" si="2"/>
        <v>46101</v>
      </c>
      <c r="CP24" s="187">
        <f t="shared" si="2"/>
        <v>46102</v>
      </c>
      <c r="CQ24" s="187">
        <f t="shared" si="2"/>
        <v>46103</v>
      </c>
      <c r="CR24" s="187">
        <f t="shared" si="2"/>
        <v>46104</v>
      </c>
      <c r="CS24" s="187">
        <f t="shared" si="2"/>
        <v>46105</v>
      </c>
      <c r="CT24" s="187">
        <f t="shared" si="2"/>
        <v>46106</v>
      </c>
      <c r="CU24" s="187">
        <f t="shared" si="2"/>
        <v>46107</v>
      </c>
      <c r="CV24" s="187">
        <f t="shared" si="2"/>
        <v>46108</v>
      </c>
      <c r="CW24" s="187">
        <f t="shared" si="2"/>
        <v>46109</v>
      </c>
      <c r="CX24" s="187">
        <f t="shared" si="2"/>
        <v>46110</v>
      </c>
      <c r="CY24" s="187">
        <f t="shared" si="2"/>
        <v>46111</v>
      </c>
      <c r="CZ24" s="187">
        <f t="shared" si="2"/>
        <v>46112</v>
      </c>
      <c r="DA24" s="187">
        <f t="shared" ref="DA24:DU24" si="3">DA4</f>
        <v>46113</v>
      </c>
      <c r="DB24" s="187">
        <f t="shared" si="3"/>
        <v>46114</v>
      </c>
      <c r="DC24" s="187">
        <f t="shared" si="3"/>
        <v>46115</v>
      </c>
      <c r="DD24" s="187">
        <f t="shared" si="3"/>
        <v>46116</v>
      </c>
      <c r="DE24" s="187">
        <f t="shared" si="3"/>
        <v>46117</v>
      </c>
      <c r="DF24" s="187">
        <f t="shared" si="3"/>
        <v>46118</v>
      </c>
      <c r="DG24" s="187">
        <f t="shared" si="3"/>
        <v>46119</v>
      </c>
      <c r="DH24" s="187">
        <f t="shared" si="3"/>
        <v>46120</v>
      </c>
      <c r="DI24" s="187">
        <f t="shared" si="3"/>
        <v>46121</v>
      </c>
      <c r="DJ24" s="187">
        <f t="shared" si="3"/>
        <v>46122</v>
      </c>
      <c r="DK24" s="187">
        <f t="shared" si="3"/>
        <v>46123</v>
      </c>
      <c r="DL24" s="187">
        <f t="shared" si="3"/>
        <v>46124</v>
      </c>
      <c r="DM24" s="187">
        <f t="shared" si="3"/>
        <v>46125</v>
      </c>
      <c r="DN24" s="187">
        <f t="shared" si="3"/>
        <v>46126</v>
      </c>
      <c r="DO24" s="187">
        <f t="shared" si="3"/>
        <v>46127</v>
      </c>
      <c r="DP24" s="187">
        <f t="shared" si="3"/>
        <v>46128</v>
      </c>
      <c r="DQ24" s="187">
        <f t="shared" si="3"/>
        <v>46129</v>
      </c>
      <c r="DR24" s="187">
        <f t="shared" si="3"/>
        <v>46130</v>
      </c>
      <c r="DS24" s="187">
        <f t="shared" si="3"/>
        <v>46131</v>
      </c>
      <c r="DT24" s="187">
        <f t="shared" si="3"/>
        <v>46132</v>
      </c>
      <c r="DU24" s="187">
        <f t="shared" si="3"/>
        <v>46133</v>
      </c>
      <c r="DV24" s="187">
        <f t="shared" ref="DV24:ED24" si="4">DV4</f>
        <v>46134</v>
      </c>
      <c r="DW24" s="187">
        <f t="shared" si="4"/>
        <v>46135</v>
      </c>
      <c r="DX24" s="187">
        <f t="shared" si="4"/>
        <v>46136</v>
      </c>
      <c r="DY24" s="187">
        <f t="shared" si="4"/>
        <v>46137</v>
      </c>
      <c r="DZ24" s="187">
        <f t="shared" si="4"/>
        <v>46138</v>
      </c>
      <c r="EA24" s="187">
        <f t="shared" si="4"/>
        <v>46139</v>
      </c>
      <c r="EB24" s="187">
        <f t="shared" si="4"/>
        <v>46140</v>
      </c>
      <c r="EC24" s="187">
        <f t="shared" si="4"/>
        <v>46141</v>
      </c>
      <c r="ED24" s="187">
        <f t="shared" si="4"/>
        <v>46142</v>
      </c>
    </row>
    <row r="25" spans="1:134" ht="17.25" customHeight="1" x14ac:dyDescent="0.2">
      <c r="A25" s="90" t="s">
        <v>64</v>
      </c>
      <c r="B25" s="187">
        <f t="shared" ref="B25:H25" si="5">B5</f>
        <v>46010</v>
      </c>
      <c r="C25" s="187">
        <f t="shared" si="5"/>
        <v>46011</v>
      </c>
      <c r="D25" s="187">
        <f t="shared" si="5"/>
        <v>46012</v>
      </c>
      <c r="E25" s="187">
        <f t="shared" si="5"/>
        <v>46013</v>
      </c>
      <c r="F25" s="187">
        <f t="shared" si="5"/>
        <v>46014</v>
      </c>
      <c r="G25" s="187">
        <f t="shared" si="5"/>
        <v>46015</v>
      </c>
      <c r="H25" s="187">
        <f t="shared" si="5"/>
        <v>46016</v>
      </c>
      <c r="I25" s="187">
        <f t="shared" ref="I25:BT25" si="6">I5</f>
        <v>46017</v>
      </c>
      <c r="J25" s="187">
        <f t="shared" si="6"/>
        <v>46018</v>
      </c>
      <c r="K25" s="187">
        <f t="shared" si="6"/>
        <v>46019</v>
      </c>
      <c r="L25" s="187">
        <f t="shared" si="6"/>
        <v>46020</v>
      </c>
      <c r="M25" s="187">
        <f t="shared" si="6"/>
        <v>46021</v>
      </c>
      <c r="N25" s="187">
        <f t="shared" si="6"/>
        <v>46022</v>
      </c>
      <c r="O25" s="187">
        <f t="shared" si="6"/>
        <v>46023</v>
      </c>
      <c r="P25" s="187">
        <f t="shared" si="6"/>
        <v>46024</v>
      </c>
      <c r="Q25" s="187">
        <f t="shared" si="6"/>
        <v>46025</v>
      </c>
      <c r="R25" s="187">
        <f t="shared" si="6"/>
        <v>46026</v>
      </c>
      <c r="S25" s="187">
        <f t="shared" si="6"/>
        <v>46027</v>
      </c>
      <c r="T25" s="187">
        <f t="shared" si="6"/>
        <v>46028</v>
      </c>
      <c r="U25" s="187">
        <f t="shared" si="6"/>
        <v>46029</v>
      </c>
      <c r="V25" s="187">
        <f t="shared" si="6"/>
        <v>46030</v>
      </c>
      <c r="W25" s="187">
        <f t="shared" si="6"/>
        <v>46031</v>
      </c>
      <c r="X25" s="187">
        <f t="shared" si="6"/>
        <v>46032</v>
      </c>
      <c r="Y25" s="187">
        <f t="shared" si="6"/>
        <v>46033</v>
      </c>
      <c r="Z25" s="187">
        <f t="shared" si="6"/>
        <v>46034</v>
      </c>
      <c r="AA25" s="187">
        <f t="shared" si="6"/>
        <v>46035</v>
      </c>
      <c r="AB25" s="187">
        <f t="shared" si="6"/>
        <v>46036</v>
      </c>
      <c r="AC25" s="187">
        <f t="shared" si="6"/>
        <v>46037</v>
      </c>
      <c r="AD25" s="187">
        <f t="shared" si="6"/>
        <v>46038</v>
      </c>
      <c r="AE25" s="187">
        <f t="shared" si="6"/>
        <v>46039</v>
      </c>
      <c r="AF25" s="187">
        <f t="shared" si="6"/>
        <v>46040</v>
      </c>
      <c r="AG25" s="187">
        <f t="shared" si="6"/>
        <v>46041</v>
      </c>
      <c r="AH25" s="187">
        <f t="shared" si="6"/>
        <v>46042</v>
      </c>
      <c r="AI25" s="187">
        <f t="shared" si="6"/>
        <v>46043</v>
      </c>
      <c r="AJ25" s="187">
        <f t="shared" si="6"/>
        <v>46044</v>
      </c>
      <c r="AK25" s="187">
        <f t="shared" si="6"/>
        <v>46045</v>
      </c>
      <c r="AL25" s="187">
        <f t="shared" si="6"/>
        <v>46046</v>
      </c>
      <c r="AM25" s="187">
        <f t="shared" si="6"/>
        <v>46047</v>
      </c>
      <c r="AN25" s="187">
        <f t="shared" si="6"/>
        <v>46048</v>
      </c>
      <c r="AO25" s="187">
        <f t="shared" si="6"/>
        <v>46049</v>
      </c>
      <c r="AP25" s="187">
        <f t="shared" si="6"/>
        <v>46050</v>
      </c>
      <c r="AQ25" s="187">
        <f t="shared" si="6"/>
        <v>46051</v>
      </c>
      <c r="AR25" s="187">
        <f t="shared" si="6"/>
        <v>46052</v>
      </c>
      <c r="AS25" s="187">
        <f t="shared" si="6"/>
        <v>46053</v>
      </c>
      <c r="AT25" s="187">
        <f t="shared" si="6"/>
        <v>46054</v>
      </c>
      <c r="AU25" s="187">
        <f t="shared" si="6"/>
        <v>46055</v>
      </c>
      <c r="AV25" s="187">
        <f t="shared" si="6"/>
        <v>46056</v>
      </c>
      <c r="AW25" s="187">
        <f t="shared" si="6"/>
        <v>46057</v>
      </c>
      <c r="AX25" s="187">
        <f t="shared" si="6"/>
        <v>46058</v>
      </c>
      <c r="AY25" s="187">
        <f t="shared" si="6"/>
        <v>46059</v>
      </c>
      <c r="AZ25" s="187">
        <f t="shared" si="6"/>
        <v>46060</v>
      </c>
      <c r="BA25" s="187">
        <f t="shared" si="6"/>
        <v>46061</v>
      </c>
      <c r="BB25" s="187">
        <f t="shared" si="6"/>
        <v>46062</v>
      </c>
      <c r="BC25" s="187">
        <f t="shared" si="6"/>
        <v>46063</v>
      </c>
      <c r="BD25" s="187">
        <f t="shared" si="6"/>
        <v>46064</v>
      </c>
      <c r="BE25" s="187">
        <f t="shared" si="6"/>
        <v>46065</v>
      </c>
      <c r="BF25" s="187">
        <f t="shared" si="6"/>
        <v>46066</v>
      </c>
      <c r="BG25" s="187">
        <f t="shared" si="6"/>
        <v>46067</v>
      </c>
      <c r="BH25" s="187">
        <f t="shared" si="6"/>
        <v>46068</v>
      </c>
      <c r="BI25" s="187">
        <f t="shared" si="6"/>
        <v>46069</v>
      </c>
      <c r="BJ25" s="187">
        <f t="shared" si="6"/>
        <v>46070</v>
      </c>
      <c r="BK25" s="187">
        <f t="shared" si="6"/>
        <v>46071</v>
      </c>
      <c r="BL25" s="187">
        <f t="shared" si="6"/>
        <v>46072</v>
      </c>
      <c r="BM25" s="187">
        <f t="shared" si="6"/>
        <v>46073</v>
      </c>
      <c r="BN25" s="187">
        <f t="shared" si="6"/>
        <v>46074</v>
      </c>
      <c r="BO25" s="187">
        <f t="shared" si="6"/>
        <v>46075</v>
      </c>
      <c r="BP25" s="187">
        <f t="shared" si="6"/>
        <v>46076</v>
      </c>
      <c r="BQ25" s="187">
        <f t="shared" si="6"/>
        <v>46077</v>
      </c>
      <c r="BR25" s="187">
        <f t="shared" si="6"/>
        <v>46078</v>
      </c>
      <c r="BS25" s="187">
        <f t="shared" si="6"/>
        <v>46079</v>
      </c>
      <c r="BT25" s="187">
        <f t="shared" si="6"/>
        <v>46080</v>
      </c>
      <c r="BU25" s="187">
        <f t="shared" ref="BU25:CZ25" si="7">BU5</f>
        <v>46081</v>
      </c>
      <c r="BV25" s="187">
        <f t="shared" si="7"/>
        <v>46082</v>
      </c>
      <c r="BW25" s="187">
        <f t="shared" si="7"/>
        <v>46083</v>
      </c>
      <c r="BX25" s="187">
        <f t="shared" si="7"/>
        <v>46084</v>
      </c>
      <c r="BY25" s="187">
        <f t="shared" si="7"/>
        <v>46085</v>
      </c>
      <c r="BZ25" s="187">
        <f t="shared" si="7"/>
        <v>46086</v>
      </c>
      <c r="CA25" s="187">
        <f t="shared" si="7"/>
        <v>46087</v>
      </c>
      <c r="CB25" s="187">
        <f t="shared" si="7"/>
        <v>46088</v>
      </c>
      <c r="CC25" s="187">
        <f t="shared" si="7"/>
        <v>46089</v>
      </c>
      <c r="CD25" s="187">
        <f t="shared" si="7"/>
        <v>46090</v>
      </c>
      <c r="CE25" s="187">
        <f t="shared" si="7"/>
        <v>46091</v>
      </c>
      <c r="CF25" s="187">
        <f t="shared" si="7"/>
        <v>46092</v>
      </c>
      <c r="CG25" s="187">
        <f t="shared" si="7"/>
        <v>46093</v>
      </c>
      <c r="CH25" s="187">
        <f t="shared" si="7"/>
        <v>46094</v>
      </c>
      <c r="CI25" s="187">
        <f t="shared" si="7"/>
        <v>46095</v>
      </c>
      <c r="CJ25" s="187">
        <f t="shared" si="7"/>
        <v>46096</v>
      </c>
      <c r="CK25" s="187">
        <f t="shared" si="7"/>
        <v>46097</v>
      </c>
      <c r="CL25" s="187">
        <f t="shared" si="7"/>
        <v>46098</v>
      </c>
      <c r="CM25" s="187">
        <f t="shared" si="7"/>
        <v>46099</v>
      </c>
      <c r="CN25" s="187">
        <f t="shared" si="7"/>
        <v>46100</v>
      </c>
      <c r="CO25" s="187">
        <f t="shared" si="7"/>
        <v>46101</v>
      </c>
      <c r="CP25" s="187">
        <f t="shared" si="7"/>
        <v>46102</v>
      </c>
      <c r="CQ25" s="187">
        <f t="shared" si="7"/>
        <v>46103</v>
      </c>
      <c r="CR25" s="187">
        <f t="shared" si="7"/>
        <v>46104</v>
      </c>
      <c r="CS25" s="187">
        <f t="shared" si="7"/>
        <v>46105</v>
      </c>
      <c r="CT25" s="187">
        <f t="shared" si="7"/>
        <v>46106</v>
      </c>
      <c r="CU25" s="187">
        <f t="shared" si="7"/>
        <v>46107</v>
      </c>
      <c r="CV25" s="187">
        <f t="shared" si="7"/>
        <v>46108</v>
      </c>
      <c r="CW25" s="187">
        <f t="shared" si="7"/>
        <v>46109</v>
      </c>
      <c r="CX25" s="187">
        <f t="shared" si="7"/>
        <v>46110</v>
      </c>
      <c r="CY25" s="187">
        <f t="shared" si="7"/>
        <v>46111</v>
      </c>
      <c r="CZ25" s="187">
        <f t="shared" si="7"/>
        <v>46112</v>
      </c>
      <c r="DA25" s="187">
        <f t="shared" ref="DA25:DU25" si="8">DA5</f>
        <v>46113</v>
      </c>
      <c r="DB25" s="187">
        <f t="shared" si="8"/>
        <v>46114</v>
      </c>
      <c r="DC25" s="187">
        <f t="shared" si="8"/>
        <v>46115</v>
      </c>
      <c r="DD25" s="187">
        <f t="shared" si="8"/>
        <v>46116</v>
      </c>
      <c r="DE25" s="187">
        <f t="shared" si="8"/>
        <v>46117</v>
      </c>
      <c r="DF25" s="187">
        <f t="shared" si="8"/>
        <v>46118</v>
      </c>
      <c r="DG25" s="187">
        <f t="shared" si="8"/>
        <v>46119</v>
      </c>
      <c r="DH25" s="187">
        <f t="shared" si="8"/>
        <v>46120</v>
      </c>
      <c r="DI25" s="187">
        <f t="shared" si="8"/>
        <v>46121</v>
      </c>
      <c r="DJ25" s="187">
        <f t="shared" si="8"/>
        <v>46122</v>
      </c>
      <c r="DK25" s="187">
        <f t="shared" si="8"/>
        <v>46123</v>
      </c>
      <c r="DL25" s="187">
        <f t="shared" si="8"/>
        <v>46124</v>
      </c>
      <c r="DM25" s="187">
        <f t="shared" si="8"/>
        <v>46125</v>
      </c>
      <c r="DN25" s="187">
        <f t="shared" si="8"/>
        <v>46126</v>
      </c>
      <c r="DO25" s="187">
        <f t="shared" si="8"/>
        <v>46127</v>
      </c>
      <c r="DP25" s="187">
        <f t="shared" si="8"/>
        <v>46128</v>
      </c>
      <c r="DQ25" s="187">
        <f t="shared" si="8"/>
        <v>46129</v>
      </c>
      <c r="DR25" s="187">
        <f t="shared" si="8"/>
        <v>46130</v>
      </c>
      <c r="DS25" s="187">
        <f t="shared" si="8"/>
        <v>46131</v>
      </c>
      <c r="DT25" s="187">
        <f t="shared" si="8"/>
        <v>46132</v>
      </c>
      <c r="DU25" s="187">
        <f t="shared" si="8"/>
        <v>46133</v>
      </c>
      <c r="DV25" s="187">
        <f t="shared" ref="DV25:ED25" si="9">DV5</f>
        <v>46134</v>
      </c>
      <c r="DW25" s="187">
        <f t="shared" si="9"/>
        <v>46135</v>
      </c>
      <c r="DX25" s="187">
        <f t="shared" si="9"/>
        <v>46136</v>
      </c>
      <c r="DY25" s="187">
        <f t="shared" si="9"/>
        <v>46137</v>
      </c>
      <c r="DZ25" s="187">
        <f t="shared" si="9"/>
        <v>46138</v>
      </c>
      <c r="EA25" s="187">
        <f t="shared" si="9"/>
        <v>46139</v>
      </c>
      <c r="EB25" s="187">
        <f t="shared" si="9"/>
        <v>46140</v>
      </c>
      <c r="EC25" s="187">
        <f t="shared" si="9"/>
        <v>46141</v>
      </c>
      <c r="ED25" s="187">
        <f t="shared" si="9"/>
        <v>46142</v>
      </c>
    </row>
    <row r="26" spans="1:134" s="44" customFormat="1" x14ac:dyDescent="0.2">
      <c r="A26" s="42" t="s">
        <v>83</v>
      </c>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c r="DY26" s="189"/>
      <c r="DZ26" s="189"/>
      <c r="EA26" s="189"/>
      <c r="EB26" s="189"/>
      <c r="EC26" s="189"/>
      <c r="ED26" s="189"/>
    </row>
    <row r="27" spans="1:134" s="50" customFormat="1" x14ac:dyDescent="0.2">
      <c r="A27" s="88">
        <v>1</v>
      </c>
      <c r="B27" s="191">
        <f t="shared" ref="B27:H27" si="10">ROUND(B7*0.82,)</f>
        <v>12956</v>
      </c>
      <c r="C27" s="191">
        <f t="shared" si="10"/>
        <v>12956</v>
      </c>
      <c r="D27" s="191">
        <f t="shared" si="10"/>
        <v>14268</v>
      </c>
      <c r="E27" s="191">
        <f t="shared" si="10"/>
        <v>15580</v>
      </c>
      <c r="F27" s="191">
        <f t="shared" si="10"/>
        <v>17466</v>
      </c>
      <c r="G27" s="191">
        <f t="shared" si="10"/>
        <v>19352</v>
      </c>
      <c r="H27" s="191">
        <f t="shared" si="10"/>
        <v>19352</v>
      </c>
      <c r="I27" s="191">
        <f t="shared" ref="I27:BT27" si="11">ROUND(I7*0.82,)</f>
        <v>17466</v>
      </c>
      <c r="J27" s="191">
        <f t="shared" si="11"/>
        <v>19352</v>
      </c>
      <c r="K27" s="191">
        <f t="shared" si="11"/>
        <v>14268</v>
      </c>
      <c r="L27" s="191">
        <f t="shared" si="11"/>
        <v>12956</v>
      </c>
      <c r="M27" s="191">
        <f t="shared" si="11"/>
        <v>30545</v>
      </c>
      <c r="N27" s="191">
        <f t="shared" si="11"/>
        <v>42435</v>
      </c>
      <c r="O27" s="191">
        <f t="shared" si="11"/>
        <v>42435</v>
      </c>
      <c r="P27" s="191">
        <f t="shared" si="11"/>
        <v>42435</v>
      </c>
      <c r="Q27" s="191">
        <f t="shared" si="11"/>
        <v>36695</v>
      </c>
      <c r="R27" s="191">
        <f t="shared" si="11"/>
        <v>36695</v>
      </c>
      <c r="S27" s="191">
        <f t="shared" si="11"/>
        <v>36695</v>
      </c>
      <c r="T27" s="191">
        <f t="shared" si="11"/>
        <v>36695</v>
      </c>
      <c r="U27" s="191">
        <f t="shared" si="11"/>
        <v>36695</v>
      </c>
      <c r="V27" s="191">
        <f t="shared" si="11"/>
        <v>36695</v>
      </c>
      <c r="W27" s="191">
        <f t="shared" si="11"/>
        <v>29889</v>
      </c>
      <c r="X27" s="191">
        <f t="shared" si="11"/>
        <v>16359</v>
      </c>
      <c r="Y27" s="191">
        <f t="shared" si="11"/>
        <v>16359</v>
      </c>
      <c r="Z27" s="191">
        <f t="shared" si="11"/>
        <v>16359</v>
      </c>
      <c r="AA27" s="191">
        <f t="shared" si="11"/>
        <v>16359</v>
      </c>
      <c r="AB27" s="191">
        <f t="shared" si="11"/>
        <v>16359</v>
      </c>
      <c r="AC27" s="191">
        <f t="shared" si="11"/>
        <v>17999</v>
      </c>
      <c r="AD27" s="191">
        <f t="shared" si="11"/>
        <v>17999</v>
      </c>
      <c r="AE27" s="191">
        <f t="shared" si="11"/>
        <v>17999</v>
      </c>
      <c r="AF27" s="191">
        <f t="shared" si="11"/>
        <v>17999</v>
      </c>
      <c r="AG27" s="191">
        <f t="shared" si="11"/>
        <v>17999</v>
      </c>
      <c r="AH27" s="191">
        <f t="shared" si="11"/>
        <v>16359</v>
      </c>
      <c r="AI27" s="191">
        <f t="shared" si="11"/>
        <v>16359</v>
      </c>
      <c r="AJ27" s="191">
        <f t="shared" si="11"/>
        <v>16359</v>
      </c>
      <c r="AK27" s="191">
        <f t="shared" si="11"/>
        <v>16359</v>
      </c>
      <c r="AL27" s="191">
        <f t="shared" si="11"/>
        <v>16359</v>
      </c>
      <c r="AM27" s="191">
        <f t="shared" si="11"/>
        <v>19639</v>
      </c>
      <c r="AN27" s="191">
        <f t="shared" si="11"/>
        <v>19639</v>
      </c>
      <c r="AO27" s="191">
        <f t="shared" si="11"/>
        <v>19639</v>
      </c>
      <c r="AP27" s="191">
        <f t="shared" si="11"/>
        <v>19639</v>
      </c>
      <c r="AQ27" s="191">
        <f t="shared" si="11"/>
        <v>19639</v>
      </c>
      <c r="AR27" s="191">
        <f t="shared" si="11"/>
        <v>21279</v>
      </c>
      <c r="AS27" s="191">
        <f t="shared" si="11"/>
        <v>23329</v>
      </c>
      <c r="AT27" s="191">
        <f t="shared" si="11"/>
        <v>23739</v>
      </c>
      <c r="AU27" s="191">
        <f t="shared" si="11"/>
        <v>23739</v>
      </c>
      <c r="AV27" s="191">
        <f t="shared" si="11"/>
        <v>23739</v>
      </c>
      <c r="AW27" s="191">
        <f t="shared" si="11"/>
        <v>23739</v>
      </c>
      <c r="AX27" s="191">
        <f t="shared" si="11"/>
        <v>23739</v>
      </c>
      <c r="AY27" s="191">
        <f t="shared" si="11"/>
        <v>23739</v>
      </c>
      <c r="AZ27" s="191">
        <f t="shared" si="11"/>
        <v>23739</v>
      </c>
      <c r="BA27" s="191">
        <f t="shared" si="11"/>
        <v>23739</v>
      </c>
      <c r="BB27" s="191">
        <f t="shared" si="11"/>
        <v>23739</v>
      </c>
      <c r="BC27" s="191">
        <f t="shared" si="11"/>
        <v>23739</v>
      </c>
      <c r="BD27" s="191">
        <f t="shared" si="11"/>
        <v>22099</v>
      </c>
      <c r="BE27" s="191">
        <f t="shared" si="11"/>
        <v>22099</v>
      </c>
      <c r="BF27" s="191">
        <f t="shared" si="11"/>
        <v>23739</v>
      </c>
      <c r="BG27" s="191">
        <f t="shared" si="11"/>
        <v>23739</v>
      </c>
      <c r="BH27" s="191">
        <f t="shared" si="11"/>
        <v>25379</v>
      </c>
      <c r="BI27" s="191">
        <f t="shared" si="11"/>
        <v>27429</v>
      </c>
      <c r="BJ27" s="191">
        <f t="shared" si="11"/>
        <v>27429</v>
      </c>
      <c r="BK27" s="191">
        <f t="shared" si="11"/>
        <v>27429</v>
      </c>
      <c r="BL27" s="191">
        <f t="shared" si="11"/>
        <v>27429</v>
      </c>
      <c r="BM27" s="191">
        <f t="shared" si="11"/>
        <v>29479</v>
      </c>
      <c r="BN27" s="191">
        <f t="shared" si="11"/>
        <v>31939</v>
      </c>
      <c r="BO27" s="191">
        <f t="shared" si="11"/>
        <v>31939</v>
      </c>
      <c r="BP27" s="191">
        <f t="shared" si="11"/>
        <v>29479</v>
      </c>
      <c r="BQ27" s="191">
        <f t="shared" si="11"/>
        <v>25379</v>
      </c>
      <c r="BR27" s="191">
        <f t="shared" si="11"/>
        <v>25379</v>
      </c>
      <c r="BS27" s="191">
        <f t="shared" si="11"/>
        <v>27429</v>
      </c>
      <c r="BT27" s="191">
        <f t="shared" si="11"/>
        <v>27429</v>
      </c>
      <c r="BU27" s="191">
        <f t="shared" ref="BU27:CZ27" si="12">ROUND(BU7*0.82,)</f>
        <v>20459</v>
      </c>
      <c r="BV27" s="191">
        <f t="shared" si="12"/>
        <v>20828</v>
      </c>
      <c r="BW27" s="191">
        <f t="shared" si="12"/>
        <v>20828</v>
      </c>
      <c r="BX27" s="191">
        <f t="shared" si="12"/>
        <v>20828</v>
      </c>
      <c r="BY27" s="191">
        <f t="shared" si="12"/>
        <v>19598</v>
      </c>
      <c r="BZ27" s="191">
        <f t="shared" si="12"/>
        <v>19598</v>
      </c>
      <c r="CA27" s="191">
        <f t="shared" si="12"/>
        <v>20828</v>
      </c>
      <c r="CB27" s="191">
        <f t="shared" si="12"/>
        <v>20828</v>
      </c>
      <c r="CC27" s="191">
        <f t="shared" si="12"/>
        <v>20828</v>
      </c>
      <c r="CD27" s="191">
        <f t="shared" si="12"/>
        <v>19598</v>
      </c>
      <c r="CE27" s="191">
        <f t="shared" si="12"/>
        <v>19598</v>
      </c>
      <c r="CF27" s="191">
        <f t="shared" si="12"/>
        <v>19598</v>
      </c>
      <c r="CG27" s="191">
        <f t="shared" si="12"/>
        <v>19598</v>
      </c>
      <c r="CH27" s="191">
        <f t="shared" si="12"/>
        <v>19598</v>
      </c>
      <c r="CI27" s="191">
        <f t="shared" si="12"/>
        <v>19598</v>
      </c>
      <c r="CJ27" s="191">
        <f t="shared" si="12"/>
        <v>19598</v>
      </c>
      <c r="CK27" s="191">
        <f t="shared" si="12"/>
        <v>19598</v>
      </c>
      <c r="CL27" s="191">
        <f t="shared" si="12"/>
        <v>19598</v>
      </c>
      <c r="CM27" s="191">
        <f t="shared" si="12"/>
        <v>19598</v>
      </c>
      <c r="CN27" s="191">
        <f t="shared" si="12"/>
        <v>19598</v>
      </c>
      <c r="CO27" s="191">
        <f t="shared" si="12"/>
        <v>19598</v>
      </c>
      <c r="CP27" s="191">
        <f t="shared" si="12"/>
        <v>19598</v>
      </c>
      <c r="CQ27" s="191">
        <f t="shared" si="12"/>
        <v>19598</v>
      </c>
      <c r="CR27" s="191">
        <f t="shared" si="12"/>
        <v>19598</v>
      </c>
      <c r="CS27" s="191">
        <f t="shared" si="12"/>
        <v>19598</v>
      </c>
      <c r="CT27" s="191">
        <f t="shared" si="12"/>
        <v>19598</v>
      </c>
      <c r="CU27" s="191">
        <f t="shared" si="12"/>
        <v>19598</v>
      </c>
      <c r="CV27" s="191">
        <f t="shared" si="12"/>
        <v>19598</v>
      </c>
      <c r="CW27" s="191">
        <f t="shared" si="12"/>
        <v>19598</v>
      </c>
      <c r="CX27" s="191">
        <f t="shared" si="12"/>
        <v>19598</v>
      </c>
      <c r="CY27" s="191">
        <f t="shared" si="12"/>
        <v>19598</v>
      </c>
      <c r="CZ27" s="191">
        <f t="shared" si="12"/>
        <v>19598</v>
      </c>
      <c r="DA27" s="191">
        <f t="shared" ref="DA27:DU27" si="13">ROUND(DA7*0.82,)</f>
        <v>12013</v>
      </c>
      <c r="DB27" s="191">
        <f t="shared" si="13"/>
        <v>12013</v>
      </c>
      <c r="DC27" s="191">
        <f t="shared" si="13"/>
        <v>12423</v>
      </c>
      <c r="DD27" s="191">
        <f t="shared" si="13"/>
        <v>12423</v>
      </c>
      <c r="DE27" s="191">
        <f t="shared" si="13"/>
        <v>12013</v>
      </c>
      <c r="DF27" s="191">
        <f t="shared" si="13"/>
        <v>12013</v>
      </c>
      <c r="DG27" s="191">
        <f t="shared" si="13"/>
        <v>12013</v>
      </c>
      <c r="DH27" s="191">
        <f t="shared" si="13"/>
        <v>12013</v>
      </c>
      <c r="DI27" s="191">
        <f t="shared" si="13"/>
        <v>12013</v>
      </c>
      <c r="DJ27" s="191">
        <f t="shared" si="13"/>
        <v>12423</v>
      </c>
      <c r="DK27" s="191">
        <f t="shared" si="13"/>
        <v>12423</v>
      </c>
      <c r="DL27" s="191">
        <f t="shared" si="13"/>
        <v>12013</v>
      </c>
      <c r="DM27" s="191">
        <f t="shared" si="13"/>
        <v>12013</v>
      </c>
      <c r="DN27" s="191">
        <f t="shared" si="13"/>
        <v>12013</v>
      </c>
      <c r="DO27" s="191">
        <f t="shared" si="13"/>
        <v>11193</v>
      </c>
      <c r="DP27" s="191">
        <f t="shared" si="13"/>
        <v>11193</v>
      </c>
      <c r="DQ27" s="191">
        <f t="shared" si="13"/>
        <v>11767</v>
      </c>
      <c r="DR27" s="191">
        <f t="shared" si="13"/>
        <v>11767</v>
      </c>
      <c r="DS27" s="191">
        <f t="shared" si="13"/>
        <v>11193</v>
      </c>
      <c r="DT27" s="191">
        <f t="shared" si="13"/>
        <v>11193</v>
      </c>
      <c r="DU27" s="191">
        <f t="shared" si="13"/>
        <v>11193</v>
      </c>
      <c r="DV27" s="191">
        <f t="shared" ref="DV27:ED27" si="14">ROUND(DV7*0.82,)</f>
        <v>11193</v>
      </c>
      <c r="DW27" s="191">
        <f t="shared" si="14"/>
        <v>11193</v>
      </c>
      <c r="DX27" s="191">
        <f t="shared" si="14"/>
        <v>11767</v>
      </c>
      <c r="DY27" s="191">
        <f t="shared" si="14"/>
        <v>11767</v>
      </c>
      <c r="DZ27" s="191">
        <f t="shared" si="14"/>
        <v>11193</v>
      </c>
      <c r="EA27" s="191">
        <f t="shared" si="14"/>
        <v>11193</v>
      </c>
      <c r="EB27" s="191">
        <f t="shared" si="14"/>
        <v>11193</v>
      </c>
      <c r="EC27" s="191">
        <f t="shared" si="14"/>
        <v>11193</v>
      </c>
      <c r="ED27" s="191">
        <f t="shared" si="14"/>
        <v>12013</v>
      </c>
    </row>
    <row r="28" spans="1:134" s="50" customFormat="1" x14ac:dyDescent="0.2">
      <c r="A28" s="88">
        <v>2</v>
      </c>
      <c r="B28" s="191">
        <f t="shared" ref="B28:H28" si="15">ROUND(B8*0.82,)</f>
        <v>14350</v>
      </c>
      <c r="C28" s="191">
        <f t="shared" si="15"/>
        <v>14350</v>
      </c>
      <c r="D28" s="191">
        <f t="shared" si="15"/>
        <v>15662</v>
      </c>
      <c r="E28" s="191">
        <f t="shared" si="15"/>
        <v>16974</v>
      </c>
      <c r="F28" s="191">
        <f t="shared" si="15"/>
        <v>18860</v>
      </c>
      <c r="G28" s="191">
        <f t="shared" si="15"/>
        <v>20746</v>
      </c>
      <c r="H28" s="191">
        <f t="shared" si="15"/>
        <v>20746</v>
      </c>
      <c r="I28" s="191">
        <f t="shared" ref="I28:BT28" si="16">ROUND(I8*0.82,)</f>
        <v>18860</v>
      </c>
      <c r="J28" s="191">
        <f t="shared" si="16"/>
        <v>20746</v>
      </c>
      <c r="K28" s="191">
        <f t="shared" si="16"/>
        <v>15662</v>
      </c>
      <c r="L28" s="191">
        <f t="shared" si="16"/>
        <v>14801</v>
      </c>
      <c r="M28" s="191">
        <f t="shared" si="16"/>
        <v>32390</v>
      </c>
      <c r="N28" s="191">
        <f t="shared" si="16"/>
        <v>44280</v>
      </c>
      <c r="O28" s="191">
        <f t="shared" si="16"/>
        <v>44280</v>
      </c>
      <c r="P28" s="191">
        <f t="shared" si="16"/>
        <v>44280</v>
      </c>
      <c r="Q28" s="191">
        <f t="shared" si="16"/>
        <v>38540</v>
      </c>
      <c r="R28" s="191">
        <f t="shared" si="16"/>
        <v>38540</v>
      </c>
      <c r="S28" s="191">
        <f t="shared" si="16"/>
        <v>38540</v>
      </c>
      <c r="T28" s="191">
        <f t="shared" si="16"/>
        <v>38540</v>
      </c>
      <c r="U28" s="191">
        <f t="shared" si="16"/>
        <v>38540</v>
      </c>
      <c r="V28" s="191">
        <f t="shared" si="16"/>
        <v>38540</v>
      </c>
      <c r="W28" s="191">
        <f t="shared" si="16"/>
        <v>31488</v>
      </c>
      <c r="X28" s="191">
        <f t="shared" si="16"/>
        <v>17958</v>
      </c>
      <c r="Y28" s="191">
        <f t="shared" si="16"/>
        <v>17958</v>
      </c>
      <c r="Z28" s="191">
        <f t="shared" si="16"/>
        <v>17958</v>
      </c>
      <c r="AA28" s="191">
        <f t="shared" si="16"/>
        <v>17958</v>
      </c>
      <c r="AB28" s="191">
        <f t="shared" si="16"/>
        <v>17958</v>
      </c>
      <c r="AC28" s="191">
        <f t="shared" si="16"/>
        <v>19598</v>
      </c>
      <c r="AD28" s="191">
        <f t="shared" si="16"/>
        <v>19598</v>
      </c>
      <c r="AE28" s="191">
        <f t="shared" si="16"/>
        <v>19598</v>
      </c>
      <c r="AF28" s="191">
        <f t="shared" si="16"/>
        <v>19598</v>
      </c>
      <c r="AG28" s="191">
        <f t="shared" si="16"/>
        <v>19598</v>
      </c>
      <c r="AH28" s="191">
        <f t="shared" si="16"/>
        <v>17958</v>
      </c>
      <c r="AI28" s="191">
        <f t="shared" si="16"/>
        <v>17958</v>
      </c>
      <c r="AJ28" s="191">
        <f t="shared" si="16"/>
        <v>17958</v>
      </c>
      <c r="AK28" s="191">
        <f t="shared" si="16"/>
        <v>17958</v>
      </c>
      <c r="AL28" s="191">
        <f t="shared" si="16"/>
        <v>17958</v>
      </c>
      <c r="AM28" s="191">
        <f t="shared" si="16"/>
        <v>21238</v>
      </c>
      <c r="AN28" s="191">
        <f t="shared" si="16"/>
        <v>21238</v>
      </c>
      <c r="AO28" s="191">
        <f t="shared" si="16"/>
        <v>21238</v>
      </c>
      <c r="AP28" s="191">
        <f t="shared" si="16"/>
        <v>21238</v>
      </c>
      <c r="AQ28" s="191">
        <f t="shared" si="16"/>
        <v>21238</v>
      </c>
      <c r="AR28" s="191">
        <f t="shared" si="16"/>
        <v>22878</v>
      </c>
      <c r="AS28" s="191">
        <f t="shared" si="16"/>
        <v>24928</v>
      </c>
      <c r="AT28" s="191">
        <f t="shared" si="16"/>
        <v>25338</v>
      </c>
      <c r="AU28" s="191">
        <f t="shared" si="16"/>
        <v>25338</v>
      </c>
      <c r="AV28" s="191">
        <f t="shared" si="16"/>
        <v>25338</v>
      </c>
      <c r="AW28" s="191">
        <f t="shared" si="16"/>
        <v>25338</v>
      </c>
      <c r="AX28" s="191">
        <f t="shared" si="16"/>
        <v>25338</v>
      </c>
      <c r="AY28" s="191">
        <f t="shared" si="16"/>
        <v>25338</v>
      </c>
      <c r="AZ28" s="191">
        <f t="shared" si="16"/>
        <v>25338</v>
      </c>
      <c r="BA28" s="191">
        <f t="shared" si="16"/>
        <v>25338</v>
      </c>
      <c r="BB28" s="191">
        <f t="shared" si="16"/>
        <v>25338</v>
      </c>
      <c r="BC28" s="191">
        <f t="shared" si="16"/>
        <v>25338</v>
      </c>
      <c r="BD28" s="191">
        <f t="shared" si="16"/>
        <v>23698</v>
      </c>
      <c r="BE28" s="191">
        <f t="shared" si="16"/>
        <v>23698</v>
      </c>
      <c r="BF28" s="191">
        <f t="shared" si="16"/>
        <v>25338</v>
      </c>
      <c r="BG28" s="191">
        <f t="shared" si="16"/>
        <v>25338</v>
      </c>
      <c r="BH28" s="191">
        <f t="shared" si="16"/>
        <v>26978</v>
      </c>
      <c r="BI28" s="191">
        <f t="shared" si="16"/>
        <v>29028</v>
      </c>
      <c r="BJ28" s="191">
        <f t="shared" si="16"/>
        <v>29028</v>
      </c>
      <c r="BK28" s="191">
        <f t="shared" si="16"/>
        <v>29028</v>
      </c>
      <c r="BL28" s="191">
        <f t="shared" si="16"/>
        <v>29028</v>
      </c>
      <c r="BM28" s="191">
        <f t="shared" si="16"/>
        <v>31078</v>
      </c>
      <c r="BN28" s="191">
        <f t="shared" si="16"/>
        <v>33538</v>
      </c>
      <c r="BO28" s="191">
        <f t="shared" si="16"/>
        <v>33538</v>
      </c>
      <c r="BP28" s="191">
        <f t="shared" si="16"/>
        <v>31078</v>
      </c>
      <c r="BQ28" s="191">
        <f t="shared" si="16"/>
        <v>26978</v>
      </c>
      <c r="BR28" s="191">
        <f t="shared" si="16"/>
        <v>26978</v>
      </c>
      <c r="BS28" s="191">
        <f t="shared" si="16"/>
        <v>29028</v>
      </c>
      <c r="BT28" s="191">
        <f t="shared" si="16"/>
        <v>29028</v>
      </c>
      <c r="BU28" s="191">
        <f t="shared" ref="BU28:CZ28" si="17">ROUND(BU8*0.82,)</f>
        <v>22058</v>
      </c>
      <c r="BV28" s="191">
        <f t="shared" si="17"/>
        <v>22427</v>
      </c>
      <c r="BW28" s="191">
        <f t="shared" si="17"/>
        <v>22427</v>
      </c>
      <c r="BX28" s="191">
        <f t="shared" si="17"/>
        <v>22427</v>
      </c>
      <c r="BY28" s="191">
        <f t="shared" si="17"/>
        <v>21197</v>
      </c>
      <c r="BZ28" s="191">
        <f t="shared" si="17"/>
        <v>21197</v>
      </c>
      <c r="CA28" s="191">
        <f t="shared" si="17"/>
        <v>22427</v>
      </c>
      <c r="CB28" s="191">
        <f t="shared" si="17"/>
        <v>22427</v>
      </c>
      <c r="CC28" s="191">
        <f t="shared" si="17"/>
        <v>22427</v>
      </c>
      <c r="CD28" s="191">
        <f t="shared" si="17"/>
        <v>21197</v>
      </c>
      <c r="CE28" s="191">
        <f t="shared" si="17"/>
        <v>21197</v>
      </c>
      <c r="CF28" s="191">
        <f t="shared" si="17"/>
        <v>21197</v>
      </c>
      <c r="CG28" s="191">
        <f t="shared" si="17"/>
        <v>21197</v>
      </c>
      <c r="CH28" s="191">
        <f t="shared" si="17"/>
        <v>21197</v>
      </c>
      <c r="CI28" s="191">
        <f t="shared" si="17"/>
        <v>21197</v>
      </c>
      <c r="CJ28" s="191">
        <f t="shared" si="17"/>
        <v>21197</v>
      </c>
      <c r="CK28" s="191">
        <f t="shared" si="17"/>
        <v>21197</v>
      </c>
      <c r="CL28" s="191">
        <f t="shared" si="17"/>
        <v>21197</v>
      </c>
      <c r="CM28" s="191">
        <f t="shared" si="17"/>
        <v>21197</v>
      </c>
      <c r="CN28" s="191">
        <f t="shared" si="17"/>
        <v>21197</v>
      </c>
      <c r="CO28" s="191">
        <f t="shared" si="17"/>
        <v>21197</v>
      </c>
      <c r="CP28" s="191">
        <f t="shared" si="17"/>
        <v>21197</v>
      </c>
      <c r="CQ28" s="191">
        <f t="shared" si="17"/>
        <v>21197</v>
      </c>
      <c r="CR28" s="191">
        <f t="shared" si="17"/>
        <v>21197</v>
      </c>
      <c r="CS28" s="191">
        <f t="shared" si="17"/>
        <v>21197</v>
      </c>
      <c r="CT28" s="191">
        <f t="shared" si="17"/>
        <v>21197</v>
      </c>
      <c r="CU28" s="191">
        <f t="shared" si="17"/>
        <v>21197</v>
      </c>
      <c r="CV28" s="191">
        <f t="shared" si="17"/>
        <v>21197</v>
      </c>
      <c r="CW28" s="191">
        <f t="shared" si="17"/>
        <v>21197</v>
      </c>
      <c r="CX28" s="191">
        <f t="shared" si="17"/>
        <v>21197</v>
      </c>
      <c r="CY28" s="191">
        <f t="shared" si="17"/>
        <v>21197</v>
      </c>
      <c r="CZ28" s="191">
        <f t="shared" si="17"/>
        <v>21197</v>
      </c>
      <c r="DA28" s="191">
        <f t="shared" ref="DA28:DU28" si="18">ROUND(DA8*0.82,)</f>
        <v>13530</v>
      </c>
      <c r="DB28" s="191">
        <f t="shared" si="18"/>
        <v>13530</v>
      </c>
      <c r="DC28" s="191">
        <f t="shared" si="18"/>
        <v>13940</v>
      </c>
      <c r="DD28" s="191">
        <f t="shared" si="18"/>
        <v>13940</v>
      </c>
      <c r="DE28" s="191">
        <f t="shared" si="18"/>
        <v>13530</v>
      </c>
      <c r="DF28" s="191">
        <f t="shared" si="18"/>
        <v>13530</v>
      </c>
      <c r="DG28" s="191">
        <f t="shared" si="18"/>
        <v>13530</v>
      </c>
      <c r="DH28" s="191">
        <f t="shared" si="18"/>
        <v>13530</v>
      </c>
      <c r="DI28" s="191">
        <f t="shared" si="18"/>
        <v>13530</v>
      </c>
      <c r="DJ28" s="191">
        <f t="shared" si="18"/>
        <v>13940</v>
      </c>
      <c r="DK28" s="191">
        <f t="shared" si="18"/>
        <v>13940</v>
      </c>
      <c r="DL28" s="191">
        <f t="shared" si="18"/>
        <v>13530</v>
      </c>
      <c r="DM28" s="191">
        <f t="shared" si="18"/>
        <v>13530</v>
      </c>
      <c r="DN28" s="191">
        <f t="shared" si="18"/>
        <v>13530</v>
      </c>
      <c r="DO28" s="191">
        <f t="shared" si="18"/>
        <v>12710</v>
      </c>
      <c r="DP28" s="191">
        <f t="shared" si="18"/>
        <v>12710</v>
      </c>
      <c r="DQ28" s="191">
        <f t="shared" si="18"/>
        <v>13284</v>
      </c>
      <c r="DR28" s="191">
        <f t="shared" si="18"/>
        <v>13284</v>
      </c>
      <c r="DS28" s="191">
        <f t="shared" si="18"/>
        <v>12710</v>
      </c>
      <c r="DT28" s="191">
        <f t="shared" si="18"/>
        <v>12710</v>
      </c>
      <c r="DU28" s="191">
        <f t="shared" si="18"/>
        <v>12710</v>
      </c>
      <c r="DV28" s="191">
        <f t="shared" ref="DV28:ED28" si="19">ROUND(DV8*0.82,)</f>
        <v>12710</v>
      </c>
      <c r="DW28" s="191">
        <f t="shared" si="19"/>
        <v>12710</v>
      </c>
      <c r="DX28" s="191">
        <f t="shared" si="19"/>
        <v>13284</v>
      </c>
      <c r="DY28" s="191">
        <f t="shared" si="19"/>
        <v>13284</v>
      </c>
      <c r="DZ28" s="191">
        <f t="shared" si="19"/>
        <v>12710</v>
      </c>
      <c r="EA28" s="191">
        <f t="shared" si="19"/>
        <v>12710</v>
      </c>
      <c r="EB28" s="191">
        <f t="shared" si="19"/>
        <v>12710</v>
      </c>
      <c r="EC28" s="191">
        <f t="shared" si="19"/>
        <v>12710</v>
      </c>
      <c r="ED28" s="191">
        <f t="shared" si="19"/>
        <v>13530</v>
      </c>
    </row>
    <row r="29" spans="1:134" s="50" customFormat="1" x14ac:dyDescent="0.2">
      <c r="A29" s="42" t="s">
        <v>234</v>
      </c>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1"/>
      <c r="CC29" s="191"/>
      <c r="CD29" s="191"/>
      <c r="CE29" s="191"/>
      <c r="CF29" s="191"/>
      <c r="CG29" s="191"/>
      <c r="CH29" s="191"/>
      <c r="CI29" s="191"/>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row>
    <row r="30" spans="1:134" s="50" customFormat="1" x14ac:dyDescent="0.2">
      <c r="A30" s="180">
        <v>1</v>
      </c>
      <c r="B30" s="191">
        <f t="shared" ref="B30:H30" si="20">ROUND(B10*0.82,)</f>
        <v>13776</v>
      </c>
      <c r="C30" s="191">
        <f t="shared" si="20"/>
        <v>13776</v>
      </c>
      <c r="D30" s="191">
        <f t="shared" si="20"/>
        <v>15088</v>
      </c>
      <c r="E30" s="191">
        <f t="shared" si="20"/>
        <v>16400</v>
      </c>
      <c r="F30" s="191">
        <f t="shared" si="20"/>
        <v>18286</v>
      </c>
      <c r="G30" s="191">
        <f t="shared" si="20"/>
        <v>20172</v>
      </c>
      <c r="H30" s="191">
        <f t="shared" si="20"/>
        <v>20172</v>
      </c>
      <c r="I30" s="191">
        <f t="shared" ref="I30:BT30" si="21">ROUND(I10*0.82,)</f>
        <v>18286</v>
      </c>
      <c r="J30" s="191">
        <f t="shared" si="21"/>
        <v>20172</v>
      </c>
      <c r="K30" s="191">
        <f t="shared" si="21"/>
        <v>15088</v>
      </c>
      <c r="L30" s="191">
        <f t="shared" si="21"/>
        <v>14596</v>
      </c>
      <c r="M30" s="191">
        <f t="shared" si="21"/>
        <v>32185</v>
      </c>
      <c r="N30" s="191">
        <f t="shared" si="21"/>
        <v>44075</v>
      </c>
      <c r="O30" s="191">
        <f t="shared" si="21"/>
        <v>44075</v>
      </c>
      <c r="P30" s="191">
        <f t="shared" si="21"/>
        <v>44075</v>
      </c>
      <c r="Q30" s="191">
        <f t="shared" si="21"/>
        <v>38335</v>
      </c>
      <c r="R30" s="191">
        <f t="shared" si="21"/>
        <v>38335</v>
      </c>
      <c r="S30" s="191">
        <f t="shared" si="21"/>
        <v>38335</v>
      </c>
      <c r="T30" s="191">
        <f t="shared" si="21"/>
        <v>38335</v>
      </c>
      <c r="U30" s="191">
        <f t="shared" si="21"/>
        <v>38335</v>
      </c>
      <c r="V30" s="191">
        <f t="shared" si="21"/>
        <v>38335</v>
      </c>
      <c r="W30" s="191">
        <f t="shared" si="21"/>
        <v>31529</v>
      </c>
      <c r="X30" s="191">
        <f t="shared" si="21"/>
        <v>17999</v>
      </c>
      <c r="Y30" s="191">
        <f t="shared" si="21"/>
        <v>17999</v>
      </c>
      <c r="Z30" s="191">
        <f t="shared" si="21"/>
        <v>17999</v>
      </c>
      <c r="AA30" s="191">
        <f t="shared" si="21"/>
        <v>17999</v>
      </c>
      <c r="AB30" s="191">
        <f t="shared" si="21"/>
        <v>17999</v>
      </c>
      <c r="AC30" s="191">
        <f t="shared" si="21"/>
        <v>19639</v>
      </c>
      <c r="AD30" s="191">
        <f t="shared" si="21"/>
        <v>19639</v>
      </c>
      <c r="AE30" s="191">
        <f t="shared" si="21"/>
        <v>19639</v>
      </c>
      <c r="AF30" s="191">
        <f t="shared" si="21"/>
        <v>19639</v>
      </c>
      <c r="AG30" s="191">
        <f t="shared" si="21"/>
        <v>19639</v>
      </c>
      <c r="AH30" s="191">
        <f t="shared" si="21"/>
        <v>17999</v>
      </c>
      <c r="AI30" s="191">
        <f t="shared" si="21"/>
        <v>17999</v>
      </c>
      <c r="AJ30" s="191">
        <f t="shared" si="21"/>
        <v>17999</v>
      </c>
      <c r="AK30" s="191">
        <f t="shared" si="21"/>
        <v>17999</v>
      </c>
      <c r="AL30" s="191">
        <f t="shared" si="21"/>
        <v>17999</v>
      </c>
      <c r="AM30" s="191">
        <f t="shared" si="21"/>
        <v>21279</v>
      </c>
      <c r="AN30" s="191">
        <f t="shared" si="21"/>
        <v>21279</v>
      </c>
      <c r="AO30" s="191">
        <f t="shared" si="21"/>
        <v>21279</v>
      </c>
      <c r="AP30" s="191">
        <f t="shared" si="21"/>
        <v>21279</v>
      </c>
      <c r="AQ30" s="191">
        <f t="shared" si="21"/>
        <v>21279</v>
      </c>
      <c r="AR30" s="191">
        <f t="shared" si="21"/>
        <v>22919</v>
      </c>
      <c r="AS30" s="191">
        <f t="shared" si="21"/>
        <v>24969</v>
      </c>
      <c r="AT30" s="191">
        <f t="shared" si="21"/>
        <v>25379</v>
      </c>
      <c r="AU30" s="191">
        <f t="shared" si="21"/>
        <v>25379</v>
      </c>
      <c r="AV30" s="191">
        <f t="shared" si="21"/>
        <v>25379</v>
      </c>
      <c r="AW30" s="191">
        <f t="shared" si="21"/>
        <v>25379</v>
      </c>
      <c r="AX30" s="191">
        <f t="shared" si="21"/>
        <v>25379</v>
      </c>
      <c r="AY30" s="191">
        <f t="shared" si="21"/>
        <v>25379</v>
      </c>
      <c r="AZ30" s="191">
        <f t="shared" si="21"/>
        <v>25379</v>
      </c>
      <c r="BA30" s="191">
        <f t="shared" si="21"/>
        <v>25379</v>
      </c>
      <c r="BB30" s="191">
        <f t="shared" si="21"/>
        <v>25379</v>
      </c>
      <c r="BC30" s="191">
        <f t="shared" si="21"/>
        <v>25379</v>
      </c>
      <c r="BD30" s="191">
        <f t="shared" si="21"/>
        <v>23739</v>
      </c>
      <c r="BE30" s="191">
        <f t="shared" si="21"/>
        <v>23739</v>
      </c>
      <c r="BF30" s="191">
        <f t="shared" si="21"/>
        <v>25379</v>
      </c>
      <c r="BG30" s="191">
        <f t="shared" si="21"/>
        <v>25379</v>
      </c>
      <c r="BH30" s="191">
        <f t="shared" si="21"/>
        <v>27019</v>
      </c>
      <c r="BI30" s="191">
        <f t="shared" si="21"/>
        <v>29069</v>
      </c>
      <c r="BJ30" s="191">
        <f t="shared" si="21"/>
        <v>29069</v>
      </c>
      <c r="BK30" s="191">
        <f t="shared" si="21"/>
        <v>29069</v>
      </c>
      <c r="BL30" s="191">
        <f t="shared" si="21"/>
        <v>29069</v>
      </c>
      <c r="BM30" s="191">
        <f t="shared" si="21"/>
        <v>31119</v>
      </c>
      <c r="BN30" s="191">
        <f t="shared" si="21"/>
        <v>33579</v>
      </c>
      <c r="BO30" s="191">
        <f t="shared" si="21"/>
        <v>33579</v>
      </c>
      <c r="BP30" s="191">
        <f t="shared" si="21"/>
        <v>31119</v>
      </c>
      <c r="BQ30" s="191">
        <f t="shared" si="21"/>
        <v>27019</v>
      </c>
      <c r="BR30" s="191">
        <f t="shared" si="21"/>
        <v>27019</v>
      </c>
      <c r="BS30" s="191">
        <f t="shared" si="21"/>
        <v>29069</v>
      </c>
      <c r="BT30" s="191">
        <f t="shared" si="21"/>
        <v>29069</v>
      </c>
      <c r="BU30" s="191">
        <f t="shared" ref="BU30:CZ30" si="22">ROUND(BU10*0.82,)</f>
        <v>22099</v>
      </c>
      <c r="BV30" s="191">
        <f t="shared" si="22"/>
        <v>22468</v>
      </c>
      <c r="BW30" s="191">
        <f t="shared" si="22"/>
        <v>22468</v>
      </c>
      <c r="BX30" s="191">
        <f t="shared" si="22"/>
        <v>22468</v>
      </c>
      <c r="BY30" s="191">
        <f t="shared" si="22"/>
        <v>21238</v>
      </c>
      <c r="BZ30" s="191">
        <f t="shared" si="22"/>
        <v>21238</v>
      </c>
      <c r="CA30" s="191">
        <f t="shared" si="22"/>
        <v>22468</v>
      </c>
      <c r="CB30" s="191">
        <f t="shared" si="22"/>
        <v>22468</v>
      </c>
      <c r="CC30" s="191">
        <f t="shared" si="22"/>
        <v>22468</v>
      </c>
      <c r="CD30" s="191">
        <f t="shared" si="22"/>
        <v>21238</v>
      </c>
      <c r="CE30" s="191">
        <f t="shared" si="22"/>
        <v>21238</v>
      </c>
      <c r="CF30" s="191">
        <f t="shared" si="22"/>
        <v>21238</v>
      </c>
      <c r="CG30" s="191">
        <f t="shared" si="22"/>
        <v>21238</v>
      </c>
      <c r="CH30" s="191">
        <f t="shared" si="22"/>
        <v>21238</v>
      </c>
      <c r="CI30" s="191">
        <f t="shared" si="22"/>
        <v>21238</v>
      </c>
      <c r="CJ30" s="191">
        <f t="shared" si="22"/>
        <v>21238</v>
      </c>
      <c r="CK30" s="191">
        <f t="shared" si="22"/>
        <v>21238</v>
      </c>
      <c r="CL30" s="191">
        <f t="shared" si="22"/>
        <v>21238</v>
      </c>
      <c r="CM30" s="191">
        <f t="shared" si="22"/>
        <v>21238</v>
      </c>
      <c r="CN30" s="191">
        <f t="shared" si="22"/>
        <v>21238</v>
      </c>
      <c r="CO30" s="191">
        <f t="shared" si="22"/>
        <v>21238</v>
      </c>
      <c r="CP30" s="191">
        <f t="shared" si="22"/>
        <v>21238</v>
      </c>
      <c r="CQ30" s="191">
        <f t="shared" si="22"/>
        <v>21238</v>
      </c>
      <c r="CR30" s="191">
        <f t="shared" si="22"/>
        <v>21238</v>
      </c>
      <c r="CS30" s="191">
        <f t="shared" si="22"/>
        <v>21238</v>
      </c>
      <c r="CT30" s="191">
        <f t="shared" si="22"/>
        <v>21238</v>
      </c>
      <c r="CU30" s="191">
        <f t="shared" si="22"/>
        <v>21238</v>
      </c>
      <c r="CV30" s="191">
        <f t="shared" si="22"/>
        <v>21238</v>
      </c>
      <c r="CW30" s="191">
        <f t="shared" si="22"/>
        <v>21238</v>
      </c>
      <c r="CX30" s="191">
        <f t="shared" si="22"/>
        <v>21238</v>
      </c>
      <c r="CY30" s="191">
        <f t="shared" si="22"/>
        <v>21238</v>
      </c>
      <c r="CZ30" s="191">
        <f t="shared" si="22"/>
        <v>21238</v>
      </c>
      <c r="DA30" s="191">
        <f t="shared" ref="DA30:DU30" si="23">ROUND(DA10*0.82,)</f>
        <v>13653</v>
      </c>
      <c r="DB30" s="191">
        <f t="shared" si="23"/>
        <v>13653</v>
      </c>
      <c r="DC30" s="191">
        <f t="shared" si="23"/>
        <v>14063</v>
      </c>
      <c r="DD30" s="191">
        <f t="shared" si="23"/>
        <v>14063</v>
      </c>
      <c r="DE30" s="191">
        <f t="shared" si="23"/>
        <v>13653</v>
      </c>
      <c r="DF30" s="191">
        <f t="shared" si="23"/>
        <v>13653</v>
      </c>
      <c r="DG30" s="191">
        <f t="shared" si="23"/>
        <v>13653</v>
      </c>
      <c r="DH30" s="191">
        <f t="shared" si="23"/>
        <v>13653</v>
      </c>
      <c r="DI30" s="191">
        <f t="shared" si="23"/>
        <v>13653</v>
      </c>
      <c r="DJ30" s="191">
        <f t="shared" si="23"/>
        <v>14063</v>
      </c>
      <c r="DK30" s="191">
        <f t="shared" si="23"/>
        <v>14063</v>
      </c>
      <c r="DL30" s="191">
        <f t="shared" si="23"/>
        <v>13653</v>
      </c>
      <c r="DM30" s="191">
        <f t="shared" si="23"/>
        <v>13653</v>
      </c>
      <c r="DN30" s="191">
        <f t="shared" si="23"/>
        <v>13653</v>
      </c>
      <c r="DO30" s="191">
        <f t="shared" si="23"/>
        <v>12833</v>
      </c>
      <c r="DP30" s="191">
        <f t="shared" si="23"/>
        <v>12833</v>
      </c>
      <c r="DQ30" s="191">
        <f t="shared" si="23"/>
        <v>13407</v>
      </c>
      <c r="DR30" s="191">
        <f t="shared" si="23"/>
        <v>13407</v>
      </c>
      <c r="DS30" s="191">
        <f t="shared" si="23"/>
        <v>12833</v>
      </c>
      <c r="DT30" s="191">
        <f t="shared" si="23"/>
        <v>12833</v>
      </c>
      <c r="DU30" s="191">
        <f t="shared" si="23"/>
        <v>12833</v>
      </c>
      <c r="DV30" s="191">
        <f t="shared" ref="DV30:ED30" si="24">ROUND(DV10*0.82,)</f>
        <v>12833</v>
      </c>
      <c r="DW30" s="191">
        <f t="shared" si="24"/>
        <v>12833</v>
      </c>
      <c r="DX30" s="191">
        <f t="shared" si="24"/>
        <v>13407</v>
      </c>
      <c r="DY30" s="191">
        <f t="shared" si="24"/>
        <v>13407</v>
      </c>
      <c r="DZ30" s="191">
        <f t="shared" si="24"/>
        <v>12833</v>
      </c>
      <c r="EA30" s="191">
        <f t="shared" si="24"/>
        <v>12833</v>
      </c>
      <c r="EB30" s="191">
        <f t="shared" si="24"/>
        <v>12833</v>
      </c>
      <c r="EC30" s="191">
        <f t="shared" si="24"/>
        <v>12833</v>
      </c>
      <c r="ED30" s="191">
        <f t="shared" si="24"/>
        <v>13653</v>
      </c>
    </row>
    <row r="31" spans="1:134" s="50" customFormat="1" x14ac:dyDescent="0.2">
      <c r="A31" s="180">
        <v>2</v>
      </c>
      <c r="B31" s="191">
        <f t="shared" ref="B31:H31" si="25">ROUND(B11*0.82,)</f>
        <v>15170</v>
      </c>
      <c r="C31" s="191">
        <f t="shared" si="25"/>
        <v>15170</v>
      </c>
      <c r="D31" s="191">
        <f t="shared" si="25"/>
        <v>16482</v>
      </c>
      <c r="E31" s="191">
        <f t="shared" si="25"/>
        <v>17794</v>
      </c>
      <c r="F31" s="191">
        <f t="shared" si="25"/>
        <v>19680</v>
      </c>
      <c r="G31" s="191">
        <f t="shared" si="25"/>
        <v>21566</v>
      </c>
      <c r="H31" s="191">
        <f t="shared" si="25"/>
        <v>21566</v>
      </c>
      <c r="I31" s="191">
        <f t="shared" ref="I31:BT31" si="26">ROUND(I11*0.82,)</f>
        <v>19680</v>
      </c>
      <c r="J31" s="191">
        <f t="shared" si="26"/>
        <v>21566</v>
      </c>
      <c r="K31" s="191">
        <f t="shared" si="26"/>
        <v>16482</v>
      </c>
      <c r="L31" s="191">
        <f t="shared" si="26"/>
        <v>16441</v>
      </c>
      <c r="M31" s="191">
        <f t="shared" si="26"/>
        <v>34030</v>
      </c>
      <c r="N31" s="191">
        <f t="shared" si="26"/>
        <v>45920</v>
      </c>
      <c r="O31" s="191">
        <f t="shared" si="26"/>
        <v>45920</v>
      </c>
      <c r="P31" s="191">
        <f t="shared" si="26"/>
        <v>45920</v>
      </c>
      <c r="Q31" s="191">
        <f t="shared" si="26"/>
        <v>40180</v>
      </c>
      <c r="R31" s="191">
        <f t="shared" si="26"/>
        <v>40180</v>
      </c>
      <c r="S31" s="191">
        <f t="shared" si="26"/>
        <v>40180</v>
      </c>
      <c r="T31" s="191">
        <f t="shared" si="26"/>
        <v>40180</v>
      </c>
      <c r="U31" s="191">
        <f t="shared" si="26"/>
        <v>40180</v>
      </c>
      <c r="V31" s="191">
        <f t="shared" si="26"/>
        <v>40180</v>
      </c>
      <c r="W31" s="191">
        <f t="shared" si="26"/>
        <v>33128</v>
      </c>
      <c r="X31" s="191">
        <f t="shared" si="26"/>
        <v>19598</v>
      </c>
      <c r="Y31" s="191">
        <f t="shared" si="26"/>
        <v>19598</v>
      </c>
      <c r="Z31" s="191">
        <f t="shared" si="26"/>
        <v>19598</v>
      </c>
      <c r="AA31" s="191">
        <f t="shared" si="26"/>
        <v>19598</v>
      </c>
      <c r="AB31" s="191">
        <f t="shared" si="26"/>
        <v>19598</v>
      </c>
      <c r="AC31" s="191">
        <f t="shared" si="26"/>
        <v>21238</v>
      </c>
      <c r="AD31" s="191">
        <f t="shared" si="26"/>
        <v>21238</v>
      </c>
      <c r="AE31" s="191">
        <f t="shared" si="26"/>
        <v>21238</v>
      </c>
      <c r="AF31" s="191">
        <f t="shared" si="26"/>
        <v>21238</v>
      </c>
      <c r="AG31" s="191">
        <f t="shared" si="26"/>
        <v>21238</v>
      </c>
      <c r="AH31" s="191">
        <f t="shared" si="26"/>
        <v>19598</v>
      </c>
      <c r="AI31" s="191">
        <f t="shared" si="26"/>
        <v>19598</v>
      </c>
      <c r="AJ31" s="191">
        <f t="shared" si="26"/>
        <v>19598</v>
      </c>
      <c r="AK31" s="191">
        <f t="shared" si="26"/>
        <v>19598</v>
      </c>
      <c r="AL31" s="191">
        <f t="shared" si="26"/>
        <v>19598</v>
      </c>
      <c r="AM31" s="191">
        <f t="shared" si="26"/>
        <v>22878</v>
      </c>
      <c r="AN31" s="191">
        <f t="shared" si="26"/>
        <v>22878</v>
      </c>
      <c r="AO31" s="191">
        <f t="shared" si="26"/>
        <v>22878</v>
      </c>
      <c r="AP31" s="191">
        <f t="shared" si="26"/>
        <v>22878</v>
      </c>
      <c r="AQ31" s="191">
        <f t="shared" si="26"/>
        <v>22878</v>
      </c>
      <c r="AR31" s="191">
        <f t="shared" si="26"/>
        <v>24518</v>
      </c>
      <c r="AS31" s="191">
        <f t="shared" si="26"/>
        <v>26568</v>
      </c>
      <c r="AT31" s="191">
        <f t="shared" si="26"/>
        <v>26978</v>
      </c>
      <c r="AU31" s="191">
        <f t="shared" si="26"/>
        <v>26978</v>
      </c>
      <c r="AV31" s="191">
        <f t="shared" si="26"/>
        <v>26978</v>
      </c>
      <c r="AW31" s="191">
        <f t="shared" si="26"/>
        <v>26978</v>
      </c>
      <c r="AX31" s="191">
        <f t="shared" si="26"/>
        <v>26978</v>
      </c>
      <c r="AY31" s="191">
        <f t="shared" si="26"/>
        <v>26978</v>
      </c>
      <c r="AZ31" s="191">
        <f t="shared" si="26"/>
        <v>26978</v>
      </c>
      <c r="BA31" s="191">
        <f t="shared" si="26"/>
        <v>26978</v>
      </c>
      <c r="BB31" s="191">
        <f t="shared" si="26"/>
        <v>26978</v>
      </c>
      <c r="BC31" s="191">
        <f t="shared" si="26"/>
        <v>26978</v>
      </c>
      <c r="BD31" s="191">
        <f t="shared" si="26"/>
        <v>25338</v>
      </c>
      <c r="BE31" s="191">
        <f t="shared" si="26"/>
        <v>25338</v>
      </c>
      <c r="BF31" s="191">
        <f t="shared" si="26"/>
        <v>26978</v>
      </c>
      <c r="BG31" s="191">
        <f t="shared" si="26"/>
        <v>26978</v>
      </c>
      <c r="BH31" s="191">
        <f t="shared" si="26"/>
        <v>28618</v>
      </c>
      <c r="BI31" s="191">
        <f t="shared" si="26"/>
        <v>30668</v>
      </c>
      <c r="BJ31" s="191">
        <f t="shared" si="26"/>
        <v>30668</v>
      </c>
      <c r="BK31" s="191">
        <f t="shared" si="26"/>
        <v>30668</v>
      </c>
      <c r="BL31" s="191">
        <f t="shared" si="26"/>
        <v>30668</v>
      </c>
      <c r="BM31" s="191">
        <f t="shared" si="26"/>
        <v>32718</v>
      </c>
      <c r="BN31" s="191">
        <f t="shared" si="26"/>
        <v>35178</v>
      </c>
      <c r="BO31" s="191">
        <f t="shared" si="26"/>
        <v>35178</v>
      </c>
      <c r="BP31" s="191">
        <f t="shared" si="26"/>
        <v>32718</v>
      </c>
      <c r="BQ31" s="191">
        <f t="shared" si="26"/>
        <v>28618</v>
      </c>
      <c r="BR31" s="191">
        <f t="shared" si="26"/>
        <v>28618</v>
      </c>
      <c r="BS31" s="191">
        <f t="shared" si="26"/>
        <v>30668</v>
      </c>
      <c r="BT31" s="191">
        <f t="shared" si="26"/>
        <v>30668</v>
      </c>
      <c r="BU31" s="191">
        <f t="shared" ref="BU31:CZ31" si="27">ROUND(BU11*0.82,)</f>
        <v>23698</v>
      </c>
      <c r="BV31" s="191">
        <f t="shared" si="27"/>
        <v>24067</v>
      </c>
      <c r="BW31" s="191">
        <f t="shared" si="27"/>
        <v>24067</v>
      </c>
      <c r="BX31" s="191">
        <f t="shared" si="27"/>
        <v>24067</v>
      </c>
      <c r="BY31" s="191">
        <f t="shared" si="27"/>
        <v>22837</v>
      </c>
      <c r="BZ31" s="191">
        <f t="shared" si="27"/>
        <v>22837</v>
      </c>
      <c r="CA31" s="191">
        <f t="shared" si="27"/>
        <v>24067</v>
      </c>
      <c r="CB31" s="191">
        <f t="shared" si="27"/>
        <v>24067</v>
      </c>
      <c r="CC31" s="191">
        <f t="shared" si="27"/>
        <v>24067</v>
      </c>
      <c r="CD31" s="191">
        <f t="shared" si="27"/>
        <v>22837</v>
      </c>
      <c r="CE31" s="191">
        <f t="shared" si="27"/>
        <v>22837</v>
      </c>
      <c r="CF31" s="191">
        <f t="shared" si="27"/>
        <v>22837</v>
      </c>
      <c r="CG31" s="191">
        <f t="shared" si="27"/>
        <v>22837</v>
      </c>
      <c r="CH31" s="191">
        <f t="shared" si="27"/>
        <v>22837</v>
      </c>
      <c r="CI31" s="191">
        <f t="shared" si="27"/>
        <v>22837</v>
      </c>
      <c r="CJ31" s="191">
        <f t="shared" si="27"/>
        <v>22837</v>
      </c>
      <c r="CK31" s="191">
        <f t="shared" si="27"/>
        <v>22837</v>
      </c>
      <c r="CL31" s="191">
        <f t="shared" si="27"/>
        <v>22837</v>
      </c>
      <c r="CM31" s="191">
        <f t="shared" si="27"/>
        <v>22837</v>
      </c>
      <c r="CN31" s="191">
        <f t="shared" si="27"/>
        <v>22837</v>
      </c>
      <c r="CO31" s="191">
        <f t="shared" si="27"/>
        <v>22837</v>
      </c>
      <c r="CP31" s="191">
        <f t="shared" si="27"/>
        <v>22837</v>
      </c>
      <c r="CQ31" s="191">
        <f t="shared" si="27"/>
        <v>22837</v>
      </c>
      <c r="CR31" s="191">
        <f t="shared" si="27"/>
        <v>22837</v>
      </c>
      <c r="CS31" s="191">
        <f t="shared" si="27"/>
        <v>22837</v>
      </c>
      <c r="CT31" s="191">
        <f t="shared" si="27"/>
        <v>22837</v>
      </c>
      <c r="CU31" s="191">
        <f t="shared" si="27"/>
        <v>22837</v>
      </c>
      <c r="CV31" s="191">
        <f t="shared" si="27"/>
        <v>22837</v>
      </c>
      <c r="CW31" s="191">
        <f t="shared" si="27"/>
        <v>22837</v>
      </c>
      <c r="CX31" s="191">
        <f t="shared" si="27"/>
        <v>22837</v>
      </c>
      <c r="CY31" s="191">
        <f t="shared" si="27"/>
        <v>22837</v>
      </c>
      <c r="CZ31" s="191">
        <f t="shared" si="27"/>
        <v>22755</v>
      </c>
      <c r="DA31" s="191">
        <f t="shared" ref="DA31:DU31" si="28">ROUND(DA11*0.82,)</f>
        <v>15170</v>
      </c>
      <c r="DB31" s="191">
        <f t="shared" si="28"/>
        <v>15170</v>
      </c>
      <c r="DC31" s="191">
        <f t="shared" si="28"/>
        <v>15580</v>
      </c>
      <c r="DD31" s="191">
        <f t="shared" si="28"/>
        <v>15580</v>
      </c>
      <c r="DE31" s="191">
        <f t="shared" si="28"/>
        <v>15170</v>
      </c>
      <c r="DF31" s="191">
        <f t="shared" si="28"/>
        <v>15170</v>
      </c>
      <c r="DG31" s="191">
        <f t="shared" si="28"/>
        <v>15170</v>
      </c>
      <c r="DH31" s="191">
        <f t="shared" si="28"/>
        <v>15170</v>
      </c>
      <c r="DI31" s="191">
        <f t="shared" si="28"/>
        <v>15170</v>
      </c>
      <c r="DJ31" s="191">
        <f t="shared" si="28"/>
        <v>15580</v>
      </c>
      <c r="DK31" s="191">
        <f t="shared" si="28"/>
        <v>15580</v>
      </c>
      <c r="DL31" s="191">
        <f t="shared" si="28"/>
        <v>15170</v>
      </c>
      <c r="DM31" s="191">
        <f t="shared" si="28"/>
        <v>15170</v>
      </c>
      <c r="DN31" s="191">
        <f t="shared" si="28"/>
        <v>15170</v>
      </c>
      <c r="DO31" s="191">
        <f t="shared" si="28"/>
        <v>14350</v>
      </c>
      <c r="DP31" s="191">
        <f t="shared" si="28"/>
        <v>14350</v>
      </c>
      <c r="DQ31" s="191">
        <f t="shared" si="28"/>
        <v>14924</v>
      </c>
      <c r="DR31" s="191">
        <f t="shared" si="28"/>
        <v>14924</v>
      </c>
      <c r="DS31" s="191">
        <f t="shared" si="28"/>
        <v>14350</v>
      </c>
      <c r="DT31" s="191">
        <f t="shared" si="28"/>
        <v>14350</v>
      </c>
      <c r="DU31" s="191">
        <f t="shared" si="28"/>
        <v>14350</v>
      </c>
      <c r="DV31" s="191">
        <f t="shared" ref="DV31:ED31" si="29">ROUND(DV11*0.82,)</f>
        <v>14350</v>
      </c>
      <c r="DW31" s="191">
        <f t="shared" si="29"/>
        <v>14350</v>
      </c>
      <c r="DX31" s="191">
        <f t="shared" si="29"/>
        <v>14924</v>
      </c>
      <c r="DY31" s="191">
        <f t="shared" si="29"/>
        <v>14924</v>
      </c>
      <c r="DZ31" s="191">
        <f t="shared" si="29"/>
        <v>14350</v>
      </c>
      <c r="EA31" s="191">
        <f t="shared" si="29"/>
        <v>14350</v>
      </c>
      <c r="EB31" s="191">
        <f t="shared" si="29"/>
        <v>14350</v>
      </c>
      <c r="EC31" s="191">
        <f t="shared" si="29"/>
        <v>14350</v>
      </c>
      <c r="ED31" s="191">
        <f t="shared" si="29"/>
        <v>15170</v>
      </c>
    </row>
    <row r="32" spans="1:134" s="50" customFormat="1" x14ac:dyDescent="0.2">
      <c r="A32" s="42" t="s">
        <v>84</v>
      </c>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row>
    <row r="33" spans="1:134" s="50" customFormat="1" x14ac:dyDescent="0.2">
      <c r="A33" s="88">
        <f>A27</f>
        <v>1</v>
      </c>
      <c r="B33" s="191">
        <f t="shared" ref="B33:H33" si="30">ROUND(B13*0.82,)</f>
        <v>14596</v>
      </c>
      <c r="C33" s="191">
        <f t="shared" si="30"/>
        <v>14596</v>
      </c>
      <c r="D33" s="191">
        <f t="shared" si="30"/>
        <v>15908</v>
      </c>
      <c r="E33" s="191">
        <f t="shared" si="30"/>
        <v>17220</v>
      </c>
      <c r="F33" s="191">
        <f t="shared" si="30"/>
        <v>19106</v>
      </c>
      <c r="G33" s="191">
        <f t="shared" si="30"/>
        <v>20992</v>
      </c>
      <c r="H33" s="191">
        <f t="shared" si="30"/>
        <v>20992</v>
      </c>
      <c r="I33" s="191">
        <f t="shared" ref="I33:BT33" si="31">ROUND(I13*0.82,)</f>
        <v>19106</v>
      </c>
      <c r="J33" s="191">
        <f t="shared" si="31"/>
        <v>20992</v>
      </c>
      <c r="K33" s="191">
        <f t="shared" si="31"/>
        <v>15908</v>
      </c>
      <c r="L33" s="191">
        <f t="shared" si="31"/>
        <v>15416</v>
      </c>
      <c r="M33" s="191">
        <f t="shared" si="31"/>
        <v>33005</v>
      </c>
      <c r="N33" s="191">
        <f t="shared" si="31"/>
        <v>44895</v>
      </c>
      <c r="O33" s="191">
        <f t="shared" si="31"/>
        <v>44895</v>
      </c>
      <c r="P33" s="191">
        <f t="shared" si="31"/>
        <v>44895</v>
      </c>
      <c r="Q33" s="191">
        <f t="shared" si="31"/>
        <v>39155</v>
      </c>
      <c r="R33" s="191">
        <f t="shared" si="31"/>
        <v>39155</v>
      </c>
      <c r="S33" s="191">
        <f t="shared" si="31"/>
        <v>39155</v>
      </c>
      <c r="T33" s="191">
        <f t="shared" si="31"/>
        <v>39155</v>
      </c>
      <c r="U33" s="191">
        <f t="shared" si="31"/>
        <v>39155</v>
      </c>
      <c r="V33" s="191">
        <f t="shared" si="31"/>
        <v>39155</v>
      </c>
      <c r="W33" s="191">
        <f t="shared" si="31"/>
        <v>32349</v>
      </c>
      <c r="X33" s="191">
        <f t="shared" si="31"/>
        <v>18819</v>
      </c>
      <c r="Y33" s="191">
        <f t="shared" si="31"/>
        <v>18819</v>
      </c>
      <c r="Z33" s="191">
        <f t="shared" si="31"/>
        <v>18819</v>
      </c>
      <c r="AA33" s="191">
        <f t="shared" si="31"/>
        <v>18819</v>
      </c>
      <c r="AB33" s="191">
        <f t="shared" si="31"/>
        <v>18819</v>
      </c>
      <c r="AC33" s="191">
        <f t="shared" si="31"/>
        <v>20459</v>
      </c>
      <c r="AD33" s="191">
        <f t="shared" si="31"/>
        <v>20459</v>
      </c>
      <c r="AE33" s="191">
        <f t="shared" si="31"/>
        <v>20459</v>
      </c>
      <c r="AF33" s="191">
        <f t="shared" si="31"/>
        <v>20459</v>
      </c>
      <c r="AG33" s="191">
        <f t="shared" si="31"/>
        <v>20459</v>
      </c>
      <c r="AH33" s="191">
        <f t="shared" si="31"/>
        <v>18819</v>
      </c>
      <c r="AI33" s="191">
        <f t="shared" si="31"/>
        <v>18819</v>
      </c>
      <c r="AJ33" s="191">
        <f t="shared" si="31"/>
        <v>18819</v>
      </c>
      <c r="AK33" s="191">
        <f t="shared" si="31"/>
        <v>18819</v>
      </c>
      <c r="AL33" s="191">
        <f t="shared" si="31"/>
        <v>18819</v>
      </c>
      <c r="AM33" s="191">
        <f t="shared" si="31"/>
        <v>22099</v>
      </c>
      <c r="AN33" s="191">
        <f t="shared" si="31"/>
        <v>22099</v>
      </c>
      <c r="AO33" s="191">
        <f t="shared" si="31"/>
        <v>22099</v>
      </c>
      <c r="AP33" s="191">
        <f t="shared" si="31"/>
        <v>22099</v>
      </c>
      <c r="AQ33" s="191">
        <f t="shared" si="31"/>
        <v>22099</v>
      </c>
      <c r="AR33" s="191">
        <f t="shared" si="31"/>
        <v>23739</v>
      </c>
      <c r="AS33" s="191">
        <f t="shared" si="31"/>
        <v>25789</v>
      </c>
      <c r="AT33" s="191">
        <f t="shared" si="31"/>
        <v>26199</v>
      </c>
      <c r="AU33" s="191">
        <f t="shared" si="31"/>
        <v>26199</v>
      </c>
      <c r="AV33" s="191">
        <f t="shared" si="31"/>
        <v>26199</v>
      </c>
      <c r="AW33" s="191">
        <f t="shared" si="31"/>
        <v>26199</v>
      </c>
      <c r="AX33" s="191">
        <f t="shared" si="31"/>
        <v>26199</v>
      </c>
      <c r="AY33" s="191">
        <f t="shared" si="31"/>
        <v>26199</v>
      </c>
      <c r="AZ33" s="191">
        <f t="shared" si="31"/>
        <v>26199</v>
      </c>
      <c r="BA33" s="191">
        <f t="shared" si="31"/>
        <v>26199</v>
      </c>
      <c r="BB33" s="191">
        <f t="shared" si="31"/>
        <v>26199</v>
      </c>
      <c r="BC33" s="191">
        <f t="shared" si="31"/>
        <v>26199</v>
      </c>
      <c r="BD33" s="191">
        <f t="shared" si="31"/>
        <v>24559</v>
      </c>
      <c r="BE33" s="191">
        <f t="shared" si="31"/>
        <v>24559</v>
      </c>
      <c r="BF33" s="191">
        <f t="shared" si="31"/>
        <v>26199</v>
      </c>
      <c r="BG33" s="191">
        <f t="shared" si="31"/>
        <v>26199</v>
      </c>
      <c r="BH33" s="191">
        <f t="shared" si="31"/>
        <v>27839</v>
      </c>
      <c r="BI33" s="191">
        <f t="shared" si="31"/>
        <v>29889</v>
      </c>
      <c r="BJ33" s="191">
        <f t="shared" si="31"/>
        <v>29889</v>
      </c>
      <c r="BK33" s="191">
        <f t="shared" si="31"/>
        <v>29889</v>
      </c>
      <c r="BL33" s="191">
        <f t="shared" si="31"/>
        <v>29889</v>
      </c>
      <c r="BM33" s="191">
        <f t="shared" si="31"/>
        <v>31939</v>
      </c>
      <c r="BN33" s="191">
        <f t="shared" si="31"/>
        <v>34399</v>
      </c>
      <c r="BO33" s="191">
        <f t="shared" si="31"/>
        <v>34399</v>
      </c>
      <c r="BP33" s="191">
        <f t="shared" si="31"/>
        <v>31939</v>
      </c>
      <c r="BQ33" s="191">
        <f t="shared" si="31"/>
        <v>27839</v>
      </c>
      <c r="BR33" s="191">
        <f t="shared" si="31"/>
        <v>27839</v>
      </c>
      <c r="BS33" s="191">
        <f t="shared" si="31"/>
        <v>29889</v>
      </c>
      <c r="BT33" s="191">
        <f t="shared" si="31"/>
        <v>29889</v>
      </c>
      <c r="BU33" s="191">
        <f t="shared" ref="BU33:CZ33" si="32">ROUND(BU13*0.82,)</f>
        <v>22919</v>
      </c>
      <c r="BV33" s="191">
        <f t="shared" si="32"/>
        <v>23288</v>
      </c>
      <c r="BW33" s="191">
        <f t="shared" si="32"/>
        <v>23288</v>
      </c>
      <c r="BX33" s="191">
        <f t="shared" si="32"/>
        <v>23288</v>
      </c>
      <c r="BY33" s="191">
        <f t="shared" si="32"/>
        <v>22058</v>
      </c>
      <c r="BZ33" s="191">
        <f t="shared" si="32"/>
        <v>22058</v>
      </c>
      <c r="CA33" s="191">
        <f t="shared" si="32"/>
        <v>23288</v>
      </c>
      <c r="CB33" s="191">
        <f t="shared" si="32"/>
        <v>23288</v>
      </c>
      <c r="CC33" s="191">
        <f t="shared" si="32"/>
        <v>23288</v>
      </c>
      <c r="CD33" s="191">
        <f t="shared" si="32"/>
        <v>22058</v>
      </c>
      <c r="CE33" s="191">
        <f t="shared" si="32"/>
        <v>22058</v>
      </c>
      <c r="CF33" s="191">
        <f t="shared" si="32"/>
        <v>22058</v>
      </c>
      <c r="CG33" s="191">
        <f t="shared" si="32"/>
        <v>22058</v>
      </c>
      <c r="CH33" s="191">
        <f t="shared" si="32"/>
        <v>22058</v>
      </c>
      <c r="CI33" s="191">
        <f t="shared" si="32"/>
        <v>22058</v>
      </c>
      <c r="CJ33" s="191">
        <f t="shared" si="32"/>
        <v>22058</v>
      </c>
      <c r="CK33" s="191">
        <f t="shared" si="32"/>
        <v>22058</v>
      </c>
      <c r="CL33" s="191">
        <f t="shared" si="32"/>
        <v>22058</v>
      </c>
      <c r="CM33" s="191">
        <f t="shared" si="32"/>
        <v>22058</v>
      </c>
      <c r="CN33" s="191">
        <f t="shared" si="32"/>
        <v>22058</v>
      </c>
      <c r="CO33" s="191">
        <f t="shared" si="32"/>
        <v>22058</v>
      </c>
      <c r="CP33" s="191">
        <f t="shared" si="32"/>
        <v>22058</v>
      </c>
      <c r="CQ33" s="191">
        <f t="shared" si="32"/>
        <v>22058</v>
      </c>
      <c r="CR33" s="191">
        <f t="shared" si="32"/>
        <v>22058</v>
      </c>
      <c r="CS33" s="191">
        <f t="shared" si="32"/>
        <v>22058</v>
      </c>
      <c r="CT33" s="191">
        <f t="shared" si="32"/>
        <v>22058</v>
      </c>
      <c r="CU33" s="191">
        <f t="shared" si="32"/>
        <v>22058</v>
      </c>
      <c r="CV33" s="191">
        <f t="shared" si="32"/>
        <v>22058</v>
      </c>
      <c r="CW33" s="191">
        <f t="shared" si="32"/>
        <v>22058</v>
      </c>
      <c r="CX33" s="191">
        <f t="shared" si="32"/>
        <v>22058</v>
      </c>
      <c r="CY33" s="191">
        <f t="shared" si="32"/>
        <v>22058</v>
      </c>
      <c r="CZ33" s="191">
        <f t="shared" si="32"/>
        <v>22058</v>
      </c>
      <c r="DA33" s="191">
        <f t="shared" ref="DA33:DU33" si="33">ROUND(DA13*0.82,)</f>
        <v>14473</v>
      </c>
      <c r="DB33" s="191">
        <f t="shared" si="33"/>
        <v>14473</v>
      </c>
      <c r="DC33" s="191">
        <f t="shared" si="33"/>
        <v>14883</v>
      </c>
      <c r="DD33" s="191">
        <f t="shared" si="33"/>
        <v>14883</v>
      </c>
      <c r="DE33" s="191">
        <f t="shared" si="33"/>
        <v>14473</v>
      </c>
      <c r="DF33" s="191">
        <f t="shared" si="33"/>
        <v>14473</v>
      </c>
      <c r="DG33" s="191">
        <f t="shared" si="33"/>
        <v>14473</v>
      </c>
      <c r="DH33" s="191">
        <f t="shared" si="33"/>
        <v>14473</v>
      </c>
      <c r="DI33" s="191">
        <f t="shared" si="33"/>
        <v>14473</v>
      </c>
      <c r="DJ33" s="191">
        <f t="shared" si="33"/>
        <v>14883</v>
      </c>
      <c r="DK33" s="191">
        <f t="shared" si="33"/>
        <v>14883</v>
      </c>
      <c r="DL33" s="191">
        <f t="shared" si="33"/>
        <v>14473</v>
      </c>
      <c r="DM33" s="191">
        <f t="shared" si="33"/>
        <v>14473</v>
      </c>
      <c r="DN33" s="191">
        <f t="shared" si="33"/>
        <v>14473</v>
      </c>
      <c r="DO33" s="191">
        <f t="shared" si="33"/>
        <v>13653</v>
      </c>
      <c r="DP33" s="191">
        <f t="shared" si="33"/>
        <v>13653</v>
      </c>
      <c r="DQ33" s="191">
        <f t="shared" si="33"/>
        <v>14227</v>
      </c>
      <c r="DR33" s="191">
        <f t="shared" si="33"/>
        <v>14227</v>
      </c>
      <c r="DS33" s="191">
        <f t="shared" si="33"/>
        <v>13653</v>
      </c>
      <c r="DT33" s="191">
        <f t="shared" si="33"/>
        <v>13653</v>
      </c>
      <c r="DU33" s="191">
        <f t="shared" si="33"/>
        <v>13653</v>
      </c>
      <c r="DV33" s="191">
        <f t="shared" ref="DV33:ED33" si="34">ROUND(DV13*0.82,)</f>
        <v>13653</v>
      </c>
      <c r="DW33" s="191">
        <f t="shared" si="34"/>
        <v>13653</v>
      </c>
      <c r="DX33" s="191">
        <f t="shared" si="34"/>
        <v>14227</v>
      </c>
      <c r="DY33" s="191">
        <f t="shared" si="34"/>
        <v>14227</v>
      </c>
      <c r="DZ33" s="191">
        <f t="shared" si="34"/>
        <v>13653</v>
      </c>
      <c r="EA33" s="191">
        <f t="shared" si="34"/>
        <v>13653</v>
      </c>
      <c r="EB33" s="191">
        <f t="shared" si="34"/>
        <v>13653</v>
      </c>
      <c r="EC33" s="191">
        <f t="shared" si="34"/>
        <v>13653</v>
      </c>
      <c r="ED33" s="191">
        <f t="shared" si="34"/>
        <v>14473</v>
      </c>
    </row>
    <row r="34" spans="1:134" s="50" customFormat="1" x14ac:dyDescent="0.2">
      <c r="A34" s="88">
        <f>A28</f>
        <v>2</v>
      </c>
      <c r="B34" s="191">
        <f t="shared" ref="B34:H34" si="35">ROUND(B14*0.82,)</f>
        <v>15990</v>
      </c>
      <c r="C34" s="191">
        <f t="shared" si="35"/>
        <v>15990</v>
      </c>
      <c r="D34" s="191">
        <f t="shared" si="35"/>
        <v>17302</v>
      </c>
      <c r="E34" s="191">
        <f t="shared" si="35"/>
        <v>18614</v>
      </c>
      <c r="F34" s="191">
        <f t="shared" si="35"/>
        <v>20500</v>
      </c>
      <c r="G34" s="191">
        <f t="shared" si="35"/>
        <v>22386</v>
      </c>
      <c r="H34" s="191">
        <f t="shared" si="35"/>
        <v>22386</v>
      </c>
      <c r="I34" s="191">
        <f t="shared" ref="I34:BT34" si="36">ROUND(I14*0.82,)</f>
        <v>20500</v>
      </c>
      <c r="J34" s="191">
        <f t="shared" si="36"/>
        <v>22386</v>
      </c>
      <c r="K34" s="191">
        <f t="shared" si="36"/>
        <v>17302</v>
      </c>
      <c r="L34" s="191">
        <f t="shared" si="36"/>
        <v>17261</v>
      </c>
      <c r="M34" s="191">
        <f t="shared" si="36"/>
        <v>34850</v>
      </c>
      <c r="N34" s="191">
        <f t="shared" si="36"/>
        <v>46740</v>
      </c>
      <c r="O34" s="191">
        <f t="shared" si="36"/>
        <v>46740</v>
      </c>
      <c r="P34" s="191">
        <f t="shared" si="36"/>
        <v>46740</v>
      </c>
      <c r="Q34" s="191">
        <f t="shared" si="36"/>
        <v>41000</v>
      </c>
      <c r="R34" s="191">
        <f t="shared" si="36"/>
        <v>41000</v>
      </c>
      <c r="S34" s="191">
        <f t="shared" si="36"/>
        <v>41000</v>
      </c>
      <c r="T34" s="191">
        <f t="shared" si="36"/>
        <v>41000</v>
      </c>
      <c r="U34" s="191">
        <f t="shared" si="36"/>
        <v>41000</v>
      </c>
      <c r="V34" s="191">
        <f t="shared" si="36"/>
        <v>41000</v>
      </c>
      <c r="W34" s="191">
        <f t="shared" si="36"/>
        <v>33948</v>
      </c>
      <c r="X34" s="191">
        <f t="shared" si="36"/>
        <v>20418</v>
      </c>
      <c r="Y34" s="191">
        <f t="shared" si="36"/>
        <v>20418</v>
      </c>
      <c r="Z34" s="191">
        <f t="shared" si="36"/>
        <v>20418</v>
      </c>
      <c r="AA34" s="191">
        <f t="shared" si="36"/>
        <v>20418</v>
      </c>
      <c r="AB34" s="191">
        <f t="shared" si="36"/>
        <v>20418</v>
      </c>
      <c r="AC34" s="191">
        <f t="shared" si="36"/>
        <v>22058</v>
      </c>
      <c r="AD34" s="191">
        <f t="shared" si="36"/>
        <v>22058</v>
      </c>
      <c r="AE34" s="191">
        <f t="shared" si="36"/>
        <v>22058</v>
      </c>
      <c r="AF34" s="191">
        <f t="shared" si="36"/>
        <v>22058</v>
      </c>
      <c r="AG34" s="191">
        <f t="shared" si="36"/>
        <v>22058</v>
      </c>
      <c r="AH34" s="191">
        <f t="shared" si="36"/>
        <v>20418</v>
      </c>
      <c r="AI34" s="191">
        <f t="shared" si="36"/>
        <v>20418</v>
      </c>
      <c r="AJ34" s="191">
        <f t="shared" si="36"/>
        <v>20418</v>
      </c>
      <c r="AK34" s="191">
        <f t="shared" si="36"/>
        <v>20418</v>
      </c>
      <c r="AL34" s="191">
        <f t="shared" si="36"/>
        <v>20418</v>
      </c>
      <c r="AM34" s="191">
        <f t="shared" si="36"/>
        <v>23698</v>
      </c>
      <c r="AN34" s="191">
        <f t="shared" si="36"/>
        <v>23698</v>
      </c>
      <c r="AO34" s="191">
        <f t="shared" si="36"/>
        <v>23698</v>
      </c>
      <c r="AP34" s="191">
        <f t="shared" si="36"/>
        <v>23698</v>
      </c>
      <c r="AQ34" s="191">
        <f t="shared" si="36"/>
        <v>23698</v>
      </c>
      <c r="AR34" s="191">
        <f t="shared" si="36"/>
        <v>25338</v>
      </c>
      <c r="AS34" s="191">
        <f t="shared" si="36"/>
        <v>27388</v>
      </c>
      <c r="AT34" s="191">
        <f t="shared" si="36"/>
        <v>27798</v>
      </c>
      <c r="AU34" s="191">
        <f t="shared" si="36"/>
        <v>27798</v>
      </c>
      <c r="AV34" s="191">
        <f t="shared" si="36"/>
        <v>27798</v>
      </c>
      <c r="AW34" s="191">
        <f t="shared" si="36"/>
        <v>27798</v>
      </c>
      <c r="AX34" s="191">
        <f t="shared" si="36"/>
        <v>27798</v>
      </c>
      <c r="AY34" s="191">
        <f t="shared" si="36"/>
        <v>27798</v>
      </c>
      <c r="AZ34" s="191">
        <f t="shared" si="36"/>
        <v>27798</v>
      </c>
      <c r="BA34" s="191">
        <f t="shared" si="36"/>
        <v>27798</v>
      </c>
      <c r="BB34" s="191">
        <f t="shared" si="36"/>
        <v>27798</v>
      </c>
      <c r="BC34" s="191">
        <f t="shared" si="36"/>
        <v>27798</v>
      </c>
      <c r="BD34" s="191">
        <f t="shared" si="36"/>
        <v>26158</v>
      </c>
      <c r="BE34" s="191">
        <f t="shared" si="36"/>
        <v>26158</v>
      </c>
      <c r="BF34" s="191">
        <f t="shared" si="36"/>
        <v>27798</v>
      </c>
      <c r="BG34" s="191">
        <f t="shared" si="36"/>
        <v>27798</v>
      </c>
      <c r="BH34" s="191">
        <f t="shared" si="36"/>
        <v>29438</v>
      </c>
      <c r="BI34" s="191">
        <f t="shared" si="36"/>
        <v>31488</v>
      </c>
      <c r="BJ34" s="191">
        <f t="shared" si="36"/>
        <v>31488</v>
      </c>
      <c r="BK34" s="191">
        <f t="shared" si="36"/>
        <v>31488</v>
      </c>
      <c r="BL34" s="191">
        <f t="shared" si="36"/>
        <v>31488</v>
      </c>
      <c r="BM34" s="191">
        <f t="shared" si="36"/>
        <v>33538</v>
      </c>
      <c r="BN34" s="191">
        <f t="shared" si="36"/>
        <v>35998</v>
      </c>
      <c r="BO34" s="191">
        <f t="shared" si="36"/>
        <v>35998</v>
      </c>
      <c r="BP34" s="191">
        <f t="shared" si="36"/>
        <v>33538</v>
      </c>
      <c r="BQ34" s="191">
        <f t="shared" si="36"/>
        <v>29438</v>
      </c>
      <c r="BR34" s="191">
        <f t="shared" si="36"/>
        <v>29438</v>
      </c>
      <c r="BS34" s="191">
        <f t="shared" si="36"/>
        <v>31488</v>
      </c>
      <c r="BT34" s="191">
        <f t="shared" si="36"/>
        <v>31488</v>
      </c>
      <c r="BU34" s="191">
        <f t="shared" ref="BU34:CZ34" si="37">ROUND(BU14*0.82,)</f>
        <v>24518</v>
      </c>
      <c r="BV34" s="191">
        <f t="shared" si="37"/>
        <v>24887</v>
      </c>
      <c r="BW34" s="191">
        <f t="shared" si="37"/>
        <v>24887</v>
      </c>
      <c r="BX34" s="191">
        <f t="shared" si="37"/>
        <v>24887</v>
      </c>
      <c r="BY34" s="191">
        <f t="shared" si="37"/>
        <v>23657</v>
      </c>
      <c r="BZ34" s="191">
        <f t="shared" si="37"/>
        <v>23657</v>
      </c>
      <c r="CA34" s="191">
        <f t="shared" si="37"/>
        <v>24887</v>
      </c>
      <c r="CB34" s="191">
        <f t="shared" si="37"/>
        <v>24887</v>
      </c>
      <c r="CC34" s="191">
        <f t="shared" si="37"/>
        <v>24887</v>
      </c>
      <c r="CD34" s="191">
        <f t="shared" si="37"/>
        <v>23657</v>
      </c>
      <c r="CE34" s="191">
        <f t="shared" si="37"/>
        <v>23657</v>
      </c>
      <c r="CF34" s="191">
        <f t="shared" si="37"/>
        <v>23657</v>
      </c>
      <c r="CG34" s="191">
        <f t="shared" si="37"/>
        <v>23657</v>
      </c>
      <c r="CH34" s="191">
        <f t="shared" si="37"/>
        <v>23657</v>
      </c>
      <c r="CI34" s="191">
        <f t="shared" si="37"/>
        <v>23657</v>
      </c>
      <c r="CJ34" s="191">
        <f t="shared" si="37"/>
        <v>23657</v>
      </c>
      <c r="CK34" s="191">
        <f t="shared" si="37"/>
        <v>23657</v>
      </c>
      <c r="CL34" s="191">
        <f t="shared" si="37"/>
        <v>23657</v>
      </c>
      <c r="CM34" s="191">
        <f t="shared" si="37"/>
        <v>23657</v>
      </c>
      <c r="CN34" s="191">
        <f t="shared" si="37"/>
        <v>23657</v>
      </c>
      <c r="CO34" s="191">
        <f t="shared" si="37"/>
        <v>23657</v>
      </c>
      <c r="CP34" s="191">
        <f t="shared" si="37"/>
        <v>23657</v>
      </c>
      <c r="CQ34" s="191">
        <f t="shared" si="37"/>
        <v>23657</v>
      </c>
      <c r="CR34" s="191">
        <f t="shared" si="37"/>
        <v>23657</v>
      </c>
      <c r="CS34" s="191">
        <f t="shared" si="37"/>
        <v>23657</v>
      </c>
      <c r="CT34" s="191">
        <f t="shared" si="37"/>
        <v>23657</v>
      </c>
      <c r="CU34" s="191">
        <f t="shared" si="37"/>
        <v>23657</v>
      </c>
      <c r="CV34" s="191">
        <f t="shared" si="37"/>
        <v>23657</v>
      </c>
      <c r="CW34" s="191">
        <f t="shared" si="37"/>
        <v>23657</v>
      </c>
      <c r="CX34" s="191">
        <f t="shared" si="37"/>
        <v>23657</v>
      </c>
      <c r="CY34" s="191">
        <f t="shared" si="37"/>
        <v>23657</v>
      </c>
      <c r="CZ34" s="191">
        <f t="shared" si="37"/>
        <v>23657</v>
      </c>
      <c r="DA34" s="191">
        <f t="shared" ref="DA34:DU34" si="38">ROUND(DA14*0.82,)</f>
        <v>15990</v>
      </c>
      <c r="DB34" s="191">
        <f t="shared" si="38"/>
        <v>15990</v>
      </c>
      <c r="DC34" s="191">
        <f t="shared" si="38"/>
        <v>16400</v>
      </c>
      <c r="DD34" s="191">
        <f t="shared" si="38"/>
        <v>16400</v>
      </c>
      <c r="DE34" s="191">
        <f t="shared" si="38"/>
        <v>15990</v>
      </c>
      <c r="DF34" s="191">
        <f t="shared" si="38"/>
        <v>15990</v>
      </c>
      <c r="DG34" s="191">
        <f t="shared" si="38"/>
        <v>15990</v>
      </c>
      <c r="DH34" s="191">
        <f t="shared" si="38"/>
        <v>15990</v>
      </c>
      <c r="DI34" s="191">
        <f t="shared" si="38"/>
        <v>15990</v>
      </c>
      <c r="DJ34" s="191">
        <f t="shared" si="38"/>
        <v>16400</v>
      </c>
      <c r="DK34" s="191">
        <f t="shared" si="38"/>
        <v>16400</v>
      </c>
      <c r="DL34" s="191">
        <f t="shared" si="38"/>
        <v>15990</v>
      </c>
      <c r="DM34" s="191">
        <f t="shared" si="38"/>
        <v>15990</v>
      </c>
      <c r="DN34" s="191">
        <f t="shared" si="38"/>
        <v>15990</v>
      </c>
      <c r="DO34" s="191">
        <f t="shared" si="38"/>
        <v>15170</v>
      </c>
      <c r="DP34" s="191">
        <f t="shared" si="38"/>
        <v>15170</v>
      </c>
      <c r="DQ34" s="191">
        <f t="shared" si="38"/>
        <v>15744</v>
      </c>
      <c r="DR34" s="191">
        <f t="shared" si="38"/>
        <v>15744</v>
      </c>
      <c r="DS34" s="191">
        <f t="shared" si="38"/>
        <v>15170</v>
      </c>
      <c r="DT34" s="191">
        <f t="shared" si="38"/>
        <v>15170</v>
      </c>
      <c r="DU34" s="191">
        <f t="shared" si="38"/>
        <v>15170</v>
      </c>
      <c r="DV34" s="191">
        <f t="shared" ref="DV34:ED34" si="39">ROUND(DV14*0.82,)</f>
        <v>15170</v>
      </c>
      <c r="DW34" s="191">
        <f t="shared" si="39"/>
        <v>15170</v>
      </c>
      <c r="DX34" s="191">
        <f t="shared" si="39"/>
        <v>15744</v>
      </c>
      <c r="DY34" s="191">
        <f t="shared" si="39"/>
        <v>15744</v>
      </c>
      <c r="DZ34" s="191">
        <f t="shared" si="39"/>
        <v>15170</v>
      </c>
      <c r="EA34" s="191">
        <f t="shared" si="39"/>
        <v>15170</v>
      </c>
      <c r="EB34" s="191">
        <f t="shared" si="39"/>
        <v>15170</v>
      </c>
      <c r="EC34" s="191">
        <f t="shared" si="39"/>
        <v>15170</v>
      </c>
      <c r="ED34" s="191">
        <f t="shared" si="39"/>
        <v>15990</v>
      </c>
    </row>
    <row r="35" spans="1:134" s="50" customFormat="1" x14ac:dyDescent="0.2">
      <c r="A35" s="42" t="s">
        <v>85</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row>
    <row r="36" spans="1:134" s="50" customFormat="1" x14ac:dyDescent="0.2">
      <c r="A36" s="88">
        <f>A27</f>
        <v>1</v>
      </c>
      <c r="B36" s="191">
        <f t="shared" ref="B36:H36" si="40">ROUND(B16*0.82,)</f>
        <v>15990</v>
      </c>
      <c r="C36" s="191">
        <f t="shared" si="40"/>
        <v>15990</v>
      </c>
      <c r="D36" s="191">
        <f t="shared" si="40"/>
        <v>17302</v>
      </c>
      <c r="E36" s="191">
        <f t="shared" si="40"/>
        <v>18614</v>
      </c>
      <c r="F36" s="191">
        <f t="shared" si="40"/>
        <v>20500</v>
      </c>
      <c r="G36" s="191">
        <f t="shared" si="40"/>
        <v>22386</v>
      </c>
      <c r="H36" s="191">
        <f t="shared" si="40"/>
        <v>22386</v>
      </c>
      <c r="I36" s="191">
        <f t="shared" ref="I36:BT36" si="41">ROUND(I16*0.82,)</f>
        <v>20500</v>
      </c>
      <c r="J36" s="191">
        <f t="shared" si="41"/>
        <v>22386</v>
      </c>
      <c r="K36" s="191">
        <f t="shared" si="41"/>
        <v>17302</v>
      </c>
      <c r="L36" s="191">
        <f t="shared" si="41"/>
        <v>17056</v>
      </c>
      <c r="M36" s="191">
        <f t="shared" si="41"/>
        <v>34645</v>
      </c>
      <c r="N36" s="191">
        <f t="shared" si="41"/>
        <v>46535</v>
      </c>
      <c r="O36" s="191">
        <f t="shared" si="41"/>
        <v>46535</v>
      </c>
      <c r="P36" s="191">
        <f t="shared" si="41"/>
        <v>46535</v>
      </c>
      <c r="Q36" s="191">
        <f t="shared" si="41"/>
        <v>40795</v>
      </c>
      <c r="R36" s="191">
        <f t="shared" si="41"/>
        <v>40795</v>
      </c>
      <c r="S36" s="191">
        <f t="shared" si="41"/>
        <v>40795</v>
      </c>
      <c r="T36" s="191">
        <f t="shared" si="41"/>
        <v>40795</v>
      </c>
      <c r="U36" s="191">
        <f t="shared" si="41"/>
        <v>40795</v>
      </c>
      <c r="V36" s="191">
        <f t="shared" si="41"/>
        <v>40795</v>
      </c>
      <c r="W36" s="191">
        <f t="shared" si="41"/>
        <v>33579</v>
      </c>
      <c r="X36" s="191">
        <f t="shared" si="41"/>
        <v>20049</v>
      </c>
      <c r="Y36" s="191">
        <f t="shared" si="41"/>
        <v>20049</v>
      </c>
      <c r="Z36" s="191">
        <f t="shared" si="41"/>
        <v>20049</v>
      </c>
      <c r="AA36" s="191">
        <f t="shared" si="41"/>
        <v>20049</v>
      </c>
      <c r="AB36" s="191">
        <f t="shared" si="41"/>
        <v>20049</v>
      </c>
      <c r="AC36" s="191">
        <f t="shared" si="41"/>
        <v>21689</v>
      </c>
      <c r="AD36" s="191">
        <f t="shared" si="41"/>
        <v>21689</v>
      </c>
      <c r="AE36" s="191">
        <f t="shared" si="41"/>
        <v>21689</v>
      </c>
      <c r="AF36" s="191">
        <f t="shared" si="41"/>
        <v>21689</v>
      </c>
      <c r="AG36" s="191">
        <f t="shared" si="41"/>
        <v>21689</v>
      </c>
      <c r="AH36" s="191">
        <f t="shared" si="41"/>
        <v>20049</v>
      </c>
      <c r="AI36" s="191">
        <f t="shared" si="41"/>
        <v>20049</v>
      </c>
      <c r="AJ36" s="191">
        <f t="shared" si="41"/>
        <v>20049</v>
      </c>
      <c r="AK36" s="191">
        <f t="shared" si="41"/>
        <v>20049</v>
      </c>
      <c r="AL36" s="191">
        <f t="shared" si="41"/>
        <v>20049</v>
      </c>
      <c r="AM36" s="191">
        <f t="shared" si="41"/>
        <v>23329</v>
      </c>
      <c r="AN36" s="191">
        <f t="shared" si="41"/>
        <v>23329</v>
      </c>
      <c r="AO36" s="191">
        <f t="shared" si="41"/>
        <v>23329</v>
      </c>
      <c r="AP36" s="191">
        <f t="shared" si="41"/>
        <v>23329</v>
      </c>
      <c r="AQ36" s="191">
        <f t="shared" si="41"/>
        <v>23329</v>
      </c>
      <c r="AR36" s="191">
        <f t="shared" si="41"/>
        <v>24969</v>
      </c>
      <c r="AS36" s="191">
        <f t="shared" si="41"/>
        <v>27019</v>
      </c>
      <c r="AT36" s="191">
        <f t="shared" si="41"/>
        <v>27593</v>
      </c>
      <c r="AU36" s="191">
        <f t="shared" si="41"/>
        <v>27593</v>
      </c>
      <c r="AV36" s="191">
        <f t="shared" si="41"/>
        <v>27593</v>
      </c>
      <c r="AW36" s="191">
        <f t="shared" si="41"/>
        <v>27593</v>
      </c>
      <c r="AX36" s="191">
        <f t="shared" si="41"/>
        <v>27593</v>
      </c>
      <c r="AY36" s="191">
        <f t="shared" si="41"/>
        <v>27593</v>
      </c>
      <c r="AZ36" s="191">
        <f t="shared" si="41"/>
        <v>27593</v>
      </c>
      <c r="BA36" s="191">
        <f t="shared" si="41"/>
        <v>27593</v>
      </c>
      <c r="BB36" s="191">
        <f t="shared" si="41"/>
        <v>27593</v>
      </c>
      <c r="BC36" s="191">
        <f t="shared" si="41"/>
        <v>27593</v>
      </c>
      <c r="BD36" s="191">
        <f t="shared" si="41"/>
        <v>25953</v>
      </c>
      <c r="BE36" s="191">
        <f t="shared" si="41"/>
        <v>25953</v>
      </c>
      <c r="BF36" s="191">
        <f t="shared" si="41"/>
        <v>27593</v>
      </c>
      <c r="BG36" s="191">
        <f t="shared" si="41"/>
        <v>27593</v>
      </c>
      <c r="BH36" s="191">
        <f t="shared" si="41"/>
        <v>29233</v>
      </c>
      <c r="BI36" s="191">
        <f t="shared" si="41"/>
        <v>31283</v>
      </c>
      <c r="BJ36" s="191">
        <f t="shared" si="41"/>
        <v>31283</v>
      </c>
      <c r="BK36" s="191">
        <f t="shared" si="41"/>
        <v>31283</v>
      </c>
      <c r="BL36" s="191">
        <f t="shared" si="41"/>
        <v>31283</v>
      </c>
      <c r="BM36" s="191">
        <f t="shared" si="41"/>
        <v>33333</v>
      </c>
      <c r="BN36" s="191">
        <f t="shared" si="41"/>
        <v>35793</v>
      </c>
      <c r="BO36" s="191">
        <f t="shared" si="41"/>
        <v>35793</v>
      </c>
      <c r="BP36" s="191">
        <f t="shared" si="41"/>
        <v>33333</v>
      </c>
      <c r="BQ36" s="191">
        <f t="shared" si="41"/>
        <v>29233</v>
      </c>
      <c r="BR36" s="191">
        <f t="shared" si="41"/>
        <v>29233</v>
      </c>
      <c r="BS36" s="191">
        <f t="shared" si="41"/>
        <v>31283</v>
      </c>
      <c r="BT36" s="191">
        <f t="shared" si="41"/>
        <v>31283</v>
      </c>
      <c r="BU36" s="191">
        <f t="shared" ref="BU36:CZ36" si="42">ROUND(BU16*0.82,)</f>
        <v>24313</v>
      </c>
      <c r="BV36" s="191">
        <f t="shared" si="42"/>
        <v>24682</v>
      </c>
      <c r="BW36" s="191">
        <f t="shared" si="42"/>
        <v>24682</v>
      </c>
      <c r="BX36" s="191">
        <f t="shared" si="42"/>
        <v>24682</v>
      </c>
      <c r="BY36" s="191">
        <f t="shared" si="42"/>
        <v>23452</v>
      </c>
      <c r="BZ36" s="191">
        <f t="shared" si="42"/>
        <v>23452</v>
      </c>
      <c r="CA36" s="191">
        <f t="shared" si="42"/>
        <v>24682</v>
      </c>
      <c r="CB36" s="191">
        <f t="shared" si="42"/>
        <v>24682</v>
      </c>
      <c r="CC36" s="191">
        <f t="shared" si="42"/>
        <v>24682</v>
      </c>
      <c r="CD36" s="191">
        <f t="shared" si="42"/>
        <v>23288</v>
      </c>
      <c r="CE36" s="191">
        <f t="shared" si="42"/>
        <v>23288</v>
      </c>
      <c r="CF36" s="191">
        <f t="shared" si="42"/>
        <v>23288</v>
      </c>
      <c r="CG36" s="191">
        <f t="shared" si="42"/>
        <v>23288</v>
      </c>
      <c r="CH36" s="191">
        <f t="shared" si="42"/>
        <v>23288</v>
      </c>
      <c r="CI36" s="191">
        <f t="shared" si="42"/>
        <v>23288</v>
      </c>
      <c r="CJ36" s="191">
        <f t="shared" si="42"/>
        <v>23288</v>
      </c>
      <c r="CK36" s="191">
        <f t="shared" si="42"/>
        <v>23288</v>
      </c>
      <c r="CL36" s="191">
        <f t="shared" si="42"/>
        <v>23288</v>
      </c>
      <c r="CM36" s="191">
        <f t="shared" si="42"/>
        <v>23288</v>
      </c>
      <c r="CN36" s="191">
        <f t="shared" si="42"/>
        <v>23288</v>
      </c>
      <c r="CO36" s="191">
        <f t="shared" si="42"/>
        <v>23288</v>
      </c>
      <c r="CP36" s="191">
        <f t="shared" si="42"/>
        <v>23288</v>
      </c>
      <c r="CQ36" s="191">
        <f t="shared" si="42"/>
        <v>23288</v>
      </c>
      <c r="CR36" s="191">
        <f t="shared" si="42"/>
        <v>23288</v>
      </c>
      <c r="CS36" s="191">
        <f t="shared" si="42"/>
        <v>23288</v>
      </c>
      <c r="CT36" s="191">
        <f t="shared" si="42"/>
        <v>23288</v>
      </c>
      <c r="CU36" s="191">
        <f t="shared" si="42"/>
        <v>23288</v>
      </c>
      <c r="CV36" s="191">
        <f t="shared" si="42"/>
        <v>23288</v>
      </c>
      <c r="CW36" s="191">
        <f t="shared" si="42"/>
        <v>23288</v>
      </c>
      <c r="CX36" s="191">
        <f t="shared" si="42"/>
        <v>23288</v>
      </c>
      <c r="CY36" s="191">
        <f t="shared" si="42"/>
        <v>23288</v>
      </c>
      <c r="CZ36" s="191">
        <f t="shared" si="42"/>
        <v>23288</v>
      </c>
      <c r="DA36" s="191">
        <f t="shared" ref="DA36:DU36" si="43">ROUND(DA16*0.82,)</f>
        <v>15703</v>
      </c>
      <c r="DB36" s="191">
        <f t="shared" si="43"/>
        <v>15703</v>
      </c>
      <c r="DC36" s="191">
        <f t="shared" si="43"/>
        <v>16113</v>
      </c>
      <c r="DD36" s="191">
        <f t="shared" si="43"/>
        <v>16113</v>
      </c>
      <c r="DE36" s="191">
        <f t="shared" si="43"/>
        <v>15703</v>
      </c>
      <c r="DF36" s="191">
        <f t="shared" si="43"/>
        <v>15703</v>
      </c>
      <c r="DG36" s="191">
        <f t="shared" si="43"/>
        <v>15703</v>
      </c>
      <c r="DH36" s="191">
        <f t="shared" si="43"/>
        <v>15703</v>
      </c>
      <c r="DI36" s="191">
        <f t="shared" si="43"/>
        <v>15703</v>
      </c>
      <c r="DJ36" s="191">
        <f t="shared" si="43"/>
        <v>16113</v>
      </c>
      <c r="DK36" s="191">
        <f t="shared" si="43"/>
        <v>16113</v>
      </c>
      <c r="DL36" s="191">
        <f t="shared" si="43"/>
        <v>15703</v>
      </c>
      <c r="DM36" s="191">
        <f t="shared" si="43"/>
        <v>15703</v>
      </c>
      <c r="DN36" s="191">
        <f t="shared" si="43"/>
        <v>15703</v>
      </c>
      <c r="DO36" s="191">
        <f t="shared" si="43"/>
        <v>14883</v>
      </c>
      <c r="DP36" s="191">
        <f t="shared" si="43"/>
        <v>14883</v>
      </c>
      <c r="DQ36" s="191">
        <f t="shared" si="43"/>
        <v>15457</v>
      </c>
      <c r="DR36" s="191">
        <f t="shared" si="43"/>
        <v>15457</v>
      </c>
      <c r="DS36" s="191">
        <f t="shared" si="43"/>
        <v>14883</v>
      </c>
      <c r="DT36" s="191">
        <f t="shared" si="43"/>
        <v>14883</v>
      </c>
      <c r="DU36" s="191">
        <f t="shared" si="43"/>
        <v>14883</v>
      </c>
      <c r="DV36" s="191">
        <f t="shared" ref="DV36:ED36" si="44">ROUND(DV16*0.82,)</f>
        <v>14883</v>
      </c>
      <c r="DW36" s="191">
        <f t="shared" si="44"/>
        <v>14883</v>
      </c>
      <c r="DX36" s="191">
        <f t="shared" si="44"/>
        <v>15457</v>
      </c>
      <c r="DY36" s="191">
        <f t="shared" si="44"/>
        <v>15457</v>
      </c>
      <c r="DZ36" s="191">
        <f t="shared" si="44"/>
        <v>14883</v>
      </c>
      <c r="EA36" s="191">
        <f t="shared" si="44"/>
        <v>14883</v>
      </c>
      <c r="EB36" s="191">
        <f t="shared" si="44"/>
        <v>14883</v>
      </c>
      <c r="EC36" s="191">
        <f t="shared" si="44"/>
        <v>14883</v>
      </c>
      <c r="ED36" s="191">
        <f t="shared" si="44"/>
        <v>15703</v>
      </c>
    </row>
    <row r="37" spans="1:134" s="50" customFormat="1" x14ac:dyDescent="0.2">
      <c r="A37" s="88">
        <f>A28</f>
        <v>2</v>
      </c>
      <c r="B37" s="191">
        <f t="shared" ref="B37:H37" si="45">ROUND(B17*0.82,)</f>
        <v>17384</v>
      </c>
      <c r="C37" s="191">
        <f t="shared" si="45"/>
        <v>17384</v>
      </c>
      <c r="D37" s="191">
        <f t="shared" si="45"/>
        <v>18696</v>
      </c>
      <c r="E37" s="191">
        <f t="shared" si="45"/>
        <v>20008</v>
      </c>
      <c r="F37" s="191">
        <f t="shared" si="45"/>
        <v>21894</v>
      </c>
      <c r="G37" s="191">
        <f t="shared" si="45"/>
        <v>23780</v>
      </c>
      <c r="H37" s="191">
        <f t="shared" si="45"/>
        <v>23780</v>
      </c>
      <c r="I37" s="191">
        <f t="shared" ref="I37:BT37" si="46">ROUND(I17*0.82,)</f>
        <v>21894</v>
      </c>
      <c r="J37" s="191">
        <f t="shared" si="46"/>
        <v>23780</v>
      </c>
      <c r="K37" s="191">
        <f t="shared" si="46"/>
        <v>18696</v>
      </c>
      <c r="L37" s="191">
        <f t="shared" si="46"/>
        <v>18901</v>
      </c>
      <c r="M37" s="191">
        <f t="shared" si="46"/>
        <v>36490</v>
      </c>
      <c r="N37" s="191">
        <f t="shared" si="46"/>
        <v>48380</v>
      </c>
      <c r="O37" s="191">
        <f t="shared" si="46"/>
        <v>48380</v>
      </c>
      <c r="P37" s="191">
        <f t="shared" si="46"/>
        <v>48380</v>
      </c>
      <c r="Q37" s="191">
        <f t="shared" si="46"/>
        <v>42640</v>
      </c>
      <c r="R37" s="191">
        <f t="shared" si="46"/>
        <v>42640</v>
      </c>
      <c r="S37" s="191">
        <f t="shared" si="46"/>
        <v>42640</v>
      </c>
      <c r="T37" s="191">
        <f t="shared" si="46"/>
        <v>42640</v>
      </c>
      <c r="U37" s="191">
        <f t="shared" si="46"/>
        <v>42640</v>
      </c>
      <c r="V37" s="191">
        <f t="shared" si="46"/>
        <v>42640</v>
      </c>
      <c r="W37" s="191">
        <f t="shared" si="46"/>
        <v>35178</v>
      </c>
      <c r="X37" s="191">
        <f t="shared" si="46"/>
        <v>21648</v>
      </c>
      <c r="Y37" s="191">
        <f t="shared" si="46"/>
        <v>21648</v>
      </c>
      <c r="Z37" s="191">
        <f t="shared" si="46"/>
        <v>21648</v>
      </c>
      <c r="AA37" s="191">
        <f t="shared" si="46"/>
        <v>21648</v>
      </c>
      <c r="AB37" s="191">
        <f t="shared" si="46"/>
        <v>21648</v>
      </c>
      <c r="AC37" s="191">
        <f t="shared" si="46"/>
        <v>23288</v>
      </c>
      <c r="AD37" s="191">
        <f t="shared" si="46"/>
        <v>23288</v>
      </c>
      <c r="AE37" s="191">
        <f t="shared" si="46"/>
        <v>23288</v>
      </c>
      <c r="AF37" s="191">
        <f t="shared" si="46"/>
        <v>23288</v>
      </c>
      <c r="AG37" s="191">
        <f t="shared" si="46"/>
        <v>23288</v>
      </c>
      <c r="AH37" s="191">
        <f t="shared" si="46"/>
        <v>21648</v>
      </c>
      <c r="AI37" s="191">
        <f t="shared" si="46"/>
        <v>21648</v>
      </c>
      <c r="AJ37" s="191">
        <f t="shared" si="46"/>
        <v>21648</v>
      </c>
      <c r="AK37" s="191">
        <f t="shared" si="46"/>
        <v>21648</v>
      </c>
      <c r="AL37" s="191">
        <f t="shared" si="46"/>
        <v>21648</v>
      </c>
      <c r="AM37" s="191">
        <f t="shared" si="46"/>
        <v>24928</v>
      </c>
      <c r="AN37" s="191">
        <f t="shared" si="46"/>
        <v>24928</v>
      </c>
      <c r="AO37" s="191">
        <f t="shared" si="46"/>
        <v>24928</v>
      </c>
      <c r="AP37" s="191">
        <f t="shared" si="46"/>
        <v>24928</v>
      </c>
      <c r="AQ37" s="191">
        <f t="shared" si="46"/>
        <v>24928</v>
      </c>
      <c r="AR37" s="191">
        <f t="shared" si="46"/>
        <v>26568</v>
      </c>
      <c r="AS37" s="191">
        <f t="shared" si="46"/>
        <v>28618</v>
      </c>
      <c r="AT37" s="191">
        <f t="shared" si="46"/>
        <v>29192</v>
      </c>
      <c r="AU37" s="191">
        <f t="shared" si="46"/>
        <v>29192</v>
      </c>
      <c r="AV37" s="191">
        <f t="shared" si="46"/>
        <v>29192</v>
      </c>
      <c r="AW37" s="191">
        <f t="shared" si="46"/>
        <v>29192</v>
      </c>
      <c r="AX37" s="191">
        <f t="shared" si="46"/>
        <v>29192</v>
      </c>
      <c r="AY37" s="191">
        <f t="shared" si="46"/>
        <v>29192</v>
      </c>
      <c r="AZ37" s="191">
        <f t="shared" si="46"/>
        <v>29192</v>
      </c>
      <c r="BA37" s="191">
        <f t="shared" si="46"/>
        <v>29192</v>
      </c>
      <c r="BB37" s="191">
        <f t="shared" si="46"/>
        <v>29192</v>
      </c>
      <c r="BC37" s="191">
        <f t="shared" si="46"/>
        <v>29192</v>
      </c>
      <c r="BD37" s="191">
        <f t="shared" si="46"/>
        <v>27552</v>
      </c>
      <c r="BE37" s="191">
        <f t="shared" si="46"/>
        <v>27552</v>
      </c>
      <c r="BF37" s="191">
        <f t="shared" si="46"/>
        <v>29192</v>
      </c>
      <c r="BG37" s="191">
        <f t="shared" si="46"/>
        <v>29192</v>
      </c>
      <c r="BH37" s="191">
        <f t="shared" si="46"/>
        <v>30832</v>
      </c>
      <c r="BI37" s="191">
        <f t="shared" si="46"/>
        <v>32882</v>
      </c>
      <c r="BJ37" s="191">
        <f t="shared" si="46"/>
        <v>32882</v>
      </c>
      <c r="BK37" s="191">
        <f t="shared" si="46"/>
        <v>32882</v>
      </c>
      <c r="BL37" s="191">
        <f t="shared" si="46"/>
        <v>32882</v>
      </c>
      <c r="BM37" s="191">
        <f t="shared" si="46"/>
        <v>34932</v>
      </c>
      <c r="BN37" s="191">
        <f t="shared" si="46"/>
        <v>37392</v>
      </c>
      <c r="BO37" s="191">
        <f t="shared" si="46"/>
        <v>37392</v>
      </c>
      <c r="BP37" s="191">
        <f t="shared" si="46"/>
        <v>34932</v>
      </c>
      <c r="BQ37" s="191">
        <f t="shared" si="46"/>
        <v>30832</v>
      </c>
      <c r="BR37" s="191">
        <f t="shared" si="46"/>
        <v>30832</v>
      </c>
      <c r="BS37" s="191">
        <f t="shared" si="46"/>
        <v>32882</v>
      </c>
      <c r="BT37" s="191">
        <f t="shared" si="46"/>
        <v>32882</v>
      </c>
      <c r="BU37" s="191">
        <f t="shared" ref="BU37:CZ37" si="47">ROUND(BU17*0.82,)</f>
        <v>25912</v>
      </c>
      <c r="BV37" s="191">
        <f t="shared" si="47"/>
        <v>26281</v>
      </c>
      <c r="BW37" s="191">
        <f t="shared" si="47"/>
        <v>26281</v>
      </c>
      <c r="BX37" s="191">
        <f t="shared" si="47"/>
        <v>26281</v>
      </c>
      <c r="BY37" s="191">
        <f t="shared" si="47"/>
        <v>25051</v>
      </c>
      <c r="BZ37" s="191">
        <f t="shared" si="47"/>
        <v>25051</v>
      </c>
      <c r="CA37" s="191">
        <f t="shared" si="47"/>
        <v>26281</v>
      </c>
      <c r="CB37" s="191">
        <f t="shared" si="47"/>
        <v>26281</v>
      </c>
      <c r="CC37" s="191">
        <f t="shared" si="47"/>
        <v>26281</v>
      </c>
      <c r="CD37" s="191">
        <f t="shared" si="47"/>
        <v>24887</v>
      </c>
      <c r="CE37" s="191">
        <f t="shared" si="47"/>
        <v>24887</v>
      </c>
      <c r="CF37" s="191">
        <f t="shared" si="47"/>
        <v>24887</v>
      </c>
      <c r="CG37" s="191">
        <f t="shared" si="47"/>
        <v>24887</v>
      </c>
      <c r="CH37" s="191">
        <f t="shared" si="47"/>
        <v>24887</v>
      </c>
      <c r="CI37" s="191">
        <f t="shared" si="47"/>
        <v>24887</v>
      </c>
      <c r="CJ37" s="191">
        <f t="shared" si="47"/>
        <v>24887</v>
      </c>
      <c r="CK37" s="191">
        <f t="shared" si="47"/>
        <v>24887</v>
      </c>
      <c r="CL37" s="191">
        <f t="shared" si="47"/>
        <v>24887</v>
      </c>
      <c r="CM37" s="191">
        <f t="shared" si="47"/>
        <v>24887</v>
      </c>
      <c r="CN37" s="191">
        <f t="shared" si="47"/>
        <v>24887</v>
      </c>
      <c r="CO37" s="191">
        <f t="shared" si="47"/>
        <v>24887</v>
      </c>
      <c r="CP37" s="191">
        <f t="shared" si="47"/>
        <v>24887</v>
      </c>
      <c r="CQ37" s="191">
        <f t="shared" si="47"/>
        <v>24887</v>
      </c>
      <c r="CR37" s="191">
        <f t="shared" si="47"/>
        <v>24887</v>
      </c>
      <c r="CS37" s="191">
        <f t="shared" si="47"/>
        <v>24887</v>
      </c>
      <c r="CT37" s="191">
        <f t="shared" si="47"/>
        <v>24887</v>
      </c>
      <c r="CU37" s="191">
        <f t="shared" si="47"/>
        <v>24887</v>
      </c>
      <c r="CV37" s="191">
        <f t="shared" si="47"/>
        <v>24887</v>
      </c>
      <c r="CW37" s="191">
        <f t="shared" si="47"/>
        <v>24887</v>
      </c>
      <c r="CX37" s="191">
        <f t="shared" si="47"/>
        <v>24887</v>
      </c>
      <c r="CY37" s="191">
        <f t="shared" si="47"/>
        <v>24887</v>
      </c>
      <c r="CZ37" s="191">
        <f t="shared" si="47"/>
        <v>24887</v>
      </c>
      <c r="DA37" s="191">
        <f t="shared" ref="DA37:DU37" si="48">ROUND(DA17*0.82,)</f>
        <v>17220</v>
      </c>
      <c r="DB37" s="191">
        <f t="shared" si="48"/>
        <v>17220</v>
      </c>
      <c r="DC37" s="191">
        <f t="shared" si="48"/>
        <v>17630</v>
      </c>
      <c r="DD37" s="191">
        <f t="shared" si="48"/>
        <v>17630</v>
      </c>
      <c r="DE37" s="191">
        <f t="shared" si="48"/>
        <v>17220</v>
      </c>
      <c r="DF37" s="191">
        <f t="shared" si="48"/>
        <v>17220</v>
      </c>
      <c r="DG37" s="191">
        <f t="shared" si="48"/>
        <v>17220</v>
      </c>
      <c r="DH37" s="191">
        <f t="shared" si="48"/>
        <v>17220</v>
      </c>
      <c r="DI37" s="191">
        <f t="shared" si="48"/>
        <v>17220</v>
      </c>
      <c r="DJ37" s="191">
        <f t="shared" si="48"/>
        <v>17630</v>
      </c>
      <c r="DK37" s="191">
        <f t="shared" si="48"/>
        <v>17630</v>
      </c>
      <c r="DL37" s="191">
        <f t="shared" si="48"/>
        <v>17220</v>
      </c>
      <c r="DM37" s="191">
        <f t="shared" si="48"/>
        <v>17220</v>
      </c>
      <c r="DN37" s="191">
        <f t="shared" si="48"/>
        <v>17220</v>
      </c>
      <c r="DO37" s="191">
        <f t="shared" si="48"/>
        <v>16400</v>
      </c>
      <c r="DP37" s="191">
        <f t="shared" si="48"/>
        <v>16400</v>
      </c>
      <c r="DQ37" s="191">
        <f t="shared" si="48"/>
        <v>16974</v>
      </c>
      <c r="DR37" s="191">
        <f t="shared" si="48"/>
        <v>16974</v>
      </c>
      <c r="DS37" s="191">
        <f t="shared" si="48"/>
        <v>16400</v>
      </c>
      <c r="DT37" s="191">
        <f t="shared" si="48"/>
        <v>16400</v>
      </c>
      <c r="DU37" s="191">
        <f t="shared" si="48"/>
        <v>16400</v>
      </c>
      <c r="DV37" s="191">
        <f t="shared" ref="DV37:ED37" si="49">ROUND(DV17*0.82,)</f>
        <v>16400</v>
      </c>
      <c r="DW37" s="191">
        <f t="shared" si="49"/>
        <v>16400</v>
      </c>
      <c r="DX37" s="191">
        <f t="shared" si="49"/>
        <v>16974</v>
      </c>
      <c r="DY37" s="191">
        <f t="shared" si="49"/>
        <v>16974</v>
      </c>
      <c r="DZ37" s="191">
        <f t="shared" si="49"/>
        <v>16400</v>
      </c>
      <c r="EA37" s="191">
        <f t="shared" si="49"/>
        <v>16400</v>
      </c>
      <c r="EB37" s="191">
        <f t="shared" si="49"/>
        <v>16400</v>
      </c>
      <c r="EC37" s="191">
        <f t="shared" si="49"/>
        <v>16400</v>
      </c>
      <c r="ED37" s="191">
        <f t="shared" si="49"/>
        <v>17220</v>
      </c>
    </row>
    <row r="38" spans="1:134" s="50" customFormat="1" x14ac:dyDescent="0.2">
      <c r="A38" s="42" t="s">
        <v>86</v>
      </c>
      <c r="B38" s="191"/>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row>
    <row r="39" spans="1:134" s="50" customFormat="1" x14ac:dyDescent="0.2">
      <c r="A39" s="88">
        <f>A27</f>
        <v>1</v>
      </c>
      <c r="B39" s="191">
        <f t="shared" ref="B39:H39" si="50">ROUND(B19*0.82,)</f>
        <v>33456</v>
      </c>
      <c r="C39" s="191">
        <f t="shared" si="50"/>
        <v>33456</v>
      </c>
      <c r="D39" s="191">
        <f t="shared" si="50"/>
        <v>34768</v>
      </c>
      <c r="E39" s="191">
        <f t="shared" si="50"/>
        <v>36080</v>
      </c>
      <c r="F39" s="191">
        <f t="shared" si="50"/>
        <v>37966</v>
      </c>
      <c r="G39" s="191">
        <f t="shared" si="50"/>
        <v>39852</v>
      </c>
      <c r="H39" s="191">
        <f t="shared" si="50"/>
        <v>39852</v>
      </c>
      <c r="I39" s="191">
        <f t="shared" ref="I39:BT39" si="51">ROUND(I19*0.82,)</f>
        <v>37966</v>
      </c>
      <c r="J39" s="191">
        <f t="shared" si="51"/>
        <v>39852</v>
      </c>
      <c r="K39" s="191">
        <f t="shared" si="51"/>
        <v>34768</v>
      </c>
      <c r="L39" s="191">
        <f t="shared" si="51"/>
        <v>33456</v>
      </c>
      <c r="M39" s="191">
        <f t="shared" si="51"/>
        <v>51045</v>
      </c>
      <c r="N39" s="191">
        <f t="shared" si="51"/>
        <v>62935</v>
      </c>
      <c r="O39" s="191">
        <f t="shared" si="51"/>
        <v>62935</v>
      </c>
      <c r="P39" s="191">
        <f t="shared" si="51"/>
        <v>62935</v>
      </c>
      <c r="Q39" s="191">
        <f t="shared" si="51"/>
        <v>57195</v>
      </c>
      <c r="R39" s="191">
        <f t="shared" si="51"/>
        <v>57195</v>
      </c>
      <c r="S39" s="191">
        <f t="shared" si="51"/>
        <v>57195</v>
      </c>
      <c r="T39" s="191">
        <f t="shared" si="51"/>
        <v>57195</v>
      </c>
      <c r="U39" s="191">
        <f t="shared" si="51"/>
        <v>57195</v>
      </c>
      <c r="V39" s="191">
        <f t="shared" si="51"/>
        <v>57195</v>
      </c>
      <c r="W39" s="191">
        <f t="shared" si="51"/>
        <v>46289</v>
      </c>
      <c r="X39" s="191">
        <f t="shared" si="51"/>
        <v>32759</v>
      </c>
      <c r="Y39" s="191">
        <f t="shared" si="51"/>
        <v>32759</v>
      </c>
      <c r="Z39" s="191">
        <f t="shared" si="51"/>
        <v>32759</v>
      </c>
      <c r="AA39" s="191">
        <f t="shared" si="51"/>
        <v>32759</v>
      </c>
      <c r="AB39" s="191">
        <f t="shared" si="51"/>
        <v>32759</v>
      </c>
      <c r="AC39" s="191">
        <f t="shared" si="51"/>
        <v>34399</v>
      </c>
      <c r="AD39" s="191">
        <f t="shared" si="51"/>
        <v>34399</v>
      </c>
      <c r="AE39" s="191">
        <f t="shared" si="51"/>
        <v>34399</v>
      </c>
      <c r="AF39" s="191">
        <f t="shared" si="51"/>
        <v>34399</v>
      </c>
      <c r="AG39" s="191">
        <f t="shared" si="51"/>
        <v>34399</v>
      </c>
      <c r="AH39" s="191">
        <f t="shared" si="51"/>
        <v>32759</v>
      </c>
      <c r="AI39" s="191">
        <f t="shared" si="51"/>
        <v>32759</v>
      </c>
      <c r="AJ39" s="191">
        <f t="shared" si="51"/>
        <v>32759</v>
      </c>
      <c r="AK39" s="191">
        <f t="shared" si="51"/>
        <v>32759</v>
      </c>
      <c r="AL39" s="191">
        <f t="shared" si="51"/>
        <v>32759</v>
      </c>
      <c r="AM39" s="191">
        <f t="shared" si="51"/>
        <v>36039</v>
      </c>
      <c r="AN39" s="191">
        <f t="shared" si="51"/>
        <v>36039</v>
      </c>
      <c r="AO39" s="191">
        <f t="shared" si="51"/>
        <v>36039</v>
      </c>
      <c r="AP39" s="191">
        <f t="shared" si="51"/>
        <v>36039</v>
      </c>
      <c r="AQ39" s="191">
        <f t="shared" si="51"/>
        <v>36039</v>
      </c>
      <c r="AR39" s="191">
        <f t="shared" si="51"/>
        <v>37679</v>
      </c>
      <c r="AS39" s="191">
        <f t="shared" si="51"/>
        <v>39729</v>
      </c>
      <c r="AT39" s="191">
        <f t="shared" si="51"/>
        <v>44239</v>
      </c>
      <c r="AU39" s="191">
        <f t="shared" si="51"/>
        <v>44239</v>
      </c>
      <c r="AV39" s="191">
        <f t="shared" si="51"/>
        <v>44239</v>
      </c>
      <c r="AW39" s="191">
        <f t="shared" si="51"/>
        <v>44239</v>
      </c>
      <c r="AX39" s="191">
        <f t="shared" si="51"/>
        <v>44239</v>
      </c>
      <c r="AY39" s="191">
        <f t="shared" si="51"/>
        <v>44239</v>
      </c>
      <c r="AZ39" s="191">
        <f t="shared" si="51"/>
        <v>44239</v>
      </c>
      <c r="BA39" s="191">
        <f t="shared" si="51"/>
        <v>44239</v>
      </c>
      <c r="BB39" s="191">
        <f t="shared" si="51"/>
        <v>44239</v>
      </c>
      <c r="BC39" s="191">
        <f t="shared" si="51"/>
        <v>44239</v>
      </c>
      <c r="BD39" s="191">
        <f t="shared" si="51"/>
        <v>42599</v>
      </c>
      <c r="BE39" s="191">
        <f t="shared" si="51"/>
        <v>42599</v>
      </c>
      <c r="BF39" s="191">
        <f t="shared" si="51"/>
        <v>44239</v>
      </c>
      <c r="BG39" s="191">
        <f t="shared" si="51"/>
        <v>44239</v>
      </c>
      <c r="BH39" s="191">
        <f t="shared" si="51"/>
        <v>45879</v>
      </c>
      <c r="BI39" s="191">
        <f t="shared" si="51"/>
        <v>47929</v>
      </c>
      <c r="BJ39" s="191">
        <f t="shared" si="51"/>
        <v>47929</v>
      </c>
      <c r="BK39" s="191">
        <f t="shared" si="51"/>
        <v>47929</v>
      </c>
      <c r="BL39" s="191">
        <f t="shared" si="51"/>
        <v>47929</v>
      </c>
      <c r="BM39" s="191">
        <f t="shared" si="51"/>
        <v>49979</v>
      </c>
      <c r="BN39" s="191">
        <f t="shared" si="51"/>
        <v>52439</v>
      </c>
      <c r="BO39" s="191">
        <f t="shared" si="51"/>
        <v>52439</v>
      </c>
      <c r="BP39" s="191">
        <f t="shared" si="51"/>
        <v>49979</v>
      </c>
      <c r="BQ39" s="191">
        <f t="shared" si="51"/>
        <v>45879</v>
      </c>
      <c r="BR39" s="191">
        <f t="shared" si="51"/>
        <v>45879</v>
      </c>
      <c r="BS39" s="191">
        <f t="shared" si="51"/>
        <v>47929</v>
      </c>
      <c r="BT39" s="191">
        <f t="shared" si="51"/>
        <v>47929</v>
      </c>
      <c r="BU39" s="191">
        <f t="shared" ref="BU39:CZ39" si="52">ROUND(BU19*0.82,)</f>
        <v>40959</v>
      </c>
      <c r="BV39" s="191">
        <f t="shared" si="52"/>
        <v>41328</v>
      </c>
      <c r="BW39" s="191">
        <f t="shared" si="52"/>
        <v>41328</v>
      </c>
      <c r="BX39" s="191">
        <f t="shared" si="52"/>
        <v>41328</v>
      </c>
      <c r="BY39" s="191">
        <f t="shared" si="52"/>
        <v>40098</v>
      </c>
      <c r="BZ39" s="191">
        <f t="shared" si="52"/>
        <v>40098</v>
      </c>
      <c r="CA39" s="191">
        <f t="shared" si="52"/>
        <v>41328</v>
      </c>
      <c r="CB39" s="191">
        <f t="shared" si="52"/>
        <v>41328</v>
      </c>
      <c r="CC39" s="191">
        <f t="shared" si="52"/>
        <v>41328</v>
      </c>
      <c r="CD39" s="191">
        <f t="shared" si="52"/>
        <v>35998</v>
      </c>
      <c r="CE39" s="191">
        <f t="shared" si="52"/>
        <v>35998</v>
      </c>
      <c r="CF39" s="191">
        <f t="shared" si="52"/>
        <v>35998</v>
      </c>
      <c r="CG39" s="191">
        <f t="shared" si="52"/>
        <v>35998</v>
      </c>
      <c r="CH39" s="191">
        <f t="shared" si="52"/>
        <v>35998</v>
      </c>
      <c r="CI39" s="191">
        <f t="shared" si="52"/>
        <v>35998</v>
      </c>
      <c r="CJ39" s="191">
        <f t="shared" si="52"/>
        <v>35998</v>
      </c>
      <c r="CK39" s="191">
        <f t="shared" si="52"/>
        <v>35998</v>
      </c>
      <c r="CL39" s="191">
        <f t="shared" si="52"/>
        <v>35998</v>
      </c>
      <c r="CM39" s="191">
        <f t="shared" si="52"/>
        <v>35998</v>
      </c>
      <c r="CN39" s="191">
        <f t="shared" si="52"/>
        <v>35998</v>
      </c>
      <c r="CO39" s="191">
        <f t="shared" si="52"/>
        <v>35998</v>
      </c>
      <c r="CP39" s="191">
        <f t="shared" si="52"/>
        <v>35998</v>
      </c>
      <c r="CQ39" s="191">
        <f t="shared" si="52"/>
        <v>35998</v>
      </c>
      <c r="CR39" s="191">
        <f t="shared" si="52"/>
        <v>35998</v>
      </c>
      <c r="CS39" s="191">
        <f t="shared" si="52"/>
        <v>35998</v>
      </c>
      <c r="CT39" s="191">
        <f t="shared" si="52"/>
        <v>35998</v>
      </c>
      <c r="CU39" s="191">
        <f t="shared" si="52"/>
        <v>35998</v>
      </c>
      <c r="CV39" s="191">
        <f t="shared" si="52"/>
        <v>35998</v>
      </c>
      <c r="CW39" s="191">
        <f t="shared" si="52"/>
        <v>35998</v>
      </c>
      <c r="CX39" s="191">
        <f t="shared" si="52"/>
        <v>35998</v>
      </c>
      <c r="CY39" s="191">
        <f t="shared" si="52"/>
        <v>35998</v>
      </c>
      <c r="CZ39" s="191">
        <f t="shared" si="52"/>
        <v>35998</v>
      </c>
      <c r="DA39" s="191">
        <f t="shared" ref="DA39:DU39" si="53">ROUND(DA19*0.82,)</f>
        <v>28413</v>
      </c>
      <c r="DB39" s="191">
        <f t="shared" si="53"/>
        <v>28413</v>
      </c>
      <c r="DC39" s="191">
        <f t="shared" si="53"/>
        <v>28823</v>
      </c>
      <c r="DD39" s="191">
        <f t="shared" si="53"/>
        <v>28823</v>
      </c>
      <c r="DE39" s="191">
        <f t="shared" si="53"/>
        <v>28413</v>
      </c>
      <c r="DF39" s="191">
        <f t="shared" si="53"/>
        <v>28413</v>
      </c>
      <c r="DG39" s="191">
        <f t="shared" si="53"/>
        <v>28413</v>
      </c>
      <c r="DH39" s="191">
        <f t="shared" si="53"/>
        <v>28413</v>
      </c>
      <c r="DI39" s="191">
        <f t="shared" si="53"/>
        <v>28413</v>
      </c>
      <c r="DJ39" s="191">
        <f t="shared" si="53"/>
        <v>28823</v>
      </c>
      <c r="DK39" s="191">
        <f t="shared" si="53"/>
        <v>28823</v>
      </c>
      <c r="DL39" s="191">
        <f t="shared" si="53"/>
        <v>28413</v>
      </c>
      <c r="DM39" s="191">
        <f t="shared" si="53"/>
        <v>28413</v>
      </c>
      <c r="DN39" s="191">
        <f t="shared" si="53"/>
        <v>28413</v>
      </c>
      <c r="DO39" s="191">
        <f t="shared" si="53"/>
        <v>27593</v>
      </c>
      <c r="DP39" s="191">
        <f t="shared" si="53"/>
        <v>27593</v>
      </c>
      <c r="DQ39" s="191">
        <f t="shared" si="53"/>
        <v>28167</v>
      </c>
      <c r="DR39" s="191">
        <f t="shared" si="53"/>
        <v>28167</v>
      </c>
      <c r="DS39" s="191">
        <f t="shared" si="53"/>
        <v>27593</v>
      </c>
      <c r="DT39" s="191">
        <f t="shared" si="53"/>
        <v>27593</v>
      </c>
      <c r="DU39" s="191">
        <f t="shared" si="53"/>
        <v>27593</v>
      </c>
      <c r="DV39" s="191">
        <f t="shared" ref="DV39:ED39" si="54">ROUND(DV19*0.82,)</f>
        <v>27593</v>
      </c>
      <c r="DW39" s="191">
        <f t="shared" si="54"/>
        <v>27593</v>
      </c>
      <c r="DX39" s="191">
        <f t="shared" si="54"/>
        <v>28167</v>
      </c>
      <c r="DY39" s="191">
        <f t="shared" si="54"/>
        <v>28167</v>
      </c>
      <c r="DZ39" s="191">
        <f t="shared" si="54"/>
        <v>27593</v>
      </c>
      <c r="EA39" s="191">
        <f t="shared" si="54"/>
        <v>27593</v>
      </c>
      <c r="EB39" s="191">
        <f t="shared" si="54"/>
        <v>27593</v>
      </c>
      <c r="EC39" s="191">
        <f t="shared" si="54"/>
        <v>27593</v>
      </c>
      <c r="ED39" s="191">
        <f t="shared" si="54"/>
        <v>28413</v>
      </c>
    </row>
    <row r="40" spans="1:134" s="50" customFormat="1" x14ac:dyDescent="0.2">
      <c r="A40" s="88">
        <f>A28</f>
        <v>2</v>
      </c>
      <c r="B40" s="191">
        <f t="shared" ref="B40:H40" si="55">ROUND(B20*0.82,)</f>
        <v>34850</v>
      </c>
      <c r="C40" s="191">
        <f t="shared" si="55"/>
        <v>34850</v>
      </c>
      <c r="D40" s="191">
        <f t="shared" si="55"/>
        <v>36162</v>
      </c>
      <c r="E40" s="191">
        <f t="shared" si="55"/>
        <v>37474</v>
      </c>
      <c r="F40" s="191">
        <f t="shared" si="55"/>
        <v>39360</v>
      </c>
      <c r="G40" s="191">
        <f t="shared" si="55"/>
        <v>41246</v>
      </c>
      <c r="H40" s="191">
        <f t="shared" si="55"/>
        <v>41246</v>
      </c>
      <c r="I40" s="191">
        <f t="shared" ref="I40:BT40" si="56">ROUND(I20*0.82,)</f>
        <v>39360</v>
      </c>
      <c r="J40" s="191">
        <f t="shared" si="56"/>
        <v>41246</v>
      </c>
      <c r="K40" s="191">
        <f t="shared" si="56"/>
        <v>36162</v>
      </c>
      <c r="L40" s="191">
        <f t="shared" si="56"/>
        <v>35301</v>
      </c>
      <c r="M40" s="191">
        <f t="shared" si="56"/>
        <v>52890</v>
      </c>
      <c r="N40" s="191">
        <f t="shared" si="56"/>
        <v>64780</v>
      </c>
      <c r="O40" s="191">
        <f t="shared" si="56"/>
        <v>64780</v>
      </c>
      <c r="P40" s="191">
        <f t="shared" si="56"/>
        <v>64780</v>
      </c>
      <c r="Q40" s="191">
        <f t="shared" si="56"/>
        <v>59040</v>
      </c>
      <c r="R40" s="191">
        <f t="shared" si="56"/>
        <v>59040</v>
      </c>
      <c r="S40" s="191">
        <f t="shared" si="56"/>
        <v>59040</v>
      </c>
      <c r="T40" s="191">
        <f t="shared" si="56"/>
        <v>59040</v>
      </c>
      <c r="U40" s="191">
        <f t="shared" si="56"/>
        <v>59040</v>
      </c>
      <c r="V40" s="191">
        <f t="shared" si="56"/>
        <v>59040</v>
      </c>
      <c r="W40" s="191">
        <f t="shared" si="56"/>
        <v>47888</v>
      </c>
      <c r="X40" s="191">
        <f t="shared" si="56"/>
        <v>34358</v>
      </c>
      <c r="Y40" s="191">
        <f t="shared" si="56"/>
        <v>34358</v>
      </c>
      <c r="Z40" s="191">
        <f t="shared" si="56"/>
        <v>34358</v>
      </c>
      <c r="AA40" s="191">
        <f t="shared" si="56"/>
        <v>34358</v>
      </c>
      <c r="AB40" s="191">
        <f t="shared" si="56"/>
        <v>34358</v>
      </c>
      <c r="AC40" s="191">
        <f t="shared" si="56"/>
        <v>35998</v>
      </c>
      <c r="AD40" s="191">
        <f t="shared" si="56"/>
        <v>35998</v>
      </c>
      <c r="AE40" s="191">
        <f t="shared" si="56"/>
        <v>35998</v>
      </c>
      <c r="AF40" s="191">
        <f t="shared" si="56"/>
        <v>35998</v>
      </c>
      <c r="AG40" s="191">
        <f t="shared" si="56"/>
        <v>35998</v>
      </c>
      <c r="AH40" s="191">
        <f t="shared" si="56"/>
        <v>34358</v>
      </c>
      <c r="AI40" s="191">
        <f t="shared" si="56"/>
        <v>34358</v>
      </c>
      <c r="AJ40" s="191">
        <f t="shared" si="56"/>
        <v>34358</v>
      </c>
      <c r="AK40" s="191">
        <f t="shared" si="56"/>
        <v>34358</v>
      </c>
      <c r="AL40" s="191">
        <f t="shared" si="56"/>
        <v>34358</v>
      </c>
      <c r="AM40" s="191">
        <f t="shared" si="56"/>
        <v>37638</v>
      </c>
      <c r="AN40" s="191">
        <f t="shared" si="56"/>
        <v>37638</v>
      </c>
      <c r="AO40" s="191">
        <f t="shared" si="56"/>
        <v>37638</v>
      </c>
      <c r="AP40" s="191">
        <f t="shared" si="56"/>
        <v>37638</v>
      </c>
      <c r="AQ40" s="191">
        <f t="shared" si="56"/>
        <v>37638</v>
      </c>
      <c r="AR40" s="191">
        <f t="shared" si="56"/>
        <v>39278</v>
      </c>
      <c r="AS40" s="191">
        <f t="shared" si="56"/>
        <v>41328</v>
      </c>
      <c r="AT40" s="191">
        <f t="shared" si="56"/>
        <v>45838</v>
      </c>
      <c r="AU40" s="191">
        <f t="shared" si="56"/>
        <v>45838</v>
      </c>
      <c r="AV40" s="191">
        <f t="shared" si="56"/>
        <v>45838</v>
      </c>
      <c r="AW40" s="191">
        <f t="shared" si="56"/>
        <v>45838</v>
      </c>
      <c r="AX40" s="191">
        <f t="shared" si="56"/>
        <v>45838</v>
      </c>
      <c r="AY40" s="191">
        <f t="shared" si="56"/>
        <v>45838</v>
      </c>
      <c r="AZ40" s="191">
        <f t="shared" si="56"/>
        <v>45838</v>
      </c>
      <c r="BA40" s="191">
        <f t="shared" si="56"/>
        <v>45838</v>
      </c>
      <c r="BB40" s="191">
        <f t="shared" si="56"/>
        <v>45838</v>
      </c>
      <c r="BC40" s="191">
        <f t="shared" si="56"/>
        <v>45838</v>
      </c>
      <c r="BD40" s="191">
        <f t="shared" si="56"/>
        <v>44198</v>
      </c>
      <c r="BE40" s="191">
        <f t="shared" si="56"/>
        <v>44198</v>
      </c>
      <c r="BF40" s="191">
        <f t="shared" si="56"/>
        <v>45838</v>
      </c>
      <c r="BG40" s="191">
        <f t="shared" si="56"/>
        <v>45838</v>
      </c>
      <c r="BH40" s="191">
        <f t="shared" si="56"/>
        <v>47478</v>
      </c>
      <c r="BI40" s="191">
        <f t="shared" si="56"/>
        <v>49528</v>
      </c>
      <c r="BJ40" s="191">
        <f t="shared" si="56"/>
        <v>49528</v>
      </c>
      <c r="BK40" s="191">
        <f t="shared" si="56"/>
        <v>49528</v>
      </c>
      <c r="BL40" s="191">
        <f t="shared" si="56"/>
        <v>49528</v>
      </c>
      <c r="BM40" s="191">
        <f t="shared" si="56"/>
        <v>51578</v>
      </c>
      <c r="BN40" s="191">
        <f t="shared" si="56"/>
        <v>54038</v>
      </c>
      <c r="BO40" s="191">
        <f t="shared" si="56"/>
        <v>54038</v>
      </c>
      <c r="BP40" s="191">
        <f t="shared" si="56"/>
        <v>51578</v>
      </c>
      <c r="BQ40" s="191">
        <f t="shared" si="56"/>
        <v>47478</v>
      </c>
      <c r="BR40" s="191">
        <f t="shared" si="56"/>
        <v>47478</v>
      </c>
      <c r="BS40" s="191">
        <f t="shared" si="56"/>
        <v>49528</v>
      </c>
      <c r="BT40" s="191">
        <f t="shared" si="56"/>
        <v>49528</v>
      </c>
      <c r="BU40" s="191">
        <f t="shared" ref="BU40:CZ40" si="57">ROUND(BU20*0.82,)</f>
        <v>42558</v>
      </c>
      <c r="BV40" s="191">
        <f t="shared" si="57"/>
        <v>42927</v>
      </c>
      <c r="BW40" s="191">
        <f t="shared" si="57"/>
        <v>42927</v>
      </c>
      <c r="BX40" s="191">
        <f t="shared" si="57"/>
        <v>42927</v>
      </c>
      <c r="BY40" s="191">
        <f t="shared" si="57"/>
        <v>41697</v>
      </c>
      <c r="BZ40" s="191">
        <f t="shared" si="57"/>
        <v>41697</v>
      </c>
      <c r="CA40" s="191">
        <f t="shared" si="57"/>
        <v>42927</v>
      </c>
      <c r="CB40" s="191">
        <f t="shared" si="57"/>
        <v>42927</v>
      </c>
      <c r="CC40" s="191">
        <f t="shared" si="57"/>
        <v>42927</v>
      </c>
      <c r="CD40" s="191">
        <f t="shared" si="57"/>
        <v>37597</v>
      </c>
      <c r="CE40" s="191">
        <f t="shared" si="57"/>
        <v>37597</v>
      </c>
      <c r="CF40" s="191">
        <f t="shared" si="57"/>
        <v>37597</v>
      </c>
      <c r="CG40" s="191">
        <f t="shared" si="57"/>
        <v>37597</v>
      </c>
      <c r="CH40" s="191">
        <f t="shared" si="57"/>
        <v>37597</v>
      </c>
      <c r="CI40" s="191">
        <f t="shared" si="57"/>
        <v>37597</v>
      </c>
      <c r="CJ40" s="191">
        <f t="shared" si="57"/>
        <v>37597</v>
      </c>
      <c r="CK40" s="191">
        <f t="shared" si="57"/>
        <v>37597</v>
      </c>
      <c r="CL40" s="191">
        <f t="shared" si="57"/>
        <v>37597</v>
      </c>
      <c r="CM40" s="191">
        <f t="shared" si="57"/>
        <v>37597</v>
      </c>
      <c r="CN40" s="191">
        <f t="shared" si="57"/>
        <v>37597</v>
      </c>
      <c r="CO40" s="191">
        <f t="shared" si="57"/>
        <v>37597</v>
      </c>
      <c r="CP40" s="191">
        <f t="shared" si="57"/>
        <v>37597</v>
      </c>
      <c r="CQ40" s="191">
        <f t="shared" si="57"/>
        <v>37597</v>
      </c>
      <c r="CR40" s="191">
        <f t="shared" si="57"/>
        <v>37597</v>
      </c>
      <c r="CS40" s="191">
        <f t="shared" si="57"/>
        <v>37597</v>
      </c>
      <c r="CT40" s="191">
        <f t="shared" si="57"/>
        <v>37597</v>
      </c>
      <c r="CU40" s="191">
        <f t="shared" si="57"/>
        <v>37597</v>
      </c>
      <c r="CV40" s="191">
        <f t="shared" si="57"/>
        <v>37597</v>
      </c>
      <c r="CW40" s="191">
        <f t="shared" si="57"/>
        <v>37597</v>
      </c>
      <c r="CX40" s="191">
        <f t="shared" si="57"/>
        <v>37597</v>
      </c>
      <c r="CY40" s="191">
        <f t="shared" si="57"/>
        <v>37597</v>
      </c>
      <c r="CZ40" s="191">
        <f t="shared" si="57"/>
        <v>37597</v>
      </c>
      <c r="DA40" s="191">
        <f t="shared" ref="DA40:DU40" si="58">ROUND(DA20*0.82,)</f>
        <v>29930</v>
      </c>
      <c r="DB40" s="191">
        <f t="shared" si="58"/>
        <v>29930</v>
      </c>
      <c r="DC40" s="191">
        <f t="shared" si="58"/>
        <v>30340</v>
      </c>
      <c r="DD40" s="191">
        <f t="shared" si="58"/>
        <v>30340</v>
      </c>
      <c r="DE40" s="191">
        <f t="shared" si="58"/>
        <v>29930</v>
      </c>
      <c r="DF40" s="191">
        <f t="shared" si="58"/>
        <v>29930</v>
      </c>
      <c r="DG40" s="191">
        <f t="shared" si="58"/>
        <v>29930</v>
      </c>
      <c r="DH40" s="191">
        <f t="shared" si="58"/>
        <v>29930</v>
      </c>
      <c r="DI40" s="191">
        <f t="shared" si="58"/>
        <v>29930</v>
      </c>
      <c r="DJ40" s="191">
        <f t="shared" si="58"/>
        <v>30340</v>
      </c>
      <c r="DK40" s="191">
        <f t="shared" si="58"/>
        <v>30340</v>
      </c>
      <c r="DL40" s="191">
        <f t="shared" si="58"/>
        <v>29930</v>
      </c>
      <c r="DM40" s="191">
        <f t="shared" si="58"/>
        <v>29930</v>
      </c>
      <c r="DN40" s="191">
        <f t="shared" si="58"/>
        <v>29930</v>
      </c>
      <c r="DO40" s="191">
        <f t="shared" si="58"/>
        <v>29110</v>
      </c>
      <c r="DP40" s="191">
        <f t="shared" si="58"/>
        <v>29110</v>
      </c>
      <c r="DQ40" s="191">
        <f t="shared" si="58"/>
        <v>29684</v>
      </c>
      <c r="DR40" s="191">
        <f t="shared" si="58"/>
        <v>29684</v>
      </c>
      <c r="DS40" s="191">
        <f t="shared" si="58"/>
        <v>29110</v>
      </c>
      <c r="DT40" s="191">
        <f t="shared" si="58"/>
        <v>29110</v>
      </c>
      <c r="DU40" s="191">
        <f t="shared" si="58"/>
        <v>29110</v>
      </c>
      <c r="DV40" s="191">
        <f t="shared" ref="DV40:ED40" si="59">ROUND(DV20*0.82,)</f>
        <v>29110</v>
      </c>
      <c r="DW40" s="191">
        <f t="shared" si="59"/>
        <v>29110</v>
      </c>
      <c r="DX40" s="191">
        <f t="shared" si="59"/>
        <v>29684</v>
      </c>
      <c r="DY40" s="191">
        <f t="shared" si="59"/>
        <v>29684</v>
      </c>
      <c r="DZ40" s="191">
        <f t="shared" si="59"/>
        <v>29110</v>
      </c>
      <c r="EA40" s="191">
        <f t="shared" si="59"/>
        <v>29110</v>
      </c>
      <c r="EB40" s="191">
        <f t="shared" si="59"/>
        <v>29110</v>
      </c>
      <c r="EC40" s="191">
        <f t="shared" si="59"/>
        <v>29110</v>
      </c>
      <c r="ED40" s="191">
        <f t="shared" si="59"/>
        <v>29930</v>
      </c>
    </row>
    <row r="41" spans="1:134" s="50" customFormat="1" x14ac:dyDescent="0.2">
      <c r="A41" s="42" t="s">
        <v>87</v>
      </c>
      <c r="B41" s="191"/>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91"/>
      <c r="BR41" s="191"/>
      <c r="BS41" s="191"/>
      <c r="BT41" s="191"/>
      <c r="BU41" s="191"/>
      <c r="BV41" s="191"/>
      <c r="BW41" s="191"/>
      <c r="BX41" s="191"/>
      <c r="BY41" s="191"/>
      <c r="BZ41" s="191"/>
      <c r="CA41" s="191"/>
      <c r="CB41" s="191"/>
      <c r="CC41" s="191"/>
      <c r="CD41" s="191"/>
      <c r="CE41" s="191"/>
      <c r="CF41" s="191"/>
      <c r="CG41" s="191"/>
      <c r="CH41" s="191"/>
      <c r="CI41" s="191"/>
      <c r="CJ41" s="191"/>
      <c r="CK41" s="191"/>
      <c r="CL41" s="191"/>
      <c r="CM41" s="191"/>
      <c r="CN41" s="191"/>
      <c r="CO41" s="191"/>
      <c r="CP41" s="191"/>
      <c r="CQ41" s="191"/>
      <c r="CR41" s="191"/>
      <c r="CS41" s="191"/>
      <c r="CT41" s="191"/>
      <c r="CU41" s="191"/>
      <c r="CV41" s="191"/>
      <c r="CW41" s="191"/>
      <c r="CX41" s="191"/>
      <c r="CY41" s="191"/>
      <c r="CZ41" s="191"/>
      <c r="DA41" s="191"/>
      <c r="DB41" s="191"/>
      <c r="DC41" s="191"/>
      <c r="DD41" s="191"/>
      <c r="DE41" s="191"/>
      <c r="DF41" s="191"/>
      <c r="DG41" s="191"/>
      <c r="DH41" s="191"/>
      <c r="DI41" s="191"/>
      <c r="DJ41" s="191"/>
      <c r="DK41" s="191"/>
      <c r="DL41" s="191"/>
      <c r="DM41" s="191"/>
      <c r="DN41" s="191"/>
      <c r="DO41" s="191"/>
      <c r="DP41" s="191"/>
      <c r="DQ41" s="191"/>
      <c r="DR41" s="191"/>
      <c r="DS41" s="191"/>
      <c r="DT41" s="191"/>
      <c r="DU41" s="191"/>
      <c r="DV41" s="191"/>
      <c r="DW41" s="191"/>
      <c r="DX41" s="191"/>
      <c r="DY41" s="191"/>
      <c r="DZ41" s="191"/>
      <c r="EA41" s="191"/>
      <c r="EB41" s="191"/>
      <c r="EC41" s="191"/>
      <c r="ED41" s="191"/>
    </row>
    <row r="42" spans="1:134" s="50" customFormat="1" x14ac:dyDescent="0.2">
      <c r="A42" s="88" t="s">
        <v>88</v>
      </c>
      <c r="B42" s="8">
        <f t="shared" ref="B42:H42" si="60">ROUND(B22*0.82,)</f>
        <v>59450</v>
      </c>
      <c r="C42" s="8">
        <f t="shared" si="60"/>
        <v>59450</v>
      </c>
      <c r="D42" s="8">
        <f t="shared" si="60"/>
        <v>60762</v>
      </c>
      <c r="E42" s="8">
        <f t="shared" si="60"/>
        <v>62074</v>
      </c>
      <c r="F42" s="8">
        <f t="shared" si="60"/>
        <v>63960</v>
      </c>
      <c r="G42" s="8">
        <f t="shared" si="60"/>
        <v>65846</v>
      </c>
      <c r="H42" s="8">
        <f t="shared" si="60"/>
        <v>65846</v>
      </c>
      <c r="I42" s="8">
        <f t="shared" ref="I42:BT42" si="61">ROUND(I22*0.82,)</f>
        <v>63960</v>
      </c>
      <c r="J42" s="8">
        <f t="shared" si="61"/>
        <v>65846</v>
      </c>
      <c r="K42" s="8">
        <f t="shared" si="61"/>
        <v>60762</v>
      </c>
      <c r="L42" s="8">
        <f t="shared" si="61"/>
        <v>80401</v>
      </c>
      <c r="M42" s="8">
        <f t="shared" si="61"/>
        <v>97990</v>
      </c>
      <c r="N42" s="8">
        <f t="shared" si="61"/>
        <v>109880</v>
      </c>
      <c r="O42" s="8">
        <f t="shared" si="61"/>
        <v>109880</v>
      </c>
      <c r="P42" s="8">
        <f t="shared" si="61"/>
        <v>109880</v>
      </c>
      <c r="Q42" s="8">
        <f t="shared" si="61"/>
        <v>104140</v>
      </c>
      <c r="R42" s="8">
        <f t="shared" si="61"/>
        <v>104140</v>
      </c>
      <c r="S42" s="8">
        <f t="shared" si="61"/>
        <v>104140</v>
      </c>
      <c r="T42" s="8">
        <f t="shared" si="61"/>
        <v>104140</v>
      </c>
      <c r="U42" s="8">
        <f t="shared" si="61"/>
        <v>104140</v>
      </c>
      <c r="V42" s="8">
        <f t="shared" si="61"/>
        <v>104140</v>
      </c>
      <c r="W42" s="8">
        <f t="shared" si="61"/>
        <v>76588</v>
      </c>
      <c r="X42" s="8">
        <f t="shared" si="61"/>
        <v>63058</v>
      </c>
      <c r="Y42" s="8">
        <f t="shared" si="61"/>
        <v>63058</v>
      </c>
      <c r="Z42" s="8">
        <f t="shared" si="61"/>
        <v>63058</v>
      </c>
      <c r="AA42" s="8">
        <f t="shared" si="61"/>
        <v>63058</v>
      </c>
      <c r="AB42" s="8">
        <f t="shared" si="61"/>
        <v>63058</v>
      </c>
      <c r="AC42" s="8">
        <f t="shared" si="61"/>
        <v>64698</v>
      </c>
      <c r="AD42" s="8">
        <f t="shared" si="61"/>
        <v>64698</v>
      </c>
      <c r="AE42" s="8">
        <f t="shared" si="61"/>
        <v>64698</v>
      </c>
      <c r="AF42" s="8">
        <f t="shared" si="61"/>
        <v>64698</v>
      </c>
      <c r="AG42" s="8">
        <f t="shared" si="61"/>
        <v>64698</v>
      </c>
      <c r="AH42" s="8">
        <f t="shared" si="61"/>
        <v>63058</v>
      </c>
      <c r="AI42" s="8">
        <f t="shared" si="61"/>
        <v>63058</v>
      </c>
      <c r="AJ42" s="8">
        <f t="shared" si="61"/>
        <v>63058</v>
      </c>
      <c r="AK42" s="8">
        <f t="shared" si="61"/>
        <v>63058</v>
      </c>
      <c r="AL42" s="8">
        <f t="shared" si="61"/>
        <v>63058</v>
      </c>
      <c r="AM42" s="8">
        <f t="shared" si="61"/>
        <v>66338</v>
      </c>
      <c r="AN42" s="8">
        <f t="shared" si="61"/>
        <v>66338</v>
      </c>
      <c r="AO42" s="8">
        <f t="shared" si="61"/>
        <v>66338</v>
      </c>
      <c r="AP42" s="8">
        <f t="shared" si="61"/>
        <v>66338</v>
      </c>
      <c r="AQ42" s="8">
        <f t="shared" si="61"/>
        <v>66338</v>
      </c>
      <c r="AR42" s="8">
        <f t="shared" si="61"/>
        <v>67978</v>
      </c>
      <c r="AS42" s="8">
        <f t="shared" si="61"/>
        <v>70028</v>
      </c>
      <c r="AT42" s="8">
        <f t="shared" si="61"/>
        <v>78638</v>
      </c>
      <c r="AU42" s="8">
        <f t="shared" si="61"/>
        <v>78638</v>
      </c>
      <c r="AV42" s="8">
        <f t="shared" si="61"/>
        <v>78638</v>
      </c>
      <c r="AW42" s="8">
        <f t="shared" si="61"/>
        <v>78638</v>
      </c>
      <c r="AX42" s="8">
        <f t="shared" si="61"/>
        <v>78638</v>
      </c>
      <c r="AY42" s="8">
        <f t="shared" si="61"/>
        <v>78638</v>
      </c>
      <c r="AZ42" s="8">
        <f t="shared" si="61"/>
        <v>78638</v>
      </c>
      <c r="BA42" s="8">
        <f t="shared" si="61"/>
        <v>78638</v>
      </c>
      <c r="BB42" s="8">
        <f t="shared" si="61"/>
        <v>78638</v>
      </c>
      <c r="BC42" s="8">
        <f t="shared" si="61"/>
        <v>78638</v>
      </c>
      <c r="BD42" s="8">
        <f t="shared" si="61"/>
        <v>76998</v>
      </c>
      <c r="BE42" s="8">
        <f t="shared" si="61"/>
        <v>76998</v>
      </c>
      <c r="BF42" s="8">
        <f t="shared" si="61"/>
        <v>78638</v>
      </c>
      <c r="BG42" s="8">
        <f t="shared" si="61"/>
        <v>78638</v>
      </c>
      <c r="BH42" s="8">
        <f t="shared" si="61"/>
        <v>80278</v>
      </c>
      <c r="BI42" s="8">
        <f t="shared" si="61"/>
        <v>82328</v>
      </c>
      <c r="BJ42" s="8">
        <f t="shared" si="61"/>
        <v>82328</v>
      </c>
      <c r="BK42" s="8">
        <f t="shared" si="61"/>
        <v>82328</v>
      </c>
      <c r="BL42" s="8">
        <f t="shared" si="61"/>
        <v>82328</v>
      </c>
      <c r="BM42" s="8">
        <f t="shared" si="61"/>
        <v>84378</v>
      </c>
      <c r="BN42" s="8">
        <f t="shared" si="61"/>
        <v>86838</v>
      </c>
      <c r="BO42" s="8">
        <f t="shared" si="61"/>
        <v>86838</v>
      </c>
      <c r="BP42" s="8">
        <f t="shared" si="61"/>
        <v>84378</v>
      </c>
      <c r="BQ42" s="8">
        <f t="shared" si="61"/>
        <v>80278</v>
      </c>
      <c r="BR42" s="8">
        <f t="shared" si="61"/>
        <v>80278</v>
      </c>
      <c r="BS42" s="8">
        <f t="shared" si="61"/>
        <v>82328</v>
      </c>
      <c r="BT42" s="8">
        <f t="shared" si="61"/>
        <v>82328</v>
      </c>
      <c r="BU42" s="8">
        <f t="shared" ref="BU42:CZ42" si="62">ROUND(BU22*0.82,)</f>
        <v>75358</v>
      </c>
      <c r="BV42" s="8">
        <f t="shared" si="62"/>
        <v>75727</v>
      </c>
      <c r="BW42" s="8">
        <f t="shared" si="62"/>
        <v>75727</v>
      </c>
      <c r="BX42" s="8">
        <f t="shared" si="62"/>
        <v>75727</v>
      </c>
      <c r="BY42" s="8">
        <f t="shared" si="62"/>
        <v>74497</v>
      </c>
      <c r="BZ42" s="8">
        <f t="shared" si="62"/>
        <v>74497</v>
      </c>
      <c r="CA42" s="8">
        <f t="shared" si="62"/>
        <v>75727</v>
      </c>
      <c r="CB42" s="8">
        <f t="shared" si="62"/>
        <v>75727</v>
      </c>
      <c r="CC42" s="8">
        <f t="shared" si="62"/>
        <v>75727</v>
      </c>
      <c r="CD42" s="8">
        <f t="shared" si="62"/>
        <v>66297</v>
      </c>
      <c r="CE42" s="8">
        <f t="shared" si="62"/>
        <v>66297</v>
      </c>
      <c r="CF42" s="8">
        <f t="shared" si="62"/>
        <v>66297</v>
      </c>
      <c r="CG42" s="8">
        <f t="shared" si="62"/>
        <v>66297</v>
      </c>
      <c r="CH42" s="8">
        <f t="shared" si="62"/>
        <v>66297</v>
      </c>
      <c r="CI42" s="8">
        <f t="shared" si="62"/>
        <v>66297</v>
      </c>
      <c r="CJ42" s="8">
        <f t="shared" si="62"/>
        <v>66297</v>
      </c>
      <c r="CK42" s="8">
        <f t="shared" si="62"/>
        <v>66297</v>
      </c>
      <c r="CL42" s="8">
        <f t="shared" si="62"/>
        <v>66297</v>
      </c>
      <c r="CM42" s="8">
        <f t="shared" si="62"/>
        <v>66297</v>
      </c>
      <c r="CN42" s="8">
        <f t="shared" si="62"/>
        <v>66297</v>
      </c>
      <c r="CO42" s="8">
        <f t="shared" si="62"/>
        <v>66297</v>
      </c>
      <c r="CP42" s="8">
        <f t="shared" si="62"/>
        <v>66297</v>
      </c>
      <c r="CQ42" s="8">
        <f t="shared" si="62"/>
        <v>66297</v>
      </c>
      <c r="CR42" s="8">
        <f t="shared" si="62"/>
        <v>66297</v>
      </c>
      <c r="CS42" s="8">
        <f t="shared" si="62"/>
        <v>66297</v>
      </c>
      <c r="CT42" s="8">
        <f t="shared" si="62"/>
        <v>66297</v>
      </c>
      <c r="CU42" s="8">
        <f t="shared" si="62"/>
        <v>66297</v>
      </c>
      <c r="CV42" s="8">
        <f t="shared" si="62"/>
        <v>66297</v>
      </c>
      <c r="CW42" s="8">
        <f t="shared" si="62"/>
        <v>66297</v>
      </c>
      <c r="CX42" s="8">
        <f t="shared" si="62"/>
        <v>66297</v>
      </c>
      <c r="CY42" s="8">
        <f t="shared" si="62"/>
        <v>66297</v>
      </c>
      <c r="CZ42" s="8">
        <f t="shared" si="62"/>
        <v>66297</v>
      </c>
      <c r="DA42" s="8">
        <f t="shared" ref="DA42:DU42" si="63">ROUND(DA22*0.82,)</f>
        <v>58630</v>
      </c>
      <c r="DB42" s="8">
        <f t="shared" si="63"/>
        <v>58630</v>
      </c>
      <c r="DC42" s="8">
        <f t="shared" si="63"/>
        <v>59040</v>
      </c>
      <c r="DD42" s="8">
        <f t="shared" si="63"/>
        <v>59040</v>
      </c>
      <c r="DE42" s="8">
        <f t="shared" si="63"/>
        <v>58630</v>
      </c>
      <c r="DF42" s="8">
        <f t="shared" si="63"/>
        <v>58630</v>
      </c>
      <c r="DG42" s="8">
        <f t="shared" si="63"/>
        <v>58630</v>
      </c>
      <c r="DH42" s="8">
        <f t="shared" si="63"/>
        <v>58630</v>
      </c>
      <c r="DI42" s="8">
        <f t="shared" si="63"/>
        <v>58630</v>
      </c>
      <c r="DJ42" s="8">
        <f t="shared" si="63"/>
        <v>59040</v>
      </c>
      <c r="DK42" s="8">
        <f t="shared" si="63"/>
        <v>59040</v>
      </c>
      <c r="DL42" s="8">
        <f t="shared" si="63"/>
        <v>58630</v>
      </c>
      <c r="DM42" s="8">
        <f t="shared" si="63"/>
        <v>58630</v>
      </c>
      <c r="DN42" s="8">
        <f t="shared" si="63"/>
        <v>58630</v>
      </c>
      <c r="DO42" s="8">
        <f t="shared" si="63"/>
        <v>57810</v>
      </c>
      <c r="DP42" s="8">
        <f t="shared" si="63"/>
        <v>57810</v>
      </c>
      <c r="DQ42" s="8">
        <f t="shared" si="63"/>
        <v>58384</v>
      </c>
      <c r="DR42" s="8">
        <f t="shared" si="63"/>
        <v>58384</v>
      </c>
      <c r="DS42" s="8">
        <f t="shared" si="63"/>
        <v>57810</v>
      </c>
      <c r="DT42" s="8">
        <f t="shared" si="63"/>
        <v>57810</v>
      </c>
      <c r="DU42" s="8">
        <f t="shared" si="63"/>
        <v>57810</v>
      </c>
      <c r="DV42" s="8">
        <f t="shared" ref="DV42:ED42" si="64">ROUND(DV22*0.82,)</f>
        <v>57810</v>
      </c>
      <c r="DW42" s="8">
        <f t="shared" si="64"/>
        <v>57810</v>
      </c>
      <c r="DX42" s="8">
        <f t="shared" si="64"/>
        <v>58384</v>
      </c>
      <c r="DY42" s="8">
        <f t="shared" si="64"/>
        <v>58384</v>
      </c>
      <c r="DZ42" s="8">
        <f t="shared" si="64"/>
        <v>57810</v>
      </c>
      <c r="EA42" s="8">
        <f t="shared" si="64"/>
        <v>57810</v>
      </c>
      <c r="EB42" s="8">
        <f t="shared" si="64"/>
        <v>57810</v>
      </c>
      <c r="EC42" s="8">
        <f t="shared" si="64"/>
        <v>57810</v>
      </c>
      <c r="ED42" s="8">
        <f t="shared" si="64"/>
        <v>58630</v>
      </c>
    </row>
    <row r="43" spans="1:134" s="50" customFormat="1" x14ac:dyDescent="0.2">
      <c r="A43" s="178" t="s">
        <v>223</v>
      </c>
    </row>
    <row r="44" spans="1:134" s="50" customFormat="1" ht="12.75" hidden="1" thickBot="1" x14ac:dyDescent="0.25">
      <c r="A44" s="163" t="s">
        <v>182</v>
      </c>
    </row>
    <row r="45" spans="1:134" s="50" customFormat="1" ht="12.75" hidden="1" x14ac:dyDescent="0.2">
      <c r="A45" s="161" t="s">
        <v>181</v>
      </c>
    </row>
    <row r="46" spans="1:134" s="50" customFormat="1" hidden="1" x14ac:dyDescent="0.2">
      <c r="A46" s="48"/>
    </row>
    <row r="47" spans="1:134" s="50" customFormat="1" hidden="1" x14ac:dyDescent="0.2">
      <c r="A47" s="164" t="s">
        <v>183</v>
      </c>
    </row>
    <row r="48" spans="1:134" ht="25.5" hidden="1" x14ac:dyDescent="0.2">
      <c r="A48" s="162" t="s">
        <v>184</v>
      </c>
    </row>
    <row r="49" spans="1:1" hidden="1" x14ac:dyDescent="0.2">
      <c r="A49" s="164" t="s">
        <v>185</v>
      </c>
    </row>
    <row r="50" spans="1:1" x14ac:dyDescent="0.2">
      <c r="A50" s="165"/>
    </row>
    <row r="51" spans="1:1" x14ac:dyDescent="0.2">
      <c r="A51" s="71" t="s">
        <v>66</v>
      </c>
    </row>
    <row r="52" spans="1:1" x14ac:dyDescent="0.2">
      <c r="A52" s="63" t="s">
        <v>78</v>
      </c>
    </row>
    <row r="53" spans="1:1" ht="10.7" customHeight="1" x14ac:dyDescent="0.2">
      <c r="A53" s="43" t="s">
        <v>67</v>
      </c>
    </row>
    <row r="54" spans="1:1" x14ac:dyDescent="0.2">
      <c r="A54" s="43" t="s">
        <v>89</v>
      </c>
    </row>
    <row r="55" spans="1:1" ht="13.35" customHeight="1" x14ac:dyDescent="0.2">
      <c r="A55" s="43" t="s">
        <v>68</v>
      </c>
    </row>
    <row r="56" spans="1:1" ht="13.35" customHeight="1" x14ac:dyDescent="0.2">
      <c r="A56" s="43" t="s">
        <v>69</v>
      </c>
    </row>
    <row r="57" spans="1:1" ht="12.6" customHeight="1" x14ac:dyDescent="0.2">
      <c r="A57" s="159" t="s">
        <v>162</v>
      </c>
    </row>
    <row r="58" spans="1:1" ht="13.35" customHeight="1" thickBot="1" x14ac:dyDescent="0.25"/>
    <row r="59" spans="1:1" ht="11.45" hidden="1" customHeight="1" x14ac:dyDescent="0.2">
      <c r="A59" s="99" t="s">
        <v>70</v>
      </c>
    </row>
    <row r="60" spans="1:1" ht="72.75" hidden="1" thickBot="1" x14ac:dyDescent="0.25">
      <c r="A60" s="112" t="s">
        <v>103</v>
      </c>
    </row>
    <row r="61" spans="1:1" ht="12.75" thickBot="1" x14ac:dyDescent="0.25">
      <c r="A61" s="99" t="s">
        <v>70</v>
      </c>
    </row>
    <row r="62" spans="1:1" ht="144.75" thickBot="1" x14ac:dyDescent="0.25">
      <c r="A62" s="167" t="s">
        <v>274</v>
      </c>
    </row>
  </sheetData>
  <mergeCells count="1">
    <mergeCell ref="A1:A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30"/>
  <dimension ref="A1:AM54"/>
  <sheetViews>
    <sheetView zoomScale="90" zoomScaleNormal="90" workbookViewId="0">
      <selection activeCell="I1" sqref="I1:L1048576"/>
    </sheetView>
  </sheetViews>
  <sheetFormatPr defaultColWidth="9" defaultRowHeight="12" x14ac:dyDescent="0.2"/>
  <cols>
    <col min="1" max="1" width="84.5703125" style="48" customWidth="1"/>
    <col min="2" max="7" width="9" style="48" customWidth="1"/>
    <col min="8" max="8" width="9" style="48"/>
    <col min="9" max="12" width="0" style="48" hidden="1" customWidth="1"/>
    <col min="13" max="16384" width="9" style="48"/>
  </cols>
  <sheetData>
    <row r="1" spans="1:39" s="51" customFormat="1" ht="28.5" customHeight="1" x14ac:dyDescent="0.2">
      <c r="A1" s="228" t="s">
        <v>82</v>
      </c>
    </row>
    <row r="2" spans="1:39" s="51" customFormat="1" x14ac:dyDescent="0.2">
      <c r="A2" s="228"/>
    </row>
    <row r="3" spans="1:39" s="51" customFormat="1" x14ac:dyDescent="0.2">
      <c r="A3" s="97" t="s">
        <v>91</v>
      </c>
    </row>
    <row r="4" spans="1:39" s="52" customFormat="1" ht="21" customHeight="1" x14ac:dyDescent="0.2">
      <c r="A4" s="98" t="s">
        <v>64</v>
      </c>
      <c r="B4" s="135" t="e">
        <f>'C завтраками| Bed and breakfast'!#REF!</f>
        <v>#REF!</v>
      </c>
      <c r="C4" s="135" t="e">
        <f>'C завтраками| Bed and breakfast'!#REF!</f>
        <v>#REF!</v>
      </c>
      <c r="D4" s="135" t="e">
        <f>'C завтраками| Bed and breakfast'!#REF!</f>
        <v>#REF!</v>
      </c>
      <c r="E4" s="135" t="e">
        <f>'C завтраками| Bed and breakfast'!#REF!</f>
        <v>#REF!</v>
      </c>
      <c r="F4" s="135" t="e">
        <f>'C завтраками| Bed and breakfast'!#REF!</f>
        <v>#REF!</v>
      </c>
      <c r="G4" s="135" t="e">
        <f>'C завтраками| Bed and breakfast'!#REF!</f>
        <v>#REF!</v>
      </c>
      <c r="H4" s="135" t="e">
        <f>'C завтраками| Bed and breakfast'!#REF!</f>
        <v>#REF!</v>
      </c>
      <c r="I4" s="135" t="e">
        <f>'C завтраками| Bed and breakfast'!#REF!</f>
        <v>#REF!</v>
      </c>
      <c r="J4" s="135" t="e">
        <f>'C завтраками| Bed and breakfast'!#REF!</f>
        <v>#REF!</v>
      </c>
      <c r="K4" s="135" t="e">
        <f>'C завтраками| Bed and breakfast'!#REF!</f>
        <v>#REF!</v>
      </c>
      <c r="L4" s="135" t="e">
        <f>'C завтраками| Bed and breakfast'!#REF!</f>
        <v>#REF!</v>
      </c>
      <c r="M4" s="135" t="e">
        <f>'C завтраками| Bed and breakfast'!#REF!</f>
        <v>#REF!</v>
      </c>
      <c r="N4" s="135" t="e">
        <f>'C завтраками| Bed and breakfast'!#REF!</f>
        <v>#REF!</v>
      </c>
      <c r="O4" s="135" t="e">
        <f>'C завтраками| Bed and breakfast'!#REF!</f>
        <v>#REF!</v>
      </c>
      <c r="P4" s="135" t="e">
        <f>'C завтраками| Bed and breakfast'!#REF!</f>
        <v>#REF!</v>
      </c>
      <c r="Q4" s="135" t="e">
        <f>'C завтраками| Bed and breakfast'!#REF!</f>
        <v>#REF!</v>
      </c>
      <c r="R4" s="135" t="e">
        <f>'C завтраками| Bed and breakfast'!#REF!</f>
        <v>#REF!</v>
      </c>
      <c r="S4" s="135" t="e">
        <f>'C завтраками| Bed and breakfast'!#REF!</f>
        <v>#REF!</v>
      </c>
      <c r="T4" s="135" t="e">
        <f>'C завтраками| Bed and breakfast'!#REF!</f>
        <v>#REF!</v>
      </c>
      <c r="U4" s="135" t="e">
        <f>'C завтраками| Bed and breakfast'!#REF!</f>
        <v>#REF!</v>
      </c>
      <c r="V4" s="135" t="e">
        <f>'C завтраками| Bed and breakfast'!#REF!</f>
        <v>#REF!</v>
      </c>
      <c r="W4" s="135" t="e">
        <f>'C завтраками| Bed and breakfast'!#REF!</f>
        <v>#REF!</v>
      </c>
      <c r="X4" s="135" t="e">
        <f>'C завтраками| Bed and breakfast'!#REF!</f>
        <v>#REF!</v>
      </c>
      <c r="Y4" s="135" t="e">
        <f>'C завтраками| Bed and breakfast'!#REF!</f>
        <v>#REF!</v>
      </c>
      <c r="Z4" s="135" t="e">
        <f>'C завтраками| Bed and breakfast'!#REF!</f>
        <v>#REF!</v>
      </c>
      <c r="AA4" s="135" t="e">
        <f>'C завтраками| Bed and breakfast'!#REF!</f>
        <v>#REF!</v>
      </c>
      <c r="AB4" s="135" t="e">
        <f>'C завтраками| Bed and breakfast'!#REF!</f>
        <v>#REF!</v>
      </c>
      <c r="AC4" s="135" t="e">
        <f>'C завтраками| Bed and breakfast'!#REF!</f>
        <v>#REF!</v>
      </c>
      <c r="AD4" s="135" t="e">
        <f>'C завтраками| Bed and breakfast'!#REF!</f>
        <v>#REF!</v>
      </c>
      <c r="AE4" s="135" t="e">
        <f>'C завтраками| Bed and breakfast'!#REF!</f>
        <v>#REF!</v>
      </c>
      <c r="AF4" s="135" t="e">
        <f>'C завтраками| Bed and breakfast'!#REF!</f>
        <v>#REF!</v>
      </c>
      <c r="AG4" s="135" t="e">
        <f>'C завтраками| Bed and breakfast'!#REF!</f>
        <v>#REF!</v>
      </c>
      <c r="AH4" s="135" t="e">
        <f>'C завтраками| Bed and breakfast'!#REF!</f>
        <v>#REF!</v>
      </c>
      <c r="AI4" s="135" t="e">
        <f>'C завтраками| Bed and breakfast'!#REF!</f>
        <v>#REF!</v>
      </c>
      <c r="AJ4" s="135" t="e">
        <f>'C завтраками| Bed and breakfast'!#REF!</f>
        <v>#REF!</v>
      </c>
      <c r="AK4" s="135" t="e">
        <f>'C завтраками| Bed and breakfast'!#REF!</f>
        <v>#REF!</v>
      </c>
      <c r="AL4" s="135" t="e">
        <f>'C завтраками| Bed and breakfast'!#REF!</f>
        <v>#REF!</v>
      </c>
      <c r="AM4" s="135" t="e">
        <f>'C завтраками| Bed and breakfast'!#REF!</f>
        <v>#REF!</v>
      </c>
    </row>
    <row r="5" spans="1:39" s="53" customFormat="1" ht="22.5" customHeight="1" x14ac:dyDescent="0.2">
      <c r="A5" s="98"/>
      <c r="B5" s="135" t="e">
        <f>'C завтраками| Bed and breakfast'!#REF!</f>
        <v>#REF!</v>
      </c>
      <c r="C5" s="135" t="e">
        <f>'C завтраками| Bed and breakfast'!#REF!</f>
        <v>#REF!</v>
      </c>
      <c r="D5" s="135" t="e">
        <f>'C завтраками| Bed and breakfast'!#REF!</f>
        <v>#REF!</v>
      </c>
      <c r="E5" s="135" t="e">
        <f>'C завтраками| Bed and breakfast'!#REF!</f>
        <v>#REF!</v>
      </c>
      <c r="F5" s="135" t="e">
        <f>'C завтраками| Bed and breakfast'!#REF!</f>
        <v>#REF!</v>
      </c>
      <c r="G5" s="135" t="e">
        <f>'C завтраками| Bed and breakfast'!#REF!</f>
        <v>#REF!</v>
      </c>
      <c r="H5" s="135" t="e">
        <f>'C завтраками| Bed and breakfast'!#REF!</f>
        <v>#REF!</v>
      </c>
      <c r="I5" s="135" t="e">
        <f>'C завтраками| Bed and breakfast'!#REF!</f>
        <v>#REF!</v>
      </c>
      <c r="J5" s="135" t="e">
        <f>'C завтраками| Bed and breakfast'!#REF!</f>
        <v>#REF!</v>
      </c>
      <c r="K5" s="135" t="e">
        <f>'C завтраками| Bed and breakfast'!#REF!</f>
        <v>#REF!</v>
      </c>
      <c r="L5" s="135" t="e">
        <f>'C завтраками| Bed and breakfast'!#REF!</f>
        <v>#REF!</v>
      </c>
      <c r="M5" s="135" t="e">
        <f>'C завтраками| Bed and breakfast'!#REF!</f>
        <v>#REF!</v>
      </c>
      <c r="N5" s="135" t="e">
        <f>'C завтраками| Bed and breakfast'!#REF!</f>
        <v>#REF!</v>
      </c>
      <c r="O5" s="135" t="e">
        <f>'C завтраками| Bed and breakfast'!#REF!</f>
        <v>#REF!</v>
      </c>
      <c r="P5" s="135" t="e">
        <f>'C завтраками| Bed and breakfast'!#REF!</f>
        <v>#REF!</v>
      </c>
      <c r="Q5" s="135" t="e">
        <f>'C завтраками| Bed and breakfast'!#REF!</f>
        <v>#REF!</v>
      </c>
      <c r="R5" s="135" t="e">
        <f>'C завтраками| Bed and breakfast'!#REF!</f>
        <v>#REF!</v>
      </c>
      <c r="S5" s="135" t="e">
        <f>'C завтраками| Bed and breakfast'!#REF!</f>
        <v>#REF!</v>
      </c>
      <c r="T5" s="135" t="e">
        <f>'C завтраками| Bed and breakfast'!#REF!</f>
        <v>#REF!</v>
      </c>
      <c r="U5" s="135" t="e">
        <f>'C завтраками| Bed and breakfast'!#REF!</f>
        <v>#REF!</v>
      </c>
      <c r="V5" s="135" t="e">
        <f>'C завтраками| Bed and breakfast'!#REF!</f>
        <v>#REF!</v>
      </c>
      <c r="W5" s="135" t="e">
        <f>'C завтраками| Bed and breakfast'!#REF!</f>
        <v>#REF!</v>
      </c>
      <c r="X5" s="135" t="e">
        <f>'C завтраками| Bed and breakfast'!#REF!</f>
        <v>#REF!</v>
      </c>
      <c r="Y5" s="135" t="e">
        <f>'C завтраками| Bed and breakfast'!#REF!</f>
        <v>#REF!</v>
      </c>
      <c r="Z5" s="135" t="e">
        <f>'C завтраками| Bed and breakfast'!#REF!</f>
        <v>#REF!</v>
      </c>
      <c r="AA5" s="135" t="e">
        <f>'C завтраками| Bed and breakfast'!#REF!</f>
        <v>#REF!</v>
      </c>
      <c r="AB5" s="135" t="e">
        <f>'C завтраками| Bed and breakfast'!#REF!</f>
        <v>#REF!</v>
      </c>
      <c r="AC5" s="135" t="e">
        <f>'C завтраками| Bed and breakfast'!#REF!</f>
        <v>#REF!</v>
      </c>
      <c r="AD5" s="135" t="e">
        <f>'C завтраками| Bed and breakfast'!#REF!</f>
        <v>#REF!</v>
      </c>
      <c r="AE5" s="135" t="e">
        <f>'C завтраками| Bed and breakfast'!#REF!</f>
        <v>#REF!</v>
      </c>
      <c r="AF5" s="135" t="e">
        <f>'C завтраками| Bed and breakfast'!#REF!</f>
        <v>#REF!</v>
      </c>
      <c r="AG5" s="135" t="e">
        <f>'C завтраками| Bed and breakfast'!#REF!</f>
        <v>#REF!</v>
      </c>
      <c r="AH5" s="135" t="e">
        <f>'C завтраками| Bed and breakfast'!#REF!</f>
        <v>#REF!</v>
      </c>
      <c r="AI5" s="135" t="e">
        <f>'C завтраками| Bed and breakfast'!#REF!</f>
        <v>#REF!</v>
      </c>
      <c r="AJ5" s="135" t="e">
        <f>'C завтраками| Bed and breakfast'!#REF!</f>
        <v>#REF!</v>
      </c>
      <c r="AK5" s="135" t="e">
        <f>'C завтраками| Bed and breakfast'!#REF!</f>
        <v>#REF!</v>
      </c>
      <c r="AL5" s="135" t="e">
        <f>'C завтраками| Bed and breakfast'!#REF!</f>
        <v>#REF!</v>
      </c>
      <c r="AM5" s="135" t="e">
        <f>'C завтраками| Bed and breakfast'!#REF!</f>
        <v>#REF!</v>
      </c>
    </row>
    <row r="6" spans="1:39" s="53" customFormat="1" x14ac:dyDescent="0.2">
      <c r="A6" s="42" t="s">
        <v>83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39" s="53" customFormat="1" x14ac:dyDescent="0.2">
      <c r="A7" s="88">
        <v>1</v>
      </c>
      <c r="B7" s="42" t="e">
        <f>'C завтраками| Bed and breakfast'!#REF!</f>
        <v>#REF!</v>
      </c>
      <c r="C7" s="42" t="e">
        <f>'C завтраками| Bed and breakfast'!#REF!</f>
        <v>#REF!</v>
      </c>
      <c r="D7" s="42" t="e">
        <f>'C завтраками| Bed and breakfast'!#REF!</f>
        <v>#REF!</v>
      </c>
      <c r="E7" s="42" t="e">
        <f>'C завтраками| Bed and breakfast'!#REF!</f>
        <v>#REF!</v>
      </c>
      <c r="F7" s="42" t="e">
        <f>'C завтраками| Bed and breakfast'!#REF!</f>
        <v>#REF!</v>
      </c>
      <c r="G7" s="42" t="e">
        <f>'C завтраками| Bed and breakfast'!#REF!</f>
        <v>#REF!</v>
      </c>
      <c r="H7" s="42" t="e">
        <f>'C завтраками| Bed and breakfast'!#REF!</f>
        <v>#REF!</v>
      </c>
      <c r="I7" s="42" t="e">
        <f>'C завтраками| Bed and breakfast'!#REF!</f>
        <v>#REF!</v>
      </c>
      <c r="J7" s="42" t="e">
        <f>'C завтраками| Bed and breakfast'!#REF!</f>
        <v>#REF!</v>
      </c>
      <c r="K7" s="42" t="e">
        <f>'C завтраками| Bed and breakfast'!#REF!</f>
        <v>#REF!</v>
      </c>
      <c r="L7" s="42" t="e">
        <f>'C завтраками| Bed and breakfast'!#REF!</f>
        <v>#REF!</v>
      </c>
      <c r="M7" s="42" t="e">
        <f>'C завтраками| Bed and breakfast'!#REF!</f>
        <v>#REF!</v>
      </c>
      <c r="N7" s="42" t="e">
        <f>'C завтраками| Bed and breakfast'!#REF!</f>
        <v>#REF!</v>
      </c>
      <c r="O7" s="42" t="e">
        <f>'C завтраками| Bed and breakfast'!#REF!</f>
        <v>#REF!</v>
      </c>
      <c r="P7" s="42" t="e">
        <f>'C завтраками| Bed and breakfast'!#REF!</f>
        <v>#REF!</v>
      </c>
      <c r="Q7" s="42" t="e">
        <f>'C завтраками| Bed and breakfast'!#REF!</f>
        <v>#REF!</v>
      </c>
      <c r="R7" s="42" t="e">
        <f>'C завтраками| Bed and breakfast'!#REF!</f>
        <v>#REF!</v>
      </c>
      <c r="S7" s="42" t="e">
        <f>'C завтраками| Bed and breakfast'!#REF!</f>
        <v>#REF!</v>
      </c>
      <c r="T7" s="42" t="e">
        <f>'C завтраками| Bed and breakfast'!#REF!</f>
        <v>#REF!</v>
      </c>
      <c r="U7" s="42" t="e">
        <f>'C завтраками| Bed and breakfast'!#REF!</f>
        <v>#REF!</v>
      </c>
      <c r="V7" s="42" t="e">
        <f>'C завтраками| Bed and breakfast'!#REF!</f>
        <v>#REF!</v>
      </c>
      <c r="W7" s="42" t="e">
        <f>'C завтраками| Bed and breakfast'!#REF!</f>
        <v>#REF!</v>
      </c>
      <c r="X7" s="42" t="e">
        <f>'C завтраками| Bed and breakfast'!#REF!</f>
        <v>#REF!</v>
      </c>
      <c r="Y7" s="42" t="e">
        <f>'C завтраками| Bed and breakfast'!#REF!</f>
        <v>#REF!</v>
      </c>
      <c r="Z7" s="42" t="e">
        <f>'C завтраками| Bed and breakfast'!#REF!</f>
        <v>#REF!</v>
      </c>
      <c r="AA7" s="42" t="e">
        <f>'C завтраками| Bed and breakfast'!#REF!</f>
        <v>#REF!</v>
      </c>
      <c r="AB7" s="42" t="e">
        <f>'C завтраками| Bed and breakfast'!#REF!</f>
        <v>#REF!</v>
      </c>
      <c r="AC7" s="42" t="e">
        <f>'C завтраками| Bed and breakfast'!#REF!</f>
        <v>#REF!</v>
      </c>
      <c r="AD7" s="42" t="e">
        <f>'C завтраками| Bed and breakfast'!#REF!</f>
        <v>#REF!</v>
      </c>
      <c r="AE7" s="42" t="e">
        <f>'C завтраками| Bed and breakfast'!#REF!</f>
        <v>#REF!</v>
      </c>
      <c r="AF7" s="42" t="e">
        <f>'C завтраками| Bed and breakfast'!#REF!</f>
        <v>#REF!</v>
      </c>
      <c r="AG7" s="42" t="e">
        <f>'C завтраками| Bed and breakfast'!#REF!</f>
        <v>#REF!</v>
      </c>
      <c r="AH7" s="42" t="e">
        <f>'C завтраками| Bed and breakfast'!#REF!</f>
        <v>#REF!</v>
      </c>
      <c r="AI7" s="42" t="e">
        <f>'C завтраками| Bed and breakfast'!#REF!</f>
        <v>#REF!</v>
      </c>
      <c r="AJ7" s="42" t="e">
        <f>'C завтраками| Bed and breakfast'!#REF!</f>
        <v>#REF!</v>
      </c>
      <c r="AK7" s="42" t="e">
        <f>'C завтраками| Bed and breakfast'!#REF!</f>
        <v>#REF!</v>
      </c>
      <c r="AL7" s="42" t="e">
        <f>'C завтраками| Bed and breakfast'!#REF!</f>
        <v>#REF!</v>
      </c>
      <c r="AM7" s="42" t="e">
        <f>'C завтраками| Bed and breakfast'!#REF!</f>
        <v>#REF!</v>
      </c>
    </row>
    <row r="8" spans="1:39" s="53" customFormat="1" x14ac:dyDescent="0.2">
      <c r="A8" s="88">
        <v>2</v>
      </c>
      <c r="B8" s="42" t="e">
        <f>'C завтраками| Bed and breakfast'!#REF!</f>
        <v>#REF!</v>
      </c>
      <c r="C8" s="42" t="e">
        <f>'C завтраками| Bed and breakfast'!#REF!</f>
        <v>#REF!</v>
      </c>
      <c r="D8" s="42" t="e">
        <f>'C завтраками| Bed and breakfast'!#REF!</f>
        <v>#REF!</v>
      </c>
      <c r="E8" s="42" t="e">
        <f>'C завтраками| Bed and breakfast'!#REF!</f>
        <v>#REF!</v>
      </c>
      <c r="F8" s="42" t="e">
        <f>'C завтраками| Bed and breakfast'!#REF!</f>
        <v>#REF!</v>
      </c>
      <c r="G8" s="42" t="e">
        <f>'C завтраками| Bed and breakfast'!#REF!</f>
        <v>#REF!</v>
      </c>
      <c r="H8" s="42" t="e">
        <f>'C завтраками| Bed and breakfast'!#REF!</f>
        <v>#REF!</v>
      </c>
      <c r="I8" s="42" t="e">
        <f>'C завтраками| Bed and breakfast'!#REF!</f>
        <v>#REF!</v>
      </c>
      <c r="J8" s="42" t="e">
        <f>'C завтраками| Bed and breakfast'!#REF!</f>
        <v>#REF!</v>
      </c>
      <c r="K8" s="42" t="e">
        <f>'C завтраками| Bed and breakfast'!#REF!</f>
        <v>#REF!</v>
      </c>
      <c r="L8" s="42" t="e">
        <f>'C завтраками| Bed and breakfast'!#REF!</f>
        <v>#REF!</v>
      </c>
      <c r="M8" s="42" t="e">
        <f>'C завтраками| Bed and breakfast'!#REF!</f>
        <v>#REF!</v>
      </c>
      <c r="N8" s="42" t="e">
        <f>'C завтраками| Bed and breakfast'!#REF!</f>
        <v>#REF!</v>
      </c>
      <c r="O8" s="42" t="e">
        <f>'C завтраками| Bed and breakfast'!#REF!</f>
        <v>#REF!</v>
      </c>
      <c r="P8" s="42" t="e">
        <f>'C завтраками| Bed and breakfast'!#REF!</f>
        <v>#REF!</v>
      </c>
      <c r="Q8" s="42" t="e">
        <f>'C завтраками| Bed and breakfast'!#REF!</f>
        <v>#REF!</v>
      </c>
      <c r="R8" s="42" t="e">
        <f>'C завтраками| Bed and breakfast'!#REF!</f>
        <v>#REF!</v>
      </c>
      <c r="S8" s="42" t="e">
        <f>'C завтраками| Bed and breakfast'!#REF!</f>
        <v>#REF!</v>
      </c>
      <c r="T8" s="42" t="e">
        <f>'C завтраками| Bed and breakfast'!#REF!</f>
        <v>#REF!</v>
      </c>
      <c r="U8" s="42" t="e">
        <f>'C завтраками| Bed and breakfast'!#REF!</f>
        <v>#REF!</v>
      </c>
      <c r="V8" s="42" t="e">
        <f>'C завтраками| Bed and breakfast'!#REF!</f>
        <v>#REF!</v>
      </c>
      <c r="W8" s="42" t="e">
        <f>'C завтраками| Bed and breakfast'!#REF!</f>
        <v>#REF!</v>
      </c>
      <c r="X8" s="42" t="e">
        <f>'C завтраками| Bed and breakfast'!#REF!</f>
        <v>#REF!</v>
      </c>
      <c r="Y8" s="42" t="e">
        <f>'C завтраками| Bed and breakfast'!#REF!</f>
        <v>#REF!</v>
      </c>
      <c r="Z8" s="42" t="e">
        <f>'C завтраками| Bed and breakfast'!#REF!</f>
        <v>#REF!</v>
      </c>
      <c r="AA8" s="42" t="e">
        <f>'C завтраками| Bed and breakfast'!#REF!</f>
        <v>#REF!</v>
      </c>
      <c r="AB8" s="42" t="e">
        <f>'C завтраками| Bed and breakfast'!#REF!</f>
        <v>#REF!</v>
      </c>
      <c r="AC8" s="42" t="e">
        <f>'C завтраками| Bed and breakfast'!#REF!</f>
        <v>#REF!</v>
      </c>
      <c r="AD8" s="42" t="e">
        <f>'C завтраками| Bed and breakfast'!#REF!</f>
        <v>#REF!</v>
      </c>
      <c r="AE8" s="42" t="e">
        <f>'C завтраками| Bed and breakfast'!#REF!</f>
        <v>#REF!</v>
      </c>
      <c r="AF8" s="42" t="e">
        <f>'C завтраками| Bed and breakfast'!#REF!</f>
        <v>#REF!</v>
      </c>
      <c r="AG8" s="42" t="e">
        <f>'C завтраками| Bed and breakfast'!#REF!</f>
        <v>#REF!</v>
      </c>
      <c r="AH8" s="42" t="e">
        <f>'C завтраками| Bed and breakfast'!#REF!</f>
        <v>#REF!</v>
      </c>
      <c r="AI8" s="42" t="e">
        <f>'C завтраками| Bed and breakfast'!#REF!</f>
        <v>#REF!</v>
      </c>
      <c r="AJ8" s="42" t="e">
        <f>'C завтраками| Bed and breakfast'!#REF!</f>
        <v>#REF!</v>
      </c>
      <c r="AK8" s="42" t="e">
        <f>'C завтраками| Bed and breakfast'!#REF!</f>
        <v>#REF!</v>
      </c>
      <c r="AL8" s="42" t="e">
        <f>'C завтраками| Bed and breakfast'!#REF!</f>
        <v>#REF!</v>
      </c>
      <c r="AM8" s="42" t="e">
        <f>'C завтраками| Bed and breakfast'!#REF!</f>
        <v>#REF!</v>
      </c>
    </row>
    <row r="9" spans="1:39" s="53" customFormat="1" x14ac:dyDescent="0.2">
      <c r="A9" s="42" t="s">
        <v>84</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row>
    <row r="10" spans="1:39" s="53" customFormat="1" x14ac:dyDescent="0.2">
      <c r="A10" s="88">
        <f>A7</f>
        <v>1</v>
      </c>
      <c r="B10" s="42" t="e">
        <f>'C завтраками| Bed and breakfast'!#REF!</f>
        <v>#REF!</v>
      </c>
      <c r="C10" s="42" t="e">
        <f>'C завтраками| Bed and breakfast'!#REF!</f>
        <v>#REF!</v>
      </c>
      <c r="D10" s="42" t="e">
        <f>'C завтраками| Bed and breakfast'!#REF!</f>
        <v>#REF!</v>
      </c>
      <c r="E10" s="42" t="e">
        <f>'C завтраками| Bed and breakfast'!#REF!</f>
        <v>#REF!</v>
      </c>
      <c r="F10" s="42" t="e">
        <f>'C завтраками| Bed and breakfast'!#REF!</f>
        <v>#REF!</v>
      </c>
      <c r="G10" s="42" t="e">
        <f>'C завтраками| Bed and breakfast'!#REF!</f>
        <v>#REF!</v>
      </c>
      <c r="H10" s="42" t="e">
        <f>'C завтраками| Bed and breakfast'!#REF!</f>
        <v>#REF!</v>
      </c>
      <c r="I10" s="42" t="e">
        <f>'C завтраками| Bed and breakfast'!#REF!</f>
        <v>#REF!</v>
      </c>
      <c r="J10" s="42" t="e">
        <f>'C завтраками| Bed and breakfast'!#REF!</f>
        <v>#REF!</v>
      </c>
      <c r="K10" s="42" t="e">
        <f>'C завтраками| Bed and breakfast'!#REF!</f>
        <v>#REF!</v>
      </c>
      <c r="L10" s="42" t="e">
        <f>'C завтраками| Bed and breakfast'!#REF!</f>
        <v>#REF!</v>
      </c>
      <c r="M10" s="42" t="e">
        <f>'C завтраками| Bed and breakfast'!#REF!</f>
        <v>#REF!</v>
      </c>
      <c r="N10" s="42" t="e">
        <f>'C завтраками| Bed and breakfast'!#REF!</f>
        <v>#REF!</v>
      </c>
      <c r="O10" s="42" t="e">
        <f>'C завтраками| Bed and breakfast'!#REF!</f>
        <v>#REF!</v>
      </c>
      <c r="P10" s="42" t="e">
        <f>'C завтраками| Bed and breakfast'!#REF!</f>
        <v>#REF!</v>
      </c>
      <c r="Q10" s="42" t="e">
        <f>'C завтраками| Bed and breakfast'!#REF!</f>
        <v>#REF!</v>
      </c>
      <c r="R10" s="42" t="e">
        <f>'C завтраками| Bed and breakfast'!#REF!</f>
        <v>#REF!</v>
      </c>
      <c r="S10" s="42" t="e">
        <f>'C завтраками| Bed and breakfast'!#REF!</f>
        <v>#REF!</v>
      </c>
      <c r="T10" s="42" t="e">
        <f>'C завтраками| Bed and breakfast'!#REF!</f>
        <v>#REF!</v>
      </c>
      <c r="U10" s="42" t="e">
        <f>'C завтраками| Bed and breakfast'!#REF!</f>
        <v>#REF!</v>
      </c>
      <c r="V10" s="42" t="e">
        <f>'C завтраками| Bed and breakfast'!#REF!</f>
        <v>#REF!</v>
      </c>
      <c r="W10" s="42" t="e">
        <f>'C завтраками| Bed and breakfast'!#REF!</f>
        <v>#REF!</v>
      </c>
      <c r="X10" s="42" t="e">
        <f>'C завтраками| Bed and breakfast'!#REF!</f>
        <v>#REF!</v>
      </c>
      <c r="Y10" s="42" t="e">
        <f>'C завтраками| Bed and breakfast'!#REF!</f>
        <v>#REF!</v>
      </c>
      <c r="Z10" s="42" t="e">
        <f>'C завтраками| Bed and breakfast'!#REF!</f>
        <v>#REF!</v>
      </c>
      <c r="AA10" s="42" t="e">
        <f>'C завтраками| Bed and breakfast'!#REF!</f>
        <v>#REF!</v>
      </c>
      <c r="AB10" s="42" t="e">
        <f>'C завтраками| Bed and breakfast'!#REF!</f>
        <v>#REF!</v>
      </c>
      <c r="AC10" s="42" t="e">
        <f>'C завтраками| Bed and breakfast'!#REF!</f>
        <v>#REF!</v>
      </c>
      <c r="AD10" s="42" t="e">
        <f>'C завтраками| Bed and breakfast'!#REF!</f>
        <v>#REF!</v>
      </c>
      <c r="AE10" s="42" t="e">
        <f>'C завтраками| Bed and breakfast'!#REF!</f>
        <v>#REF!</v>
      </c>
      <c r="AF10" s="42" t="e">
        <f>'C завтраками| Bed and breakfast'!#REF!</f>
        <v>#REF!</v>
      </c>
      <c r="AG10" s="42" t="e">
        <f>'C завтраками| Bed and breakfast'!#REF!</f>
        <v>#REF!</v>
      </c>
      <c r="AH10" s="42" t="e">
        <f>'C завтраками| Bed and breakfast'!#REF!</f>
        <v>#REF!</v>
      </c>
      <c r="AI10" s="42" t="e">
        <f>'C завтраками| Bed and breakfast'!#REF!</f>
        <v>#REF!</v>
      </c>
      <c r="AJ10" s="42" t="e">
        <f>'C завтраками| Bed and breakfast'!#REF!</f>
        <v>#REF!</v>
      </c>
      <c r="AK10" s="42" t="e">
        <f>'C завтраками| Bed and breakfast'!#REF!</f>
        <v>#REF!</v>
      </c>
      <c r="AL10" s="42" t="e">
        <f>'C завтраками| Bed and breakfast'!#REF!</f>
        <v>#REF!</v>
      </c>
      <c r="AM10" s="42" t="e">
        <f>'C завтраками| Bed and breakfast'!#REF!</f>
        <v>#REF!</v>
      </c>
    </row>
    <row r="11" spans="1:39" s="53" customFormat="1" x14ac:dyDescent="0.2">
      <c r="A11" s="88">
        <f>A8</f>
        <v>2</v>
      </c>
      <c r="B11" s="42" t="e">
        <f>'C завтраками| Bed and breakfast'!#REF!</f>
        <v>#REF!</v>
      </c>
      <c r="C11" s="42" t="e">
        <f>'C завтраками| Bed and breakfast'!#REF!</f>
        <v>#REF!</v>
      </c>
      <c r="D11" s="42" t="e">
        <f>'C завтраками| Bed and breakfast'!#REF!</f>
        <v>#REF!</v>
      </c>
      <c r="E11" s="42" t="e">
        <f>'C завтраками| Bed and breakfast'!#REF!</f>
        <v>#REF!</v>
      </c>
      <c r="F11" s="42" t="e">
        <f>'C завтраками| Bed and breakfast'!#REF!</f>
        <v>#REF!</v>
      </c>
      <c r="G11" s="42" t="e">
        <f>'C завтраками| Bed and breakfast'!#REF!</f>
        <v>#REF!</v>
      </c>
      <c r="H11" s="42" t="e">
        <f>'C завтраками| Bed and breakfast'!#REF!</f>
        <v>#REF!</v>
      </c>
      <c r="I11" s="42" t="e">
        <f>'C завтраками| Bed and breakfast'!#REF!</f>
        <v>#REF!</v>
      </c>
      <c r="J11" s="42" t="e">
        <f>'C завтраками| Bed and breakfast'!#REF!</f>
        <v>#REF!</v>
      </c>
      <c r="K11" s="42" t="e">
        <f>'C завтраками| Bed and breakfast'!#REF!</f>
        <v>#REF!</v>
      </c>
      <c r="L11" s="42" t="e">
        <f>'C завтраками| Bed and breakfast'!#REF!</f>
        <v>#REF!</v>
      </c>
      <c r="M11" s="42" t="e">
        <f>'C завтраками| Bed and breakfast'!#REF!</f>
        <v>#REF!</v>
      </c>
      <c r="N11" s="42" t="e">
        <f>'C завтраками| Bed and breakfast'!#REF!</f>
        <v>#REF!</v>
      </c>
      <c r="O11" s="42" t="e">
        <f>'C завтраками| Bed and breakfast'!#REF!</f>
        <v>#REF!</v>
      </c>
      <c r="P11" s="42" t="e">
        <f>'C завтраками| Bed and breakfast'!#REF!</f>
        <v>#REF!</v>
      </c>
      <c r="Q11" s="42" t="e">
        <f>'C завтраками| Bed and breakfast'!#REF!</f>
        <v>#REF!</v>
      </c>
      <c r="R11" s="42" t="e">
        <f>'C завтраками| Bed and breakfast'!#REF!</f>
        <v>#REF!</v>
      </c>
      <c r="S11" s="42" t="e">
        <f>'C завтраками| Bed and breakfast'!#REF!</f>
        <v>#REF!</v>
      </c>
      <c r="T11" s="42" t="e">
        <f>'C завтраками| Bed and breakfast'!#REF!</f>
        <v>#REF!</v>
      </c>
      <c r="U11" s="42" t="e">
        <f>'C завтраками| Bed and breakfast'!#REF!</f>
        <v>#REF!</v>
      </c>
      <c r="V11" s="42" t="e">
        <f>'C завтраками| Bed and breakfast'!#REF!</f>
        <v>#REF!</v>
      </c>
      <c r="W11" s="42" t="e">
        <f>'C завтраками| Bed and breakfast'!#REF!</f>
        <v>#REF!</v>
      </c>
      <c r="X11" s="42" t="e">
        <f>'C завтраками| Bed and breakfast'!#REF!</f>
        <v>#REF!</v>
      </c>
      <c r="Y11" s="42" t="e">
        <f>'C завтраками| Bed and breakfast'!#REF!</f>
        <v>#REF!</v>
      </c>
      <c r="Z11" s="42" t="e">
        <f>'C завтраками| Bed and breakfast'!#REF!</f>
        <v>#REF!</v>
      </c>
      <c r="AA11" s="42" t="e">
        <f>'C завтраками| Bed and breakfast'!#REF!</f>
        <v>#REF!</v>
      </c>
      <c r="AB11" s="42" t="e">
        <f>'C завтраками| Bed and breakfast'!#REF!</f>
        <v>#REF!</v>
      </c>
      <c r="AC11" s="42" t="e">
        <f>'C завтраками| Bed and breakfast'!#REF!</f>
        <v>#REF!</v>
      </c>
      <c r="AD11" s="42" t="e">
        <f>'C завтраками| Bed and breakfast'!#REF!</f>
        <v>#REF!</v>
      </c>
      <c r="AE11" s="42" t="e">
        <f>'C завтраками| Bed and breakfast'!#REF!</f>
        <v>#REF!</v>
      </c>
      <c r="AF11" s="42" t="e">
        <f>'C завтраками| Bed and breakfast'!#REF!</f>
        <v>#REF!</v>
      </c>
      <c r="AG11" s="42" t="e">
        <f>'C завтраками| Bed and breakfast'!#REF!</f>
        <v>#REF!</v>
      </c>
      <c r="AH11" s="42" t="e">
        <f>'C завтраками| Bed and breakfast'!#REF!</f>
        <v>#REF!</v>
      </c>
      <c r="AI11" s="42" t="e">
        <f>'C завтраками| Bed and breakfast'!#REF!</f>
        <v>#REF!</v>
      </c>
      <c r="AJ11" s="42" t="e">
        <f>'C завтраками| Bed and breakfast'!#REF!</f>
        <v>#REF!</v>
      </c>
      <c r="AK11" s="42" t="e">
        <f>'C завтраками| Bed and breakfast'!#REF!</f>
        <v>#REF!</v>
      </c>
      <c r="AL11" s="42" t="e">
        <f>'C завтраками| Bed and breakfast'!#REF!</f>
        <v>#REF!</v>
      </c>
      <c r="AM11" s="42" t="e">
        <f>'C завтраками| Bed and breakfast'!#REF!</f>
        <v>#REF!</v>
      </c>
    </row>
    <row r="12" spans="1:39" s="53" customFormat="1" x14ac:dyDescent="0.2">
      <c r="A12" s="42" t="s">
        <v>85</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row>
    <row r="13" spans="1:39" s="53" customFormat="1" x14ac:dyDescent="0.2">
      <c r="A13" s="88">
        <f>A7</f>
        <v>1</v>
      </c>
      <c r="B13" s="42" t="e">
        <f>'C завтраками| Bed and breakfast'!#REF!</f>
        <v>#REF!</v>
      </c>
      <c r="C13" s="42" t="e">
        <f>'C завтраками| Bed and breakfast'!#REF!</f>
        <v>#REF!</v>
      </c>
      <c r="D13" s="42" t="e">
        <f>'C завтраками| Bed and breakfast'!#REF!</f>
        <v>#REF!</v>
      </c>
      <c r="E13" s="42" t="e">
        <f>'C завтраками| Bed and breakfast'!#REF!</f>
        <v>#REF!</v>
      </c>
      <c r="F13" s="42" t="e">
        <f>'C завтраками| Bed and breakfast'!#REF!</f>
        <v>#REF!</v>
      </c>
      <c r="G13" s="42" t="e">
        <f>'C завтраками| Bed and breakfast'!#REF!</f>
        <v>#REF!</v>
      </c>
      <c r="H13" s="42" t="e">
        <f>'C завтраками| Bed and breakfast'!#REF!</f>
        <v>#REF!</v>
      </c>
      <c r="I13" s="42" t="e">
        <f>'C завтраками| Bed and breakfast'!#REF!</f>
        <v>#REF!</v>
      </c>
      <c r="J13" s="42" t="e">
        <f>'C завтраками| Bed and breakfast'!#REF!</f>
        <v>#REF!</v>
      </c>
      <c r="K13" s="42" t="e">
        <f>'C завтраками| Bed and breakfast'!#REF!</f>
        <v>#REF!</v>
      </c>
      <c r="L13" s="42" t="e">
        <f>'C завтраками| Bed and breakfast'!#REF!</f>
        <v>#REF!</v>
      </c>
      <c r="M13" s="42" t="e">
        <f>'C завтраками| Bed and breakfast'!#REF!</f>
        <v>#REF!</v>
      </c>
      <c r="N13" s="42" t="e">
        <f>'C завтраками| Bed and breakfast'!#REF!</f>
        <v>#REF!</v>
      </c>
      <c r="O13" s="42" t="e">
        <f>'C завтраками| Bed and breakfast'!#REF!</f>
        <v>#REF!</v>
      </c>
      <c r="P13" s="42" t="e">
        <f>'C завтраками| Bed and breakfast'!#REF!</f>
        <v>#REF!</v>
      </c>
      <c r="Q13" s="42" t="e">
        <f>'C завтраками| Bed and breakfast'!#REF!</f>
        <v>#REF!</v>
      </c>
      <c r="R13" s="42" t="e">
        <f>'C завтраками| Bed and breakfast'!#REF!</f>
        <v>#REF!</v>
      </c>
      <c r="S13" s="42" t="e">
        <f>'C завтраками| Bed and breakfast'!#REF!</f>
        <v>#REF!</v>
      </c>
      <c r="T13" s="42" t="e">
        <f>'C завтраками| Bed and breakfast'!#REF!</f>
        <v>#REF!</v>
      </c>
      <c r="U13" s="42" t="e">
        <f>'C завтраками| Bed and breakfast'!#REF!</f>
        <v>#REF!</v>
      </c>
      <c r="V13" s="42" t="e">
        <f>'C завтраками| Bed and breakfast'!#REF!</f>
        <v>#REF!</v>
      </c>
      <c r="W13" s="42" t="e">
        <f>'C завтраками| Bed and breakfast'!#REF!</f>
        <v>#REF!</v>
      </c>
      <c r="X13" s="42" t="e">
        <f>'C завтраками| Bed and breakfast'!#REF!</f>
        <v>#REF!</v>
      </c>
      <c r="Y13" s="42" t="e">
        <f>'C завтраками| Bed and breakfast'!#REF!</f>
        <v>#REF!</v>
      </c>
      <c r="Z13" s="42" t="e">
        <f>'C завтраками| Bed and breakfast'!#REF!</f>
        <v>#REF!</v>
      </c>
      <c r="AA13" s="42" t="e">
        <f>'C завтраками| Bed and breakfast'!#REF!</f>
        <v>#REF!</v>
      </c>
      <c r="AB13" s="42" t="e">
        <f>'C завтраками| Bed and breakfast'!#REF!</f>
        <v>#REF!</v>
      </c>
      <c r="AC13" s="42" t="e">
        <f>'C завтраками| Bed and breakfast'!#REF!</f>
        <v>#REF!</v>
      </c>
      <c r="AD13" s="42" t="e">
        <f>'C завтраками| Bed and breakfast'!#REF!</f>
        <v>#REF!</v>
      </c>
      <c r="AE13" s="42" t="e">
        <f>'C завтраками| Bed and breakfast'!#REF!</f>
        <v>#REF!</v>
      </c>
      <c r="AF13" s="42" t="e">
        <f>'C завтраками| Bed and breakfast'!#REF!</f>
        <v>#REF!</v>
      </c>
      <c r="AG13" s="42" t="e">
        <f>'C завтраками| Bed and breakfast'!#REF!</f>
        <v>#REF!</v>
      </c>
      <c r="AH13" s="42" t="e">
        <f>'C завтраками| Bed and breakfast'!#REF!</f>
        <v>#REF!</v>
      </c>
      <c r="AI13" s="42" t="e">
        <f>'C завтраками| Bed and breakfast'!#REF!</f>
        <v>#REF!</v>
      </c>
      <c r="AJ13" s="42" t="e">
        <f>'C завтраками| Bed and breakfast'!#REF!</f>
        <v>#REF!</v>
      </c>
      <c r="AK13" s="42" t="e">
        <f>'C завтраками| Bed and breakfast'!#REF!</f>
        <v>#REF!</v>
      </c>
      <c r="AL13" s="42" t="e">
        <f>'C завтраками| Bed and breakfast'!#REF!</f>
        <v>#REF!</v>
      </c>
      <c r="AM13" s="42" t="e">
        <f>'C завтраками| Bed and breakfast'!#REF!</f>
        <v>#REF!</v>
      </c>
    </row>
    <row r="14" spans="1:39" s="53" customFormat="1" x14ac:dyDescent="0.2">
      <c r="A14" s="88">
        <f>A8</f>
        <v>2</v>
      </c>
      <c r="B14" s="42" t="e">
        <f>'C завтраками| Bed and breakfast'!#REF!</f>
        <v>#REF!</v>
      </c>
      <c r="C14" s="42" t="e">
        <f>'C завтраками| Bed and breakfast'!#REF!</f>
        <v>#REF!</v>
      </c>
      <c r="D14" s="42" t="e">
        <f>'C завтраками| Bed and breakfast'!#REF!</f>
        <v>#REF!</v>
      </c>
      <c r="E14" s="42" t="e">
        <f>'C завтраками| Bed and breakfast'!#REF!</f>
        <v>#REF!</v>
      </c>
      <c r="F14" s="42" t="e">
        <f>'C завтраками| Bed and breakfast'!#REF!</f>
        <v>#REF!</v>
      </c>
      <c r="G14" s="42" t="e">
        <f>'C завтраками| Bed and breakfast'!#REF!</f>
        <v>#REF!</v>
      </c>
      <c r="H14" s="42" t="e">
        <f>'C завтраками| Bed and breakfast'!#REF!</f>
        <v>#REF!</v>
      </c>
      <c r="I14" s="42" t="e">
        <f>'C завтраками| Bed and breakfast'!#REF!</f>
        <v>#REF!</v>
      </c>
      <c r="J14" s="42" t="e">
        <f>'C завтраками| Bed and breakfast'!#REF!</f>
        <v>#REF!</v>
      </c>
      <c r="K14" s="42" t="e">
        <f>'C завтраками| Bed and breakfast'!#REF!</f>
        <v>#REF!</v>
      </c>
      <c r="L14" s="42" t="e">
        <f>'C завтраками| Bed and breakfast'!#REF!</f>
        <v>#REF!</v>
      </c>
      <c r="M14" s="42" t="e">
        <f>'C завтраками| Bed and breakfast'!#REF!</f>
        <v>#REF!</v>
      </c>
      <c r="N14" s="42" t="e">
        <f>'C завтраками| Bed and breakfast'!#REF!</f>
        <v>#REF!</v>
      </c>
      <c r="O14" s="42" t="e">
        <f>'C завтраками| Bed and breakfast'!#REF!</f>
        <v>#REF!</v>
      </c>
      <c r="P14" s="42" t="e">
        <f>'C завтраками| Bed and breakfast'!#REF!</f>
        <v>#REF!</v>
      </c>
      <c r="Q14" s="42" t="e">
        <f>'C завтраками| Bed and breakfast'!#REF!</f>
        <v>#REF!</v>
      </c>
      <c r="R14" s="42" t="e">
        <f>'C завтраками| Bed and breakfast'!#REF!</f>
        <v>#REF!</v>
      </c>
      <c r="S14" s="42" t="e">
        <f>'C завтраками| Bed and breakfast'!#REF!</f>
        <v>#REF!</v>
      </c>
      <c r="T14" s="42" t="e">
        <f>'C завтраками| Bed and breakfast'!#REF!</f>
        <v>#REF!</v>
      </c>
      <c r="U14" s="42" t="e">
        <f>'C завтраками| Bed and breakfast'!#REF!</f>
        <v>#REF!</v>
      </c>
      <c r="V14" s="42" t="e">
        <f>'C завтраками| Bed and breakfast'!#REF!</f>
        <v>#REF!</v>
      </c>
      <c r="W14" s="42" t="e">
        <f>'C завтраками| Bed and breakfast'!#REF!</f>
        <v>#REF!</v>
      </c>
      <c r="X14" s="42" t="e">
        <f>'C завтраками| Bed and breakfast'!#REF!</f>
        <v>#REF!</v>
      </c>
      <c r="Y14" s="42" t="e">
        <f>'C завтраками| Bed and breakfast'!#REF!</f>
        <v>#REF!</v>
      </c>
      <c r="Z14" s="42" t="e">
        <f>'C завтраками| Bed and breakfast'!#REF!</f>
        <v>#REF!</v>
      </c>
      <c r="AA14" s="42" t="e">
        <f>'C завтраками| Bed and breakfast'!#REF!</f>
        <v>#REF!</v>
      </c>
      <c r="AB14" s="42" t="e">
        <f>'C завтраками| Bed and breakfast'!#REF!</f>
        <v>#REF!</v>
      </c>
      <c r="AC14" s="42" t="e">
        <f>'C завтраками| Bed and breakfast'!#REF!</f>
        <v>#REF!</v>
      </c>
      <c r="AD14" s="42" t="e">
        <f>'C завтраками| Bed and breakfast'!#REF!</f>
        <v>#REF!</v>
      </c>
      <c r="AE14" s="42" t="e">
        <f>'C завтраками| Bed and breakfast'!#REF!</f>
        <v>#REF!</v>
      </c>
      <c r="AF14" s="42" t="e">
        <f>'C завтраками| Bed and breakfast'!#REF!</f>
        <v>#REF!</v>
      </c>
      <c r="AG14" s="42" t="e">
        <f>'C завтраками| Bed and breakfast'!#REF!</f>
        <v>#REF!</v>
      </c>
      <c r="AH14" s="42" t="e">
        <f>'C завтраками| Bed and breakfast'!#REF!</f>
        <v>#REF!</v>
      </c>
      <c r="AI14" s="42" t="e">
        <f>'C завтраками| Bed and breakfast'!#REF!</f>
        <v>#REF!</v>
      </c>
      <c r="AJ14" s="42" t="e">
        <f>'C завтраками| Bed and breakfast'!#REF!</f>
        <v>#REF!</v>
      </c>
      <c r="AK14" s="42" t="e">
        <f>'C завтраками| Bed and breakfast'!#REF!</f>
        <v>#REF!</v>
      </c>
      <c r="AL14" s="42" t="e">
        <f>'C завтраками| Bed and breakfast'!#REF!</f>
        <v>#REF!</v>
      </c>
      <c r="AM14" s="42" t="e">
        <f>'C завтраками| Bed and breakfast'!#REF!</f>
        <v>#REF!</v>
      </c>
    </row>
    <row r="15" spans="1:39" s="53" customFormat="1" x14ac:dyDescent="0.2">
      <c r="A15" s="42" t="s">
        <v>86</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row>
    <row r="16" spans="1:39" s="53" customFormat="1" x14ac:dyDescent="0.2">
      <c r="A16" s="88">
        <f>A7</f>
        <v>1</v>
      </c>
      <c r="B16" s="42" t="e">
        <f>'C завтраками| Bed and breakfast'!#REF!</f>
        <v>#REF!</v>
      </c>
      <c r="C16" s="42" t="e">
        <f>'C завтраками| Bed and breakfast'!#REF!</f>
        <v>#REF!</v>
      </c>
      <c r="D16" s="42" t="e">
        <f>'C завтраками| Bed and breakfast'!#REF!</f>
        <v>#REF!</v>
      </c>
      <c r="E16" s="42" t="e">
        <f>'C завтраками| Bed and breakfast'!#REF!</f>
        <v>#REF!</v>
      </c>
      <c r="F16" s="42" t="e">
        <f>'C завтраками| Bed and breakfast'!#REF!</f>
        <v>#REF!</v>
      </c>
      <c r="G16" s="42" t="e">
        <f>'C завтраками| Bed and breakfast'!#REF!</f>
        <v>#REF!</v>
      </c>
      <c r="H16" s="42" t="e">
        <f>'C завтраками| Bed and breakfast'!#REF!</f>
        <v>#REF!</v>
      </c>
      <c r="I16" s="42" t="e">
        <f>'C завтраками| Bed and breakfast'!#REF!</f>
        <v>#REF!</v>
      </c>
      <c r="J16" s="42" t="e">
        <f>'C завтраками| Bed and breakfast'!#REF!</f>
        <v>#REF!</v>
      </c>
      <c r="K16" s="42" t="e">
        <f>'C завтраками| Bed and breakfast'!#REF!</f>
        <v>#REF!</v>
      </c>
      <c r="L16" s="42" t="e">
        <f>'C завтраками| Bed and breakfast'!#REF!</f>
        <v>#REF!</v>
      </c>
      <c r="M16" s="42" t="e">
        <f>'C завтраками| Bed and breakfast'!#REF!</f>
        <v>#REF!</v>
      </c>
      <c r="N16" s="42" t="e">
        <f>'C завтраками| Bed and breakfast'!#REF!</f>
        <v>#REF!</v>
      </c>
      <c r="O16" s="42" t="e">
        <f>'C завтраками| Bed and breakfast'!#REF!</f>
        <v>#REF!</v>
      </c>
      <c r="P16" s="42" t="e">
        <f>'C завтраками| Bed and breakfast'!#REF!</f>
        <v>#REF!</v>
      </c>
      <c r="Q16" s="42" t="e">
        <f>'C завтраками| Bed and breakfast'!#REF!</f>
        <v>#REF!</v>
      </c>
      <c r="R16" s="42" t="e">
        <f>'C завтраками| Bed and breakfast'!#REF!</f>
        <v>#REF!</v>
      </c>
      <c r="S16" s="42" t="e">
        <f>'C завтраками| Bed and breakfast'!#REF!</f>
        <v>#REF!</v>
      </c>
      <c r="T16" s="42" t="e">
        <f>'C завтраками| Bed and breakfast'!#REF!</f>
        <v>#REF!</v>
      </c>
      <c r="U16" s="42" t="e">
        <f>'C завтраками| Bed and breakfast'!#REF!</f>
        <v>#REF!</v>
      </c>
      <c r="V16" s="42" t="e">
        <f>'C завтраками| Bed and breakfast'!#REF!</f>
        <v>#REF!</v>
      </c>
      <c r="W16" s="42" t="e">
        <f>'C завтраками| Bed and breakfast'!#REF!</f>
        <v>#REF!</v>
      </c>
      <c r="X16" s="42" t="e">
        <f>'C завтраками| Bed and breakfast'!#REF!</f>
        <v>#REF!</v>
      </c>
      <c r="Y16" s="42" t="e">
        <f>'C завтраками| Bed and breakfast'!#REF!</f>
        <v>#REF!</v>
      </c>
      <c r="Z16" s="42" t="e">
        <f>'C завтраками| Bed and breakfast'!#REF!</f>
        <v>#REF!</v>
      </c>
      <c r="AA16" s="42" t="e">
        <f>'C завтраками| Bed and breakfast'!#REF!</f>
        <v>#REF!</v>
      </c>
      <c r="AB16" s="42" t="e">
        <f>'C завтраками| Bed and breakfast'!#REF!</f>
        <v>#REF!</v>
      </c>
      <c r="AC16" s="42" t="e">
        <f>'C завтраками| Bed and breakfast'!#REF!</f>
        <v>#REF!</v>
      </c>
      <c r="AD16" s="42" t="e">
        <f>'C завтраками| Bed and breakfast'!#REF!</f>
        <v>#REF!</v>
      </c>
      <c r="AE16" s="42" t="e">
        <f>'C завтраками| Bed and breakfast'!#REF!</f>
        <v>#REF!</v>
      </c>
      <c r="AF16" s="42" t="e">
        <f>'C завтраками| Bed and breakfast'!#REF!</f>
        <v>#REF!</v>
      </c>
      <c r="AG16" s="42" t="e">
        <f>'C завтраками| Bed and breakfast'!#REF!</f>
        <v>#REF!</v>
      </c>
      <c r="AH16" s="42" t="e">
        <f>'C завтраками| Bed and breakfast'!#REF!</f>
        <v>#REF!</v>
      </c>
      <c r="AI16" s="42" t="e">
        <f>'C завтраками| Bed and breakfast'!#REF!</f>
        <v>#REF!</v>
      </c>
      <c r="AJ16" s="42" t="e">
        <f>'C завтраками| Bed and breakfast'!#REF!</f>
        <v>#REF!</v>
      </c>
      <c r="AK16" s="42" t="e">
        <f>'C завтраками| Bed and breakfast'!#REF!</f>
        <v>#REF!</v>
      </c>
      <c r="AL16" s="42" t="e">
        <f>'C завтраками| Bed and breakfast'!#REF!</f>
        <v>#REF!</v>
      </c>
      <c r="AM16" s="42" t="e">
        <f>'C завтраками| Bed and breakfast'!#REF!</f>
        <v>#REF!</v>
      </c>
    </row>
    <row r="17" spans="1:39" s="53" customFormat="1" x14ac:dyDescent="0.2">
      <c r="A17" s="88">
        <f>A8</f>
        <v>2</v>
      </c>
      <c r="B17" s="42" t="e">
        <f>'C завтраками| Bed and breakfast'!#REF!</f>
        <v>#REF!</v>
      </c>
      <c r="C17" s="42" t="e">
        <f>'C завтраками| Bed and breakfast'!#REF!</f>
        <v>#REF!</v>
      </c>
      <c r="D17" s="42" t="e">
        <f>'C завтраками| Bed and breakfast'!#REF!</f>
        <v>#REF!</v>
      </c>
      <c r="E17" s="42" t="e">
        <f>'C завтраками| Bed and breakfast'!#REF!</f>
        <v>#REF!</v>
      </c>
      <c r="F17" s="42" t="e">
        <f>'C завтраками| Bed and breakfast'!#REF!</f>
        <v>#REF!</v>
      </c>
      <c r="G17" s="42" t="e">
        <f>'C завтраками| Bed and breakfast'!#REF!</f>
        <v>#REF!</v>
      </c>
      <c r="H17" s="42" t="e">
        <f>'C завтраками| Bed and breakfast'!#REF!</f>
        <v>#REF!</v>
      </c>
      <c r="I17" s="42" t="e">
        <f>'C завтраками| Bed and breakfast'!#REF!</f>
        <v>#REF!</v>
      </c>
      <c r="J17" s="42" t="e">
        <f>'C завтраками| Bed and breakfast'!#REF!</f>
        <v>#REF!</v>
      </c>
      <c r="K17" s="42" t="e">
        <f>'C завтраками| Bed and breakfast'!#REF!</f>
        <v>#REF!</v>
      </c>
      <c r="L17" s="42" t="e">
        <f>'C завтраками| Bed and breakfast'!#REF!</f>
        <v>#REF!</v>
      </c>
      <c r="M17" s="42" t="e">
        <f>'C завтраками| Bed and breakfast'!#REF!</f>
        <v>#REF!</v>
      </c>
      <c r="N17" s="42" t="e">
        <f>'C завтраками| Bed and breakfast'!#REF!</f>
        <v>#REF!</v>
      </c>
      <c r="O17" s="42" t="e">
        <f>'C завтраками| Bed and breakfast'!#REF!</f>
        <v>#REF!</v>
      </c>
      <c r="P17" s="42" t="e">
        <f>'C завтраками| Bed and breakfast'!#REF!</f>
        <v>#REF!</v>
      </c>
      <c r="Q17" s="42" t="e">
        <f>'C завтраками| Bed and breakfast'!#REF!</f>
        <v>#REF!</v>
      </c>
      <c r="R17" s="42" t="e">
        <f>'C завтраками| Bed and breakfast'!#REF!</f>
        <v>#REF!</v>
      </c>
      <c r="S17" s="42" t="e">
        <f>'C завтраками| Bed and breakfast'!#REF!</f>
        <v>#REF!</v>
      </c>
      <c r="T17" s="42" t="e">
        <f>'C завтраками| Bed and breakfast'!#REF!</f>
        <v>#REF!</v>
      </c>
      <c r="U17" s="42" t="e">
        <f>'C завтраками| Bed and breakfast'!#REF!</f>
        <v>#REF!</v>
      </c>
      <c r="V17" s="42" t="e">
        <f>'C завтраками| Bed and breakfast'!#REF!</f>
        <v>#REF!</v>
      </c>
      <c r="W17" s="42" t="e">
        <f>'C завтраками| Bed and breakfast'!#REF!</f>
        <v>#REF!</v>
      </c>
      <c r="X17" s="42" t="e">
        <f>'C завтраками| Bed and breakfast'!#REF!</f>
        <v>#REF!</v>
      </c>
      <c r="Y17" s="42" t="e">
        <f>'C завтраками| Bed and breakfast'!#REF!</f>
        <v>#REF!</v>
      </c>
      <c r="Z17" s="42" t="e">
        <f>'C завтраками| Bed and breakfast'!#REF!</f>
        <v>#REF!</v>
      </c>
      <c r="AA17" s="42" t="e">
        <f>'C завтраками| Bed and breakfast'!#REF!</f>
        <v>#REF!</v>
      </c>
      <c r="AB17" s="42" t="e">
        <f>'C завтраками| Bed and breakfast'!#REF!</f>
        <v>#REF!</v>
      </c>
      <c r="AC17" s="42" t="e">
        <f>'C завтраками| Bed and breakfast'!#REF!</f>
        <v>#REF!</v>
      </c>
      <c r="AD17" s="42" t="e">
        <f>'C завтраками| Bed and breakfast'!#REF!</f>
        <v>#REF!</v>
      </c>
      <c r="AE17" s="42" t="e">
        <f>'C завтраками| Bed and breakfast'!#REF!</f>
        <v>#REF!</v>
      </c>
      <c r="AF17" s="42" t="e">
        <f>'C завтраками| Bed and breakfast'!#REF!</f>
        <v>#REF!</v>
      </c>
      <c r="AG17" s="42" t="e">
        <f>'C завтраками| Bed and breakfast'!#REF!</f>
        <v>#REF!</v>
      </c>
      <c r="AH17" s="42" t="e">
        <f>'C завтраками| Bed and breakfast'!#REF!</f>
        <v>#REF!</v>
      </c>
      <c r="AI17" s="42" t="e">
        <f>'C завтраками| Bed and breakfast'!#REF!</f>
        <v>#REF!</v>
      </c>
      <c r="AJ17" s="42" t="e">
        <f>'C завтраками| Bed and breakfast'!#REF!</f>
        <v>#REF!</v>
      </c>
      <c r="AK17" s="42" t="e">
        <f>'C завтраками| Bed and breakfast'!#REF!</f>
        <v>#REF!</v>
      </c>
      <c r="AL17" s="42" t="e">
        <f>'C завтраками| Bed and breakfast'!#REF!</f>
        <v>#REF!</v>
      </c>
      <c r="AM17" s="42" t="e">
        <f>'C завтраками| Bed and breakfast'!#REF!</f>
        <v>#REF!</v>
      </c>
    </row>
    <row r="18" spans="1:39" s="53" customFormat="1" x14ac:dyDescent="0.2">
      <c r="A18" s="42" t="s">
        <v>87</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row>
    <row r="19" spans="1:39" s="53" customFormat="1" x14ac:dyDescent="0.2">
      <c r="A19" s="88" t="s">
        <v>88</v>
      </c>
      <c r="B19" s="42" t="e">
        <f>'C завтраками| Bed and breakfast'!#REF!</f>
        <v>#REF!</v>
      </c>
      <c r="C19" s="42" t="e">
        <f>'C завтраками| Bed and breakfast'!#REF!</f>
        <v>#REF!</v>
      </c>
      <c r="D19" s="42" t="e">
        <f>'C завтраками| Bed and breakfast'!#REF!</f>
        <v>#REF!</v>
      </c>
      <c r="E19" s="42" t="e">
        <f>'C завтраками| Bed and breakfast'!#REF!</f>
        <v>#REF!</v>
      </c>
      <c r="F19" s="42" t="e">
        <f>'C завтраками| Bed and breakfast'!#REF!</f>
        <v>#REF!</v>
      </c>
      <c r="G19" s="42" t="e">
        <f>'C завтраками| Bed and breakfast'!#REF!</f>
        <v>#REF!</v>
      </c>
      <c r="H19" s="42" t="e">
        <f>'C завтраками| Bed and breakfast'!#REF!</f>
        <v>#REF!</v>
      </c>
      <c r="I19" s="42" t="e">
        <f>'C завтраками| Bed and breakfast'!#REF!</f>
        <v>#REF!</v>
      </c>
      <c r="J19" s="42" t="e">
        <f>'C завтраками| Bed and breakfast'!#REF!</f>
        <v>#REF!</v>
      </c>
      <c r="K19" s="42" t="e">
        <f>'C завтраками| Bed and breakfast'!#REF!</f>
        <v>#REF!</v>
      </c>
      <c r="L19" s="42" t="e">
        <f>'C завтраками| Bed and breakfast'!#REF!</f>
        <v>#REF!</v>
      </c>
      <c r="M19" s="42" t="e">
        <f>'C завтраками| Bed and breakfast'!#REF!</f>
        <v>#REF!</v>
      </c>
      <c r="N19" s="42" t="e">
        <f>'C завтраками| Bed and breakfast'!#REF!</f>
        <v>#REF!</v>
      </c>
      <c r="O19" s="42" t="e">
        <f>'C завтраками| Bed and breakfast'!#REF!</f>
        <v>#REF!</v>
      </c>
      <c r="P19" s="42" t="e">
        <f>'C завтраками| Bed and breakfast'!#REF!</f>
        <v>#REF!</v>
      </c>
      <c r="Q19" s="42" t="e">
        <f>'C завтраками| Bed and breakfast'!#REF!</f>
        <v>#REF!</v>
      </c>
      <c r="R19" s="42" t="e">
        <f>'C завтраками| Bed and breakfast'!#REF!</f>
        <v>#REF!</v>
      </c>
      <c r="S19" s="42" t="e">
        <f>'C завтраками| Bed and breakfast'!#REF!</f>
        <v>#REF!</v>
      </c>
      <c r="T19" s="42" t="e">
        <f>'C завтраками| Bed and breakfast'!#REF!</f>
        <v>#REF!</v>
      </c>
      <c r="U19" s="42" t="e">
        <f>'C завтраками| Bed and breakfast'!#REF!</f>
        <v>#REF!</v>
      </c>
      <c r="V19" s="42" t="e">
        <f>'C завтраками| Bed and breakfast'!#REF!</f>
        <v>#REF!</v>
      </c>
      <c r="W19" s="42" t="e">
        <f>'C завтраками| Bed and breakfast'!#REF!</f>
        <v>#REF!</v>
      </c>
      <c r="X19" s="42" t="e">
        <f>'C завтраками| Bed and breakfast'!#REF!</f>
        <v>#REF!</v>
      </c>
      <c r="Y19" s="42" t="e">
        <f>'C завтраками| Bed and breakfast'!#REF!</f>
        <v>#REF!</v>
      </c>
      <c r="Z19" s="42" t="e">
        <f>'C завтраками| Bed and breakfast'!#REF!</f>
        <v>#REF!</v>
      </c>
      <c r="AA19" s="42" t="e">
        <f>'C завтраками| Bed and breakfast'!#REF!</f>
        <v>#REF!</v>
      </c>
      <c r="AB19" s="42" t="e">
        <f>'C завтраками| Bed and breakfast'!#REF!</f>
        <v>#REF!</v>
      </c>
      <c r="AC19" s="42" t="e">
        <f>'C завтраками| Bed and breakfast'!#REF!</f>
        <v>#REF!</v>
      </c>
      <c r="AD19" s="42" t="e">
        <f>'C завтраками| Bed and breakfast'!#REF!</f>
        <v>#REF!</v>
      </c>
      <c r="AE19" s="42" t="e">
        <f>'C завтраками| Bed and breakfast'!#REF!</f>
        <v>#REF!</v>
      </c>
      <c r="AF19" s="42" t="e">
        <f>'C завтраками| Bed and breakfast'!#REF!</f>
        <v>#REF!</v>
      </c>
      <c r="AG19" s="42" t="e">
        <f>'C завтраками| Bed and breakfast'!#REF!</f>
        <v>#REF!</v>
      </c>
      <c r="AH19" s="42" t="e">
        <f>'C завтраками| Bed and breakfast'!#REF!</f>
        <v>#REF!</v>
      </c>
      <c r="AI19" s="42" t="e">
        <f>'C завтраками| Bed and breakfast'!#REF!</f>
        <v>#REF!</v>
      </c>
      <c r="AJ19" s="42" t="e">
        <f>'C завтраками| Bed and breakfast'!#REF!</f>
        <v>#REF!</v>
      </c>
      <c r="AK19" s="42" t="e">
        <f>'C завтраками| Bed and breakfast'!#REF!</f>
        <v>#REF!</v>
      </c>
      <c r="AL19" s="42" t="e">
        <f>'C завтраками| Bed and breakfast'!#REF!</f>
        <v>#REF!</v>
      </c>
      <c r="AM19" s="42" t="e">
        <f>'C завтраками| Bed and breakfast'!#REF!</f>
        <v>#REF!</v>
      </c>
    </row>
    <row r="20" spans="1:39" s="53" customFormat="1" x14ac:dyDescent="0.2">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row>
    <row r="21" spans="1:39" ht="18.75" customHeight="1" x14ac:dyDescent="0.2">
      <c r="A21" s="111" t="s">
        <v>100</v>
      </c>
      <c r="B21" s="135" t="e">
        <f t="shared" ref="B21" si="0">B4</f>
        <v>#REF!</v>
      </c>
      <c r="C21" s="135" t="e">
        <f t="shared" ref="C21:AM21" si="1">C4</f>
        <v>#REF!</v>
      </c>
      <c r="D21" s="135" t="e">
        <f t="shared" si="1"/>
        <v>#REF!</v>
      </c>
      <c r="E21" s="135" t="e">
        <f t="shared" si="1"/>
        <v>#REF!</v>
      </c>
      <c r="F21" s="135" t="e">
        <f t="shared" si="1"/>
        <v>#REF!</v>
      </c>
      <c r="G21" s="135" t="e">
        <f t="shared" si="1"/>
        <v>#REF!</v>
      </c>
      <c r="H21" s="135" t="e">
        <f t="shared" si="1"/>
        <v>#REF!</v>
      </c>
      <c r="I21" s="135" t="e">
        <f t="shared" si="1"/>
        <v>#REF!</v>
      </c>
      <c r="J21" s="135" t="e">
        <f t="shared" si="1"/>
        <v>#REF!</v>
      </c>
      <c r="K21" s="135" t="e">
        <f t="shared" si="1"/>
        <v>#REF!</v>
      </c>
      <c r="L21" s="135" t="e">
        <f t="shared" si="1"/>
        <v>#REF!</v>
      </c>
      <c r="M21" s="135" t="e">
        <f t="shared" si="1"/>
        <v>#REF!</v>
      </c>
      <c r="N21" s="135" t="e">
        <f t="shared" si="1"/>
        <v>#REF!</v>
      </c>
      <c r="O21" s="135" t="e">
        <f t="shared" si="1"/>
        <v>#REF!</v>
      </c>
      <c r="P21" s="135" t="e">
        <f t="shared" si="1"/>
        <v>#REF!</v>
      </c>
      <c r="Q21" s="135" t="e">
        <f t="shared" si="1"/>
        <v>#REF!</v>
      </c>
      <c r="R21" s="135" t="e">
        <f t="shared" si="1"/>
        <v>#REF!</v>
      </c>
      <c r="S21" s="135" t="e">
        <f t="shared" si="1"/>
        <v>#REF!</v>
      </c>
      <c r="T21" s="135" t="e">
        <f t="shared" si="1"/>
        <v>#REF!</v>
      </c>
      <c r="U21" s="135" t="e">
        <f t="shared" si="1"/>
        <v>#REF!</v>
      </c>
      <c r="V21" s="135" t="e">
        <f t="shared" si="1"/>
        <v>#REF!</v>
      </c>
      <c r="W21" s="135" t="e">
        <f t="shared" si="1"/>
        <v>#REF!</v>
      </c>
      <c r="X21" s="135" t="e">
        <f t="shared" si="1"/>
        <v>#REF!</v>
      </c>
      <c r="Y21" s="135" t="e">
        <f t="shared" si="1"/>
        <v>#REF!</v>
      </c>
      <c r="Z21" s="135" t="e">
        <f t="shared" si="1"/>
        <v>#REF!</v>
      </c>
      <c r="AA21" s="135" t="e">
        <f t="shared" si="1"/>
        <v>#REF!</v>
      </c>
      <c r="AB21" s="135" t="e">
        <f t="shared" si="1"/>
        <v>#REF!</v>
      </c>
      <c r="AC21" s="135" t="e">
        <f t="shared" si="1"/>
        <v>#REF!</v>
      </c>
      <c r="AD21" s="135" t="e">
        <f t="shared" si="1"/>
        <v>#REF!</v>
      </c>
      <c r="AE21" s="135" t="e">
        <f t="shared" si="1"/>
        <v>#REF!</v>
      </c>
      <c r="AF21" s="135" t="e">
        <f t="shared" si="1"/>
        <v>#REF!</v>
      </c>
      <c r="AG21" s="135" t="e">
        <f t="shared" si="1"/>
        <v>#REF!</v>
      </c>
      <c r="AH21" s="135" t="e">
        <f t="shared" si="1"/>
        <v>#REF!</v>
      </c>
      <c r="AI21" s="135" t="e">
        <f t="shared" si="1"/>
        <v>#REF!</v>
      </c>
      <c r="AJ21" s="135" t="e">
        <f t="shared" si="1"/>
        <v>#REF!</v>
      </c>
      <c r="AK21" s="135" t="e">
        <f t="shared" si="1"/>
        <v>#REF!</v>
      </c>
      <c r="AL21" s="135" t="e">
        <f t="shared" si="1"/>
        <v>#REF!</v>
      </c>
      <c r="AM21" s="135" t="e">
        <f t="shared" si="1"/>
        <v>#REF!</v>
      </c>
    </row>
    <row r="22" spans="1:39" ht="17.25" customHeight="1" x14ac:dyDescent="0.2">
      <c r="A22" s="90" t="s">
        <v>64</v>
      </c>
      <c r="B22" s="135" t="e">
        <f t="shared" ref="B22" si="2">B5</f>
        <v>#REF!</v>
      </c>
      <c r="C22" s="135" t="e">
        <f t="shared" ref="C22:AM22" si="3">C5</f>
        <v>#REF!</v>
      </c>
      <c r="D22" s="135" t="e">
        <f t="shared" si="3"/>
        <v>#REF!</v>
      </c>
      <c r="E22" s="135" t="e">
        <f t="shared" si="3"/>
        <v>#REF!</v>
      </c>
      <c r="F22" s="135" t="e">
        <f t="shared" si="3"/>
        <v>#REF!</v>
      </c>
      <c r="G22" s="135" t="e">
        <f t="shared" si="3"/>
        <v>#REF!</v>
      </c>
      <c r="H22" s="135" t="e">
        <f t="shared" si="3"/>
        <v>#REF!</v>
      </c>
      <c r="I22" s="135" t="e">
        <f t="shared" si="3"/>
        <v>#REF!</v>
      </c>
      <c r="J22" s="135" t="e">
        <f t="shared" si="3"/>
        <v>#REF!</v>
      </c>
      <c r="K22" s="135" t="e">
        <f t="shared" si="3"/>
        <v>#REF!</v>
      </c>
      <c r="L22" s="135" t="e">
        <f t="shared" si="3"/>
        <v>#REF!</v>
      </c>
      <c r="M22" s="135" t="e">
        <f t="shared" si="3"/>
        <v>#REF!</v>
      </c>
      <c r="N22" s="135" t="e">
        <f t="shared" si="3"/>
        <v>#REF!</v>
      </c>
      <c r="O22" s="135" t="e">
        <f t="shared" si="3"/>
        <v>#REF!</v>
      </c>
      <c r="P22" s="135" t="e">
        <f t="shared" si="3"/>
        <v>#REF!</v>
      </c>
      <c r="Q22" s="135" t="e">
        <f t="shared" si="3"/>
        <v>#REF!</v>
      </c>
      <c r="R22" s="135" t="e">
        <f t="shared" si="3"/>
        <v>#REF!</v>
      </c>
      <c r="S22" s="135" t="e">
        <f t="shared" si="3"/>
        <v>#REF!</v>
      </c>
      <c r="T22" s="135" t="e">
        <f t="shared" si="3"/>
        <v>#REF!</v>
      </c>
      <c r="U22" s="135" t="e">
        <f t="shared" si="3"/>
        <v>#REF!</v>
      </c>
      <c r="V22" s="135" t="e">
        <f t="shared" si="3"/>
        <v>#REF!</v>
      </c>
      <c r="W22" s="135" t="e">
        <f t="shared" si="3"/>
        <v>#REF!</v>
      </c>
      <c r="X22" s="135" t="e">
        <f t="shared" si="3"/>
        <v>#REF!</v>
      </c>
      <c r="Y22" s="135" t="e">
        <f t="shared" si="3"/>
        <v>#REF!</v>
      </c>
      <c r="Z22" s="135" t="e">
        <f t="shared" si="3"/>
        <v>#REF!</v>
      </c>
      <c r="AA22" s="135" t="e">
        <f t="shared" si="3"/>
        <v>#REF!</v>
      </c>
      <c r="AB22" s="135" t="e">
        <f t="shared" si="3"/>
        <v>#REF!</v>
      </c>
      <c r="AC22" s="135" t="e">
        <f t="shared" si="3"/>
        <v>#REF!</v>
      </c>
      <c r="AD22" s="135" t="e">
        <f t="shared" si="3"/>
        <v>#REF!</v>
      </c>
      <c r="AE22" s="135" t="e">
        <f t="shared" si="3"/>
        <v>#REF!</v>
      </c>
      <c r="AF22" s="135" t="e">
        <f t="shared" si="3"/>
        <v>#REF!</v>
      </c>
      <c r="AG22" s="135" t="e">
        <f t="shared" si="3"/>
        <v>#REF!</v>
      </c>
      <c r="AH22" s="135" t="e">
        <f t="shared" si="3"/>
        <v>#REF!</v>
      </c>
      <c r="AI22" s="135" t="e">
        <f t="shared" si="3"/>
        <v>#REF!</v>
      </c>
      <c r="AJ22" s="135" t="e">
        <f t="shared" si="3"/>
        <v>#REF!</v>
      </c>
      <c r="AK22" s="135" t="e">
        <f t="shared" si="3"/>
        <v>#REF!</v>
      </c>
      <c r="AL22" s="135" t="e">
        <f t="shared" si="3"/>
        <v>#REF!</v>
      </c>
      <c r="AM22" s="135" t="e">
        <f t="shared" si="3"/>
        <v>#REF!</v>
      </c>
    </row>
    <row r="23" spans="1:39" s="44" customFormat="1" x14ac:dyDescent="0.2">
      <c r="A23" s="42" t="s">
        <v>83</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row>
    <row r="24" spans="1:39" s="50" customFormat="1" x14ac:dyDescent="0.2">
      <c r="A24" s="88">
        <v>1</v>
      </c>
      <c r="B24" s="91" t="e">
        <f t="shared" ref="B24" si="4">ROUND(B7*0.8,)</f>
        <v>#REF!</v>
      </c>
      <c r="C24" s="91" t="e">
        <f t="shared" ref="C24:AM24" si="5">ROUND(C7*0.8,)</f>
        <v>#REF!</v>
      </c>
      <c r="D24" s="91" t="e">
        <f t="shared" si="5"/>
        <v>#REF!</v>
      </c>
      <c r="E24" s="91" t="e">
        <f t="shared" si="5"/>
        <v>#REF!</v>
      </c>
      <c r="F24" s="91" t="e">
        <f t="shared" si="5"/>
        <v>#REF!</v>
      </c>
      <c r="G24" s="91" t="e">
        <f t="shared" si="5"/>
        <v>#REF!</v>
      </c>
      <c r="H24" s="91" t="e">
        <f t="shared" si="5"/>
        <v>#REF!</v>
      </c>
      <c r="I24" s="91" t="e">
        <f t="shared" si="5"/>
        <v>#REF!</v>
      </c>
      <c r="J24" s="91" t="e">
        <f t="shared" si="5"/>
        <v>#REF!</v>
      </c>
      <c r="K24" s="91" t="e">
        <f t="shared" si="5"/>
        <v>#REF!</v>
      </c>
      <c r="L24" s="91" t="e">
        <f t="shared" si="5"/>
        <v>#REF!</v>
      </c>
      <c r="M24" s="91" t="e">
        <f t="shared" si="5"/>
        <v>#REF!</v>
      </c>
      <c r="N24" s="91" t="e">
        <f t="shared" si="5"/>
        <v>#REF!</v>
      </c>
      <c r="O24" s="91" t="e">
        <f t="shared" si="5"/>
        <v>#REF!</v>
      </c>
      <c r="P24" s="91" t="e">
        <f t="shared" si="5"/>
        <v>#REF!</v>
      </c>
      <c r="Q24" s="91" t="e">
        <f t="shared" si="5"/>
        <v>#REF!</v>
      </c>
      <c r="R24" s="91" t="e">
        <f t="shared" si="5"/>
        <v>#REF!</v>
      </c>
      <c r="S24" s="91" t="e">
        <f t="shared" si="5"/>
        <v>#REF!</v>
      </c>
      <c r="T24" s="91" t="e">
        <f t="shared" si="5"/>
        <v>#REF!</v>
      </c>
      <c r="U24" s="91" t="e">
        <f t="shared" si="5"/>
        <v>#REF!</v>
      </c>
      <c r="V24" s="91" t="e">
        <f t="shared" si="5"/>
        <v>#REF!</v>
      </c>
      <c r="W24" s="91" t="e">
        <f t="shared" si="5"/>
        <v>#REF!</v>
      </c>
      <c r="X24" s="91" t="e">
        <f t="shared" si="5"/>
        <v>#REF!</v>
      </c>
      <c r="Y24" s="91" t="e">
        <f t="shared" si="5"/>
        <v>#REF!</v>
      </c>
      <c r="Z24" s="91" t="e">
        <f t="shared" si="5"/>
        <v>#REF!</v>
      </c>
      <c r="AA24" s="91" t="e">
        <f t="shared" si="5"/>
        <v>#REF!</v>
      </c>
      <c r="AB24" s="91" t="e">
        <f t="shared" si="5"/>
        <v>#REF!</v>
      </c>
      <c r="AC24" s="91" t="e">
        <f t="shared" si="5"/>
        <v>#REF!</v>
      </c>
      <c r="AD24" s="91" t="e">
        <f t="shared" si="5"/>
        <v>#REF!</v>
      </c>
      <c r="AE24" s="91" t="e">
        <f t="shared" si="5"/>
        <v>#REF!</v>
      </c>
      <c r="AF24" s="91" t="e">
        <f t="shared" si="5"/>
        <v>#REF!</v>
      </c>
      <c r="AG24" s="91" t="e">
        <f t="shared" si="5"/>
        <v>#REF!</v>
      </c>
      <c r="AH24" s="91" t="e">
        <f t="shared" si="5"/>
        <v>#REF!</v>
      </c>
      <c r="AI24" s="91" t="e">
        <f t="shared" si="5"/>
        <v>#REF!</v>
      </c>
      <c r="AJ24" s="91" t="e">
        <f t="shared" si="5"/>
        <v>#REF!</v>
      </c>
      <c r="AK24" s="91" t="e">
        <f t="shared" si="5"/>
        <v>#REF!</v>
      </c>
      <c r="AL24" s="91" t="e">
        <f t="shared" si="5"/>
        <v>#REF!</v>
      </c>
      <c r="AM24" s="91" t="e">
        <f t="shared" si="5"/>
        <v>#REF!</v>
      </c>
    </row>
    <row r="25" spans="1:39" s="50" customFormat="1" x14ac:dyDescent="0.2">
      <c r="A25" s="88">
        <v>2</v>
      </c>
      <c r="B25" s="91" t="e">
        <f t="shared" ref="B25" si="6">ROUND(B8*0.8,)</f>
        <v>#REF!</v>
      </c>
      <c r="C25" s="91" t="e">
        <f t="shared" ref="C25:AM25" si="7">ROUND(C8*0.8,)</f>
        <v>#REF!</v>
      </c>
      <c r="D25" s="91" t="e">
        <f t="shared" si="7"/>
        <v>#REF!</v>
      </c>
      <c r="E25" s="91" t="e">
        <f t="shared" si="7"/>
        <v>#REF!</v>
      </c>
      <c r="F25" s="91" t="e">
        <f t="shared" si="7"/>
        <v>#REF!</v>
      </c>
      <c r="G25" s="91" t="e">
        <f t="shared" si="7"/>
        <v>#REF!</v>
      </c>
      <c r="H25" s="91" t="e">
        <f t="shared" si="7"/>
        <v>#REF!</v>
      </c>
      <c r="I25" s="91" t="e">
        <f t="shared" si="7"/>
        <v>#REF!</v>
      </c>
      <c r="J25" s="91" t="e">
        <f t="shared" si="7"/>
        <v>#REF!</v>
      </c>
      <c r="K25" s="91" t="e">
        <f t="shared" si="7"/>
        <v>#REF!</v>
      </c>
      <c r="L25" s="91" t="e">
        <f t="shared" si="7"/>
        <v>#REF!</v>
      </c>
      <c r="M25" s="91" t="e">
        <f t="shared" si="7"/>
        <v>#REF!</v>
      </c>
      <c r="N25" s="91" t="e">
        <f t="shared" si="7"/>
        <v>#REF!</v>
      </c>
      <c r="O25" s="91" t="e">
        <f t="shared" si="7"/>
        <v>#REF!</v>
      </c>
      <c r="P25" s="91" t="e">
        <f t="shared" si="7"/>
        <v>#REF!</v>
      </c>
      <c r="Q25" s="91" t="e">
        <f t="shared" si="7"/>
        <v>#REF!</v>
      </c>
      <c r="R25" s="91" t="e">
        <f t="shared" si="7"/>
        <v>#REF!</v>
      </c>
      <c r="S25" s="91" t="e">
        <f t="shared" si="7"/>
        <v>#REF!</v>
      </c>
      <c r="T25" s="91" t="e">
        <f t="shared" si="7"/>
        <v>#REF!</v>
      </c>
      <c r="U25" s="91" t="e">
        <f t="shared" si="7"/>
        <v>#REF!</v>
      </c>
      <c r="V25" s="91" t="e">
        <f t="shared" si="7"/>
        <v>#REF!</v>
      </c>
      <c r="W25" s="91" t="e">
        <f t="shared" si="7"/>
        <v>#REF!</v>
      </c>
      <c r="X25" s="91" t="e">
        <f t="shared" si="7"/>
        <v>#REF!</v>
      </c>
      <c r="Y25" s="91" t="e">
        <f t="shared" si="7"/>
        <v>#REF!</v>
      </c>
      <c r="Z25" s="91" t="e">
        <f t="shared" si="7"/>
        <v>#REF!</v>
      </c>
      <c r="AA25" s="91" t="e">
        <f t="shared" si="7"/>
        <v>#REF!</v>
      </c>
      <c r="AB25" s="91" t="e">
        <f t="shared" si="7"/>
        <v>#REF!</v>
      </c>
      <c r="AC25" s="91" t="e">
        <f t="shared" si="7"/>
        <v>#REF!</v>
      </c>
      <c r="AD25" s="91" t="e">
        <f t="shared" si="7"/>
        <v>#REF!</v>
      </c>
      <c r="AE25" s="91" t="e">
        <f t="shared" si="7"/>
        <v>#REF!</v>
      </c>
      <c r="AF25" s="91" t="e">
        <f t="shared" si="7"/>
        <v>#REF!</v>
      </c>
      <c r="AG25" s="91" t="e">
        <f t="shared" si="7"/>
        <v>#REF!</v>
      </c>
      <c r="AH25" s="91" t="e">
        <f t="shared" si="7"/>
        <v>#REF!</v>
      </c>
      <c r="AI25" s="91" t="e">
        <f t="shared" si="7"/>
        <v>#REF!</v>
      </c>
      <c r="AJ25" s="91" t="e">
        <f t="shared" si="7"/>
        <v>#REF!</v>
      </c>
      <c r="AK25" s="91" t="e">
        <f t="shared" si="7"/>
        <v>#REF!</v>
      </c>
      <c r="AL25" s="91" t="e">
        <f t="shared" si="7"/>
        <v>#REF!</v>
      </c>
      <c r="AM25" s="91" t="e">
        <f t="shared" si="7"/>
        <v>#REF!</v>
      </c>
    </row>
    <row r="26" spans="1:39" s="50" customFormat="1" x14ac:dyDescent="0.2">
      <c r="A26" s="42" t="s">
        <v>84</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row>
    <row r="27" spans="1:39" s="50" customFormat="1" x14ac:dyDescent="0.2">
      <c r="A27" s="88">
        <f>A24</f>
        <v>1</v>
      </c>
      <c r="B27" s="91" t="e">
        <f t="shared" ref="B27" si="8">ROUND(B10*0.8,)</f>
        <v>#REF!</v>
      </c>
      <c r="C27" s="91" t="e">
        <f t="shared" ref="C27:AM27" si="9">ROUND(C10*0.8,)</f>
        <v>#REF!</v>
      </c>
      <c r="D27" s="91" t="e">
        <f t="shared" si="9"/>
        <v>#REF!</v>
      </c>
      <c r="E27" s="91" t="e">
        <f t="shared" si="9"/>
        <v>#REF!</v>
      </c>
      <c r="F27" s="91" t="e">
        <f t="shared" si="9"/>
        <v>#REF!</v>
      </c>
      <c r="G27" s="91" t="e">
        <f t="shared" si="9"/>
        <v>#REF!</v>
      </c>
      <c r="H27" s="91" t="e">
        <f t="shared" si="9"/>
        <v>#REF!</v>
      </c>
      <c r="I27" s="91" t="e">
        <f t="shared" si="9"/>
        <v>#REF!</v>
      </c>
      <c r="J27" s="91" t="e">
        <f t="shared" si="9"/>
        <v>#REF!</v>
      </c>
      <c r="K27" s="91" t="e">
        <f t="shared" si="9"/>
        <v>#REF!</v>
      </c>
      <c r="L27" s="91" t="e">
        <f t="shared" si="9"/>
        <v>#REF!</v>
      </c>
      <c r="M27" s="91" t="e">
        <f t="shared" si="9"/>
        <v>#REF!</v>
      </c>
      <c r="N27" s="91" t="e">
        <f t="shared" si="9"/>
        <v>#REF!</v>
      </c>
      <c r="O27" s="91" t="e">
        <f t="shared" si="9"/>
        <v>#REF!</v>
      </c>
      <c r="P27" s="91" t="e">
        <f t="shared" si="9"/>
        <v>#REF!</v>
      </c>
      <c r="Q27" s="91" t="e">
        <f t="shared" si="9"/>
        <v>#REF!</v>
      </c>
      <c r="R27" s="91" t="e">
        <f t="shared" si="9"/>
        <v>#REF!</v>
      </c>
      <c r="S27" s="91" t="e">
        <f t="shared" si="9"/>
        <v>#REF!</v>
      </c>
      <c r="T27" s="91" t="e">
        <f t="shared" si="9"/>
        <v>#REF!</v>
      </c>
      <c r="U27" s="91" t="e">
        <f t="shared" si="9"/>
        <v>#REF!</v>
      </c>
      <c r="V27" s="91" t="e">
        <f t="shared" si="9"/>
        <v>#REF!</v>
      </c>
      <c r="W27" s="91" t="e">
        <f t="shared" si="9"/>
        <v>#REF!</v>
      </c>
      <c r="X27" s="91" t="e">
        <f t="shared" si="9"/>
        <v>#REF!</v>
      </c>
      <c r="Y27" s="91" t="e">
        <f t="shared" si="9"/>
        <v>#REF!</v>
      </c>
      <c r="Z27" s="91" t="e">
        <f t="shared" si="9"/>
        <v>#REF!</v>
      </c>
      <c r="AA27" s="91" t="e">
        <f t="shared" si="9"/>
        <v>#REF!</v>
      </c>
      <c r="AB27" s="91" t="e">
        <f t="shared" si="9"/>
        <v>#REF!</v>
      </c>
      <c r="AC27" s="91" t="e">
        <f t="shared" si="9"/>
        <v>#REF!</v>
      </c>
      <c r="AD27" s="91" t="e">
        <f t="shared" si="9"/>
        <v>#REF!</v>
      </c>
      <c r="AE27" s="91" t="e">
        <f t="shared" si="9"/>
        <v>#REF!</v>
      </c>
      <c r="AF27" s="91" t="e">
        <f t="shared" si="9"/>
        <v>#REF!</v>
      </c>
      <c r="AG27" s="91" t="e">
        <f t="shared" si="9"/>
        <v>#REF!</v>
      </c>
      <c r="AH27" s="91" t="e">
        <f t="shared" si="9"/>
        <v>#REF!</v>
      </c>
      <c r="AI27" s="91" t="e">
        <f t="shared" si="9"/>
        <v>#REF!</v>
      </c>
      <c r="AJ27" s="91" t="e">
        <f t="shared" si="9"/>
        <v>#REF!</v>
      </c>
      <c r="AK27" s="91" t="e">
        <f t="shared" si="9"/>
        <v>#REF!</v>
      </c>
      <c r="AL27" s="91" t="e">
        <f t="shared" si="9"/>
        <v>#REF!</v>
      </c>
      <c r="AM27" s="91" t="e">
        <f t="shared" si="9"/>
        <v>#REF!</v>
      </c>
    </row>
    <row r="28" spans="1:39" s="50" customFormat="1" x14ac:dyDescent="0.2">
      <c r="A28" s="88">
        <f>A25</f>
        <v>2</v>
      </c>
      <c r="B28" s="91" t="e">
        <f t="shared" ref="B28" si="10">ROUND(B11*0.8,)</f>
        <v>#REF!</v>
      </c>
      <c r="C28" s="91" t="e">
        <f t="shared" ref="C28:AM28" si="11">ROUND(C11*0.8,)</f>
        <v>#REF!</v>
      </c>
      <c r="D28" s="91" t="e">
        <f t="shared" si="11"/>
        <v>#REF!</v>
      </c>
      <c r="E28" s="91" t="e">
        <f t="shared" si="11"/>
        <v>#REF!</v>
      </c>
      <c r="F28" s="91" t="e">
        <f t="shared" si="11"/>
        <v>#REF!</v>
      </c>
      <c r="G28" s="91" t="e">
        <f t="shared" si="11"/>
        <v>#REF!</v>
      </c>
      <c r="H28" s="91" t="e">
        <f t="shared" si="11"/>
        <v>#REF!</v>
      </c>
      <c r="I28" s="91" t="e">
        <f t="shared" si="11"/>
        <v>#REF!</v>
      </c>
      <c r="J28" s="91" t="e">
        <f t="shared" si="11"/>
        <v>#REF!</v>
      </c>
      <c r="K28" s="91" t="e">
        <f t="shared" si="11"/>
        <v>#REF!</v>
      </c>
      <c r="L28" s="91" t="e">
        <f t="shared" si="11"/>
        <v>#REF!</v>
      </c>
      <c r="M28" s="91" t="e">
        <f t="shared" si="11"/>
        <v>#REF!</v>
      </c>
      <c r="N28" s="91" t="e">
        <f t="shared" si="11"/>
        <v>#REF!</v>
      </c>
      <c r="O28" s="91" t="e">
        <f t="shared" si="11"/>
        <v>#REF!</v>
      </c>
      <c r="P28" s="91" t="e">
        <f t="shared" si="11"/>
        <v>#REF!</v>
      </c>
      <c r="Q28" s="91" t="e">
        <f t="shared" si="11"/>
        <v>#REF!</v>
      </c>
      <c r="R28" s="91" t="e">
        <f t="shared" si="11"/>
        <v>#REF!</v>
      </c>
      <c r="S28" s="91" t="e">
        <f t="shared" si="11"/>
        <v>#REF!</v>
      </c>
      <c r="T28" s="91" t="e">
        <f t="shared" si="11"/>
        <v>#REF!</v>
      </c>
      <c r="U28" s="91" t="e">
        <f t="shared" si="11"/>
        <v>#REF!</v>
      </c>
      <c r="V28" s="91" t="e">
        <f t="shared" si="11"/>
        <v>#REF!</v>
      </c>
      <c r="W28" s="91" t="e">
        <f t="shared" si="11"/>
        <v>#REF!</v>
      </c>
      <c r="X28" s="91" t="e">
        <f t="shared" si="11"/>
        <v>#REF!</v>
      </c>
      <c r="Y28" s="91" t="e">
        <f t="shared" si="11"/>
        <v>#REF!</v>
      </c>
      <c r="Z28" s="91" t="e">
        <f t="shared" si="11"/>
        <v>#REF!</v>
      </c>
      <c r="AA28" s="91" t="e">
        <f t="shared" si="11"/>
        <v>#REF!</v>
      </c>
      <c r="AB28" s="91" t="e">
        <f t="shared" si="11"/>
        <v>#REF!</v>
      </c>
      <c r="AC28" s="91" t="e">
        <f t="shared" si="11"/>
        <v>#REF!</v>
      </c>
      <c r="AD28" s="91" t="e">
        <f t="shared" si="11"/>
        <v>#REF!</v>
      </c>
      <c r="AE28" s="91" t="e">
        <f t="shared" si="11"/>
        <v>#REF!</v>
      </c>
      <c r="AF28" s="91" t="e">
        <f t="shared" si="11"/>
        <v>#REF!</v>
      </c>
      <c r="AG28" s="91" t="e">
        <f t="shared" si="11"/>
        <v>#REF!</v>
      </c>
      <c r="AH28" s="91" t="e">
        <f t="shared" si="11"/>
        <v>#REF!</v>
      </c>
      <c r="AI28" s="91" t="e">
        <f t="shared" si="11"/>
        <v>#REF!</v>
      </c>
      <c r="AJ28" s="91" t="e">
        <f t="shared" si="11"/>
        <v>#REF!</v>
      </c>
      <c r="AK28" s="91" t="e">
        <f t="shared" si="11"/>
        <v>#REF!</v>
      </c>
      <c r="AL28" s="91" t="e">
        <f t="shared" si="11"/>
        <v>#REF!</v>
      </c>
      <c r="AM28" s="91" t="e">
        <f t="shared" si="11"/>
        <v>#REF!</v>
      </c>
    </row>
    <row r="29" spans="1:39" s="50" customFormat="1" x14ac:dyDescent="0.2">
      <c r="A29" s="42" t="s">
        <v>85</v>
      </c>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row>
    <row r="30" spans="1:39" s="50" customFormat="1" x14ac:dyDescent="0.2">
      <c r="A30" s="88">
        <f>A24</f>
        <v>1</v>
      </c>
      <c r="B30" s="91" t="e">
        <f t="shared" ref="B30" si="12">ROUND(B13*0.8,)</f>
        <v>#REF!</v>
      </c>
      <c r="C30" s="91" t="e">
        <f t="shared" ref="C30:AM30" si="13">ROUND(C13*0.8,)</f>
        <v>#REF!</v>
      </c>
      <c r="D30" s="91" t="e">
        <f t="shared" si="13"/>
        <v>#REF!</v>
      </c>
      <c r="E30" s="91" t="e">
        <f t="shared" si="13"/>
        <v>#REF!</v>
      </c>
      <c r="F30" s="91" t="e">
        <f t="shared" si="13"/>
        <v>#REF!</v>
      </c>
      <c r="G30" s="91" t="e">
        <f t="shared" si="13"/>
        <v>#REF!</v>
      </c>
      <c r="H30" s="91" t="e">
        <f t="shared" si="13"/>
        <v>#REF!</v>
      </c>
      <c r="I30" s="91" t="e">
        <f t="shared" si="13"/>
        <v>#REF!</v>
      </c>
      <c r="J30" s="91" t="e">
        <f t="shared" si="13"/>
        <v>#REF!</v>
      </c>
      <c r="K30" s="91" t="e">
        <f t="shared" si="13"/>
        <v>#REF!</v>
      </c>
      <c r="L30" s="91" t="e">
        <f t="shared" si="13"/>
        <v>#REF!</v>
      </c>
      <c r="M30" s="91" t="e">
        <f t="shared" si="13"/>
        <v>#REF!</v>
      </c>
      <c r="N30" s="91" t="e">
        <f t="shared" si="13"/>
        <v>#REF!</v>
      </c>
      <c r="O30" s="91" t="e">
        <f t="shared" si="13"/>
        <v>#REF!</v>
      </c>
      <c r="P30" s="91" t="e">
        <f t="shared" si="13"/>
        <v>#REF!</v>
      </c>
      <c r="Q30" s="91" t="e">
        <f t="shared" si="13"/>
        <v>#REF!</v>
      </c>
      <c r="R30" s="91" t="e">
        <f t="shared" si="13"/>
        <v>#REF!</v>
      </c>
      <c r="S30" s="91" t="e">
        <f t="shared" si="13"/>
        <v>#REF!</v>
      </c>
      <c r="T30" s="91" t="e">
        <f t="shared" si="13"/>
        <v>#REF!</v>
      </c>
      <c r="U30" s="91" t="e">
        <f t="shared" si="13"/>
        <v>#REF!</v>
      </c>
      <c r="V30" s="91" t="e">
        <f t="shared" si="13"/>
        <v>#REF!</v>
      </c>
      <c r="W30" s="91" t="e">
        <f t="shared" si="13"/>
        <v>#REF!</v>
      </c>
      <c r="X30" s="91" t="e">
        <f t="shared" si="13"/>
        <v>#REF!</v>
      </c>
      <c r="Y30" s="91" t="e">
        <f t="shared" si="13"/>
        <v>#REF!</v>
      </c>
      <c r="Z30" s="91" t="e">
        <f t="shared" si="13"/>
        <v>#REF!</v>
      </c>
      <c r="AA30" s="91" t="e">
        <f t="shared" si="13"/>
        <v>#REF!</v>
      </c>
      <c r="AB30" s="91" t="e">
        <f t="shared" si="13"/>
        <v>#REF!</v>
      </c>
      <c r="AC30" s="91" t="e">
        <f t="shared" si="13"/>
        <v>#REF!</v>
      </c>
      <c r="AD30" s="91" t="e">
        <f t="shared" si="13"/>
        <v>#REF!</v>
      </c>
      <c r="AE30" s="91" t="e">
        <f t="shared" si="13"/>
        <v>#REF!</v>
      </c>
      <c r="AF30" s="91" t="e">
        <f t="shared" si="13"/>
        <v>#REF!</v>
      </c>
      <c r="AG30" s="91" t="e">
        <f t="shared" si="13"/>
        <v>#REF!</v>
      </c>
      <c r="AH30" s="91" t="e">
        <f t="shared" si="13"/>
        <v>#REF!</v>
      </c>
      <c r="AI30" s="91" t="e">
        <f t="shared" si="13"/>
        <v>#REF!</v>
      </c>
      <c r="AJ30" s="91" t="e">
        <f t="shared" si="13"/>
        <v>#REF!</v>
      </c>
      <c r="AK30" s="91" t="e">
        <f t="shared" si="13"/>
        <v>#REF!</v>
      </c>
      <c r="AL30" s="91" t="e">
        <f t="shared" si="13"/>
        <v>#REF!</v>
      </c>
      <c r="AM30" s="91" t="e">
        <f t="shared" si="13"/>
        <v>#REF!</v>
      </c>
    </row>
    <row r="31" spans="1:39" s="50" customFormat="1" x14ac:dyDescent="0.2">
      <c r="A31" s="88">
        <f>A25</f>
        <v>2</v>
      </c>
      <c r="B31" s="91" t="e">
        <f t="shared" ref="B31" si="14">ROUND(B14*0.8,)</f>
        <v>#REF!</v>
      </c>
      <c r="C31" s="91" t="e">
        <f t="shared" ref="C31:AM31" si="15">ROUND(C14*0.8,)</f>
        <v>#REF!</v>
      </c>
      <c r="D31" s="91" t="e">
        <f t="shared" si="15"/>
        <v>#REF!</v>
      </c>
      <c r="E31" s="91" t="e">
        <f t="shared" si="15"/>
        <v>#REF!</v>
      </c>
      <c r="F31" s="91" t="e">
        <f t="shared" si="15"/>
        <v>#REF!</v>
      </c>
      <c r="G31" s="91" t="e">
        <f t="shared" si="15"/>
        <v>#REF!</v>
      </c>
      <c r="H31" s="91" t="e">
        <f t="shared" si="15"/>
        <v>#REF!</v>
      </c>
      <c r="I31" s="91" t="e">
        <f t="shared" si="15"/>
        <v>#REF!</v>
      </c>
      <c r="J31" s="91" t="e">
        <f t="shared" si="15"/>
        <v>#REF!</v>
      </c>
      <c r="K31" s="91" t="e">
        <f t="shared" si="15"/>
        <v>#REF!</v>
      </c>
      <c r="L31" s="91" t="e">
        <f t="shared" si="15"/>
        <v>#REF!</v>
      </c>
      <c r="M31" s="91" t="e">
        <f t="shared" si="15"/>
        <v>#REF!</v>
      </c>
      <c r="N31" s="91" t="e">
        <f t="shared" si="15"/>
        <v>#REF!</v>
      </c>
      <c r="O31" s="91" t="e">
        <f t="shared" si="15"/>
        <v>#REF!</v>
      </c>
      <c r="P31" s="91" t="e">
        <f t="shared" si="15"/>
        <v>#REF!</v>
      </c>
      <c r="Q31" s="91" t="e">
        <f t="shared" si="15"/>
        <v>#REF!</v>
      </c>
      <c r="R31" s="91" t="e">
        <f t="shared" si="15"/>
        <v>#REF!</v>
      </c>
      <c r="S31" s="91" t="e">
        <f t="shared" si="15"/>
        <v>#REF!</v>
      </c>
      <c r="T31" s="91" t="e">
        <f t="shared" si="15"/>
        <v>#REF!</v>
      </c>
      <c r="U31" s="91" t="e">
        <f t="shared" si="15"/>
        <v>#REF!</v>
      </c>
      <c r="V31" s="91" t="e">
        <f t="shared" si="15"/>
        <v>#REF!</v>
      </c>
      <c r="W31" s="91" t="e">
        <f t="shared" si="15"/>
        <v>#REF!</v>
      </c>
      <c r="X31" s="91" t="e">
        <f t="shared" si="15"/>
        <v>#REF!</v>
      </c>
      <c r="Y31" s="91" t="e">
        <f t="shared" si="15"/>
        <v>#REF!</v>
      </c>
      <c r="Z31" s="91" t="e">
        <f t="shared" si="15"/>
        <v>#REF!</v>
      </c>
      <c r="AA31" s="91" t="e">
        <f t="shared" si="15"/>
        <v>#REF!</v>
      </c>
      <c r="AB31" s="91" t="e">
        <f t="shared" si="15"/>
        <v>#REF!</v>
      </c>
      <c r="AC31" s="91" t="e">
        <f t="shared" si="15"/>
        <v>#REF!</v>
      </c>
      <c r="AD31" s="91" t="e">
        <f t="shared" si="15"/>
        <v>#REF!</v>
      </c>
      <c r="AE31" s="91" t="e">
        <f t="shared" si="15"/>
        <v>#REF!</v>
      </c>
      <c r="AF31" s="91" t="e">
        <f t="shared" si="15"/>
        <v>#REF!</v>
      </c>
      <c r="AG31" s="91" t="e">
        <f t="shared" si="15"/>
        <v>#REF!</v>
      </c>
      <c r="AH31" s="91" t="e">
        <f t="shared" si="15"/>
        <v>#REF!</v>
      </c>
      <c r="AI31" s="91" t="e">
        <f t="shared" si="15"/>
        <v>#REF!</v>
      </c>
      <c r="AJ31" s="91" t="e">
        <f t="shared" si="15"/>
        <v>#REF!</v>
      </c>
      <c r="AK31" s="91" t="e">
        <f t="shared" si="15"/>
        <v>#REF!</v>
      </c>
      <c r="AL31" s="91" t="e">
        <f t="shared" si="15"/>
        <v>#REF!</v>
      </c>
      <c r="AM31" s="91" t="e">
        <f t="shared" si="15"/>
        <v>#REF!</v>
      </c>
    </row>
    <row r="32" spans="1:39" s="50" customFormat="1" x14ac:dyDescent="0.2">
      <c r="A32" s="42" t="s">
        <v>86</v>
      </c>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row>
    <row r="33" spans="1:39" s="50" customFormat="1" x14ac:dyDescent="0.2">
      <c r="A33" s="88">
        <f>A24</f>
        <v>1</v>
      </c>
      <c r="B33" s="91" t="e">
        <f t="shared" ref="B33" si="16">ROUND(B16*0.8,)</f>
        <v>#REF!</v>
      </c>
      <c r="C33" s="91" t="e">
        <f t="shared" ref="C33:AM33" si="17">ROUND(C16*0.8,)</f>
        <v>#REF!</v>
      </c>
      <c r="D33" s="91" t="e">
        <f t="shared" si="17"/>
        <v>#REF!</v>
      </c>
      <c r="E33" s="91" t="e">
        <f t="shared" si="17"/>
        <v>#REF!</v>
      </c>
      <c r="F33" s="91" t="e">
        <f t="shared" si="17"/>
        <v>#REF!</v>
      </c>
      <c r="G33" s="91" t="e">
        <f t="shared" si="17"/>
        <v>#REF!</v>
      </c>
      <c r="H33" s="91" t="e">
        <f t="shared" si="17"/>
        <v>#REF!</v>
      </c>
      <c r="I33" s="91" t="e">
        <f t="shared" si="17"/>
        <v>#REF!</v>
      </c>
      <c r="J33" s="91" t="e">
        <f t="shared" si="17"/>
        <v>#REF!</v>
      </c>
      <c r="K33" s="91" t="e">
        <f t="shared" si="17"/>
        <v>#REF!</v>
      </c>
      <c r="L33" s="91" t="e">
        <f t="shared" si="17"/>
        <v>#REF!</v>
      </c>
      <c r="M33" s="91" t="e">
        <f t="shared" si="17"/>
        <v>#REF!</v>
      </c>
      <c r="N33" s="91" t="e">
        <f t="shared" si="17"/>
        <v>#REF!</v>
      </c>
      <c r="O33" s="91" t="e">
        <f t="shared" si="17"/>
        <v>#REF!</v>
      </c>
      <c r="P33" s="91" t="e">
        <f t="shared" si="17"/>
        <v>#REF!</v>
      </c>
      <c r="Q33" s="91" t="e">
        <f t="shared" si="17"/>
        <v>#REF!</v>
      </c>
      <c r="R33" s="91" t="e">
        <f t="shared" si="17"/>
        <v>#REF!</v>
      </c>
      <c r="S33" s="91" t="e">
        <f t="shared" si="17"/>
        <v>#REF!</v>
      </c>
      <c r="T33" s="91" t="e">
        <f t="shared" si="17"/>
        <v>#REF!</v>
      </c>
      <c r="U33" s="91" t="e">
        <f t="shared" si="17"/>
        <v>#REF!</v>
      </c>
      <c r="V33" s="91" t="e">
        <f t="shared" si="17"/>
        <v>#REF!</v>
      </c>
      <c r="W33" s="91" t="e">
        <f t="shared" si="17"/>
        <v>#REF!</v>
      </c>
      <c r="X33" s="91" t="e">
        <f t="shared" si="17"/>
        <v>#REF!</v>
      </c>
      <c r="Y33" s="91" t="e">
        <f t="shared" si="17"/>
        <v>#REF!</v>
      </c>
      <c r="Z33" s="91" t="e">
        <f t="shared" si="17"/>
        <v>#REF!</v>
      </c>
      <c r="AA33" s="91" t="e">
        <f t="shared" si="17"/>
        <v>#REF!</v>
      </c>
      <c r="AB33" s="91" t="e">
        <f t="shared" si="17"/>
        <v>#REF!</v>
      </c>
      <c r="AC33" s="91" t="e">
        <f t="shared" si="17"/>
        <v>#REF!</v>
      </c>
      <c r="AD33" s="91" t="e">
        <f t="shared" si="17"/>
        <v>#REF!</v>
      </c>
      <c r="AE33" s="91" t="e">
        <f t="shared" si="17"/>
        <v>#REF!</v>
      </c>
      <c r="AF33" s="91" t="e">
        <f t="shared" si="17"/>
        <v>#REF!</v>
      </c>
      <c r="AG33" s="91" t="e">
        <f t="shared" si="17"/>
        <v>#REF!</v>
      </c>
      <c r="AH33" s="91" t="e">
        <f t="shared" si="17"/>
        <v>#REF!</v>
      </c>
      <c r="AI33" s="91" t="e">
        <f t="shared" si="17"/>
        <v>#REF!</v>
      </c>
      <c r="AJ33" s="91" t="e">
        <f t="shared" si="17"/>
        <v>#REF!</v>
      </c>
      <c r="AK33" s="91" t="e">
        <f t="shared" si="17"/>
        <v>#REF!</v>
      </c>
      <c r="AL33" s="91" t="e">
        <f t="shared" si="17"/>
        <v>#REF!</v>
      </c>
      <c r="AM33" s="91" t="e">
        <f t="shared" si="17"/>
        <v>#REF!</v>
      </c>
    </row>
    <row r="34" spans="1:39" s="50" customFormat="1" x14ac:dyDescent="0.2">
      <c r="A34" s="88">
        <f>A25</f>
        <v>2</v>
      </c>
      <c r="B34" s="91" t="e">
        <f t="shared" ref="B34" si="18">ROUND(B17*0.8,)</f>
        <v>#REF!</v>
      </c>
      <c r="C34" s="91" t="e">
        <f t="shared" ref="C34:AM34" si="19">ROUND(C17*0.8,)</f>
        <v>#REF!</v>
      </c>
      <c r="D34" s="91" t="e">
        <f t="shared" si="19"/>
        <v>#REF!</v>
      </c>
      <c r="E34" s="91" t="e">
        <f t="shared" si="19"/>
        <v>#REF!</v>
      </c>
      <c r="F34" s="91" t="e">
        <f t="shared" si="19"/>
        <v>#REF!</v>
      </c>
      <c r="G34" s="91" t="e">
        <f t="shared" si="19"/>
        <v>#REF!</v>
      </c>
      <c r="H34" s="91" t="e">
        <f t="shared" si="19"/>
        <v>#REF!</v>
      </c>
      <c r="I34" s="91" t="e">
        <f t="shared" si="19"/>
        <v>#REF!</v>
      </c>
      <c r="J34" s="91" t="e">
        <f t="shared" si="19"/>
        <v>#REF!</v>
      </c>
      <c r="K34" s="91" t="e">
        <f t="shared" si="19"/>
        <v>#REF!</v>
      </c>
      <c r="L34" s="91" t="e">
        <f t="shared" si="19"/>
        <v>#REF!</v>
      </c>
      <c r="M34" s="91" t="e">
        <f t="shared" si="19"/>
        <v>#REF!</v>
      </c>
      <c r="N34" s="91" t="e">
        <f t="shared" si="19"/>
        <v>#REF!</v>
      </c>
      <c r="O34" s="91" t="e">
        <f t="shared" si="19"/>
        <v>#REF!</v>
      </c>
      <c r="P34" s="91" t="e">
        <f t="shared" si="19"/>
        <v>#REF!</v>
      </c>
      <c r="Q34" s="91" t="e">
        <f t="shared" si="19"/>
        <v>#REF!</v>
      </c>
      <c r="R34" s="91" t="e">
        <f t="shared" si="19"/>
        <v>#REF!</v>
      </c>
      <c r="S34" s="91" t="e">
        <f t="shared" si="19"/>
        <v>#REF!</v>
      </c>
      <c r="T34" s="91" t="e">
        <f t="shared" si="19"/>
        <v>#REF!</v>
      </c>
      <c r="U34" s="91" t="e">
        <f t="shared" si="19"/>
        <v>#REF!</v>
      </c>
      <c r="V34" s="91" t="e">
        <f t="shared" si="19"/>
        <v>#REF!</v>
      </c>
      <c r="W34" s="91" t="e">
        <f t="shared" si="19"/>
        <v>#REF!</v>
      </c>
      <c r="X34" s="91" t="e">
        <f t="shared" si="19"/>
        <v>#REF!</v>
      </c>
      <c r="Y34" s="91" t="e">
        <f t="shared" si="19"/>
        <v>#REF!</v>
      </c>
      <c r="Z34" s="91" t="e">
        <f t="shared" si="19"/>
        <v>#REF!</v>
      </c>
      <c r="AA34" s="91" t="e">
        <f t="shared" si="19"/>
        <v>#REF!</v>
      </c>
      <c r="AB34" s="91" t="e">
        <f t="shared" si="19"/>
        <v>#REF!</v>
      </c>
      <c r="AC34" s="91" t="e">
        <f t="shared" si="19"/>
        <v>#REF!</v>
      </c>
      <c r="AD34" s="91" t="e">
        <f t="shared" si="19"/>
        <v>#REF!</v>
      </c>
      <c r="AE34" s="91" t="e">
        <f t="shared" si="19"/>
        <v>#REF!</v>
      </c>
      <c r="AF34" s="91" t="e">
        <f t="shared" si="19"/>
        <v>#REF!</v>
      </c>
      <c r="AG34" s="91" t="e">
        <f t="shared" si="19"/>
        <v>#REF!</v>
      </c>
      <c r="AH34" s="91" t="e">
        <f t="shared" si="19"/>
        <v>#REF!</v>
      </c>
      <c r="AI34" s="91" t="e">
        <f t="shared" si="19"/>
        <v>#REF!</v>
      </c>
      <c r="AJ34" s="91" t="e">
        <f t="shared" si="19"/>
        <v>#REF!</v>
      </c>
      <c r="AK34" s="91" t="e">
        <f t="shared" si="19"/>
        <v>#REF!</v>
      </c>
      <c r="AL34" s="91" t="e">
        <f t="shared" si="19"/>
        <v>#REF!</v>
      </c>
      <c r="AM34" s="91" t="e">
        <f t="shared" si="19"/>
        <v>#REF!</v>
      </c>
    </row>
    <row r="35" spans="1:39" s="50" customFormat="1" x14ac:dyDescent="0.2">
      <c r="A35" s="42" t="s">
        <v>87</v>
      </c>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row>
    <row r="36" spans="1:39" s="50" customFormat="1" x14ac:dyDescent="0.2">
      <c r="A36" s="88" t="s">
        <v>88</v>
      </c>
      <c r="B36" s="91" t="e">
        <f t="shared" ref="B36" si="20">ROUND(B19*0.8,)</f>
        <v>#REF!</v>
      </c>
      <c r="C36" s="91" t="e">
        <f t="shared" ref="C36:AM36" si="21">ROUND(C19*0.8,)</f>
        <v>#REF!</v>
      </c>
      <c r="D36" s="91" t="e">
        <f t="shared" si="21"/>
        <v>#REF!</v>
      </c>
      <c r="E36" s="91" t="e">
        <f t="shared" si="21"/>
        <v>#REF!</v>
      </c>
      <c r="F36" s="91" t="e">
        <f t="shared" si="21"/>
        <v>#REF!</v>
      </c>
      <c r="G36" s="91" t="e">
        <f t="shared" si="21"/>
        <v>#REF!</v>
      </c>
      <c r="H36" s="91" t="e">
        <f t="shared" si="21"/>
        <v>#REF!</v>
      </c>
      <c r="I36" s="91" t="e">
        <f t="shared" si="21"/>
        <v>#REF!</v>
      </c>
      <c r="J36" s="91" t="e">
        <f t="shared" si="21"/>
        <v>#REF!</v>
      </c>
      <c r="K36" s="91" t="e">
        <f t="shared" si="21"/>
        <v>#REF!</v>
      </c>
      <c r="L36" s="91" t="e">
        <f t="shared" si="21"/>
        <v>#REF!</v>
      </c>
      <c r="M36" s="91" t="e">
        <f t="shared" si="21"/>
        <v>#REF!</v>
      </c>
      <c r="N36" s="91" t="e">
        <f t="shared" si="21"/>
        <v>#REF!</v>
      </c>
      <c r="O36" s="91" t="e">
        <f t="shared" si="21"/>
        <v>#REF!</v>
      </c>
      <c r="P36" s="91" t="e">
        <f t="shared" si="21"/>
        <v>#REF!</v>
      </c>
      <c r="Q36" s="91" t="e">
        <f t="shared" si="21"/>
        <v>#REF!</v>
      </c>
      <c r="R36" s="91" t="e">
        <f t="shared" si="21"/>
        <v>#REF!</v>
      </c>
      <c r="S36" s="91" t="e">
        <f t="shared" si="21"/>
        <v>#REF!</v>
      </c>
      <c r="T36" s="91" t="e">
        <f t="shared" si="21"/>
        <v>#REF!</v>
      </c>
      <c r="U36" s="91" t="e">
        <f t="shared" si="21"/>
        <v>#REF!</v>
      </c>
      <c r="V36" s="91" t="e">
        <f t="shared" si="21"/>
        <v>#REF!</v>
      </c>
      <c r="W36" s="91" t="e">
        <f t="shared" si="21"/>
        <v>#REF!</v>
      </c>
      <c r="X36" s="91" t="e">
        <f t="shared" si="21"/>
        <v>#REF!</v>
      </c>
      <c r="Y36" s="91" t="e">
        <f t="shared" si="21"/>
        <v>#REF!</v>
      </c>
      <c r="Z36" s="91" t="e">
        <f t="shared" si="21"/>
        <v>#REF!</v>
      </c>
      <c r="AA36" s="91" t="e">
        <f t="shared" si="21"/>
        <v>#REF!</v>
      </c>
      <c r="AB36" s="91" t="e">
        <f t="shared" si="21"/>
        <v>#REF!</v>
      </c>
      <c r="AC36" s="91" t="e">
        <f t="shared" si="21"/>
        <v>#REF!</v>
      </c>
      <c r="AD36" s="91" t="e">
        <f t="shared" si="21"/>
        <v>#REF!</v>
      </c>
      <c r="AE36" s="91" t="e">
        <f t="shared" si="21"/>
        <v>#REF!</v>
      </c>
      <c r="AF36" s="91" t="e">
        <f t="shared" si="21"/>
        <v>#REF!</v>
      </c>
      <c r="AG36" s="91" t="e">
        <f t="shared" si="21"/>
        <v>#REF!</v>
      </c>
      <c r="AH36" s="91" t="e">
        <f t="shared" si="21"/>
        <v>#REF!</v>
      </c>
      <c r="AI36" s="91" t="e">
        <f t="shared" si="21"/>
        <v>#REF!</v>
      </c>
      <c r="AJ36" s="91" t="e">
        <f t="shared" si="21"/>
        <v>#REF!</v>
      </c>
      <c r="AK36" s="91" t="e">
        <f t="shared" si="21"/>
        <v>#REF!</v>
      </c>
      <c r="AL36" s="91" t="e">
        <f t="shared" si="21"/>
        <v>#REF!</v>
      </c>
      <c r="AM36" s="91" t="e">
        <f t="shared" si="21"/>
        <v>#REF!</v>
      </c>
    </row>
    <row r="37" spans="1:39" s="50" customFormat="1" x14ac:dyDescent="0.2">
      <c r="A37" s="100"/>
    </row>
    <row r="38" spans="1:39" s="50" customFormat="1" ht="12.75" hidden="1" thickBot="1" x14ac:dyDescent="0.25">
      <c r="A38" s="163" t="s">
        <v>182</v>
      </c>
    </row>
    <row r="39" spans="1:39" s="50" customFormat="1" ht="12.75" hidden="1" x14ac:dyDescent="0.2">
      <c r="A39" s="161" t="s">
        <v>181</v>
      </c>
    </row>
    <row r="40" spans="1:39" s="50" customFormat="1" hidden="1" x14ac:dyDescent="0.2">
      <c r="A40" s="48"/>
    </row>
    <row r="41" spans="1:39" s="50" customFormat="1" hidden="1" x14ac:dyDescent="0.2">
      <c r="A41" s="164" t="s">
        <v>183</v>
      </c>
    </row>
    <row r="42" spans="1:39" ht="25.5" hidden="1" x14ac:dyDescent="0.2">
      <c r="A42" s="162" t="s">
        <v>184</v>
      </c>
    </row>
    <row r="43" spans="1:39" hidden="1" x14ac:dyDescent="0.2">
      <c r="A43" s="164" t="s">
        <v>185</v>
      </c>
    </row>
    <row r="44" spans="1:39" x14ac:dyDescent="0.2">
      <c r="A44" s="165"/>
    </row>
    <row r="45" spans="1:39" x14ac:dyDescent="0.2">
      <c r="A45" s="71" t="s">
        <v>66</v>
      </c>
    </row>
    <row r="46" spans="1:39" x14ac:dyDescent="0.2">
      <c r="A46" s="63" t="s">
        <v>78</v>
      </c>
    </row>
    <row r="47" spans="1:39" ht="10.7" customHeight="1" x14ac:dyDescent="0.2">
      <c r="A47" s="43" t="s">
        <v>67</v>
      </c>
    </row>
    <row r="48" spans="1:39" x14ac:dyDescent="0.2">
      <c r="A48" s="43" t="s">
        <v>89</v>
      </c>
    </row>
    <row r="49" spans="1:1" ht="13.35" customHeight="1" x14ac:dyDescent="0.2">
      <c r="A49" s="43" t="s">
        <v>68</v>
      </c>
    </row>
    <row r="50" spans="1:1" ht="13.35" customHeight="1" x14ac:dyDescent="0.2">
      <c r="A50" s="43" t="s">
        <v>69</v>
      </c>
    </row>
    <row r="51" spans="1:1" ht="12.6" customHeight="1" x14ac:dyDescent="0.2">
      <c r="A51" s="159" t="s">
        <v>162</v>
      </c>
    </row>
    <row r="52" spans="1:1" ht="13.35" customHeight="1" thickBot="1" x14ac:dyDescent="0.25"/>
    <row r="53" spans="1:1" ht="11.45" customHeight="1" thickBot="1" x14ac:dyDescent="0.25">
      <c r="A53" s="99" t="s">
        <v>70</v>
      </c>
    </row>
    <row r="54" spans="1:1" ht="163.5" thickBot="1" x14ac:dyDescent="0.25">
      <c r="A54" s="167" t="s">
        <v>186</v>
      </c>
    </row>
  </sheetData>
  <mergeCells count="1">
    <mergeCell ref="A1:A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22"/>
  <dimension ref="A1:AO217"/>
  <sheetViews>
    <sheetView workbookViewId="0">
      <selection activeCell="AK21" sqref="AK21:AO22"/>
    </sheetView>
  </sheetViews>
  <sheetFormatPr defaultColWidth="9" defaultRowHeight="12" x14ac:dyDescent="0.2"/>
  <cols>
    <col min="1" max="1" width="84.5703125" style="48" customWidth="1"/>
    <col min="2" max="12" width="0" style="48" hidden="1" customWidth="1"/>
    <col min="13" max="13" width="0" style="96" hidden="1" customWidth="1"/>
    <col min="14" max="16" width="0" style="48" hidden="1" customWidth="1"/>
    <col min="17" max="17" width="0" style="96" hidden="1" customWidth="1"/>
    <col min="18" max="36" width="0" style="48" hidden="1" customWidth="1"/>
    <col min="37" max="16384" width="9" style="48"/>
  </cols>
  <sheetData>
    <row r="1" spans="1:41" s="51" customFormat="1" ht="12" customHeight="1" x14ac:dyDescent="0.2">
      <c r="A1" s="228" t="s">
        <v>82</v>
      </c>
    </row>
    <row r="2" spans="1:41" s="51" customFormat="1" ht="12" customHeight="1" x14ac:dyDescent="0.2">
      <c r="A2" s="228"/>
    </row>
    <row r="3" spans="1:41" s="51" customFormat="1" ht="11.1" customHeight="1" x14ac:dyDescent="0.2">
      <c r="A3" s="97" t="s">
        <v>101</v>
      </c>
    </row>
    <row r="4" spans="1:41" s="52" customFormat="1" ht="32.1" customHeight="1" x14ac:dyDescent="0.2">
      <c r="A4" s="98" t="s">
        <v>64</v>
      </c>
      <c r="B4" s="85">
        <v>44409</v>
      </c>
      <c r="C4" s="85">
        <v>44414</v>
      </c>
      <c r="D4" s="85">
        <v>44416</v>
      </c>
      <c r="E4" s="85">
        <v>44421</v>
      </c>
      <c r="F4" s="85">
        <v>44423</v>
      </c>
      <c r="G4" s="85">
        <v>44428</v>
      </c>
      <c r="H4" s="85">
        <v>44430</v>
      </c>
      <c r="I4" s="85">
        <v>44435</v>
      </c>
      <c r="J4" s="85">
        <v>44437</v>
      </c>
      <c r="K4" s="101" t="e">
        <f>'C завтраками| Bed and breakfast'!#REF!</f>
        <v>#REF!</v>
      </c>
      <c r="L4" s="101" t="e">
        <f>'C завтраками| Bed and breakfast'!#REF!</f>
        <v>#REF!</v>
      </c>
      <c r="M4" s="102" t="e">
        <f>'C завтраками| Bed and breakfast'!#REF!</f>
        <v>#REF!</v>
      </c>
      <c r="N4" s="101" t="e">
        <f>'C завтраками| Bed and breakfast'!#REF!</f>
        <v>#REF!</v>
      </c>
      <c r="O4" s="101" t="e">
        <f>'C завтраками| Bed and breakfast'!#REF!</f>
        <v>#REF!</v>
      </c>
      <c r="P4" s="101" t="e">
        <f>'C завтраками| Bed and breakfast'!#REF!</f>
        <v>#REF!</v>
      </c>
      <c r="Q4" s="101" t="e">
        <f>'C завтраками| Bed and breakfast'!#REF!</f>
        <v>#REF!</v>
      </c>
      <c r="R4" s="101" t="e">
        <f>'C завтраками| Bed and breakfast'!#REF!</f>
        <v>#REF!</v>
      </c>
      <c r="S4" s="101" t="e">
        <f>'C завтраками| Bed and breakfast'!#REF!</f>
        <v>#REF!</v>
      </c>
      <c r="T4" s="101" t="e">
        <f>'C завтраками| Bed and breakfast'!#REF!</f>
        <v>#REF!</v>
      </c>
      <c r="U4" s="101" t="e">
        <f>'C завтраками| Bed and breakfast'!#REF!</f>
        <v>#REF!</v>
      </c>
      <c r="V4" s="101" t="e">
        <f>'C завтраками| Bed and breakfast'!#REF!</f>
        <v>#REF!</v>
      </c>
      <c r="W4" s="101" t="e">
        <f>'C завтраками| Bed and breakfast'!#REF!</f>
        <v>#REF!</v>
      </c>
      <c r="X4" s="101"/>
      <c r="Y4" s="101" t="e">
        <f>'C завтраками| Bed and breakfast'!#REF!</f>
        <v>#REF!</v>
      </c>
      <c r="Z4" s="101" t="e">
        <f>'C завтраками| Bed and breakfast'!#REF!</f>
        <v>#REF!</v>
      </c>
      <c r="AA4" s="101" t="e">
        <f>'C завтраками| Bed and breakfast'!#REF!</f>
        <v>#REF!</v>
      </c>
      <c r="AB4" s="101" t="e">
        <f>'C завтраками| Bed and breakfast'!#REF!</f>
        <v>#REF!</v>
      </c>
      <c r="AC4" s="101" t="e">
        <f>'C завтраками| Bed and breakfast'!#REF!</f>
        <v>#REF!</v>
      </c>
      <c r="AD4" s="101" t="e">
        <f>'C завтраками| Bed and breakfast'!#REF!</f>
        <v>#REF!</v>
      </c>
      <c r="AE4" s="101" t="e">
        <f>'C завтраками| Bed and breakfast'!#REF!</f>
        <v>#REF!</v>
      </c>
      <c r="AF4" s="101" t="e">
        <f>'C завтраками| Bed and breakfast'!#REF!</f>
        <v>#REF!</v>
      </c>
      <c r="AG4" s="101" t="e">
        <f>'C завтраками| Bed and breakfast'!#REF!</f>
        <v>#REF!</v>
      </c>
      <c r="AH4" s="101" t="e">
        <f>'C завтраками| Bed and breakfast'!#REF!</f>
        <v>#REF!</v>
      </c>
      <c r="AI4" s="101" t="e">
        <f>'C завтраками| Bed and breakfast'!#REF!</f>
        <v>#REF!</v>
      </c>
      <c r="AJ4" s="101" t="e">
        <f>'C завтраками| Bed and breakfast'!#REF!</f>
        <v>#REF!</v>
      </c>
      <c r="AK4" s="101" t="e">
        <f>'C завтраками| Bed and breakfast'!#REF!</f>
        <v>#REF!</v>
      </c>
      <c r="AL4" s="101" t="e">
        <f>'C завтраками| Bed and breakfast'!#REF!</f>
        <v>#REF!</v>
      </c>
      <c r="AM4" s="101" t="e">
        <f>'C завтраками| Bed and breakfast'!#REF!</f>
        <v>#REF!</v>
      </c>
      <c r="AN4" s="101" t="e">
        <f>'C завтраками| Bed and breakfast'!#REF!</f>
        <v>#REF!</v>
      </c>
      <c r="AO4" s="101" t="e">
        <f>'C завтраками| Bed and breakfast'!#REF!</f>
        <v>#REF!</v>
      </c>
    </row>
    <row r="5" spans="1:41" s="53" customFormat="1" ht="21.95" customHeight="1" x14ac:dyDescent="0.2">
      <c r="A5" s="98"/>
      <c r="B5" s="84">
        <v>44413</v>
      </c>
      <c r="C5" s="84">
        <v>44415</v>
      </c>
      <c r="D5" s="84">
        <v>44420</v>
      </c>
      <c r="E5" s="84">
        <v>44422</v>
      </c>
      <c r="F5" s="84">
        <v>44427</v>
      </c>
      <c r="G5" s="84">
        <v>44429</v>
      </c>
      <c r="H5" s="84">
        <v>44434</v>
      </c>
      <c r="I5" s="84">
        <v>44436</v>
      </c>
      <c r="J5" s="84">
        <v>44448</v>
      </c>
      <c r="K5" s="102" t="e">
        <f>'C завтраками| Bed and breakfast'!#REF!</f>
        <v>#REF!</v>
      </c>
      <c r="L5" s="101" t="e">
        <f>'C завтраками| Bed and breakfast'!#REF!</f>
        <v>#REF!</v>
      </c>
      <c r="M5" s="102" t="e">
        <f>'C завтраками| Bed and breakfast'!#REF!</f>
        <v>#REF!</v>
      </c>
      <c r="N5" s="102" t="e">
        <f>'C завтраками| Bed and breakfast'!#REF!</f>
        <v>#REF!</v>
      </c>
      <c r="O5" s="102" t="e">
        <f>'C завтраками| Bed and breakfast'!#REF!</f>
        <v>#REF!</v>
      </c>
      <c r="P5" s="102" t="e">
        <f>'C завтраками| Bed and breakfast'!#REF!</f>
        <v>#REF!</v>
      </c>
      <c r="Q5" s="102" t="e">
        <f>'C завтраками| Bed and breakfast'!#REF!</f>
        <v>#REF!</v>
      </c>
      <c r="R5" s="102" t="e">
        <f>'C завтраками| Bed and breakfast'!#REF!</f>
        <v>#REF!</v>
      </c>
      <c r="S5" s="102" t="e">
        <f>'C завтраками| Bed and breakfast'!#REF!</f>
        <v>#REF!</v>
      </c>
      <c r="T5" s="102" t="e">
        <f>'C завтраками| Bed and breakfast'!#REF!</f>
        <v>#REF!</v>
      </c>
      <c r="U5" s="102" t="e">
        <f>'C завтраками| Bed and breakfast'!#REF!</f>
        <v>#REF!</v>
      </c>
      <c r="V5" s="102" t="e">
        <f>'C завтраками| Bed and breakfast'!#REF!</f>
        <v>#REF!</v>
      </c>
      <c r="W5" s="102" t="e">
        <f>'C завтраками| Bed and breakfast'!#REF!</f>
        <v>#REF!</v>
      </c>
      <c r="X5" s="102" t="e">
        <f>'C завтраками| Bed and breakfast'!#REF!</f>
        <v>#REF!</v>
      </c>
      <c r="Y5" s="102" t="e">
        <f>'C завтраками| Bed and breakfast'!#REF!</f>
        <v>#REF!</v>
      </c>
      <c r="Z5" s="102" t="e">
        <f>'C завтраками| Bed and breakfast'!#REF!</f>
        <v>#REF!</v>
      </c>
      <c r="AA5" s="102" t="e">
        <f>'C завтраками| Bed and breakfast'!#REF!</f>
        <v>#REF!</v>
      </c>
      <c r="AB5" s="102" t="e">
        <f>'C завтраками| Bed and breakfast'!#REF!</f>
        <v>#REF!</v>
      </c>
      <c r="AC5" s="102" t="e">
        <f>'C завтраками| Bed and breakfast'!#REF!</f>
        <v>#REF!</v>
      </c>
      <c r="AD5" s="102" t="e">
        <f>'C завтраками| Bed and breakfast'!#REF!</f>
        <v>#REF!</v>
      </c>
      <c r="AE5" s="102" t="e">
        <f>'C завтраками| Bed and breakfast'!#REF!</f>
        <v>#REF!</v>
      </c>
      <c r="AF5" s="102" t="e">
        <f>'C завтраками| Bed and breakfast'!#REF!</f>
        <v>#REF!</v>
      </c>
      <c r="AG5" s="102" t="e">
        <f>'C завтраками| Bed and breakfast'!#REF!</f>
        <v>#REF!</v>
      </c>
      <c r="AH5" s="102" t="e">
        <f>'C завтраками| Bed and breakfast'!#REF!</f>
        <v>#REF!</v>
      </c>
      <c r="AI5" s="102" t="e">
        <f>'C завтраками| Bed and breakfast'!#REF!</f>
        <v>#REF!</v>
      </c>
      <c r="AJ5" s="102" t="e">
        <f>'C завтраками| Bed and breakfast'!#REF!</f>
        <v>#REF!</v>
      </c>
      <c r="AK5" s="102" t="e">
        <f>'C завтраками| Bed and breakfast'!#REF!</f>
        <v>#REF!</v>
      </c>
      <c r="AL5" s="102" t="e">
        <f>'C завтраками| Bed and breakfast'!#REF!</f>
        <v>#REF!</v>
      </c>
      <c r="AM5" s="102" t="e">
        <f>'C завтраками| Bed and breakfast'!#REF!</f>
        <v>#REF!</v>
      </c>
      <c r="AN5" s="102" t="e">
        <f>'C завтраками| Bed and breakfast'!#REF!</f>
        <v>#REF!</v>
      </c>
      <c r="AO5" s="102" t="e">
        <f>'C завтраками| Bed and breakfast'!#REF!</f>
        <v>#REF!</v>
      </c>
    </row>
    <row r="6" spans="1:41" s="53" customFormat="1" x14ac:dyDescent="0.2">
      <c r="A6" s="42" t="s">
        <v>83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row>
    <row r="7" spans="1:41" s="53" customFormat="1" x14ac:dyDescent="0.2">
      <c r="A7" s="88">
        <v>1</v>
      </c>
      <c r="B7" s="42">
        <v>10200</v>
      </c>
      <c r="C7" s="42">
        <v>11000</v>
      </c>
      <c r="D7" s="42">
        <v>10200</v>
      </c>
      <c r="E7" s="42">
        <v>11000</v>
      </c>
      <c r="F7" s="42">
        <v>10200</v>
      </c>
      <c r="G7" s="42">
        <v>11000</v>
      </c>
      <c r="H7" s="42">
        <v>10200</v>
      </c>
      <c r="I7" s="42" t="e">
        <f>'C завтраками| Bed and breakfast'!#REF!*0.85</f>
        <v>#REF!</v>
      </c>
      <c r="J7" s="42" t="e">
        <f>'C завтраками| Bed and breakfast'!#REF!*0.85</f>
        <v>#REF!</v>
      </c>
      <c r="K7" s="42" t="e">
        <f>'C завтраками| Bed and breakfast'!#REF!*0.85</f>
        <v>#REF!</v>
      </c>
      <c r="L7" s="42" t="e">
        <f>'C завтраками| Bed and breakfast'!#REF!*0.85</f>
        <v>#REF!</v>
      </c>
      <c r="M7" s="42" t="e">
        <f>'C завтраками| Bed and breakfast'!#REF!*0.85</f>
        <v>#REF!</v>
      </c>
      <c r="N7" s="42" t="e">
        <f>'C завтраками| Bed and breakfast'!#REF!*0.85</f>
        <v>#REF!</v>
      </c>
      <c r="O7" s="42" t="e">
        <f>'C завтраками| Bed and breakfast'!#REF!*0.85</f>
        <v>#REF!</v>
      </c>
      <c r="P7" s="42" t="e">
        <f>'C завтраками| Bed and breakfast'!#REF!*0.85</f>
        <v>#REF!</v>
      </c>
      <c r="Q7" s="42" t="e">
        <f>'C завтраками| Bed and breakfast'!#REF!*0.85</f>
        <v>#REF!</v>
      </c>
      <c r="R7" s="42" t="e">
        <f>'C завтраками| Bed and breakfast'!#REF!*0.85</f>
        <v>#REF!</v>
      </c>
      <c r="S7" s="42" t="e">
        <f>'C завтраками| Bed and breakfast'!#REF!*0.85</f>
        <v>#REF!</v>
      </c>
      <c r="T7" s="42" t="e">
        <f>'C завтраками| Bed and breakfast'!#REF!*0.85</f>
        <v>#REF!</v>
      </c>
      <c r="U7" s="42" t="e">
        <f>'C завтраками| Bed and breakfast'!#REF!*0.85</f>
        <v>#REF!</v>
      </c>
      <c r="V7" s="42" t="e">
        <f>'C завтраками| Bed and breakfast'!#REF!*0.85</f>
        <v>#REF!</v>
      </c>
      <c r="W7" s="42" t="e">
        <f>'C завтраками| Bed and breakfast'!#REF!*0.85</f>
        <v>#REF!</v>
      </c>
      <c r="X7" s="42" t="e">
        <f>'C завтраками| Bed and breakfast'!#REF!*0.85</f>
        <v>#REF!</v>
      </c>
      <c r="Y7" s="42" t="e">
        <f>'C завтраками| Bed and breakfast'!#REF!*0.85</f>
        <v>#REF!</v>
      </c>
      <c r="Z7" s="42" t="e">
        <f>'C завтраками| Bed and breakfast'!#REF!*0.85</f>
        <v>#REF!</v>
      </c>
      <c r="AA7" s="42" t="e">
        <f>'C завтраками| Bed and breakfast'!#REF!*0.85</f>
        <v>#REF!</v>
      </c>
      <c r="AB7" s="42" t="e">
        <f>'C завтраками| Bed and breakfast'!#REF!*0.85</f>
        <v>#REF!</v>
      </c>
      <c r="AC7" s="42" t="e">
        <f>'C завтраками| Bed and breakfast'!#REF!*0.85</f>
        <v>#REF!</v>
      </c>
      <c r="AD7" s="42" t="e">
        <f>'C завтраками| Bed and breakfast'!#REF!*0.85</f>
        <v>#REF!</v>
      </c>
      <c r="AE7" s="42" t="e">
        <f>'C завтраками| Bed and breakfast'!#REF!*0.85</f>
        <v>#REF!</v>
      </c>
      <c r="AF7" s="42" t="e">
        <f>'C завтраками| Bed and breakfast'!#REF!*0.85</f>
        <v>#REF!</v>
      </c>
      <c r="AG7" s="42" t="e">
        <f>'C завтраками| Bed and breakfast'!#REF!*0.85</f>
        <v>#REF!</v>
      </c>
      <c r="AH7" s="42" t="e">
        <f>'C завтраками| Bed and breakfast'!#REF!*0.85</f>
        <v>#REF!</v>
      </c>
      <c r="AI7" s="42" t="e">
        <f>'C завтраками| Bed and breakfast'!#REF!*0.85</f>
        <v>#REF!</v>
      </c>
      <c r="AJ7" s="42" t="e">
        <f>'C завтраками| Bed and breakfast'!#REF!*0.85</f>
        <v>#REF!</v>
      </c>
      <c r="AK7" s="42" t="e">
        <f>'C завтраками| Bed and breakfast'!#REF!*0.85</f>
        <v>#REF!</v>
      </c>
      <c r="AL7" s="42" t="e">
        <f>'C завтраками| Bed and breakfast'!#REF!*0.85</f>
        <v>#REF!</v>
      </c>
      <c r="AM7" s="42" t="e">
        <f>'C завтраками| Bed and breakfast'!#REF!*0.85</f>
        <v>#REF!</v>
      </c>
      <c r="AN7" s="42" t="e">
        <f>'C завтраками| Bed and breakfast'!#REF!*0.85</f>
        <v>#REF!</v>
      </c>
      <c r="AO7" s="42" t="e">
        <f>'C завтраками| Bed and breakfast'!#REF!*0.85</f>
        <v>#REF!</v>
      </c>
    </row>
    <row r="8" spans="1:41" s="53" customFormat="1" x14ac:dyDescent="0.2">
      <c r="A8" s="88">
        <v>2</v>
      </c>
      <c r="B8" s="42">
        <f t="shared" ref="B8:H8" si="0">B7+1000</f>
        <v>11200</v>
      </c>
      <c r="C8" s="42">
        <f t="shared" si="0"/>
        <v>12000</v>
      </c>
      <c r="D8" s="42">
        <f t="shared" si="0"/>
        <v>11200</v>
      </c>
      <c r="E8" s="42">
        <f t="shared" si="0"/>
        <v>12000</v>
      </c>
      <c r="F8" s="42">
        <f t="shared" si="0"/>
        <v>11200</v>
      </c>
      <c r="G8" s="42">
        <f t="shared" si="0"/>
        <v>12000</v>
      </c>
      <c r="H8" s="42">
        <f t="shared" si="0"/>
        <v>11200</v>
      </c>
      <c r="I8" s="42" t="e">
        <f>'C завтраками| Bed and breakfast'!#REF!*0.85</f>
        <v>#REF!</v>
      </c>
      <c r="J8" s="42" t="e">
        <f>'C завтраками| Bed and breakfast'!#REF!*0.85</f>
        <v>#REF!</v>
      </c>
      <c r="K8" s="42" t="e">
        <f>'C завтраками| Bed and breakfast'!#REF!*0.85</f>
        <v>#REF!</v>
      </c>
      <c r="L8" s="42" t="e">
        <f>'C завтраками| Bed and breakfast'!#REF!*0.85</f>
        <v>#REF!</v>
      </c>
      <c r="M8" s="42" t="e">
        <f>'C завтраками| Bed and breakfast'!#REF!*0.85</f>
        <v>#REF!</v>
      </c>
      <c r="N8" s="42" t="e">
        <f>'C завтраками| Bed and breakfast'!#REF!*0.85</f>
        <v>#REF!</v>
      </c>
      <c r="O8" s="42" t="e">
        <f>'C завтраками| Bed and breakfast'!#REF!*0.85</f>
        <v>#REF!</v>
      </c>
      <c r="P8" s="42" t="e">
        <f>'C завтраками| Bed and breakfast'!#REF!*0.85</f>
        <v>#REF!</v>
      </c>
      <c r="Q8" s="42" t="e">
        <f>'C завтраками| Bed and breakfast'!#REF!*0.85</f>
        <v>#REF!</v>
      </c>
      <c r="R8" s="42" t="e">
        <f>'C завтраками| Bed and breakfast'!#REF!*0.85</f>
        <v>#REF!</v>
      </c>
      <c r="S8" s="42" t="e">
        <f>'C завтраками| Bed and breakfast'!#REF!*0.85</f>
        <v>#REF!</v>
      </c>
      <c r="T8" s="42" t="e">
        <f>'C завтраками| Bed and breakfast'!#REF!*0.85</f>
        <v>#REF!</v>
      </c>
      <c r="U8" s="42" t="e">
        <f>'C завтраками| Bed and breakfast'!#REF!*0.85</f>
        <v>#REF!</v>
      </c>
      <c r="V8" s="42" t="e">
        <f>'C завтраками| Bed and breakfast'!#REF!*0.85</f>
        <v>#REF!</v>
      </c>
      <c r="W8" s="42" t="e">
        <f>'C завтраками| Bed and breakfast'!#REF!*0.85</f>
        <v>#REF!</v>
      </c>
      <c r="X8" s="42" t="e">
        <f>'C завтраками| Bed and breakfast'!#REF!*0.85</f>
        <v>#REF!</v>
      </c>
      <c r="Y8" s="42" t="e">
        <f>'C завтраками| Bed and breakfast'!#REF!*0.85</f>
        <v>#REF!</v>
      </c>
      <c r="Z8" s="42" t="e">
        <f>'C завтраками| Bed and breakfast'!#REF!*0.85</f>
        <v>#REF!</v>
      </c>
      <c r="AA8" s="42" t="e">
        <f>'C завтраками| Bed and breakfast'!#REF!*0.85</f>
        <v>#REF!</v>
      </c>
      <c r="AB8" s="42" t="e">
        <f>'C завтраками| Bed and breakfast'!#REF!*0.85</f>
        <v>#REF!</v>
      </c>
      <c r="AC8" s="42" t="e">
        <f>'C завтраками| Bed and breakfast'!#REF!*0.85</f>
        <v>#REF!</v>
      </c>
      <c r="AD8" s="42" t="e">
        <f>'C завтраками| Bed and breakfast'!#REF!*0.85</f>
        <v>#REF!</v>
      </c>
      <c r="AE8" s="42" t="e">
        <f>'C завтраками| Bed and breakfast'!#REF!*0.85</f>
        <v>#REF!</v>
      </c>
      <c r="AF8" s="42" t="e">
        <f>'C завтраками| Bed and breakfast'!#REF!*0.85</f>
        <v>#REF!</v>
      </c>
      <c r="AG8" s="42" t="e">
        <f>'C завтраками| Bed and breakfast'!#REF!*0.85</f>
        <v>#REF!</v>
      </c>
      <c r="AH8" s="42" t="e">
        <f>'C завтраками| Bed and breakfast'!#REF!*0.85</f>
        <v>#REF!</v>
      </c>
      <c r="AI8" s="42" t="e">
        <f>'C завтраками| Bed and breakfast'!#REF!*0.85</f>
        <v>#REF!</v>
      </c>
      <c r="AJ8" s="42" t="e">
        <f>'C завтраками| Bed and breakfast'!#REF!*0.85</f>
        <v>#REF!</v>
      </c>
      <c r="AK8" s="42" t="e">
        <f>'C завтраками| Bed and breakfast'!#REF!*0.85</f>
        <v>#REF!</v>
      </c>
      <c r="AL8" s="42" t="e">
        <f>'C завтраками| Bed and breakfast'!#REF!*0.85</f>
        <v>#REF!</v>
      </c>
      <c r="AM8" s="42" t="e">
        <f>'C завтраками| Bed and breakfast'!#REF!*0.85</f>
        <v>#REF!</v>
      </c>
      <c r="AN8" s="42" t="e">
        <f>'C завтраками| Bed and breakfast'!#REF!*0.85</f>
        <v>#REF!</v>
      </c>
      <c r="AO8" s="42" t="e">
        <f>'C завтраками| Bed and breakfast'!#REF!*0.85</f>
        <v>#REF!</v>
      </c>
    </row>
    <row r="9" spans="1:41" s="53" customFormat="1" x14ac:dyDescent="0.2">
      <c r="A9" s="42" t="s">
        <v>84</v>
      </c>
      <c r="B9" s="41"/>
      <c r="C9" s="41"/>
      <c r="D9" s="41"/>
      <c r="E9" s="41"/>
      <c r="F9" s="41"/>
      <c r="G9" s="41"/>
      <c r="H9" s="41"/>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row>
    <row r="10" spans="1:41" s="53" customFormat="1" x14ac:dyDescent="0.2">
      <c r="A10" s="88">
        <f>A7</f>
        <v>1</v>
      </c>
      <c r="B10" s="42">
        <f t="shared" ref="B10:H11" si="1">B7+3000</f>
        <v>13200</v>
      </c>
      <c r="C10" s="42">
        <f t="shared" si="1"/>
        <v>14000</v>
      </c>
      <c r="D10" s="42">
        <f t="shared" si="1"/>
        <v>13200</v>
      </c>
      <c r="E10" s="42">
        <f t="shared" si="1"/>
        <v>14000</v>
      </c>
      <c r="F10" s="42">
        <f t="shared" si="1"/>
        <v>13200</v>
      </c>
      <c r="G10" s="42">
        <f t="shared" si="1"/>
        <v>14000</v>
      </c>
      <c r="H10" s="42">
        <f t="shared" si="1"/>
        <v>13200</v>
      </c>
      <c r="I10" s="42" t="e">
        <f>'C завтраками| Bed and breakfast'!#REF!*0.85</f>
        <v>#REF!</v>
      </c>
      <c r="J10" s="42" t="e">
        <f>'C завтраками| Bed and breakfast'!#REF!*0.85</f>
        <v>#REF!</v>
      </c>
      <c r="K10" s="42" t="e">
        <f>'C завтраками| Bed and breakfast'!#REF!*0.85</f>
        <v>#REF!</v>
      </c>
      <c r="L10" s="42" t="e">
        <f>'C завтраками| Bed and breakfast'!#REF!*0.85</f>
        <v>#REF!</v>
      </c>
      <c r="M10" s="42" t="e">
        <f>'C завтраками| Bed and breakfast'!#REF!*0.85</f>
        <v>#REF!</v>
      </c>
      <c r="N10" s="42" t="e">
        <f>'C завтраками| Bed and breakfast'!#REF!*0.85</f>
        <v>#REF!</v>
      </c>
      <c r="O10" s="42" t="e">
        <f>'C завтраками| Bed and breakfast'!#REF!*0.85</f>
        <v>#REF!</v>
      </c>
      <c r="P10" s="42" t="e">
        <f>'C завтраками| Bed and breakfast'!#REF!*0.85</f>
        <v>#REF!</v>
      </c>
      <c r="Q10" s="42" t="e">
        <f>'C завтраками| Bed and breakfast'!#REF!*0.85</f>
        <v>#REF!</v>
      </c>
      <c r="R10" s="42" t="e">
        <f>'C завтраками| Bed and breakfast'!#REF!*0.85</f>
        <v>#REF!</v>
      </c>
      <c r="S10" s="42" t="e">
        <f>'C завтраками| Bed and breakfast'!#REF!*0.85</f>
        <v>#REF!</v>
      </c>
      <c r="T10" s="42" t="e">
        <f>'C завтраками| Bed and breakfast'!#REF!*0.85</f>
        <v>#REF!</v>
      </c>
      <c r="U10" s="42" t="e">
        <f>'C завтраками| Bed and breakfast'!#REF!*0.85</f>
        <v>#REF!</v>
      </c>
      <c r="V10" s="42" t="e">
        <f>'C завтраками| Bed and breakfast'!#REF!*0.85</f>
        <v>#REF!</v>
      </c>
      <c r="W10" s="42" t="e">
        <f>'C завтраками| Bed and breakfast'!#REF!*0.85</f>
        <v>#REF!</v>
      </c>
      <c r="X10" s="42" t="e">
        <f>'C завтраками| Bed and breakfast'!#REF!*0.85</f>
        <v>#REF!</v>
      </c>
      <c r="Y10" s="42" t="e">
        <f>'C завтраками| Bed and breakfast'!#REF!*0.85</f>
        <v>#REF!</v>
      </c>
      <c r="Z10" s="42" t="e">
        <f>'C завтраками| Bed and breakfast'!#REF!*0.85</f>
        <v>#REF!</v>
      </c>
      <c r="AA10" s="42" t="e">
        <f>'C завтраками| Bed and breakfast'!#REF!*0.85</f>
        <v>#REF!</v>
      </c>
      <c r="AB10" s="42" t="e">
        <f>'C завтраками| Bed and breakfast'!#REF!*0.85</f>
        <v>#REF!</v>
      </c>
      <c r="AC10" s="42" t="e">
        <f>'C завтраками| Bed and breakfast'!#REF!*0.85</f>
        <v>#REF!</v>
      </c>
      <c r="AD10" s="42" t="e">
        <f>'C завтраками| Bed and breakfast'!#REF!*0.85</f>
        <v>#REF!</v>
      </c>
      <c r="AE10" s="42" t="e">
        <f>'C завтраками| Bed and breakfast'!#REF!*0.85</f>
        <v>#REF!</v>
      </c>
      <c r="AF10" s="42" t="e">
        <f>'C завтраками| Bed and breakfast'!#REF!*0.85</f>
        <v>#REF!</v>
      </c>
      <c r="AG10" s="42" t="e">
        <f>'C завтраками| Bed and breakfast'!#REF!*0.85</f>
        <v>#REF!</v>
      </c>
      <c r="AH10" s="42" t="e">
        <f>'C завтраками| Bed and breakfast'!#REF!*0.85</f>
        <v>#REF!</v>
      </c>
      <c r="AI10" s="42" t="e">
        <f>'C завтраками| Bed and breakfast'!#REF!*0.85</f>
        <v>#REF!</v>
      </c>
      <c r="AJ10" s="42" t="e">
        <f>'C завтраками| Bed and breakfast'!#REF!*0.85</f>
        <v>#REF!</v>
      </c>
      <c r="AK10" s="42" t="e">
        <f>'C завтраками| Bed and breakfast'!#REF!*0.85</f>
        <v>#REF!</v>
      </c>
      <c r="AL10" s="42" t="e">
        <f>'C завтраками| Bed and breakfast'!#REF!*0.85</f>
        <v>#REF!</v>
      </c>
      <c r="AM10" s="42" t="e">
        <f>'C завтраками| Bed and breakfast'!#REF!*0.85</f>
        <v>#REF!</v>
      </c>
      <c r="AN10" s="42" t="e">
        <f>'C завтраками| Bed and breakfast'!#REF!*0.85</f>
        <v>#REF!</v>
      </c>
      <c r="AO10" s="42" t="e">
        <f>'C завтраками| Bed and breakfast'!#REF!*0.85</f>
        <v>#REF!</v>
      </c>
    </row>
    <row r="11" spans="1:41" s="53" customFormat="1" x14ac:dyDescent="0.2">
      <c r="A11" s="88">
        <f>A8</f>
        <v>2</v>
      </c>
      <c r="B11" s="42">
        <f t="shared" si="1"/>
        <v>14200</v>
      </c>
      <c r="C11" s="42">
        <f t="shared" si="1"/>
        <v>15000</v>
      </c>
      <c r="D11" s="42">
        <f t="shared" si="1"/>
        <v>14200</v>
      </c>
      <c r="E11" s="42">
        <f t="shared" si="1"/>
        <v>15000</v>
      </c>
      <c r="F11" s="42">
        <f t="shared" si="1"/>
        <v>14200</v>
      </c>
      <c r="G11" s="42">
        <f t="shared" si="1"/>
        <v>15000</v>
      </c>
      <c r="H11" s="42">
        <f t="shared" si="1"/>
        <v>14200</v>
      </c>
      <c r="I11" s="42" t="e">
        <f>'C завтраками| Bed and breakfast'!#REF!*0.85</f>
        <v>#REF!</v>
      </c>
      <c r="J11" s="42" t="e">
        <f>'C завтраками| Bed and breakfast'!#REF!*0.85</f>
        <v>#REF!</v>
      </c>
      <c r="K11" s="42" t="e">
        <f>'C завтраками| Bed and breakfast'!#REF!*0.85</f>
        <v>#REF!</v>
      </c>
      <c r="L11" s="42" t="e">
        <f>'C завтраками| Bed and breakfast'!#REF!*0.85</f>
        <v>#REF!</v>
      </c>
      <c r="M11" s="42" t="e">
        <f>'C завтраками| Bed and breakfast'!#REF!*0.85</f>
        <v>#REF!</v>
      </c>
      <c r="N11" s="42" t="e">
        <f>'C завтраками| Bed and breakfast'!#REF!*0.85</f>
        <v>#REF!</v>
      </c>
      <c r="O11" s="42" t="e">
        <f>'C завтраками| Bed and breakfast'!#REF!*0.85</f>
        <v>#REF!</v>
      </c>
      <c r="P11" s="42" t="e">
        <f>'C завтраками| Bed and breakfast'!#REF!*0.85</f>
        <v>#REF!</v>
      </c>
      <c r="Q11" s="42" t="e">
        <f>'C завтраками| Bed and breakfast'!#REF!*0.85</f>
        <v>#REF!</v>
      </c>
      <c r="R11" s="42" t="e">
        <f>'C завтраками| Bed and breakfast'!#REF!*0.85</f>
        <v>#REF!</v>
      </c>
      <c r="S11" s="42" t="e">
        <f>'C завтраками| Bed and breakfast'!#REF!*0.85</f>
        <v>#REF!</v>
      </c>
      <c r="T11" s="42" t="e">
        <f>'C завтраками| Bed and breakfast'!#REF!*0.85</f>
        <v>#REF!</v>
      </c>
      <c r="U11" s="42" t="e">
        <f>'C завтраками| Bed and breakfast'!#REF!*0.85</f>
        <v>#REF!</v>
      </c>
      <c r="V11" s="42" t="e">
        <f>'C завтраками| Bed and breakfast'!#REF!*0.85</f>
        <v>#REF!</v>
      </c>
      <c r="W11" s="42" t="e">
        <f>'C завтраками| Bed and breakfast'!#REF!*0.85</f>
        <v>#REF!</v>
      </c>
      <c r="X11" s="42" t="e">
        <f>'C завтраками| Bed and breakfast'!#REF!*0.85</f>
        <v>#REF!</v>
      </c>
      <c r="Y11" s="42" t="e">
        <f>'C завтраками| Bed and breakfast'!#REF!*0.85</f>
        <v>#REF!</v>
      </c>
      <c r="Z11" s="42" t="e">
        <f>'C завтраками| Bed and breakfast'!#REF!*0.85</f>
        <v>#REF!</v>
      </c>
      <c r="AA11" s="42" t="e">
        <f>'C завтраками| Bed and breakfast'!#REF!*0.85</f>
        <v>#REF!</v>
      </c>
      <c r="AB11" s="42" t="e">
        <f>'C завтраками| Bed and breakfast'!#REF!*0.85</f>
        <v>#REF!</v>
      </c>
      <c r="AC11" s="42" t="e">
        <f>'C завтраками| Bed and breakfast'!#REF!*0.85</f>
        <v>#REF!</v>
      </c>
      <c r="AD11" s="42" t="e">
        <f>'C завтраками| Bed and breakfast'!#REF!*0.85</f>
        <v>#REF!</v>
      </c>
      <c r="AE11" s="42" t="e">
        <f>'C завтраками| Bed and breakfast'!#REF!*0.85</f>
        <v>#REF!</v>
      </c>
      <c r="AF11" s="42" t="e">
        <f>'C завтраками| Bed and breakfast'!#REF!*0.85</f>
        <v>#REF!</v>
      </c>
      <c r="AG11" s="42" t="e">
        <f>'C завтраками| Bed and breakfast'!#REF!*0.85</f>
        <v>#REF!</v>
      </c>
      <c r="AH11" s="42" t="e">
        <f>'C завтраками| Bed and breakfast'!#REF!*0.85</f>
        <v>#REF!</v>
      </c>
      <c r="AI11" s="42" t="e">
        <f>'C завтраками| Bed and breakfast'!#REF!*0.85</f>
        <v>#REF!</v>
      </c>
      <c r="AJ11" s="42" t="e">
        <f>'C завтраками| Bed and breakfast'!#REF!*0.85</f>
        <v>#REF!</v>
      </c>
      <c r="AK11" s="42" t="e">
        <f>'C завтраками| Bed and breakfast'!#REF!*0.85</f>
        <v>#REF!</v>
      </c>
      <c r="AL11" s="42" t="e">
        <f>'C завтраками| Bed and breakfast'!#REF!*0.85</f>
        <v>#REF!</v>
      </c>
      <c r="AM11" s="42" t="e">
        <f>'C завтраками| Bed and breakfast'!#REF!*0.85</f>
        <v>#REF!</v>
      </c>
      <c r="AN11" s="42" t="e">
        <f>'C завтраками| Bed and breakfast'!#REF!*0.85</f>
        <v>#REF!</v>
      </c>
      <c r="AO11" s="42" t="e">
        <f>'C завтраками| Bed and breakfast'!#REF!*0.85</f>
        <v>#REF!</v>
      </c>
    </row>
    <row r="12" spans="1:41" s="53" customFormat="1" x14ac:dyDescent="0.2">
      <c r="A12" s="42" t="s">
        <v>85</v>
      </c>
      <c r="B12" s="41"/>
      <c r="C12" s="41"/>
      <c r="D12" s="41"/>
      <c r="E12" s="41"/>
      <c r="F12" s="41"/>
      <c r="G12" s="41"/>
      <c r="H12" s="41"/>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row>
    <row r="13" spans="1:41" s="53" customFormat="1" x14ac:dyDescent="0.2">
      <c r="A13" s="88">
        <f>A7</f>
        <v>1</v>
      </c>
      <c r="B13" s="42">
        <f t="shared" ref="B13:H13" si="2">B7+4000</f>
        <v>14200</v>
      </c>
      <c r="C13" s="42">
        <f t="shared" si="2"/>
        <v>15000</v>
      </c>
      <c r="D13" s="42">
        <f t="shared" si="2"/>
        <v>14200</v>
      </c>
      <c r="E13" s="42">
        <f t="shared" si="2"/>
        <v>15000</v>
      </c>
      <c r="F13" s="42">
        <f t="shared" si="2"/>
        <v>14200</v>
      </c>
      <c r="G13" s="42">
        <f t="shared" si="2"/>
        <v>15000</v>
      </c>
      <c r="H13" s="42">
        <f t="shared" si="2"/>
        <v>14200</v>
      </c>
      <c r="I13" s="42" t="e">
        <f>'C завтраками| Bed and breakfast'!#REF!*0.85</f>
        <v>#REF!</v>
      </c>
      <c r="J13" s="42" t="e">
        <f>'C завтраками| Bed and breakfast'!#REF!*0.85</f>
        <v>#REF!</v>
      </c>
      <c r="K13" s="42" t="e">
        <f>'C завтраками| Bed and breakfast'!#REF!*0.85</f>
        <v>#REF!</v>
      </c>
      <c r="L13" s="42" t="e">
        <f>'C завтраками| Bed and breakfast'!#REF!*0.85</f>
        <v>#REF!</v>
      </c>
      <c r="M13" s="42" t="e">
        <f>'C завтраками| Bed and breakfast'!#REF!*0.85</f>
        <v>#REF!</v>
      </c>
      <c r="N13" s="42" t="e">
        <f>'C завтраками| Bed and breakfast'!#REF!*0.85</f>
        <v>#REF!</v>
      </c>
      <c r="O13" s="42" t="e">
        <f>'C завтраками| Bed and breakfast'!#REF!*0.85</f>
        <v>#REF!</v>
      </c>
      <c r="P13" s="42" t="e">
        <f>'C завтраками| Bed and breakfast'!#REF!*0.85</f>
        <v>#REF!</v>
      </c>
      <c r="Q13" s="42" t="e">
        <f>'C завтраками| Bed and breakfast'!#REF!*0.85</f>
        <v>#REF!</v>
      </c>
      <c r="R13" s="42" t="e">
        <f>'C завтраками| Bed and breakfast'!#REF!*0.85</f>
        <v>#REF!</v>
      </c>
      <c r="S13" s="42" t="e">
        <f>'C завтраками| Bed and breakfast'!#REF!*0.85</f>
        <v>#REF!</v>
      </c>
      <c r="T13" s="42" t="e">
        <f>'C завтраками| Bed and breakfast'!#REF!*0.85</f>
        <v>#REF!</v>
      </c>
      <c r="U13" s="42" t="e">
        <f>'C завтраками| Bed and breakfast'!#REF!*0.85</f>
        <v>#REF!</v>
      </c>
      <c r="V13" s="42" t="e">
        <f>'C завтраками| Bed and breakfast'!#REF!*0.85</f>
        <v>#REF!</v>
      </c>
      <c r="W13" s="42" t="e">
        <f>'C завтраками| Bed and breakfast'!#REF!*0.85</f>
        <v>#REF!</v>
      </c>
      <c r="X13" s="42" t="e">
        <f>'C завтраками| Bed and breakfast'!#REF!*0.85</f>
        <v>#REF!</v>
      </c>
      <c r="Y13" s="42" t="e">
        <f>'C завтраками| Bed and breakfast'!#REF!*0.85</f>
        <v>#REF!</v>
      </c>
      <c r="Z13" s="42" t="e">
        <f>'C завтраками| Bed and breakfast'!#REF!*0.85</f>
        <v>#REF!</v>
      </c>
      <c r="AA13" s="42" t="e">
        <f>'C завтраками| Bed and breakfast'!#REF!*0.85</f>
        <v>#REF!</v>
      </c>
      <c r="AB13" s="42" t="e">
        <f>'C завтраками| Bed and breakfast'!#REF!*0.85</f>
        <v>#REF!</v>
      </c>
      <c r="AC13" s="42" t="e">
        <f>'C завтраками| Bed and breakfast'!#REF!*0.85</f>
        <v>#REF!</v>
      </c>
      <c r="AD13" s="42" t="e">
        <f>'C завтраками| Bed and breakfast'!#REF!*0.85</f>
        <v>#REF!</v>
      </c>
      <c r="AE13" s="42" t="e">
        <f>'C завтраками| Bed and breakfast'!#REF!*0.85</f>
        <v>#REF!</v>
      </c>
      <c r="AF13" s="42" t="e">
        <f>'C завтраками| Bed and breakfast'!#REF!*0.85</f>
        <v>#REF!</v>
      </c>
      <c r="AG13" s="42" t="e">
        <f>'C завтраками| Bed and breakfast'!#REF!*0.85</f>
        <v>#REF!</v>
      </c>
      <c r="AH13" s="42" t="e">
        <f>'C завтраками| Bed and breakfast'!#REF!*0.85</f>
        <v>#REF!</v>
      </c>
      <c r="AI13" s="42" t="e">
        <f>'C завтраками| Bed and breakfast'!#REF!*0.85</f>
        <v>#REF!</v>
      </c>
      <c r="AJ13" s="42" t="e">
        <f>'C завтраками| Bed and breakfast'!#REF!*0.85</f>
        <v>#REF!</v>
      </c>
      <c r="AK13" s="42" t="e">
        <f>'C завтраками| Bed and breakfast'!#REF!*0.85</f>
        <v>#REF!</v>
      </c>
      <c r="AL13" s="42" t="e">
        <f>'C завтраками| Bed and breakfast'!#REF!*0.85</f>
        <v>#REF!</v>
      </c>
      <c r="AM13" s="42" t="e">
        <f>'C завтраками| Bed and breakfast'!#REF!*0.85</f>
        <v>#REF!</v>
      </c>
      <c r="AN13" s="42" t="e">
        <f>'C завтраками| Bed and breakfast'!#REF!*0.85</f>
        <v>#REF!</v>
      </c>
      <c r="AO13" s="42" t="e">
        <f>'C завтраками| Bed and breakfast'!#REF!*0.85</f>
        <v>#REF!</v>
      </c>
    </row>
    <row r="14" spans="1:41" s="53" customFormat="1" x14ac:dyDescent="0.2">
      <c r="A14" s="88">
        <f>A8</f>
        <v>2</v>
      </c>
      <c r="B14" s="42">
        <f t="shared" ref="B14:H14" si="3">B13+1000</f>
        <v>15200</v>
      </c>
      <c r="C14" s="42">
        <f t="shared" si="3"/>
        <v>16000</v>
      </c>
      <c r="D14" s="42">
        <f t="shared" si="3"/>
        <v>15200</v>
      </c>
      <c r="E14" s="42">
        <f t="shared" si="3"/>
        <v>16000</v>
      </c>
      <c r="F14" s="42">
        <f t="shared" si="3"/>
        <v>15200</v>
      </c>
      <c r="G14" s="42">
        <f t="shared" si="3"/>
        <v>16000</v>
      </c>
      <c r="H14" s="42">
        <f t="shared" si="3"/>
        <v>15200</v>
      </c>
      <c r="I14" s="42" t="e">
        <f>'C завтраками| Bed and breakfast'!#REF!*0.85</f>
        <v>#REF!</v>
      </c>
      <c r="J14" s="42" t="e">
        <f>'C завтраками| Bed and breakfast'!#REF!*0.85</f>
        <v>#REF!</v>
      </c>
      <c r="K14" s="42" t="e">
        <f>'C завтраками| Bed and breakfast'!#REF!*0.85</f>
        <v>#REF!</v>
      </c>
      <c r="L14" s="42" t="e">
        <f>'C завтраками| Bed and breakfast'!#REF!*0.85</f>
        <v>#REF!</v>
      </c>
      <c r="M14" s="42" t="e">
        <f>'C завтраками| Bed and breakfast'!#REF!*0.85</f>
        <v>#REF!</v>
      </c>
      <c r="N14" s="42" t="e">
        <f>'C завтраками| Bed and breakfast'!#REF!*0.85</f>
        <v>#REF!</v>
      </c>
      <c r="O14" s="42" t="e">
        <f>'C завтраками| Bed and breakfast'!#REF!*0.85</f>
        <v>#REF!</v>
      </c>
      <c r="P14" s="42" t="e">
        <f>'C завтраками| Bed and breakfast'!#REF!*0.85</f>
        <v>#REF!</v>
      </c>
      <c r="Q14" s="42" t="e">
        <f>'C завтраками| Bed and breakfast'!#REF!*0.85</f>
        <v>#REF!</v>
      </c>
      <c r="R14" s="42" t="e">
        <f>'C завтраками| Bed and breakfast'!#REF!*0.85</f>
        <v>#REF!</v>
      </c>
      <c r="S14" s="42" t="e">
        <f>'C завтраками| Bed and breakfast'!#REF!*0.85</f>
        <v>#REF!</v>
      </c>
      <c r="T14" s="42" t="e">
        <f>'C завтраками| Bed and breakfast'!#REF!*0.85</f>
        <v>#REF!</v>
      </c>
      <c r="U14" s="42" t="e">
        <f>'C завтраками| Bed and breakfast'!#REF!*0.85</f>
        <v>#REF!</v>
      </c>
      <c r="V14" s="42" t="e">
        <f>'C завтраками| Bed and breakfast'!#REF!*0.85</f>
        <v>#REF!</v>
      </c>
      <c r="W14" s="42" t="e">
        <f>'C завтраками| Bed and breakfast'!#REF!*0.85</f>
        <v>#REF!</v>
      </c>
      <c r="X14" s="42" t="e">
        <f>'C завтраками| Bed and breakfast'!#REF!*0.85</f>
        <v>#REF!</v>
      </c>
      <c r="Y14" s="42" t="e">
        <f>'C завтраками| Bed and breakfast'!#REF!*0.85</f>
        <v>#REF!</v>
      </c>
      <c r="Z14" s="42" t="e">
        <f>'C завтраками| Bed and breakfast'!#REF!*0.85</f>
        <v>#REF!</v>
      </c>
      <c r="AA14" s="42" t="e">
        <f>'C завтраками| Bed and breakfast'!#REF!*0.85</f>
        <v>#REF!</v>
      </c>
      <c r="AB14" s="42" t="e">
        <f>'C завтраками| Bed and breakfast'!#REF!*0.85</f>
        <v>#REF!</v>
      </c>
      <c r="AC14" s="42" t="e">
        <f>'C завтраками| Bed and breakfast'!#REF!*0.85</f>
        <v>#REF!</v>
      </c>
      <c r="AD14" s="42" t="e">
        <f>'C завтраками| Bed and breakfast'!#REF!*0.85</f>
        <v>#REF!</v>
      </c>
      <c r="AE14" s="42" t="e">
        <f>'C завтраками| Bed and breakfast'!#REF!*0.85</f>
        <v>#REF!</v>
      </c>
      <c r="AF14" s="42" t="e">
        <f>'C завтраками| Bed and breakfast'!#REF!*0.85</f>
        <v>#REF!</v>
      </c>
      <c r="AG14" s="42" t="e">
        <f>'C завтраками| Bed and breakfast'!#REF!*0.85</f>
        <v>#REF!</v>
      </c>
      <c r="AH14" s="42" t="e">
        <f>'C завтраками| Bed and breakfast'!#REF!*0.85</f>
        <v>#REF!</v>
      </c>
      <c r="AI14" s="42" t="e">
        <f>'C завтраками| Bed and breakfast'!#REF!*0.85</f>
        <v>#REF!</v>
      </c>
      <c r="AJ14" s="42" t="e">
        <f>'C завтраками| Bed and breakfast'!#REF!*0.85</f>
        <v>#REF!</v>
      </c>
      <c r="AK14" s="42" t="e">
        <f>'C завтраками| Bed and breakfast'!#REF!*0.85</f>
        <v>#REF!</v>
      </c>
      <c r="AL14" s="42" t="e">
        <f>'C завтраками| Bed and breakfast'!#REF!*0.85</f>
        <v>#REF!</v>
      </c>
      <c r="AM14" s="42" t="e">
        <f>'C завтраками| Bed and breakfast'!#REF!*0.85</f>
        <v>#REF!</v>
      </c>
      <c r="AN14" s="42" t="e">
        <f>'C завтраками| Bed and breakfast'!#REF!*0.85</f>
        <v>#REF!</v>
      </c>
      <c r="AO14" s="42" t="e">
        <f>'C завтраками| Bed and breakfast'!#REF!*0.85</f>
        <v>#REF!</v>
      </c>
    </row>
    <row r="15" spans="1:41" s="53" customFormat="1" x14ac:dyDescent="0.2">
      <c r="A15" s="42" t="s">
        <v>86</v>
      </c>
      <c r="B15" s="41"/>
      <c r="C15" s="41"/>
      <c r="D15" s="41"/>
      <c r="E15" s="41"/>
      <c r="F15" s="41"/>
      <c r="G15" s="41"/>
      <c r="H15" s="41"/>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row>
    <row r="16" spans="1:41" s="53" customFormat="1" x14ac:dyDescent="0.2">
      <c r="A16" s="88">
        <f>A7</f>
        <v>1</v>
      </c>
      <c r="B16" s="42">
        <f t="shared" ref="B16:H16" si="4">B7+6000</f>
        <v>16200</v>
      </c>
      <c r="C16" s="42">
        <f t="shared" si="4"/>
        <v>17000</v>
      </c>
      <c r="D16" s="42">
        <f t="shared" si="4"/>
        <v>16200</v>
      </c>
      <c r="E16" s="42">
        <f t="shared" si="4"/>
        <v>17000</v>
      </c>
      <c r="F16" s="42">
        <f t="shared" si="4"/>
        <v>16200</v>
      </c>
      <c r="G16" s="42">
        <f t="shared" si="4"/>
        <v>17000</v>
      </c>
      <c r="H16" s="42">
        <f t="shared" si="4"/>
        <v>16200</v>
      </c>
      <c r="I16" s="42" t="e">
        <f>'C завтраками| Bed and breakfast'!#REF!*0.85</f>
        <v>#REF!</v>
      </c>
      <c r="J16" s="42" t="e">
        <f>'C завтраками| Bed and breakfast'!#REF!*0.85</f>
        <v>#REF!</v>
      </c>
      <c r="K16" s="42" t="e">
        <f>'C завтраками| Bed and breakfast'!#REF!*0.85</f>
        <v>#REF!</v>
      </c>
      <c r="L16" s="42" t="e">
        <f>'C завтраками| Bed and breakfast'!#REF!*0.85</f>
        <v>#REF!</v>
      </c>
      <c r="M16" s="42" t="e">
        <f>'C завтраками| Bed and breakfast'!#REF!*0.85</f>
        <v>#REF!</v>
      </c>
      <c r="N16" s="42" t="e">
        <f>'C завтраками| Bed and breakfast'!#REF!*0.85</f>
        <v>#REF!</v>
      </c>
      <c r="O16" s="42" t="e">
        <f>'C завтраками| Bed and breakfast'!#REF!*0.85</f>
        <v>#REF!</v>
      </c>
      <c r="P16" s="42" t="e">
        <f>'C завтраками| Bed and breakfast'!#REF!*0.85</f>
        <v>#REF!</v>
      </c>
      <c r="Q16" s="42" t="e">
        <f>'C завтраками| Bed and breakfast'!#REF!*0.85</f>
        <v>#REF!</v>
      </c>
      <c r="R16" s="42" t="e">
        <f>'C завтраками| Bed and breakfast'!#REF!*0.85</f>
        <v>#REF!</v>
      </c>
      <c r="S16" s="42" t="e">
        <f>'C завтраками| Bed and breakfast'!#REF!*0.85</f>
        <v>#REF!</v>
      </c>
      <c r="T16" s="42" t="e">
        <f>'C завтраками| Bed and breakfast'!#REF!*0.85</f>
        <v>#REF!</v>
      </c>
      <c r="U16" s="42" t="e">
        <f>'C завтраками| Bed and breakfast'!#REF!*0.85</f>
        <v>#REF!</v>
      </c>
      <c r="V16" s="42" t="e">
        <f>'C завтраками| Bed and breakfast'!#REF!*0.85</f>
        <v>#REF!</v>
      </c>
      <c r="W16" s="42" t="e">
        <f>'C завтраками| Bed and breakfast'!#REF!*0.85</f>
        <v>#REF!</v>
      </c>
      <c r="X16" s="42" t="e">
        <f>'C завтраками| Bed and breakfast'!#REF!*0.85</f>
        <v>#REF!</v>
      </c>
      <c r="Y16" s="42" t="e">
        <f>'C завтраками| Bed and breakfast'!#REF!*0.85</f>
        <v>#REF!</v>
      </c>
      <c r="Z16" s="42" t="e">
        <f>'C завтраками| Bed and breakfast'!#REF!*0.85</f>
        <v>#REF!</v>
      </c>
      <c r="AA16" s="42" t="e">
        <f>'C завтраками| Bed and breakfast'!#REF!*0.85</f>
        <v>#REF!</v>
      </c>
      <c r="AB16" s="42" t="e">
        <f>'C завтраками| Bed and breakfast'!#REF!*0.85</f>
        <v>#REF!</v>
      </c>
      <c r="AC16" s="42" t="e">
        <f>'C завтраками| Bed and breakfast'!#REF!*0.85</f>
        <v>#REF!</v>
      </c>
      <c r="AD16" s="42" t="e">
        <f>'C завтраками| Bed and breakfast'!#REF!*0.85</f>
        <v>#REF!</v>
      </c>
      <c r="AE16" s="42" t="e">
        <f>'C завтраками| Bed and breakfast'!#REF!*0.85</f>
        <v>#REF!</v>
      </c>
      <c r="AF16" s="42" t="e">
        <f>'C завтраками| Bed and breakfast'!#REF!*0.85</f>
        <v>#REF!</v>
      </c>
      <c r="AG16" s="42" t="e">
        <f>'C завтраками| Bed and breakfast'!#REF!*0.85</f>
        <v>#REF!</v>
      </c>
      <c r="AH16" s="42" t="e">
        <f>'C завтраками| Bed and breakfast'!#REF!*0.85</f>
        <v>#REF!</v>
      </c>
      <c r="AI16" s="42" t="e">
        <f>'C завтраками| Bed and breakfast'!#REF!*0.85</f>
        <v>#REF!</v>
      </c>
      <c r="AJ16" s="42" t="e">
        <f>'C завтраками| Bed and breakfast'!#REF!*0.85</f>
        <v>#REF!</v>
      </c>
      <c r="AK16" s="42" t="e">
        <f>'C завтраками| Bed and breakfast'!#REF!*0.85</f>
        <v>#REF!</v>
      </c>
      <c r="AL16" s="42" t="e">
        <f>'C завтраками| Bed and breakfast'!#REF!*0.85</f>
        <v>#REF!</v>
      </c>
      <c r="AM16" s="42" t="e">
        <f>'C завтраками| Bed and breakfast'!#REF!*0.85</f>
        <v>#REF!</v>
      </c>
      <c r="AN16" s="42" t="e">
        <f>'C завтраками| Bed and breakfast'!#REF!*0.85</f>
        <v>#REF!</v>
      </c>
      <c r="AO16" s="42" t="e">
        <f>'C завтраками| Bed and breakfast'!#REF!*0.85</f>
        <v>#REF!</v>
      </c>
    </row>
    <row r="17" spans="1:41" s="53" customFormat="1" x14ac:dyDescent="0.2">
      <c r="A17" s="88">
        <f>A8</f>
        <v>2</v>
      </c>
      <c r="B17" s="42">
        <f t="shared" ref="B17:H17" si="5">B16+1000</f>
        <v>17200</v>
      </c>
      <c r="C17" s="42">
        <f t="shared" si="5"/>
        <v>18000</v>
      </c>
      <c r="D17" s="42">
        <f t="shared" si="5"/>
        <v>17200</v>
      </c>
      <c r="E17" s="42">
        <f t="shared" si="5"/>
        <v>18000</v>
      </c>
      <c r="F17" s="42">
        <f t="shared" si="5"/>
        <v>17200</v>
      </c>
      <c r="G17" s="42">
        <f t="shared" si="5"/>
        <v>18000</v>
      </c>
      <c r="H17" s="42">
        <f t="shared" si="5"/>
        <v>17200</v>
      </c>
      <c r="I17" s="42" t="e">
        <f>'C завтраками| Bed and breakfast'!#REF!*0.85</f>
        <v>#REF!</v>
      </c>
      <c r="J17" s="42" t="e">
        <f>'C завтраками| Bed and breakfast'!#REF!*0.85</f>
        <v>#REF!</v>
      </c>
      <c r="K17" s="42" t="e">
        <f>'C завтраками| Bed and breakfast'!#REF!*0.85</f>
        <v>#REF!</v>
      </c>
      <c r="L17" s="42" t="e">
        <f>'C завтраками| Bed and breakfast'!#REF!*0.85</f>
        <v>#REF!</v>
      </c>
      <c r="M17" s="42" t="e">
        <f>'C завтраками| Bed and breakfast'!#REF!*0.85</f>
        <v>#REF!</v>
      </c>
      <c r="N17" s="42" t="e">
        <f>'C завтраками| Bed and breakfast'!#REF!*0.85</f>
        <v>#REF!</v>
      </c>
      <c r="O17" s="42" t="e">
        <f>'C завтраками| Bed and breakfast'!#REF!*0.85</f>
        <v>#REF!</v>
      </c>
      <c r="P17" s="42" t="e">
        <f>'C завтраками| Bed and breakfast'!#REF!*0.85</f>
        <v>#REF!</v>
      </c>
      <c r="Q17" s="42" t="e">
        <f>'C завтраками| Bed and breakfast'!#REF!*0.85</f>
        <v>#REF!</v>
      </c>
      <c r="R17" s="42" t="e">
        <f>'C завтраками| Bed and breakfast'!#REF!*0.85</f>
        <v>#REF!</v>
      </c>
      <c r="S17" s="42" t="e">
        <f>'C завтраками| Bed and breakfast'!#REF!*0.85</f>
        <v>#REF!</v>
      </c>
      <c r="T17" s="42" t="e">
        <f>'C завтраками| Bed and breakfast'!#REF!*0.85</f>
        <v>#REF!</v>
      </c>
      <c r="U17" s="42" t="e">
        <f>'C завтраками| Bed and breakfast'!#REF!*0.85</f>
        <v>#REF!</v>
      </c>
      <c r="V17" s="42" t="e">
        <f>'C завтраками| Bed and breakfast'!#REF!*0.85</f>
        <v>#REF!</v>
      </c>
      <c r="W17" s="42" t="e">
        <f>'C завтраками| Bed and breakfast'!#REF!*0.85</f>
        <v>#REF!</v>
      </c>
      <c r="X17" s="42" t="e">
        <f>'C завтраками| Bed and breakfast'!#REF!*0.85</f>
        <v>#REF!</v>
      </c>
      <c r="Y17" s="42" t="e">
        <f>'C завтраками| Bed and breakfast'!#REF!*0.85</f>
        <v>#REF!</v>
      </c>
      <c r="Z17" s="42" t="e">
        <f>'C завтраками| Bed and breakfast'!#REF!*0.85</f>
        <v>#REF!</v>
      </c>
      <c r="AA17" s="42" t="e">
        <f>'C завтраками| Bed and breakfast'!#REF!*0.85</f>
        <v>#REF!</v>
      </c>
      <c r="AB17" s="42" t="e">
        <f>'C завтраками| Bed and breakfast'!#REF!*0.85</f>
        <v>#REF!</v>
      </c>
      <c r="AC17" s="42" t="e">
        <f>'C завтраками| Bed and breakfast'!#REF!*0.85</f>
        <v>#REF!</v>
      </c>
      <c r="AD17" s="42" t="e">
        <f>'C завтраками| Bed and breakfast'!#REF!*0.85</f>
        <v>#REF!</v>
      </c>
      <c r="AE17" s="42" t="e">
        <f>'C завтраками| Bed and breakfast'!#REF!*0.85</f>
        <v>#REF!</v>
      </c>
      <c r="AF17" s="42" t="e">
        <f>'C завтраками| Bed and breakfast'!#REF!*0.85</f>
        <v>#REF!</v>
      </c>
      <c r="AG17" s="42" t="e">
        <f>'C завтраками| Bed and breakfast'!#REF!*0.85</f>
        <v>#REF!</v>
      </c>
      <c r="AH17" s="42" t="e">
        <f>'C завтраками| Bed and breakfast'!#REF!*0.85</f>
        <v>#REF!</v>
      </c>
      <c r="AI17" s="42" t="e">
        <f>'C завтраками| Bed and breakfast'!#REF!*0.85</f>
        <v>#REF!</v>
      </c>
      <c r="AJ17" s="42" t="e">
        <f>'C завтраками| Bed and breakfast'!#REF!*0.85</f>
        <v>#REF!</v>
      </c>
      <c r="AK17" s="42" t="e">
        <f>'C завтраками| Bed and breakfast'!#REF!*0.85</f>
        <v>#REF!</v>
      </c>
      <c r="AL17" s="42" t="e">
        <f>'C завтраками| Bed and breakfast'!#REF!*0.85</f>
        <v>#REF!</v>
      </c>
      <c r="AM17" s="42" t="e">
        <f>'C завтраками| Bed and breakfast'!#REF!*0.85</f>
        <v>#REF!</v>
      </c>
      <c r="AN17" s="42" t="e">
        <f>'C завтраками| Bed and breakfast'!#REF!*0.85</f>
        <v>#REF!</v>
      </c>
      <c r="AO17" s="42" t="e">
        <f>'C завтраками| Bed and breakfast'!#REF!*0.85</f>
        <v>#REF!</v>
      </c>
    </row>
    <row r="18" spans="1:41" s="53" customFormat="1" x14ac:dyDescent="0.2">
      <c r="A18" s="42" t="s">
        <v>87</v>
      </c>
      <c r="B18" s="41"/>
      <c r="C18" s="41"/>
      <c r="D18" s="41"/>
      <c r="E18" s="41"/>
      <c r="F18" s="41"/>
      <c r="G18" s="41"/>
      <c r="H18" s="41"/>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row>
    <row r="19" spans="1:41" s="53" customFormat="1" x14ac:dyDescent="0.2">
      <c r="A19" s="88" t="s">
        <v>88</v>
      </c>
      <c r="B19" s="42">
        <f t="shared" ref="B19:H19" si="6">B7+21000</f>
        <v>31200</v>
      </c>
      <c r="C19" s="42">
        <f t="shared" si="6"/>
        <v>32000</v>
      </c>
      <c r="D19" s="42">
        <f t="shared" si="6"/>
        <v>31200</v>
      </c>
      <c r="E19" s="42">
        <f t="shared" si="6"/>
        <v>32000</v>
      </c>
      <c r="F19" s="42">
        <f t="shared" si="6"/>
        <v>31200</v>
      </c>
      <c r="G19" s="42">
        <f t="shared" si="6"/>
        <v>32000</v>
      </c>
      <c r="H19" s="42">
        <f t="shared" si="6"/>
        <v>31200</v>
      </c>
      <c r="I19" s="42" t="e">
        <f>'C завтраками| Bed and breakfast'!#REF!*0.85</f>
        <v>#REF!</v>
      </c>
      <c r="J19" s="42" t="e">
        <f>'C завтраками| Bed and breakfast'!#REF!*0.85</f>
        <v>#REF!</v>
      </c>
      <c r="K19" s="42" t="e">
        <f>'C завтраками| Bed and breakfast'!#REF!*0.85</f>
        <v>#REF!</v>
      </c>
      <c r="L19" s="42" t="e">
        <f>'C завтраками| Bed and breakfast'!#REF!*0.85</f>
        <v>#REF!</v>
      </c>
      <c r="M19" s="42" t="e">
        <f>'C завтраками| Bed and breakfast'!#REF!*0.85</f>
        <v>#REF!</v>
      </c>
      <c r="N19" s="42" t="e">
        <f>'C завтраками| Bed and breakfast'!#REF!*0.85</f>
        <v>#REF!</v>
      </c>
      <c r="O19" s="114" t="e">
        <f>'C завтраками| Bed and breakfast'!#REF!*0.85</f>
        <v>#REF!</v>
      </c>
      <c r="P19" s="114" t="e">
        <f>'C завтраками| Bed and breakfast'!#REF!*0.85</f>
        <v>#REF!</v>
      </c>
      <c r="Q19" s="114" t="e">
        <f>'C завтраками| Bed and breakfast'!#REF!*0.85</f>
        <v>#REF!</v>
      </c>
      <c r="R19" s="42" t="e">
        <f>'C завтраками| Bed and breakfast'!#REF!*0.85</f>
        <v>#REF!</v>
      </c>
      <c r="S19" s="42" t="e">
        <f>'C завтраками| Bed and breakfast'!#REF!*0.85</f>
        <v>#REF!</v>
      </c>
      <c r="T19" s="42" t="e">
        <f>'C завтраками| Bed and breakfast'!#REF!*0.85</f>
        <v>#REF!</v>
      </c>
      <c r="U19" s="42" t="e">
        <f>'C завтраками| Bed and breakfast'!#REF!*0.85</f>
        <v>#REF!</v>
      </c>
      <c r="V19" s="42" t="e">
        <f>'C завтраками| Bed and breakfast'!#REF!*0.85</f>
        <v>#REF!</v>
      </c>
      <c r="W19" s="42" t="e">
        <f>'C завтраками| Bed and breakfast'!#REF!*0.85</f>
        <v>#REF!</v>
      </c>
      <c r="X19" s="42" t="e">
        <f>'C завтраками| Bed and breakfast'!#REF!*0.85</f>
        <v>#REF!</v>
      </c>
      <c r="Y19" s="42" t="e">
        <f>'C завтраками| Bed and breakfast'!#REF!*0.85</f>
        <v>#REF!</v>
      </c>
      <c r="Z19" s="42" t="e">
        <f>'C завтраками| Bed and breakfast'!#REF!*0.85</f>
        <v>#REF!</v>
      </c>
      <c r="AA19" s="42" t="e">
        <f>'C завтраками| Bed and breakfast'!#REF!*0.85</f>
        <v>#REF!</v>
      </c>
      <c r="AB19" s="42" t="e">
        <f>'C завтраками| Bed and breakfast'!#REF!*0.85</f>
        <v>#REF!</v>
      </c>
      <c r="AC19" s="42" t="e">
        <f>'C завтраками| Bed and breakfast'!#REF!*0.85</f>
        <v>#REF!</v>
      </c>
      <c r="AD19" s="42" t="e">
        <f>'C завтраками| Bed and breakfast'!#REF!*0.85</f>
        <v>#REF!</v>
      </c>
      <c r="AE19" s="42" t="e">
        <f>'C завтраками| Bed and breakfast'!#REF!*0.85</f>
        <v>#REF!</v>
      </c>
      <c r="AF19" s="42" t="e">
        <f>'C завтраками| Bed and breakfast'!#REF!*0.85</f>
        <v>#REF!</v>
      </c>
      <c r="AG19" s="42" t="e">
        <f>'C завтраками| Bed and breakfast'!#REF!*0.85</f>
        <v>#REF!</v>
      </c>
      <c r="AH19" s="42" t="e">
        <f>'C завтраками| Bed and breakfast'!#REF!*0.85</f>
        <v>#REF!</v>
      </c>
      <c r="AI19" s="42" t="e">
        <f>'C завтраками| Bed and breakfast'!#REF!*0.85</f>
        <v>#REF!</v>
      </c>
      <c r="AJ19" s="42" t="e">
        <f>'C завтраками| Bed and breakfast'!#REF!*0.85</f>
        <v>#REF!</v>
      </c>
      <c r="AK19" s="42" t="e">
        <f>'C завтраками| Bed and breakfast'!#REF!*0.85</f>
        <v>#REF!</v>
      </c>
      <c r="AL19" s="42" t="e">
        <f>'C завтраками| Bed and breakfast'!#REF!*0.85</f>
        <v>#REF!</v>
      </c>
      <c r="AM19" s="42" t="e">
        <f>'C завтраками| Bed and breakfast'!#REF!*0.85</f>
        <v>#REF!</v>
      </c>
      <c r="AN19" s="42" t="e">
        <f>'C завтраками| Bed and breakfast'!#REF!*0.85</f>
        <v>#REF!</v>
      </c>
      <c r="AO19" s="42" t="e">
        <f>'C завтраками| Bed and breakfast'!#REF!*0.85</f>
        <v>#REF!</v>
      </c>
    </row>
    <row r="20" spans="1:41" s="53" customFormat="1" x14ac:dyDescent="0.2">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row>
    <row r="21" spans="1:41" ht="18" customHeight="1" x14ac:dyDescent="0.2">
      <c r="A21" s="111" t="s">
        <v>100</v>
      </c>
      <c r="B21" s="85">
        <v>44409</v>
      </c>
      <c r="C21" s="85">
        <v>44414</v>
      </c>
      <c r="D21" s="85">
        <v>44416</v>
      </c>
      <c r="E21" s="85">
        <f>E4</f>
        <v>44421</v>
      </c>
      <c r="F21" s="85">
        <f t="shared" ref="F21:K22" si="7">F4</f>
        <v>44423</v>
      </c>
      <c r="G21" s="85">
        <f t="shared" si="7"/>
        <v>44428</v>
      </c>
      <c r="H21" s="85">
        <f t="shared" si="7"/>
        <v>44430</v>
      </c>
      <c r="I21" s="85">
        <f t="shared" si="7"/>
        <v>44435</v>
      </c>
      <c r="J21" s="85">
        <f t="shared" si="7"/>
        <v>44437</v>
      </c>
      <c r="K21" s="101" t="e">
        <f t="shared" si="7"/>
        <v>#REF!</v>
      </c>
      <c r="L21" s="101" t="e">
        <f t="shared" ref="L21:R21" si="8">L4</f>
        <v>#REF!</v>
      </c>
      <c r="M21" s="102" t="e">
        <f t="shared" si="8"/>
        <v>#REF!</v>
      </c>
      <c r="N21" s="101" t="e">
        <f t="shared" si="8"/>
        <v>#REF!</v>
      </c>
      <c r="O21" s="101" t="e">
        <f t="shared" si="8"/>
        <v>#REF!</v>
      </c>
      <c r="P21" s="101" t="e">
        <f t="shared" si="8"/>
        <v>#REF!</v>
      </c>
      <c r="Q21" s="101" t="e">
        <f t="shared" si="8"/>
        <v>#REF!</v>
      </c>
      <c r="R21" s="101" t="e">
        <f t="shared" si="8"/>
        <v>#REF!</v>
      </c>
      <c r="S21" s="101" t="e">
        <f t="shared" ref="S21:U21" si="9">S4</f>
        <v>#REF!</v>
      </c>
      <c r="T21" s="101" t="e">
        <f t="shared" si="9"/>
        <v>#REF!</v>
      </c>
      <c r="U21" s="101" t="e">
        <f t="shared" si="9"/>
        <v>#REF!</v>
      </c>
      <c r="V21" s="131" t="e">
        <f t="shared" ref="V21" si="10">V4</f>
        <v>#REF!</v>
      </c>
      <c r="W21" s="133" t="e">
        <f t="shared" ref="W21:AD21" si="11">W4</f>
        <v>#REF!</v>
      </c>
      <c r="X21" s="92"/>
      <c r="Y21" s="92" t="e">
        <f t="shared" si="11"/>
        <v>#REF!</v>
      </c>
      <c r="Z21" s="92" t="e">
        <f t="shared" si="11"/>
        <v>#REF!</v>
      </c>
      <c r="AA21" s="92" t="e">
        <f t="shared" si="11"/>
        <v>#REF!</v>
      </c>
      <c r="AB21" s="92" t="e">
        <f t="shared" si="11"/>
        <v>#REF!</v>
      </c>
      <c r="AC21" s="92" t="e">
        <f t="shared" si="11"/>
        <v>#REF!</v>
      </c>
      <c r="AD21" s="92" t="e">
        <f t="shared" si="11"/>
        <v>#REF!</v>
      </c>
      <c r="AE21" s="92" t="e">
        <f t="shared" ref="AE21:AF21" si="12">AE4</f>
        <v>#REF!</v>
      </c>
      <c r="AF21" s="92" t="e">
        <f t="shared" si="12"/>
        <v>#REF!</v>
      </c>
      <c r="AG21" s="133" t="e">
        <f t="shared" ref="AG21:AI21" si="13">AG4</f>
        <v>#REF!</v>
      </c>
      <c r="AH21" s="92" t="e">
        <f t="shared" si="13"/>
        <v>#REF!</v>
      </c>
      <c r="AI21" s="92" t="e">
        <f t="shared" si="13"/>
        <v>#REF!</v>
      </c>
      <c r="AJ21" s="92" t="e">
        <f t="shared" ref="AJ21:AO21" si="14">AJ4</f>
        <v>#REF!</v>
      </c>
      <c r="AK21" s="92" t="e">
        <f t="shared" si="14"/>
        <v>#REF!</v>
      </c>
      <c r="AL21" s="133" t="e">
        <f t="shared" si="14"/>
        <v>#REF!</v>
      </c>
      <c r="AM21" s="133" t="e">
        <f t="shared" si="14"/>
        <v>#REF!</v>
      </c>
      <c r="AN21" s="133" t="e">
        <f t="shared" si="14"/>
        <v>#REF!</v>
      </c>
      <c r="AO21" s="133" t="e">
        <f t="shared" si="14"/>
        <v>#REF!</v>
      </c>
    </row>
    <row r="22" spans="1:41" ht="20.25" customHeight="1" x14ac:dyDescent="0.2">
      <c r="A22" s="90" t="s">
        <v>64</v>
      </c>
      <c r="B22" s="84">
        <v>44413</v>
      </c>
      <c r="C22" s="84">
        <v>44415</v>
      </c>
      <c r="D22" s="84">
        <v>44420</v>
      </c>
      <c r="E22" s="84">
        <f>E5</f>
        <v>44422</v>
      </c>
      <c r="F22" s="84">
        <f t="shared" si="7"/>
        <v>44427</v>
      </c>
      <c r="G22" s="84">
        <f t="shared" si="7"/>
        <v>44429</v>
      </c>
      <c r="H22" s="84">
        <f t="shared" si="7"/>
        <v>44434</v>
      </c>
      <c r="I22" s="84">
        <f t="shared" si="7"/>
        <v>44436</v>
      </c>
      <c r="J22" s="84">
        <f t="shared" si="7"/>
        <v>44448</v>
      </c>
      <c r="K22" s="102" t="e">
        <f t="shared" si="7"/>
        <v>#REF!</v>
      </c>
      <c r="L22" s="101" t="e">
        <f t="shared" ref="L22:R22" si="15">L5</f>
        <v>#REF!</v>
      </c>
      <c r="M22" s="102" t="e">
        <f t="shared" si="15"/>
        <v>#REF!</v>
      </c>
      <c r="N22" s="102" t="e">
        <f t="shared" si="15"/>
        <v>#REF!</v>
      </c>
      <c r="O22" s="102" t="e">
        <f t="shared" si="15"/>
        <v>#REF!</v>
      </c>
      <c r="P22" s="102" t="e">
        <f t="shared" si="15"/>
        <v>#REF!</v>
      </c>
      <c r="Q22" s="102" t="e">
        <f t="shared" si="15"/>
        <v>#REF!</v>
      </c>
      <c r="R22" s="102" t="e">
        <f t="shared" si="15"/>
        <v>#REF!</v>
      </c>
      <c r="S22" s="102" t="e">
        <f t="shared" ref="S22:U22" si="16">S5</f>
        <v>#REF!</v>
      </c>
      <c r="T22" s="102" t="e">
        <f t="shared" si="16"/>
        <v>#REF!</v>
      </c>
      <c r="U22" s="101" t="e">
        <f t="shared" si="16"/>
        <v>#REF!</v>
      </c>
      <c r="V22" s="131" t="e">
        <f t="shared" ref="V22" si="17">V5</f>
        <v>#REF!</v>
      </c>
      <c r="W22" s="131" t="e">
        <f t="shared" ref="W22:AD22" si="18">W5</f>
        <v>#REF!</v>
      </c>
      <c r="X22" s="101" t="e">
        <f t="shared" si="18"/>
        <v>#REF!</v>
      </c>
      <c r="Y22" s="103" t="e">
        <f t="shared" si="18"/>
        <v>#REF!</v>
      </c>
      <c r="Z22" s="101" t="e">
        <f t="shared" si="18"/>
        <v>#REF!</v>
      </c>
      <c r="AA22" s="92" t="e">
        <f t="shared" si="18"/>
        <v>#REF!</v>
      </c>
      <c r="AB22" s="92" t="e">
        <f t="shared" si="18"/>
        <v>#REF!</v>
      </c>
      <c r="AC22" s="92" t="e">
        <f t="shared" si="18"/>
        <v>#REF!</v>
      </c>
      <c r="AD22" s="92" t="e">
        <f t="shared" si="18"/>
        <v>#REF!</v>
      </c>
      <c r="AE22" s="92" t="e">
        <f t="shared" ref="AE22:AF22" si="19">AE5</f>
        <v>#REF!</v>
      </c>
      <c r="AF22" s="92" t="e">
        <f t="shared" si="19"/>
        <v>#REF!</v>
      </c>
      <c r="AG22" s="133" t="e">
        <f t="shared" ref="AG22:AI22" si="20">AG5</f>
        <v>#REF!</v>
      </c>
      <c r="AH22" s="92" t="e">
        <f t="shared" si="20"/>
        <v>#REF!</v>
      </c>
      <c r="AI22" s="92" t="e">
        <f t="shared" si="20"/>
        <v>#REF!</v>
      </c>
      <c r="AJ22" s="92" t="e">
        <f t="shared" ref="AJ22:AO22" si="21">AJ5</f>
        <v>#REF!</v>
      </c>
      <c r="AK22" s="92" t="e">
        <f t="shared" si="21"/>
        <v>#REF!</v>
      </c>
      <c r="AL22" s="133" t="e">
        <f t="shared" si="21"/>
        <v>#REF!</v>
      </c>
      <c r="AM22" s="133" t="e">
        <f t="shared" si="21"/>
        <v>#REF!</v>
      </c>
      <c r="AN22" s="133" t="e">
        <f t="shared" si="21"/>
        <v>#REF!</v>
      </c>
      <c r="AO22" s="133" t="e">
        <f t="shared" si="21"/>
        <v>#REF!</v>
      </c>
    </row>
    <row r="23" spans="1:41" s="44" customFormat="1" x14ac:dyDescent="0.2">
      <c r="A23" s="42" t="s">
        <v>83</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row>
    <row r="24" spans="1:41" s="50" customFormat="1" x14ac:dyDescent="0.2">
      <c r="A24" s="88">
        <v>1</v>
      </c>
      <c r="B24" s="91">
        <f t="shared" ref="B24:D25" si="22">B7*0.75</f>
        <v>7650</v>
      </c>
      <c r="C24" s="91">
        <f t="shared" si="22"/>
        <v>8250</v>
      </c>
      <c r="D24" s="91">
        <f t="shared" si="22"/>
        <v>7650</v>
      </c>
      <c r="E24" s="91">
        <f t="shared" ref="E24:H25" si="23">E7*0.85</f>
        <v>9350</v>
      </c>
      <c r="F24" s="91">
        <f t="shared" si="23"/>
        <v>8670</v>
      </c>
      <c r="G24" s="91">
        <f t="shared" si="23"/>
        <v>9350</v>
      </c>
      <c r="H24" s="91">
        <f t="shared" si="23"/>
        <v>8670</v>
      </c>
      <c r="I24" s="94" t="e">
        <f>I7*0.9</f>
        <v>#REF!</v>
      </c>
      <c r="J24" s="94" t="e">
        <f>J7*0.9</f>
        <v>#REF!</v>
      </c>
      <c r="K24" s="94" t="e">
        <f>ROUNDUP(K7*0.9,)</f>
        <v>#REF!</v>
      </c>
      <c r="L24" s="94" t="e">
        <f t="shared" ref="L24:R24" si="24">ROUNDUP(L7*0.9,)</f>
        <v>#REF!</v>
      </c>
      <c r="M24" s="94" t="e">
        <f t="shared" si="24"/>
        <v>#REF!</v>
      </c>
      <c r="N24" s="94" t="e">
        <f t="shared" si="24"/>
        <v>#REF!</v>
      </c>
      <c r="O24" s="94" t="e">
        <f t="shared" si="24"/>
        <v>#REF!</v>
      </c>
      <c r="P24" s="94" t="e">
        <f t="shared" si="24"/>
        <v>#REF!</v>
      </c>
      <c r="Q24" s="94" t="e">
        <f t="shared" si="24"/>
        <v>#REF!</v>
      </c>
      <c r="R24" s="94" t="e">
        <f t="shared" si="24"/>
        <v>#REF!</v>
      </c>
      <c r="S24" s="94" t="e">
        <f t="shared" ref="S24:U24" si="25">ROUNDUP(S7*0.9,)</f>
        <v>#REF!</v>
      </c>
      <c r="T24" s="94" t="e">
        <f t="shared" si="25"/>
        <v>#REF!</v>
      </c>
      <c r="U24" s="94" t="e">
        <f t="shared" si="25"/>
        <v>#REF!</v>
      </c>
      <c r="V24" s="94" t="e">
        <f t="shared" ref="V24" si="26">ROUNDUP(V7*0.9,)</f>
        <v>#REF!</v>
      </c>
      <c r="W24" s="94" t="e">
        <f t="shared" ref="W24:AD24" si="27">ROUNDUP(W7*0.9,)</f>
        <v>#REF!</v>
      </c>
      <c r="X24" s="94" t="e">
        <f t="shared" si="27"/>
        <v>#REF!</v>
      </c>
      <c r="Y24" s="94" t="e">
        <f t="shared" si="27"/>
        <v>#REF!</v>
      </c>
      <c r="Z24" s="94" t="e">
        <f t="shared" si="27"/>
        <v>#REF!</v>
      </c>
      <c r="AA24" s="94" t="e">
        <f t="shared" si="27"/>
        <v>#REF!</v>
      </c>
      <c r="AB24" s="94" t="e">
        <f t="shared" si="27"/>
        <v>#REF!</v>
      </c>
      <c r="AC24" s="94" t="e">
        <f t="shared" si="27"/>
        <v>#REF!</v>
      </c>
      <c r="AD24" s="94" t="e">
        <f t="shared" si="27"/>
        <v>#REF!</v>
      </c>
      <c r="AE24" s="94" t="e">
        <f t="shared" ref="AE24:AF24" si="28">ROUNDUP(AE7*0.9,)</f>
        <v>#REF!</v>
      </c>
      <c r="AF24" s="94" t="e">
        <f t="shared" si="28"/>
        <v>#REF!</v>
      </c>
      <c r="AG24" s="94" t="e">
        <f t="shared" ref="AG24:AI24" si="29">ROUNDUP(AG7*0.9,)</f>
        <v>#REF!</v>
      </c>
      <c r="AH24" s="94" t="e">
        <f t="shared" si="29"/>
        <v>#REF!</v>
      </c>
      <c r="AI24" s="94" t="e">
        <f t="shared" si="29"/>
        <v>#REF!</v>
      </c>
      <c r="AJ24" s="94" t="e">
        <f t="shared" ref="AJ24:AO24" si="30">ROUNDUP(AJ7*0.9,)</f>
        <v>#REF!</v>
      </c>
      <c r="AK24" s="94" t="e">
        <f t="shared" si="30"/>
        <v>#REF!</v>
      </c>
      <c r="AL24" s="94" t="e">
        <f t="shared" si="30"/>
        <v>#REF!</v>
      </c>
      <c r="AM24" s="94" t="e">
        <f t="shared" si="30"/>
        <v>#REF!</v>
      </c>
      <c r="AN24" s="94" t="e">
        <f t="shared" si="30"/>
        <v>#REF!</v>
      </c>
      <c r="AO24" s="94" t="e">
        <f t="shared" si="30"/>
        <v>#REF!</v>
      </c>
    </row>
    <row r="25" spans="1:41" s="50" customFormat="1" x14ac:dyDescent="0.2">
      <c r="A25" s="88">
        <v>2</v>
      </c>
      <c r="B25" s="91">
        <f t="shared" si="22"/>
        <v>8400</v>
      </c>
      <c r="C25" s="91">
        <f t="shared" si="22"/>
        <v>9000</v>
      </c>
      <c r="D25" s="91">
        <f t="shared" si="22"/>
        <v>8400</v>
      </c>
      <c r="E25" s="91">
        <f t="shared" si="23"/>
        <v>10200</v>
      </c>
      <c r="F25" s="91">
        <f t="shared" si="23"/>
        <v>9520</v>
      </c>
      <c r="G25" s="91">
        <f t="shared" si="23"/>
        <v>10200</v>
      </c>
      <c r="H25" s="91">
        <f t="shared" si="23"/>
        <v>9520</v>
      </c>
      <c r="I25" s="94" t="e">
        <f>I8*0.9</f>
        <v>#REF!</v>
      </c>
      <c r="J25" s="94" t="e">
        <f>J8*0.9</f>
        <v>#REF!</v>
      </c>
      <c r="K25" s="94" t="e">
        <f>ROUNDUP(K8*0.9,)</f>
        <v>#REF!</v>
      </c>
      <c r="L25" s="94" t="e">
        <f t="shared" ref="L25:R25" si="31">ROUNDUP(L8*0.9,)</f>
        <v>#REF!</v>
      </c>
      <c r="M25" s="94" t="e">
        <f t="shared" si="31"/>
        <v>#REF!</v>
      </c>
      <c r="N25" s="94" t="e">
        <f t="shared" si="31"/>
        <v>#REF!</v>
      </c>
      <c r="O25" s="94" t="e">
        <f t="shared" si="31"/>
        <v>#REF!</v>
      </c>
      <c r="P25" s="94" t="e">
        <f t="shared" si="31"/>
        <v>#REF!</v>
      </c>
      <c r="Q25" s="94" t="e">
        <f t="shared" si="31"/>
        <v>#REF!</v>
      </c>
      <c r="R25" s="94" t="e">
        <f t="shared" si="31"/>
        <v>#REF!</v>
      </c>
      <c r="S25" s="94" t="e">
        <f t="shared" ref="S25:U25" si="32">ROUNDUP(S8*0.9,)</f>
        <v>#REF!</v>
      </c>
      <c r="T25" s="94" t="e">
        <f t="shared" si="32"/>
        <v>#REF!</v>
      </c>
      <c r="U25" s="94" t="e">
        <f t="shared" si="32"/>
        <v>#REF!</v>
      </c>
      <c r="V25" s="94" t="e">
        <f t="shared" ref="V25" si="33">ROUNDUP(V8*0.9,)</f>
        <v>#REF!</v>
      </c>
      <c r="W25" s="94" t="e">
        <f t="shared" ref="W25:AD25" si="34">ROUNDUP(W8*0.9,)</f>
        <v>#REF!</v>
      </c>
      <c r="X25" s="94" t="e">
        <f t="shared" si="34"/>
        <v>#REF!</v>
      </c>
      <c r="Y25" s="94" t="e">
        <f t="shared" si="34"/>
        <v>#REF!</v>
      </c>
      <c r="Z25" s="94" t="e">
        <f t="shared" si="34"/>
        <v>#REF!</v>
      </c>
      <c r="AA25" s="94" t="e">
        <f t="shared" si="34"/>
        <v>#REF!</v>
      </c>
      <c r="AB25" s="94" t="e">
        <f t="shared" si="34"/>
        <v>#REF!</v>
      </c>
      <c r="AC25" s="94" t="e">
        <f t="shared" si="34"/>
        <v>#REF!</v>
      </c>
      <c r="AD25" s="94" t="e">
        <f t="shared" si="34"/>
        <v>#REF!</v>
      </c>
      <c r="AE25" s="94" t="e">
        <f t="shared" ref="AE25:AF25" si="35">ROUNDUP(AE8*0.9,)</f>
        <v>#REF!</v>
      </c>
      <c r="AF25" s="94" t="e">
        <f t="shared" si="35"/>
        <v>#REF!</v>
      </c>
      <c r="AG25" s="94" t="e">
        <f t="shared" ref="AG25:AI25" si="36">ROUNDUP(AG8*0.9,)</f>
        <v>#REF!</v>
      </c>
      <c r="AH25" s="94" t="e">
        <f t="shared" si="36"/>
        <v>#REF!</v>
      </c>
      <c r="AI25" s="94" t="e">
        <f t="shared" si="36"/>
        <v>#REF!</v>
      </c>
      <c r="AJ25" s="94" t="e">
        <f t="shared" ref="AJ25:AO25" si="37">ROUNDUP(AJ8*0.9,)</f>
        <v>#REF!</v>
      </c>
      <c r="AK25" s="94" t="e">
        <f t="shared" si="37"/>
        <v>#REF!</v>
      </c>
      <c r="AL25" s="94" t="e">
        <f t="shared" si="37"/>
        <v>#REF!</v>
      </c>
      <c r="AM25" s="94" t="e">
        <f t="shared" si="37"/>
        <v>#REF!</v>
      </c>
      <c r="AN25" s="94" t="e">
        <f t="shared" si="37"/>
        <v>#REF!</v>
      </c>
      <c r="AO25" s="94" t="e">
        <f t="shared" si="37"/>
        <v>#REF!</v>
      </c>
    </row>
    <row r="26" spans="1:41" s="50" customFormat="1" x14ac:dyDescent="0.2">
      <c r="A26" s="42" t="s">
        <v>84</v>
      </c>
      <c r="B26" s="91"/>
      <c r="C26" s="91"/>
      <c r="D26" s="91"/>
      <c r="E26" s="91"/>
      <c r="F26" s="91"/>
      <c r="G26" s="91"/>
      <c r="H26" s="91"/>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row>
    <row r="27" spans="1:41" s="50" customFormat="1" x14ac:dyDescent="0.2">
      <c r="A27" s="88">
        <f>A24</f>
        <v>1</v>
      </c>
      <c r="B27" s="91">
        <f t="shared" ref="B27:D28" si="38">B10*0.75</f>
        <v>9900</v>
      </c>
      <c r="C27" s="91">
        <f t="shared" si="38"/>
        <v>10500</v>
      </c>
      <c r="D27" s="91">
        <f t="shared" si="38"/>
        <v>9900</v>
      </c>
      <c r="E27" s="91">
        <f t="shared" ref="E27:H28" si="39">E10*0.85</f>
        <v>11900</v>
      </c>
      <c r="F27" s="91">
        <f t="shared" si="39"/>
        <v>11220</v>
      </c>
      <c r="G27" s="91">
        <f t="shared" si="39"/>
        <v>11900</v>
      </c>
      <c r="H27" s="91">
        <f t="shared" si="39"/>
        <v>11220</v>
      </c>
      <c r="I27" s="94" t="e">
        <f>I10*0.9</f>
        <v>#REF!</v>
      </c>
      <c r="J27" s="94" t="e">
        <f>J10*0.9</f>
        <v>#REF!</v>
      </c>
      <c r="K27" s="94" t="e">
        <f t="shared" ref="K27:K36" si="40">ROUNDUP(K10*0.9,)</f>
        <v>#REF!</v>
      </c>
      <c r="L27" s="94" t="e">
        <f t="shared" ref="L27:R27" si="41">ROUNDUP(L10*0.9,)</f>
        <v>#REF!</v>
      </c>
      <c r="M27" s="94" t="e">
        <f t="shared" si="41"/>
        <v>#REF!</v>
      </c>
      <c r="N27" s="94" t="e">
        <f t="shared" si="41"/>
        <v>#REF!</v>
      </c>
      <c r="O27" s="94" t="e">
        <f t="shared" si="41"/>
        <v>#REF!</v>
      </c>
      <c r="P27" s="94" t="e">
        <f t="shared" si="41"/>
        <v>#REF!</v>
      </c>
      <c r="Q27" s="94" t="e">
        <f t="shared" si="41"/>
        <v>#REF!</v>
      </c>
      <c r="R27" s="94" t="e">
        <f t="shared" si="41"/>
        <v>#REF!</v>
      </c>
      <c r="S27" s="94" t="e">
        <f t="shared" ref="S27:U27" si="42">ROUNDUP(S10*0.9,)</f>
        <v>#REF!</v>
      </c>
      <c r="T27" s="94" t="e">
        <f t="shared" si="42"/>
        <v>#REF!</v>
      </c>
      <c r="U27" s="94" t="e">
        <f t="shared" si="42"/>
        <v>#REF!</v>
      </c>
      <c r="V27" s="94" t="e">
        <f t="shared" ref="V27" si="43">ROUNDUP(V10*0.9,)</f>
        <v>#REF!</v>
      </c>
      <c r="W27" s="94" t="e">
        <f t="shared" ref="W27:AD27" si="44">ROUNDUP(W10*0.9,)</f>
        <v>#REF!</v>
      </c>
      <c r="X27" s="94" t="e">
        <f t="shared" si="44"/>
        <v>#REF!</v>
      </c>
      <c r="Y27" s="94" t="e">
        <f t="shared" si="44"/>
        <v>#REF!</v>
      </c>
      <c r="Z27" s="94" t="e">
        <f t="shared" si="44"/>
        <v>#REF!</v>
      </c>
      <c r="AA27" s="94" t="e">
        <f t="shared" si="44"/>
        <v>#REF!</v>
      </c>
      <c r="AB27" s="94" t="e">
        <f t="shared" si="44"/>
        <v>#REF!</v>
      </c>
      <c r="AC27" s="94" t="e">
        <f t="shared" si="44"/>
        <v>#REF!</v>
      </c>
      <c r="AD27" s="94" t="e">
        <f t="shared" si="44"/>
        <v>#REF!</v>
      </c>
      <c r="AE27" s="94" t="e">
        <f t="shared" ref="AE27:AF27" si="45">ROUNDUP(AE10*0.9,)</f>
        <v>#REF!</v>
      </c>
      <c r="AF27" s="94" t="e">
        <f t="shared" si="45"/>
        <v>#REF!</v>
      </c>
      <c r="AG27" s="94" t="e">
        <f t="shared" ref="AG27:AI27" si="46">ROUNDUP(AG10*0.9,)</f>
        <v>#REF!</v>
      </c>
      <c r="AH27" s="94" t="e">
        <f t="shared" si="46"/>
        <v>#REF!</v>
      </c>
      <c r="AI27" s="94" t="e">
        <f t="shared" si="46"/>
        <v>#REF!</v>
      </c>
      <c r="AJ27" s="94" t="e">
        <f t="shared" ref="AJ27:AO27" si="47">ROUNDUP(AJ10*0.9,)</f>
        <v>#REF!</v>
      </c>
      <c r="AK27" s="94" t="e">
        <f t="shared" si="47"/>
        <v>#REF!</v>
      </c>
      <c r="AL27" s="94" t="e">
        <f t="shared" si="47"/>
        <v>#REF!</v>
      </c>
      <c r="AM27" s="94" t="e">
        <f t="shared" si="47"/>
        <v>#REF!</v>
      </c>
      <c r="AN27" s="94" t="e">
        <f t="shared" si="47"/>
        <v>#REF!</v>
      </c>
      <c r="AO27" s="94" t="e">
        <f t="shared" si="47"/>
        <v>#REF!</v>
      </c>
    </row>
    <row r="28" spans="1:41" s="50" customFormat="1" x14ac:dyDescent="0.2">
      <c r="A28" s="88">
        <f>A25</f>
        <v>2</v>
      </c>
      <c r="B28" s="91">
        <f t="shared" si="38"/>
        <v>10650</v>
      </c>
      <c r="C28" s="91">
        <f t="shared" si="38"/>
        <v>11250</v>
      </c>
      <c r="D28" s="91">
        <f t="shared" si="38"/>
        <v>10650</v>
      </c>
      <c r="E28" s="91">
        <f t="shared" si="39"/>
        <v>12750</v>
      </c>
      <c r="F28" s="91">
        <f t="shared" si="39"/>
        <v>12070</v>
      </c>
      <c r="G28" s="91">
        <f t="shared" si="39"/>
        <v>12750</v>
      </c>
      <c r="H28" s="91">
        <f t="shared" si="39"/>
        <v>12070</v>
      </c>
      <c r="I28" s="94" t="e">
        <f>I11*0.9</f>
        <v>#REF!</v>
      </c>
      <c r="J28" s="94" t="e">
        <f>J11*0.9</f>
        <v>#REF!</v>
      </c>
      <c r="K28" s="94" t="e">
        <f t="shared" si="40"/>
        <v>#REF!</v>
      </c>
      <c r="L28" s="94" t="e">
        <f t="shared" ref="L28:R28" si="48">ROUNDUP(L11*0.9,)</f>
        <v>#REF!</v>
      </c>
      <c r="M28" s="94" t="e">
        <f t="shared" si="48"/>
        <v>#REF!</v>
      </c>
      <c r="N28" s="94" t="e">
        <f t="shared" si="48"/>
        <v>#REF!</v>
      </c>
      <c r="O28" s="94" t="e">
        <f t="shared" si="48"/>
        <v>#REF!</v>
      </c>
      <c r="P28" s="94" t="e">
        <f t="shared" si="48"/>
        <v>#REF!</v>
      </c>
      <c r="Q28" s="94" t="e">
        <f t="shared" si="48"/>
        <v>#REF!</v>
      </c>
      <c r="R28" s="94" t="e">
        <f t="shared" si="48"/>
        <v>#REF!</v>
      </c>
      <c r="S28" s="94" t="e">
        <f t="shared" ref="S28:U28" si="49">ROUNDUP(S11*0.9,)</f>
        <v>#REF!</v>
      </c>
      <c r="T28" s="94" t="e">
        <f t="shared" si="49"/>
        <v>#REF!</v>
      </c>
      <c r="U28" s="94" t="e">
        <f t="shared" si="49"/>
        <v>#REF!</v>
      </c>
      <c r="V28" s="94" t="e">
        <f t="shared" ref="V28" si="50">ROUNDUP(V11*0.9,)</f>
        <v>#REF!</v>
      </c>
      <c r="W28" s="94" t="e">
        <f t="shared" ref="W28:AD28" si="51">ROUNDUP(W11*0.9,)</f>
        <v>#REF!</v>
      </c>
      <c r="X28" s="94" t="e">
        <f t="shared" si="51"/>
        <v>#REF!</v>
      </c>
      <c r="Y28" s="94" t="e">
        <f t="shared" si="51"/>
        <v>#REF!</v>
      </c>
      <c r="Z28" s="94" t="e">
        <f t="shared" si="51"/>
        <v>#REF!</v>
      </c>
      <c r="AA28" s="94" t="e">
        <f t="shared" si="51"/>
        <v>#REF!</v>
      </c>
      <c r="AB28" s="94" t="e">
        <f t="shared" si="51"/>
        <v>#REF!</v>
      </c>
      <c r="AC28" s="94" t="e">
        <f t="shared" si="51"/>
        <v>#REF!</v>
      </c>
      <c r="AD28" s="94" t="e">
        <f t="shared" si="51"/>
        <v>#REF!</v>
      </c>
      <c r="AE28" s="94" t="e">
        <f t="shared" ref="AE28:AF28" si="52">ROUNDUP(AE11*0.9,)</f>
        <v>#REF!</v>
      </c>
      <c r="AF28" s="94" t="e">
        <f t="shared" si="52"/>
        <v>#REF!</v>
      </c>
      <c r="AG28" s="94" t="e">
        <f t="shared" ref="AG28:AI28" si="53">ROUNDUP(AG11*0.9,)</f>
        <v>#REF!</v>
      </c>
      <c r="AH28" s="94" t="e">
        <f t="shared" si="53"/>
        <v>#REF!</v>
      </c>
      <c r="AI28" s="94" t="e">
        <f t="shared" si="53"/>
        <v>#REF!</v>
      </c>
      <c r="AJ28" s="94" t="e">
        <f t="shared" ref="AJ28:AO28" si="54">ROUNDUP(AJ11*0.9,)</f>
        <v>#REF!</v>
      </c>
      <c r="AK28" s="94" t="e">
        <f t="shared" si="54"/>
        <v>#REF!</v>
      </c>
      <c r="AL28" s="94" t="e">
        <f t="shared" si="54"/>
        <v>#REF!</v>
      </c>
      <c r="AM28" s="94" t="e">
        <f t="shared" si="54"/>
        <v>#REF!</v>
      </c>
      <c r="AN28" s="94" t="e">
        <f t="shared" si="54"/>
        <v>#REF!</v>
      </c>
      <c r="AO28" s="94" t="e">
        <f t="shared" si="54"/>
        <v>#REF!</v>
      </c>
    </row>
    <row r="29" spans="1:41" s="50" customFormat="1" x14ac:dyDescent="0.2">
      <c r="A29" s="42" t="s">
        <v>85</v>
      </c>
      <c r="B29" s="91"/>
      <c r="C29" s="91"/>
      <c r="D29" s="91"/>
      <c r="E29" s="91"/>
      <c r="F29" s="91"/>
      <c r="G29" s="91"/>
      <c r="H29" s="91"/>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row>
    <row r="30" spans="1:41" s="50" customFormat="1" x14ac:dyDescent="0.2">
      <c r="A30" s="88">
        <f>A24</f>
        <v>1</v>
      </c>
      <c r="B30" s="91">
        <f t="shared" ref="B30:D31" si="55">B13*0.75</f>
        <v>10650</v>
      </c>
      <c r="C30" s="91">
        <f t="shared" si="55"/>
        <v>11250</v>
      </c>
      <c r="D30" s="91">
        <f t="shared" si="55"/>
        <v>10650</v>
      </c>
      <c r="E30" s="91">
        <f t="shared" ref="E30:H31" si="56">E13*0.85</f>
        <v>12750</v>
      </c>
      <c r="F30" s="91">
        <f t="shared" si="56"/>
        <v>12070</v>
      </c>
      <c r="G30" s="91">
        <f t="shared" si="56"/>
        <v>12750</v>
      </c>
      <c r="H30" s="91">
        <f t="shared" si="56"/>
        <v>12070</v>
      </c>
      <c r="I30" s="94" t="e">
        <f>I13*0.9</f>
        <v>#REF!</v>
      </c>
      <c r="J30" s="94" t="e">
        <f>J13*0.9</f>
        <v>#REF!</v>
      </c>
      <c r="K30" s="94" t="e">
        <f t="shared" si="40"/>
        <v>#REF!</v>
      </c>
      <c r="L30" s="94" t="e">
        <f t="shared" ref="L30:R30" si="57">ROUNDUP(L13*0.9,)</f>
        <v>#REF!</v>
      </c>
      <c r="M30" s="94" t="e">
        <f t="shared" si="57"/>
        <v>#REF!</v>
      </c>
      <c r="N30" s="94" t="e">
        <f t="shared" si="57"/>
        <v>#REF!</v>
      </c>
      <c r="O30" s="94" t="e">
        <f t="shared" si="57"/>
        <v>#REF!</v>
      </c>
      <c r="P30" s="94" t="e">
        <f t="shared" si="57"/>
        <v>#REF!</v>
      </c>
      <c r="Q30" s="94" t="e">
        <f t="shared" si="57"/>
        <v>#REF!</v>
      </c>
      <c r="R30" s="94" t="e">
        <f t="shared" si="57"/>
        <v>#REF!</v>
      </c>
      <c r="S30" s="94" t="e">
        <f t="shared" ref="S30:U30" si="58">ROUNDUP(S13*0.9,)</f>
        <v>#REF!</v>
      </c>
      <c r="T30" s="94" t="e">
        <f t="shared" si="58"/>
        <v>#REF!</v>
      </c>
      <c r="U30" s="94" t="e">
        <f t="shared" si="58"/>
        <v>#REF!</v>
      </c>
      <c r="V30" s="94" t="e">
        <f t="shared" ref="V30" si="59">ROUNDUP(V13*0.9,)</f>
        <v>#REF!</v>
      </c>
      <c r="W30" s="94" t="e">
        <f t="shared" ref="W30:AD30" si="60">ROUNDUP(W13*0.9,)</f>
        <v>#REF!</v>
      </c>
      <c r="X30" s="94" t="e">
        <f t="shared" si="60"/>
        <v>#REF!</v>
      </c>
      <c r="Y30" s="94" t="e">
        <f t="shared" si="60"/>
        <v>#REF!</v>
      </c>
      <c r="Z30" s="94" t="e">
        <f t="shared" si="60"/>
        <v>#REF!</v>
      </c>
      <c r="AA30" s="94" t="e">
        <f t="shared" si="60"/>
        <v>#REF!</v>
      </c>
      <c r="AB30" s="94" t="e">
        <f t="shared" si="60"/>
        <v>#REF!</v>
      </c>
      <c r="AC30" s="94" t="e">
        <f t="shared" si="60"/>
        <v>#REF!</v>
      </c>
      <c r="AD30" s="94" t="e">
        <f t="shared" si="60"/>
        <v>#REF!</v>
      </c>
      <c r="AE30" s="94" t="e">
        <f t="shared" ref="AE30:AF30" si="61">ROUNDUP(AE13*0.9,)</f>
        <v>#REF!</v>
      </c>
      <c r="AF30" s="94" t="e">
        <f t="shared" si="61"/>
        <v>#REF!</v>
      </c>
      <c r="AG30" s="94" t="e">
        <f t="shared" ref="AG30:AI30" si="62">ROUNDUP(AG13*0.9,)</f>
        <v>#REF!</v>
      </c>
      <c r="AH30" s="94" t="e">
        <f t="shared" si="62"/>
        <v>#REF!</v>
      </c>
      <c r="AI30" s="94" t="e">
        <f t="shared" si="62"/>
        <v>#REF!</v>
      </c>
      <c r="AJ30" s="94" t="e">
        <f t="shared" ref="AJ30:AO30" si="63">ROUNDUP(AJ13*0.9,)</f>
        <v>#REF!</v>
      </c>
      <c r="AK30" s="94" t="e">
        <f t="shared" si="63"/>
        <v>#REF!</v>
      </c>
      <c r="AL30" s="94" t="e">
        <f t="shared" si="63"/>
        <v>#REF!</v>
      </c>
      <c r="AM30" s="94" t="e">
        <f t="shared" si="63"/>
        <v>#REF!</v>
      </c>
      <c r="AN30" s="94" t="e">
        <f t="shared" si="63"/>
        <v>#REF!</v>
      </c>
      <c r="AO30" s="94" t="e">
        <f t="shared" si="63"/>
        <v>#REF!</v>
      </c>
    </row>
    <row r="31" spans="1:41" s="50" customFormat="1" x14ac:dyDescent="0.2">
      <c r="A31" s="88">
        <f>A25</f>
        <v>2</v>
      </c>
      <c r="B31" s="91">
        <f t="shared" si="55"/>
        <v>11400</v>
      </c>
      <c r="C31" s="91">
        <f t="shared" si="55"/>
        <v>12000</v>
      </c>
      <c r="D31" s="91">
        <f t="shared" si="55"/>
        <v>11400</v>
      </c>
      <c r="E31" s="91">
        <f t="shared" si="56"/>
        <v>13600</v>
      </c>
      <c r="F31" s="91">
        <f t="shared" si="56"/>
        <v>12920</v>
      </c>
      <c r="G31" s="91">
        <f t="shared" si="56"/>
        <v>13600</v>
      </c>
      <c r="H31" s="91">
        <f t="shared" si="56"/>
        <v>12920</v>
      </c>
      <c r="I31" s="94" t="e">
        <f>I14*0.9</f>
        <v>#REF!</v>
      </c>
      <c r="J31" s="94" t="e">
        <f>J14*0.9</f>
        <v>#REF!</v>
      </c>
      <c r="K31" s="94" t="e">
        <f t="shared" si="40"/>
        <v>#REF!</v>
      </c>
      <c r="L31" s="94" t="e">
        <f t="shared" ref="L31:R31" si="64">ROUNDUP(L14*0.9,)</f>
        <v>#REF!</v>
      </c>
      <c r="M31" s="94" t="e">
        <f t="shared" si="64"/>
        <v>#REF!</v>
      </c>
      <c r="N31" s="94" t="e">
        <f t="shared" si="64"/>
        <v>#REF!</v>
      </c>
      <c r="O31" s="94" t="e">
        <f t="shared" si="64"/>
        <v>#REF!</v>
      </c>
      <c r="P31" s="94" t="e">
        <f t="shared" si="64"/>
        <v>#REF!</v>
      </c>
      <c r="Q31" s="94" t="e">
        <f t="shared" si="64"/>
        <v>#REF!</v>
      </c>
      <c r="R31" s="94" t="e">
        <f t="shared" si="64"/>
        <v>#REF!</v>
      </c>
      <c r="S31" s="94" t="e">
        <f t="shared" ref="S31:U31" si="65">ROUNDUP(S14*0.9,)</f>
        <v>#REF!</v>
      </c>
      <c r="T31" s="94" t="e">
        <f t="shared" si="65"/>
        <v>#REF!</v>
      </c>
      <c r="U31" s="94" t="e">
        <f t="shared" si="65"/>
        <v>#REF!</v>
      </c>
      <c r="V31" s="94" t="e">
        <f t="shared" ref="V31" si="66">ROUNDUP(V14*0.9,)</f>
        <v>#REF!</v>
      </c>
      <c r="W31" s="94" t="e">
        <f t="shared" ref="W31:AD31" si="67">ROUNDUP(W14*0.9,)</f>
        <v>#REF!</v>
      </c>
      <c r="X31" s="94" t="e">
        <f t="shared" si="67"/>
        <v>#REF!</v>
      </c>
      <c r="Y31" s="94" t="e">
        <f t="shared" si="67"/>
        <v>#REF!</v>
      </c>
      <c r="Z31" s="94" t="e">
        <f t="shared" si="67"/>
        <v>#REF!</v>
      </c>
      <c r="AA31" s="94" t="e">
        <f t="shared" si="67"/>
        <v>#REF!</v>
      </c>
      <c r="AB31" s="94" t="e">
        <f t="shared" si="67"/>
        <v>#REF!</v>
      </c>
      <c r="AC31" s="94" t="e">
        <f t="shared" si="67"/>
        <v>#REF!</v>
      </c>
      <c r="AD31" s="94" t="e">
        <f t="shared" si="67"/>
        <v>#REF!</v>
      </c>
      <c r="AE31" s="94" t="e">
        <f t="shared" ref="AE31:AF31" si="68">ROUNDUP(AE14*0.9,)</f>
        <v>#REF!</v>
      </c>
      <c r="AF31" s="94" t="e">
        <f t="shared" si="68"/>
        <v>#REF!</v>
      </c>
      <c r="AG31" s="94" t="e">
        <f t="shared" ref="AG31:AI31" si="69">ROUNDUP(AG14*0.9,)</f>
        <v>#REF!</v>
      </c>
      <c r="AH31" s="94" t="e">
        <f t="shared" si="69"/>
        <v>#REF!</v>
      </c>
      <c r="AI31" s="94" t="e">
        <f t="shared" si="69"/>
        <v>#REF!</v>
      </c>
      <c r="AJ31" s="94" t="e">
        <f t="shared" ref="AJ31:AO31" si="70">ROUNDUP(AJ14*0.9,)</f>
        <v>#REF!</v>
      </c>
      <c r="AK31" s="94" t="e">
        <f t="shared" si="70"/>
        <v>#REF!</v>
      </c>
      <c r="AL31" s="94" t="e">
        <f t="shared" si="70"/>
        <v>#REF!</v>
      </c>
      <c r="AM31" s="94" t="e">
        <f t="shared" si="70"/>
        <v>#REF!</v>
      </c>
      <c r="AN31" s="94" t="e">
        <f t="shared" si="70"/>
        <v>#REF!</v>
      </c>
      <c r="AO31" s="94" t="e">
        <f t="shared" si="70"/>
        <v>#REF!</v>
      </c>
    </row>
    <row r="32" spans="1:41" s="50" customFormat="1" x14ac:dyDescent="0.2">
      <c r="A32" s="42" t="s">
        <v>86</v>
      </c>
      <c r="B32" s="91"/>
      <c r="C32" s="91"/>
      <c r="D32" s="91"/>
      <c r="E32" s="91"/>
      <c r="F32" s="91"/>
      <c r="G32" s="91"/>
      <c r="H32" s="91"/>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row>
    <row r="33" spans="1:41" s="50" customFormat="1" x14ac:dyDescent="0.2">
      <c r="A33" s="88">
        <f>A24</f>
        <v>1</v>
      </c>
      <c r="B33" s="91">
        <f t="shared" ref="B33:D34" si="71">B16*0.75</f>
        <v>12150</v>
      </c>
      <c r="C33" s="91">
        <f t="shared" si="71"/>
        <v>12750</v>
      </c>
      <c r="D33" s="91">
        <f t="shared" si="71"/>
        <v>12150</v>
      </c>
      <c r="E33" s="91">
        <f t="shared" ref="E33:H34" si="72">E16*0.85</f>
        <v>14450</v>
      </c>
      <c r="F33" s="91">
        <f t="shared" si="72"/>
        <v>13770</v>
      </c>
      <c r="G33" s="91">
        <f t="shared" si="72"/>
        <v>14450</v>
      </c>
      <c r="H33" s="91">
        <f t="shared" si="72"/>
        <v>13770</v>
      </c>
      <c r="I33" s="94" t="e">
        <f>I16*0.9</f>
        <v>#REF!</v>
      </c>
      <c r="J33" s="94" t="e">
        <f>J16*0.9</f>
        <v>#REF!</v>
      </c>
      <c r="K33" s="94" t="e">
        <f t="shared" si="40"/>
        <v>#REF!</v>
      </c>
      <c r="L33" s="94" t="e">
        <f t="shared" ref="L33:R33" si="73">ROUNDUP(L16*0.9,)</f>
        <v>#REF!</v>
      </c>
      <c r="M33" s="94" t="e">
        <f t="shared" si="73"/>
        <v>#REF!</v>
      </c>
      <c r="N33" s="94" t="e">
        <f t="shared" si="73"/>
        <v>#REF!</v>
      </c>
      <c r="O33" s="94" t="e">
        <f t="shared" si="73"/>
        <v>#REF!</v>
      </c>
      <c r="P33" s="94" t="e">
        <f t="shared" si="73"/>
        <v>#REF!</v>
      </c>
      <c r="Q33" s="94" t="e">
        <f t="shared" si="73"/>
        <v>#REF!</v>
      </c>
      <c r="R33" s="94" t="e">
        <f t="shared" si="73"/>
        <v>#REF!</v>
      </c>
      <c r="S33" s="94" t="e">
        <f t="shared" ref="S33:U33" si="74">ROUNDUP(S16*0.9,)</f>
        <v>#REF!</v>
      </c>
      <c r="T33" s="94" t="e">
        <f t="shared" si="74"/>
        <v>#REF!</v>
      </c>
      <c r="U33" s="94" t="e">
        <f t="shared" si="74"/>
        <v>#REF!</v>
      </c>
      <c r="V33" s="94" t="e">
        <f t="shared" ref="V33" si="75">ROUNDUP(V16*0.9,)</f>
        <v>#REF!</v>
      </c>
      <c r="W33" s="94" t="e">
        <f t="shared" ref="W33:AD33" si="76">ROUNDUP(W16*0.9,)</f>
        <v>#REF!</v>
      </c>
      <c r="X33" s="94" t="e">
        <f t="shared" si="76"/>
        <v>#REF!</v>
      </c>
      <c r="Y33" s="94" t="e">
        <f t="shared" si="76"/>
        <v>#REF!</v>
      </c>
      <c r="Z33" s="94" t="e">
        <f t="shared" si="76"/>
        <v>#REF!</v>
      </c>
      <c r="AA33" s="94" t="e">
        <f t="shared" si="76"/>
        <v>#REF!</v>
      </c>
      <c r="AB33" s="94" t="e">
        <f t="shared" si="76"/>
        <v>#REF!</v>
      </c>
      <c r="AC33" s="94" t="e">
        <f t="shared" si="76"/>
        <v>#REF!</v>
      </c>
      <c r="AD33" s="94" t="e">
        <f t="shared" si="76"/>
        <v>#REF!</v>
      </c>
      <c r="AE33" s="94" t="e">
        <f t="shared" ref="AE33:AF33" si="77">ROUNDUP(AE16*0.9,)</f>
        <v>#REF!</v>
      </c>
      <c r="AF33" s="94" t="e">
        <f t="shared" si="77"/>
        <v>#REF!</v>
      </c>
      <c r="AG33" s="94" t="e">
        <f t="shared" ref="AG33:AI33" si="78">ROUNDUP(AG16*0.9,)</f>
        <v>#REF!</v>
      </c>
      <c r="AH33" s="94" t="e">
        <f t="shared" si="78"/>
        <v>#REF!</v>
      </c>
      <c r="AI33" s="94" t="e">
        <f t="shared" si="78"/>
        <v>#REF!</v>
      </c>
      <c r="AJ33" s="94" t="e">
        <f t="shared" ref="AJ33:AO33" si="79">ROUNDUP(AJ16*0.9,)</f>
        <v>#REF!</v>
      </c>
      <c r="AK33" s="94" t="e">
        <f t="shared" si="79"/>
        <v>#REF!</v>
      </c>
      <c r="AL33" s="94" t="e">
        <f t="shared" si="79"/>
        <v>#REF!</v>
      </c>
      <c r="AM33" s="94" t="e">
        <f t="shared" si="79"/>
        <v>#REF!</v>
      </c>
      <c r="AN33" s="94" t="e">
        <f t="shared" si="79"/>
        <v>#REF!</v>
      </c>
      <c r="AO33" s="94" t="e">
        <f t="shared" si="79"/>
        <v>#REF!</v>
      </c>
    </row>
    <row r="34" spans="1:41" s="50" customFormat="1" x14ac:dyDescent="0.2">
      <c r="A34" s="88">
        <f>A25</f>
        <v>2</v>
      </c>
      <c r="B34" s="91">
        <f t="shared" si="71"/>
        <v>12900</v>
      </c>
      <c r="C34" s="91">
        <f t="shared" si="71"/>
        <v>13500</v>
      </c>
      <c r="D34" s="91">
        <f t="shared" si="71"/>
        <v>12900</v>
      </c>
      <c r="E34" s="91">
        <f t="shared" si="72"/>
        <v>15300</v>
      </c>
      <c r="F34" s="91">
        <f t="shared" si="72"/>
        <v>14620</v>
      </c>
      <c r="G34" s="91">
        <f t="shared" si="72"/>
        <v>15300</v>
      </c>
      <c r="H34" s="91">
        <f t="shared" si="72"/>
        <v>14620</v>
      </c>
      <c r="I34" s="94" t="e">
        <f>I17*0.9</f>
        <v>#REF!</v>
      </c>
      <c r="J34" s="94" t="e">
        <f>J17*0.9</f>
        <v>#REF!</v>
      </c>
      <c r="K34" s="94" t="e">
        <f t="shared" si="40"/>
        <v>#REF!</v>
      </c>
      <c r="L34" s="94" t="e">
        <f t="shared" ref="L34:R34" si="80">ROUNDUP(L17*0.9,)</f>
        <v>#REF!</v>
      </c>
      <c r="M34" s="94" t="e">
        <f t="shared" si="80"/>
        <v>#REF!</v>
      </c>
      <c r="N34" s="94" t="e">
        <f t="shared" si="80"/>
        <v>#REF!</v>
      </c>
      <c r="O34" s="94" t="e">
        <f t="shared" si="80"/>
        <v>#REF!</v>
      </c>
      <c r="P34" s="94" t="e">
        <f t="shared" si="80"/>
        <v>#REF!</v>
      </c>
      <c r="Q34" s="94" t="e">
        <f t="shared" si="80"/>
        <v>#REF!</v>
      </c>
      <c r="R34" s="94" t="e">
        <f t="shared" si="80"/>
        <v>#REF!</v>
      </c>
      <c r="S34" s="94" t="e">
        <f t="shared" ref="S34:U34" si="81">ROUNDUP(S17*0.9,)</f>
        <v>#REF!</v>
      </c>
      <c r="T34" s="94" t="e">
        <f t="shared" si="81"/>
        <v>#REF!</v>
      </c>
      <c r="U34" s="94" t="e">
        <f t="shared" si="81"/>
        <v>#REF!</v>
      </c>
      <c r="V34" s="94" t="e">
        <f t="shared" ref="V34" si="82">ROUNDUP(V17*0.9,)</f>
        <v>#REF!</v>
      </c>
      <c r="W34" s="94" t="e">
        <f t="shared" ref="W34:AD34" si="83">ROUNDUP(W17*0.9,)</f>
        <v>#REF!</v>
      </c>
      <c r="X34" s="94" t="e">
        <f t="shared" si="83"/>
        <v>#REF!</v>
      </c>
      <c r="Y34" s="94" t="e">
        <f t="shared" si="83"/>
        <v>#REF!</v>
      </c>
      <c r="Z34" s="94" t="e">
        <f t="shared" si="83"/>
        <v>#REF!</v>
      </c>
      <c r="AA34" s="94" t="e">
        <f t="shared" si="83"/>
        <v>#REF!</v>
      </c>
      <c r="AB34" s="94" t="e">
        <f t="shared" si="83"/>
        <v>#REF!</v>
      </c>
      <c r="AC34" s="94" t="e">
        <f t="shared" si="83"/>
        <v>#REF!</v>
      </c>
      <c r="AD34" s="94" t="e">
        <f t="shared" si="83"/>
        <v>#REF!</v>
      </c>
      <c r="AE34" s="94" t="e">
        <f t="shared" ref="AE34:AF34" si="84">ROUNDUP(AE17*0.9,)</f>
        <v>#REF!</v>
      </c>
      <c r="AF34" s="94" t="e">
        <f t="shared" si="84"/>
        <v>#REF!</v>
      </c>
      <c r="AG34" s="94" t="e">
        <f t="shared" ref="AG34:AI34" si="85">ROUNDUP(AG17*0.9,)</f>
        <v>#REF!</v>
      </c>
      <c r="AH34" s="94" t="e">
        <f t="shared" si="85"/>
        <v>#REF!</v>
      </c>
      <c r="AI34" s="94" t="e">
        <f t="shared" si="85"/>
        <v>#REF!</v>
      </c>
      <c r="AJ34" s="94" t="e">
        <f t="shared" ref="AJ34:AO34" si="86">ROUNDUP(AJ17*0.9,)</f>
        <v>#REF!</v>
      </c>
      <c r="AK34" s="94" t="e">
        <f t="shared" si="86"/>
        <v>#REF!</v>
      </c>
      <c r="AL34" s="94" t="e">
        <f t="shared" si="86"/>
        <v>#REF!</v>
      </c>
      <c r="AM34" s="94" t="e">
        <f t="shared" si="86"/>
        <v>#REF!</v>
      </c>
      <c r="AN34" s="94" t="e">
        <f t="shared" si="86"/>
        <v>#REF!</v>
      </c>
      <c r="AO34" s="94" t="e">
        <f t="shared" si="86"/>
        <v>#REF!</v>
      </c>
    </row>
    <row r="35" spans="1:41" s="50" customFormat="1" x14ac:dyDescent="0.2">
      <c r="A35" s="42" t="s">
        <v>87</v>
      </c>
      <c r="B35" s="91"/>
      <c r="C35" s="91"/>
      <c r="D35" s="91"/>
      <c r="E35" s="91"/>
      <c r="F35" s="91"/>
      <c r="G35" s="91"/>
      <c r="H35" s="91"/>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row>
    <row r="36" spans="1:41" s="50" customFormat="1" x14ac:dyDescent="0.2">
      <c r="A36" s="88" t="s">
        <v>88</v>
      </c>
      <c r="B36" s="91">
        <f>B19*0.75</f>
        <v>23400</v>
      </c>
      <c r="C36" s="91">
        <f>C19*0.75</f>
        <v>24000</v>
      </c>
      <c r="D36" s="91">
        <f>D19*0.75</f>
        <v>23400</v>
      </c>
      <c r="E36" s="91">
        <f>E19*0.85</f>
        <v>27200</v>
      </c>
      <c r="F36" s="91">
        <f>F19*0.85</f>
        <v>26520</v>
      </c>
      <c r="G36" s="91">
        <f>G19*0.85</f>
        <v>27200</v>
      </c>
      <c r="H36" s="91">
        <f>H19*0.85</f>
        <v>26520</v>
      </c>
      <c r="I36" s="94" t="e">
        <f>I19*0.9</f>
        <v>#REF!</v>
      </c>
      <c r="J36" s="94" t="e">
        <f>J19*0.9</f>
        <v>#REF!</v>
      </c>
      <c r="K36" s="94" t="e">
        <f t="shared" si="40"/>
        <v>#REF!</v>
      </c>
      <c r="L36" s="94" t="e">
        <f t="shared" ref="L36:R36" si="87">ROUNDUP(L19*0.9,)</f>
        <v>#REF!</v>
      </c>
      <c r="M36" s="94" t="e">
        <f t="shared" si="87"/>
        <v>#REF!</v>
      </c>
      <c r="N36" s="94" t="e">
        <f t="shared" si="87"/>
        <v>#REF!</v>
      </c>
      <c r="O36" s="114" t="e">
        <f t="shared" si="87"/>
        <v>#REF!</v>
      </c>
      <c r="P36" s="114" t="e">
        <f t="shared" si="87"/>
        <v>#REF!</v>
      </c>
      <c r="Q36" s="114" t="e">
        <f t="shared" si="87"/>
        <v>#REF!</v>
      </c>
      <c r="R36" s="42" t="e">
        <f t="shared" si="87"/>
        <v>#REF!</v>
      </c>
      <c r="S36" s="42" t="e">
        <f t="shared" ref="S36:U36" si="88">ROUNDUP(S19*0.9,)</f>
        <v>#REF!</v>
      </c>
      <c r="T36" s="42" t="e">
        <f t="shared" si="88"/>
        <v>#REF!</v>
      </c>
      <c r="U36" s="42" t="e">
        <f t="shared" si="88"/>
        <v>#REF!</v>
      </c>
      <c r="V36" s="42" t="e">
        <f t="shared" ref="V36" si="89">ROUNDUP(V19*0.9,)</f>
        <v>#REF!</v>
      </c>
      <c r="W36" s="42" t="e">
        <f t="shared" ref="W36:AD36" si="90">ROUNDUP(W19*0.9,)</f>
        <v>#REF!</v>
      </c>
      <c r="X36" s="42" t="e">
        <f t="shared" si="90"/>
        <v>#REF!</v>
      </c>
      <c r="Y36" s="42" t="e">
        <f t="shared" si="90"/>
        <v>#REF!</v>
      </c>
      <c r="Z36" s="42" t="e">
        <f t="shared" si="90"/>
        <v>#REF!</v>
      </c>
      <c r="AA36" s="42" t="e">
        <f t="shared" si="90"/>
        <v>#REF!</v>
      </c>
      <c r="AB36" s="42" t="e">
        <f t="shared" si="90"/>
        <v>#REF!</v>
      </c>
      <c r="AC36" s="42" t="e">
        <f t="shared" si="90"/>
        <v>#REF!</v>
      </c>
      <c r="AD36" s="42" t="e">
        <f t="shared" si="90"/>
        <v>#REF!</v>
      </c>
      <c r="AE36" s="42" t="e">
        <f t="shared" ref="AE36:AF36" si="91">ROUNDUP(AE19*0.9,)</f>
        <v>#REF!</v>
      </c>
      <c r="AF36" s="42" t="e">
        <f t="shared" si="91"/>
        <v>#REF!</v>
      </c>
      <c r="AG36" s="42" t="e">
        <f t="shared" ref="AG36:AI36" si="92">ROUNDUP(AG19*0.9,)</f>
        <v>#REF!</v>
      </c>
      <c r="AH36" s="42" t="e">
        <f t="shared" si="92"/>
        <v>#REF!</v>
      </c>
      <c r="AI36" s="42" t="e">
        <f t="shared" si="92"/>
        <v>#REF!</v>
      </c>
      <c r="AJ36" s="42" t="e">
        <f t="shared" ref="AJ36:AO36" si="93">ROUNDUP(AJ19*0.9,)</f>
        <v>#REF!</v>
      </c>
      <c r="AK36" s="42" t="e">
        <f t="shared" si="93"/>
        <v>#REF!</v>
      </c>
      <c r="AL36" s="42" t="e">
        <f t="shared" si="93"/>
        <v>#REF!</v>
      </c>
      <c r="AM36" s="42" t="e">
        <f t="shared" si="93"/>
        <v>#REF!</v>
      </c>
      <c r="AN36" s="42" t="e">
        <f t="shared" si="93"/>
        <v>#REF!</v>
      </c>
      <c r="AO36" s="42" t="e">
        <f t="shared" si="93"/>
        <v>#REF!</v>
      </c>
    </row>
    <row r="37" spans="1:41" s="50" customFormat="1" x14ac:dyDescent="0.2">
      <c r="A37" s="100"/>
      <c r="B37" s="53"/>
      <c r="C37" s="53"/>
      <c r="D37" s="53"/>
      <c r="E37" s="53"/>
      <c r="F37" s="53"/>
      <c r="G37" s="53"/>
      <c r="H37" s="53"/>
      <c r="I37" s="53"/>
      <c r="J37" s="53"/>
      <c r="K37" s="53"/>
      <c r="L37" s="53"/>
      <c r="M37" s="53"/>
      <c r="N37" s="53"/>
      <c r="O37" s="53"/>
      <c r="P37" s="53"/>
      <c r="Q37" s="53"/>
    </row>
    <row r="38" spans="1:41" s="50" customFormat="1" ht="12.75" thickBot="1" x14ac:dyDescent="0.25">
      <c r="A38" s="100"/>
      <c r="B38" s="53"/>
      <c r="C38" s="53"/>
      <c r="D38" s="53"/>
      <c r="E38" s="53"/>
      <c r="F38" s="53"/>
      <c r="G38" s="53"/>
      <c r="H38" s="53"/>
      <c r="I38" s="53"/>
      <c r="J38" s="53"/>
      <c r="K38" s="53"/>
      <c r="L38" s="53"/>
      <c r="M38" s="53"/>
      <c r="N38" s="53"/>
      <c r="O38" s="53"/>
      <c r="P38" s="53"/>
    </row>
    <row r="39" spans="1:41" s="50" customFormat="1" ht="13.5" thickBot="1" x14ac:dyDescent="0.25">
      <c r="A39" s="104" t="s">
        <v>66</v>
      </c>
      <c r="B39"/>
      <c r="C39"/>
      <c r="D39"/>
      <c r="E39"/>
      <c r="F39"/>
      <c r="G39"/>
      <c r="H39"/>
      <c r="I39"/>
      <c r="J39"/>
      <c r="K39" s="55"/>
      <c r="L39" s="55"/>
      <c r="M39" s="55"/>
      <c r="N39" s="55"/>
      <c r="O39" s="55"/>
      <c r="P39" s="55"/>
      <c r="Q39" s="55"/>
      <c r="R39" s="55"/>
      <c r="S39"/>
      <c r="T39"/>
      <c r="U39"/>
      <c r="V39"/>
      <c r="W39"/>
    </row>
    <row r="40" spans="1:41" ht="12.75" x14ac:dyDescent="0.2">
      <c r="A40" s="63" t="s">
        <v>78</v>
      </c>
      <c r="B40"/>
      <c r="C40"/>
      <c r="D40"/>
      <c r="E40"/>
      <c r="F40"/>
      <c r="G40"/>
      <c r="H40"/>
      <c r="I40"/>
      <c r="J40"/>
      <c r="K40" s="55"/>
      <c r="L40" s="55"/>
      <c r="M40" s="55"/>
      <c r="N40" s="55"/>
      <c r="O40" s="55"/>
      <c r="P40" s="55"/>
      <c r="Q40" s="55"/>
      <c r="R40" s="55"/>
      <c r="S40"/>
      <c r="T40"/>
      <c r="U40"/>
      <c r="V40"/>
      <c r="W40"/>
    </row>
    <row r="41" spans="1:41" ht="9" hidden="1" customHeight="1" x14ac:dyDescent="0.2">
      <c r="A41" s="43" t="s">
        <v>67</v>
      </c>
      <c r="B41"/>
      <c r="C41"/>
      <c r="D41"/>
      <c r="E41"/>
      <c r="F41"/>
      <c r="G41"/>
      <c r="H41"/>
      <c r="I41"/>
      <c r="J41"/>
      <c r="K41"/>
      <c r="L41"/>
      <c r="M41"/>
      <c r="N41"/>
      <c r="O41"/>
      <c r="P41"/>
      <c r="Q41"/>
      <c r="R41"/>
      <c r="S41"/>
      <c r="T41"/>
      <c r="U41"/>
      <c r="V41"/>
      <c r="W41"/>
    </row>
    <row r="42" spans="1:41" ht="10.7" customHeight="1" x14ac:dyDescent="0.2">
      <c r="A42" s="43" t="s">
        <v>89</v>
      </c>
      <c r="B42"/>
      <c r="C42"/>
      <c r="D42"/>
      <c r="E42"/>
      <c r="F42"/>
      <c r="G42"/>
      <c r="H42"/>
      <c r="I42"/>
      <c r="J42"/>
      <c r="K42"/>
      <c r="L42"/>
      <c r="M42"/>
      <c r="N42"/>
      <c r="O42"/>
      <c r="P42"/>
      <c r="Q42"/>
      <c r="R42"/>
      <c r="S42"/>
      <c r="T42"/>
      <c r="U42"/>
      <c r="V42"/>
      <c r="W42"/>
    </row>
    <row r="43" spans="1:41" ht="12.75" x14ac:dyDescent="0.2">
      <c r="A43" s="43" t="s">
        <v>68</v>
      </c>
      <c r="B43"/>
      <c r="C43"/>
      <c r="D43"/>
      <c r="E43"/>
      <c r="F43"/>
      <c r="G43"/>
      <c r="H43"/>
      <c r="I43"/>
      <c r="J43"/>
      <c r="K43"/>
      <c r="L43"/>
      <c r="M43"/>
      <c r="N43"/>
      <c r="O43"/>
      <c r="P43"/>
      <c r="Q43"/>
      <c r="R43"/>
      <c r="S43"/>
      <c r="T43"/>
      <c r="U43"/>
      <c r="V43"/>
      <c r="W43"/>
    </row>
    <row r="44" spans="1:41" ht="13.35" customHeight="1" x14ac:dyDescent="0.2">
      <c r="A44" s="43" t="s">
        <v>69</v>
      </c>
      <c r="B44"/>
      <c r="C44"/>
      <c r="D44"/>
      <c r="E44"/>
      <c r="F44"/>
      <c r="G44"/>
      <c r="H44"/>
      <c r="I44"/>
      <c r="J44"/>
      <c r="K44"/>
      <c r="L44"/>
      <c r="M44"/>
      <c r="N44"/>
      <c r="O44"/>
      <c r="P44"/>
      <c r="Q44"/>
      <c r="R44"/>
      <c r="S44"/>
      <c r="T44"/>
      <c r="U44"/>
      <c r="V44"/>
      <c r="W44"/>
    </row>
    <row r="45" spans="1:41" ht="13.35" customHeight="1" x14ac:dyDescent="0.2">
      <c r="A45" s="43" t="s">
        <v>90</v>
      </c>
      <c r="B45"/>
      <c r="C45"/>
      <c r="D45"/>
      <c r="E45"/>
      <c r="F45"/>
      <c r="G45"/>
      <c r="H45"/>
      <c r="I45"/>
      <c r="J45"/>
      <c r="K45"/>
      <c r="L45"/>
      <c r="M45"/>
      <c r="N45"/>
      <c r="O45"/>
      <c r="P45"/>
      <c r="Q45"/>
      <c r="R45"/>
      <c r="S45"/>
      <c r="T45"/>
      <c r="U45"/>
      <c r="V45"/>
      <c r="W45"/>
    </row>
    <row r="46" spans="1:41" ht="12.6" customHeight="1" thickBot="1" x14ac:dyDescent="0.25">
      <c r="A46" s="3"/>
      <c r="B46"/>
      <c r="C46"/>
      <c r="D46"/>
      <c r="E46"/>
      <c r="F46"/>
      <c r="G46"/>
      <c r="H46"/>
      <c r="I46"/>
      <c r="J46"/>
      <c r="K46"/>
      <c r="L46"/>
      <c r="M46"/>
      <c r="N46"/>
      <c r="O46"/>
      <c r="P46"/>
      <c r="Q46"/>
      <c r="R46"/>
      <c r="S46"/>
      <c r="T46"/>
      <c r="U46"/>
      <c r="V46"/>
      <c r="W46"/>
    </row>
    <row r="47" spans="1:41" ht="13.35" customHeight="1" thickBot="1" x14ac:dyDescent="0.25">
      <c r="A47" s="105" t="s">
        <v>71</v>
      </c>
      <c r="B47"/>
      <c r="C47"/>
      <c r="D47"/>
      <c r="E47"/>
      <c r="F47"/>
      <c r="G47"/>
      <c r="H47"/>
      <c r="I47"/>
      <c r="J47"/>
      <c r="K47"/>
      <c r="L47"/>
      <c r="M47"/>
      <c r="N47"/>
      <c r="O47"/>
      <c r="P47"/>
      <c r="Q47"/>
      <c r="R47"/>
      <c r="S47"/>
      <c r="T47"/>
      <c r="U47"/>
      <c r="V47"/>
      <c r="W47"/>
    </row>
    <row r="48" spans="1:41" ht="11.45" customHeight="1" x14ac:dyDescent="0.2">
      <c r="A48" s="127" t="s">
        <v>93</v>
      </c>
      <c r="B48"/>
      <c r="C48"/>
      <c r="D48"/>
      <c r="E48"/>
      <c r="F48"/>
      <c r="G48"/>
      <c r="H48"/>
      <c r="I48"/>
      <c r="J48"/>
      <c r="K48"/>
      <c r="L48"/>
      <c r="M48"/>
      <c r="N48"/>
      <c r="O48"/>
      <c r="P48"/>
      <c r="Q48"/>
      <c r="R48"/>
      <c r="S48"/>
      <c r="T48"/>
      <c r="U48"/>
      <c r="V48"/>
      <c r="W48"/>
    </row>
    <row r="49" spans="1:23" ht="13.5" thickBot="1" x14ac:dyDescent="0.25">
      <c r="A49" s="3"/>
      <c r="B49"/>
      <c r="C49"/>
      <c r="D49"/>
      <c r="E49"/>
      <c r="F49"/>
      <c r="G49"/>
      <c r="H49"/>
      <c r="I49"/>
      <c r="J49"/>
      <c r="K49"/>
      <c r="L49"/>
      <c r="M49"/>
      <c r="N49"/>
      <c r="O49"/>
      <c r="P49"/>
      <c r="Q49"/>
      <c r="R49"/>
      <c r="S49"/>
      <c r="T49"/>
      <c r="U49"/>
      <c r="V49"/>
      <c r="W49"/>
    </row>
    <row r="50" spans="1:23" ht="13.5" thickBot="1" x14ac:dyDescent="0.25">
      <c r="A50" s="107" t="s">
        <v>70</v>
      </c>
      <c r="B50"/>
      <c r="C50"/>
      <c r="D50"/>
      <c r="E50"/>
      <c r="F50"/>
      <c r="G50"/>
      <c r="H50"/>
      <c r="I50"/>
      <c r="J50"/>
      <c r="K50"/>
      <c r="L50"/>
      <c r="M50"/>
      <c r="N50"/>
      <c r="O50"/>
      <c r="P50"/>
      <c r="Q50"/>
      <c r="R50"/>
      <c r="S50"/>
      <c r="T50"/>
      <c r="U50"/>
      <c r="V50"/>
      <c r="W50"/>
    </row>
    <row r="51" spans="1:23" ht="48" x14ac:dyDescent="0.2">
      <c r="A51" s="70" t="s">
        <v>92</v>
      </c>
      <c r="B51"/>
      <c r="C51"/>
      <c r="D51"/>
      <c r="E51"/>
      <c r="F51"/>
      <c r="G51"/>
      <c r="H51"/>
      <c r="I51"/>
      <c r="J51"/>
      <c r="K51"/>
      <c r="L51"/>
      <c r="M51"/>
      <c r="N51"/>
      <c r="O51"/>
      <c r="P51"/>
      <c r="Q51"/>
      <c r="R51"/>
      <c r="S51"/>
      <c r="T51"/>
      <c r="U51"/>
      <c r="V51"/>
      <c r="W51"/>
    </row>
    <row r="52" spans="1:23" ht="12.75" x14ac:dyDescent="0.2">
      <c r="A52"/>
      <c r="B52"/>
      <c r="C52"/>
      <c r="D52"/>
      <c r="E52"/>
      <c r="F52"/>
      <c r="G52"/>
      <c r="H52"/>
      <c r="I52"/>
      <c r="J52"/>
      <c r="K52"/>
      <c r="L52"/>
      <c r="M52"/>
      <c r="N52"/>
      <c r="O52"/>
      <c r="P52"/>
      <c r="Q52"/>
      <c r="R52"/>
      <c r="S52"/>
      <c r="T52"/>
      <c r="U52"/>
      <c r="V52"/>
      <c r="W52"/>
    </row>
    <row r="53" spans="1:23" x14ac:dyDescent="0.2">
      <c r="M53" s="48"/>
      <c r="Q53" s="48"/>
    </row>
    <row r="54" spans="1:23" x14ac:dyDescent="0.2">
      <c r="M54" s="48"/>
      <c r="Q54" s="48"/>
    </row>
    <row r="55" spans="1:23" x14ac:dyDescent="0.2">
      <c r="M55" s="48"/>
      <c r="Q55" s="48"/>
    </row>
    <row r="56" spans="1:23" x14ac:dyDescent="0.2">
      <c r="M56" s="48"/>
      <c r="Q56" s="48"/>
    </row>
    <row r="57" spans="1:23" x14ac:dyDescent="0.2">
      <c r="M57" s="48"/>
      <c r="Q57" s="48"/>
    </row>
    <row r="58" spans="1:23" x14ac:dyDescent="0.2">
      <c r="M58" s="48"/>
      <c r="Q58" s="48"/>
    </row>
    <row r="59" spans="1:23" x14ac:dyDescent="0.2">
      <c r="M59" s="48"/>
      <c r="Q59" s="48"/>
    </row>
    <row r="60" spans="1:23" x14ac:dyDescent="0.2">
      <c r="M60" s="48"/>
      <c r="Q60" s="48"/>
    </row>
    <row r="61" spans="1:23" x14ac:dyDescent="0.2">
      <c r="M61" s="48"/>
      <c r="Q61" s="48"/>
    </row>
    <row r="62" spans="1:23" x14ac:dyDescent="0.2">
      <c r="M62" s="48"/>
      <c r="Q62" s="48"/>
    </row>
    <row r="63" spans="1:23" x14ac:dyDescent="0.2">
      <c r="M63" s="48"/>
      <c r="Q63" s="48"/>
    </row>
    <row r="64" spans="1:23" x14ac:dyDescent="0.2">
      <c r="M64" s="48"/>
      <c r="Q64" s="48"/>
    </row>
    <row r="65" spans="13:17" x14ac:dyDescent="0.2">
      <c r="M65" s="48"/>
      <c r="Q65" s="48"/>
    </row>
    <row r="66" spans="13:17" x14ac:dyDescent="0.2">
      <c r="M66" s="48"/>
      <c r="Q66" s="48"/>
    </row>
    <row r="67" spans="13:17" x14ac:dyDescent="0.2">
      <c r="M67" s="48"/>
      <c r="Q67" s="48"/>
    </row>
    <row r="68" spans="13:17" x14ac:dyDescent="0.2">
      <c r="M68" s="48"/>
      <c r="Q68" s="48"/>
    </row>
    <row r="69" spans="13:17" x14ac:dyDescent="0.2">
      <c r="M69" s="48"/>
      <c r="Q69" s="48"/>
    </row>
    <row r="70" spans="13:17" x14ac:dyDescent="0.2">
      <c r="M70" s="48"/>
      <c r="Q70" s="48"/>
    </row>
    <row r="71" spans="13:17" x14ac:dyDescent="0.2">
      <c r="M71" s="48"/>
      <c r="Q71" s="48"/>
    </row>
    <row r="72" spans="13:17" x14ac:dyDescent="0.2">
      <c r="M72" s="48"/>
      <c r="Q72" s="48"/>
    </row>
    <row r="73" spans="13:17" x14ac:dyDescent="0.2">
      <c r="M73" s="48"/>
      <c r="Q73" s="48"/>
    </row>
    <row r="74" spans="13:17" x14ac:dyDescent="0.2">
      <c r="M74" s="48"/>
      <c r="Q74" s="48"/>
    </row>
    <row r="75" spans="13:17" x14ac:dyDescent="0.2">
      <c r="M75" s="48"/>
      <c r="Q75" s="48"/>
    </row>
    <row r="76" spans="13:17" x14ac:dyDescent="0.2">
      <c r="M76" s="48"/>
      <c r="Q76" s="48"/>
    </row>
    <row r="77" spans="13:17" x14ac:dyDescent="0.2">
      <c r="M77" s="48"/>
      <c r="Q77" s="48"/>
    </row>
    <row r="78" spans="13:17" x14ac:dyDescent="0.2">
      <c r="M78" s="48"/>
      <c r="Q78" s="48"/>
    </row>
    <row r="79" spans="13:17" x14ac:dyDescent="0.2">
      <c r="M79" s="48"/>
      <c r="Q79" s="48"/>
    </row>
    <row r="80" spans="13:17" x14ac:dyDescent="0.2">
      <c r="M80" s="48"/>
      <c r="Q80" s="48"/>
    </row>
    <row r="81" spans="13:17" x14ac:dyDescent="0.2">
      <c r="M81" s="48"/>
      <c r="Q81" s="48"/>
    </row>
    <row r="82" spans="13:17" x14ac:dyDescent="0.2">
      <c r="M82" s="48"/>
      <c r="Q82" s="48"/>
    </row>
    <row r="83" spans="13:17" x14ac:dyDescent="0.2">
      <c r="M83" s="48"/>
      <c r="Q83" s="48"/>
    </row>
    <row r="84" spans="13:17" x14ac:dyDescent="0.2">
      <c r="M84" s="48"/>
      <c r="Q84" s="48"/>
    </row>
    <row r="85" spans="13:17" x14ac:dyDescent="0.2">
      <c r="M85" s="48"/>
      <c r="Q85" s="48"/>
    </row>
    <row r="86" spans="13:17" x14ac:dyDescent="0.2">
      <c r="M86" s="48"/>
      <c r="Q86" s="48"/>
    </row>
    <row r="87" spans="13:17" x14ac:dyDescent="0.2">
      <c r="M87" s="48"/>
      <c r="Q87" s="48"/>
    </row>
    <row r="88" spans="13:17" x14ac:dyDescent="0.2">
      <c r="M88" s="48"/>
      <c r="Q88" s="48"/>
    </row>
    <row r="89" spans="13:17" x14ac:dyDescent="0.2">
      <c r="M89" s="48"/>
      <c r="Q89" s="48"/>
    </row>
    <row r="90" spans="13:17" x14ac:dyDescent="0.2">
      <c r="M90" s="48"/>
      <c r="Q90" s="48"/>
    </row>
    <row r="91" spans="13:17" x14ac:dyDescent="0.2">
      <c r="M91" s="48"/>
      <c r="Q91" s="48"/>
    </row>
    <row r="92" spans="13:17" x14ac:dyDescent="0.2">
      <c r="M92" s="48"/>
      <c r="Q92" s="48"/>
    </row>
    <row r="93" spans="13:17" x14ac:dyDescent="0.2">
      <c r="M93" s="48"/>
      <c r="Q93" s="48"/>
    </row>
    <row r="94" spans="13:17" x14ac:dyDescent="0.2">
      <c r="M94" s="48"/>
      <c r="Q94" s="48"/>
    </row>
    <row r="95" spans="13:17" x14ac:dyDescent="0.2">
      <c r="M95" s="48"/>
      <c r="Q95" s="48"/>
    </row>
    <row r="96" spans="13:17" x14ac:dyDescent="0.2">
      <c r="M96" s="48"/>
      <c r="Q96" s="48"/>
    </row>
    <row r="97" spans="13:17" x14ac:dyDescent="0.2">
      <c r="M97" s="48"/>
      <c r="Q97" s="48"/>
    </row>
    <row r="98" spans="13:17" x14ac:dyDescent="0.2">
      <c r="M98" s="48"/>
      <c r="Q98" s="48"/>
    </row>
    <row r="99" spans="13:17" x14ac:dyDescent="0.2">
      <c r="M99" s="48"/>
      <c r="Q99" s="48"/>
    </row>
    <row r="100" spans="13:17" x14ac:dyDescent="0.2">
      <c r="M100" s="48"/>
      <c r="Q100" s="48"/>
    </row>
    <row r="101" spans="13:17" x14ac:dyDescent="0.2">
      <c r="M101" s="48"/>
      <c r="Q101" s="48"/>
    </row>
    <row r="102" spans="13:17" x14ac:dyDescent="0.2">
      <c r="M102" s="48"/>
      <c r="Q102" s="48"/>
    </row>
    <row r="103" spans="13:17" x14ac:dyDescent="0.2">
      <c r="M103" s="48"/>
      <c r="Q103" s="48"/>
    </row>
    <row r="104" spans="13:17" x14ac:dyDescent="0.2">
      <c r="M104" s="48"/>
      <c r="Q104" s="48"/>
    </row>
    <row r="105" spans="13:17" x14ac:dyDescent="0.2">
      <c r="M105" s="48"/>
      <c r="Q105" s="48"/>
    </row>
    <row r="106" spans="13:17" x14ac:dyDescent="0.2">
      <c r="M106" s="48"/>
      <c r="Q106" s="48"/>
    </row>
    <row r="107" spans="13:17" x14ac:dyDescent="0.2">
      <c r="M107" s="48"/>
      <c r="Q107" s="48"/>
    </row>
    <row r="108" spans="13:17" x14ac:dyDescent="0.2">
      <c r="M108" s="48"/>
      <c r="Q108" s="48"/>
    </row>
    <row r="109" spans="13:17" x14ac:dyDescent="0.2">
      <c r="M109" s="48"/>
      <c r="Q109" s="48"/>
    </row>
    <row r="110" spans="13:17" x14ac:dyDescent="0.2">
      <c r="M110" s="48"/>
      <c r="Q110" s="48"/>
    </row>
    <row r="111" spans="13:17" x14ac:dyDescent="0.2">
      <c r="M111" s="48"/>
      <c r="Q111" s="48"/>
    </row>
    <row r="112" spans="13:17" x14ac:dyDescent="0.2">
      <c r="M112" s="48"/>
      <c r="Q112" s="48"/>
    </row>
    <row r="113" spans="13:17" x14ac:dyDescent="0.2">
      <c r="M113" s="48"/>
      <c r="Q113" s="48"/>
    </row>
    <row r="114" spans="13:17" x14ac:dyDescent="0.2">
      <c r="M114" s="48"/>
      <c r="Q114" s="48"/>
    </row>
    <row r="115" spans="13:17" x14ac:dyDescent="0.2">
      <c r="M115" s="48"/>
      <c r="Q115" s="48"/>
    </row>
    <row r="116" spans="13:17" x14ac:dyDescent="0.2">
      <c r="M116" s="48"/>
      <c r="Q116" s="48"/>
    </row>
    <row r="117" spans="13:17" x14ac:dyDescent="0.2">
      <c r="M117" s="48"/>
      <c r="Q117" s="48"/>
    </row>
    <row r="118" spans="13:17" x14ac:dyDescent="0.2">
      <c r="M118" s="48"/>
      <c r="Q118" s="48"/>
    </row>
    <row r="119" spans="13:17" x14ac:dyDescent="0.2">
      <c r="M119" s="48"/>
      <c r="Q119" s="48"/>
    </row>
    <row r="120" spans="13:17" x14ac:dyDescent="0.2">
      <c r="M120" s="48"/>
      <c r="Q120" s="48"/>
    </row>
    <row r="121" spans="13:17" x14ac:dyDescent="0.2">
      <c r="M121" s="48"/>
      <c r="Q121" s="48"/>
    </row>
    <row r="122" spans="13:17" x14ac:dyDescent="0.2">
      <c r="M122" s="48"/>
      <c r="Q122" s="48"/>
    </row>
    <row r="123" spans="13:17" x14ac:dyDescent="0.2">
      <c r="M123" s="48"/>
      <c r="Q123" s="48"/>
    </row>
    <row r="124" spans="13:17" x14ac:dyDescent="0.2">
      <c r="M124" s="48"/>
      <c r="Q124" s="48"/>
    </row>
    <row r="125" spans="13:17" x14ac:dyDescent="0.2">
      <c r="M125" s="48"/>
      <c r="Q125" s="48"/>
    </row>
    <row r="126" spans="13:17" x14ac:dyDescent="0.2">
      <c r="M126" s="48"/>
      <c r="Q126" s="48"/>
    </row>
    <row r="127" spans="13:17" x14ac:dyDescent="0.2">
      <c r="M127" s="48"/>
      <c r="Q127" s="48"/>
    </row>
    <row r="128" spans="13:17" x14ac:dyDescent="0.2">
      <c r="M128" s="48"/>
      <c r="Q128" s="48"/>
    </row>
    <row r="129" spans="13:17" x14ac:dyDescent="0.2">
      <c r="M129" s="48"/>
      <c r="Q129" s="48"/>
    </row>
    <row r="130" spans="13:17" x14ac:dyDescent="0.2">
      <c r="M130" s="48"/>
      <c r="Q130" s="48"/>
    </row>
    <row r="131" spans="13:17" x14ac:dyDescent="0.2">
      <c r="M131" s="48"/>
      <c r="Q131" s="48"/>
    </row>
    <row r="132" spans="13:17" x14ac:dyDescent="0.2">
      <c r="M132" s="48"/>
      <c r="Q132" s="48"/>
    </row>
    <row r="133" spans="13:17" x14ac:dyDescent="0.2">
      <c r="M133" s="48"/>
      <c r="Q133" s="48"/>
    </row>
    <row r="134" spans="13:17" x14ac:dyDescent="0.2">
      <c r="M134" s="48"/>
      <c r="Q134" s="48"/>
    </row>
    <row r="135" spans="13:17" x14ac:dyDescent="0.2">
      <c r="M135" s="48"/>
      <c r="Q135" s="48"/>
    </row>
    <row r="136" spans="13:17" x14ac:dyDescent="0.2">
      <c r="M136" s="48"/>
      <c r="Q136" s="48"/>
    </row>
    <row r="137" spans="13:17" x14ac:dyDescent="0.2">
      <c r="M137" s="48"/>
      <c r="Q137" s="48"/>
    </row>
    <row r="138" spans="13:17" x14ac:dyDescent="0.2">
      <c r="M138" s="48"/>
      <c r="Q138" s="48"/>
    </row>
    <row r="139" spans="13:17" x14ac:dyDescent="0.2">
      <c r="M139" s="48"/>
      <c r="Q139" s="48"/>
    </row>
    <row r="140" spans="13:17" x14ac:dyDescent="0.2">
      <c r="M140" s="48"/>
      <c r="Q140" s="48"/>
    </row>
    <row r="141" spans="13:17" x14ac:dyDescent="0.2">
      <c r="M141" s="48"/>
      <c r="Q141" s="48"/>
    </row>
    <row r="142" spans="13:17" x14ac:dyDescent="0.2">
      <c r="M142" s="48"/>
      <c r="Q142" s="48"/>
    </row>
    <row r="143" spans="13:17" x14ac:dyDescent="0.2">
      <c r="M143" s="48"/>
      <c r="Q143" s="48"/>
    </row>
    <row r="144" spans="13:17" x14ac:dyDescent="0.2">
      <c r="M144" s="48"/>
      <c r="Q144" s="48"/>
    </row>
    <row r="145" spans="13:17" x14ac:dyDescent="0.2">
      <c r="M145" s="48"/>
      <c r="Q145" s="48"/>
    </row>
    <row r="146" spans="13:17" x14ac:dyDescent="0.2">
      <c r="M146" s="48"/>
      <c r="Q146" s="48"/>
    </row>
    <row r="147" spans="13:17" x14ac:dyDescent="0.2">
      <c r="M147" s="48"/>
      <c r="Q147" s="48"/>
    </row>
    <row r="148" spans="13:17" x14ac:dyDescent="0.2">
      <c r="M148" s="48"/>
      <c r="Q148" s="48"/>
    </row>
    <row r="149" spans="13:17" x14ac:dyDescent="0.2">
      <c r="M149" s="48"/>
      <c r="Q149" s="48"/>
    </row>
    <row r="150" spans="13:17" x14ac:dyDescent="0.2">
      <c r="M150" s="48"/>
      <c r="Q150" s="48"/>
    </row>
    <row r="151" spans="13:17" x14ac:dyDescent="0.2">
      <c r="M151" s="48"/>
      <c r="Q151" s="48"/>
    </row>
    <row r="152" spans="13:17" x14ac:dyDescent="0.2">
      <c r="M152" s="48"/>
      <c r="Q152" s="48"/>
    </row>
    <row r="153" spans="13:17" x14ac:dyDescent="0.2">
      <c r="M153" s="48"/>
      <c r="Q153" s="48"/>
    </row>
    <row r="154" spans="13:17" x14ac:dyDescent="0.2">
      <c r="M154" s="48"/>
      <c r="Q154" s="48"/>
    </row>
    <row r="155" spans="13:17" x14ac:dyDescent="0.2">
      <c r="M155" s="48"/>
      <c r="Q155" s="48"/>
    </row>
    <row r="156" spans="13:17" x14ac:dyDescent="0.2">
      <c r="M156" s="48"/>
      <c r="Q156" s="48"/>
    </row>
    <row r="157" spans="13:17" x14ac:dyDescent="0.2">
      <c r="M157" s="48"/>
      <c r="Q157" s="48"/>
    </row>
    <row r="158" spans="13:17" x14ac:dyDescent="0.2">
      <c r="M158" s="48"/>
      <c r="Q158" s="48"/>
    </row>
    <row r="159" spans="13:17" x14ac:dyDescent="0.2">
      <c r="M159" s="48"/>
      <c r="Q159" s="48"/>
    </row>
    <row r="160" spans="13:17" x14ac:dyDescent="0.2">
      <c r="M160" s="48"/>
      <c r="Q160" s="48"/>
    </row>
    <row r="161" spans="13:17" x14ac:dyDescent="0.2">
      <c r="M161" s="48"/>
      <c r="Q161" s="48"/>
    </row>
    <row r="162" spans="13:17" x14ac:dyDescent="0.2">
      <c r="M162" s="48"/>
      <c r="Q162" s="48"/>
    </row>
    <row r="163" spans="13:17" x14ac:dyDescent="0.2">
      <c r="M163" s="48"/>
      <c r="Q163" s="48"/>
    </row>
    <row r="164" spans="13:17" x14ac:dyDescent="0.2">
      <c r="M164" s="48"/>
      <c r="Q164" s="48"/>
    </row>
    <row r="165" spans="13:17" x14ac:dyDescent="0.2">
      <c r="M165" s="48"/>
      <c r="Q165" s="48"/>
    </row>
    <row r="166" spans="13:17" x14ac:dyDescent="0.2">
      <c r="M166" s="48"/>
      <c r="Q166" s="48"/>
    </row>
    <row r="167" spans="13:17" x14ac:dyDescent="0.2">
      <c r="M167" s="48"/>
      <c r="Q167" s="48"/>
    </row>
    <row r="168" spans="13:17" x14ac:dyDescent="0.2">
      <c r="M168" s="48"/>
      <c r="Q168" s="48"/>
    </row>
    <row r="169" spans="13:17" x14ac:dyDescent="0.2">
      <c r="M169" s="48"/>
      <c r="Q169" s="48"/>
    </row>
    <row r="170" spans="13:17" x14ac:dyDescent="0.2">
      <c r="M170" s="48"/>
      <c r="Q170" s="48"/>
    </row>
    <row r="171" spans="13:17" x14ac:dyDescent="0.2">
      <c r="M171" s="48"/>
      <c r="Q171" s="48"/>
    </row>
    <row r="172" spans="13:17" x14ac:dyDescent="0.2">
      <c r="M172" s="48"/>
      <c r="Q172" s="48"/>
    </row>
    <row r="173" spans="13:17" x14ac:dyDescent="0.2">
      <c r="M173" s="48"/>
      <c r="Q173" s="48"/>
    </row>
    <row r="174" spans="13:17" x14ac:dyDescent="0.2">
      <c r="M174" s="48"/>
      <c r="Q174" s="48"/>
    </row>
    <row r="175" spans="13:17" x14ac:dyDescent="0.2">
      <c r="M175" s="48"/>
      <c r="Q175" s="48"/>
    </row>
    <row r="176" spans="13:17" x14ac:dyDescent="0.2">
      <c r="M176" s="48"/>
      <c r="Q176" s="48"/>
    </row>
    <row r="177" spans="13:17" x14ac:dyDescent="0.2">
      <c r="M177" s="48"/>
      <c r="Q177" s="48"/>
    </row>
    <row r="178" spans="13:17" x14ac:dyDescent="0.2">
      <c r="M178" s="48"/>
      <c r="Q178" s="48"/>
    </row>
    <row r="179" spans="13:17" x14ac:dyDescent="0.2">
      <c r="M179" s="48"/>
      <c r="Q179" s="48"/>
    </row>
    <row r="180" spans="13:17" x14ac:dyDescent="0.2">
      <c r="M180" s="48"/>
      <c r="Q180" s="48"/>
    </row>
    <row r="181" spans="13:17" x14ac:dyDescent="0.2">
      <c r="M181" s="48"/>
      <c r="Q181" s="48"/>
    </row>
    <row r="182" spans="13:17" x14ac:dyDescent="0.2">
      <c r="M182" s="48"/>
      <c r="Q182" s="48"/>
    </row>
    <row r="183" spans="13:17" x14ac:dyDescent="0.2">
      <c r="M183" s="48"/>
      <c r="Q183" s="48"/>
    </row>
    <row r="184" spans="13:17" x14ac:dyDescent="0.2">
      <c r="M184" s="48"/>
      <c r="Q184" s="48"/>
    </row>
    <row r="185" spans="13:17" x14ac:dyDescent="0.2">
      <c r="M185" s="48"/>
      <c r="Q185" s="48"/>
    </row>
    <row r="186" spans="13:17" x14ac:dyDescent="0.2">
      <c r="M186" s="48"/>
      <c r="Q186" s="48"/>
    </row>
    <row r="187" spans="13:17" x14ac:dyDescent="0.2">
      <c r="M187" s="48"/>
      <c r="Q187" s="48"/>
    </row>
    <row r="188" spans="13:17" x14ac:dyDescent="0.2">
      <c r="M188" s="48"/>
      <c r="Q188" s="48"/>
    </row>
    <row r="189" spans="13:17" x14ac:dyDescent="0.2">
      <c r="M189" s="48"/>
      <c r="Q189" s="48"/>
    </row>
    <row r="190" spans="13:17" x14ac:dyDescent="0.2">
      <c r="M190" s="48"/>
      <c r="Q190" s="48"/>
    </row>
    <row r="191" spans="13:17" x14ac:dyDescent="0.2">
      <c r="M191" s="48"/>
      <c r="Q191" s="48"/>
    </row>
    <row r="192" spans="13:17" x14ac:dyDescent="0.2">
      <c r="M192" s="48"/>
      <c r="Q192" s="48"/>
    </row>
    <row r="193" spans="13:17" x14ac:dyDescent="0.2">
      <c r="M193" s="48"/>
      <c r="Q193" s="48"/>
    </row>
    <row r="194" spans="13:17" x14ac:dyDescent="0.2">
      <c r="M194" s="48"/>
      <c r="Q194" s="48"/>
    </row>
    <row r="195" spans="13:17" x14ac:dyDescent="0.2">
      <c r="M195" s="48"/>
      <c r="Q195" s="48"/>
    </row>
    <row r="196" spans="13:17" x14ac:dyDescent="0.2">
      <c r="M196" s="48"/>
      <c r="Q196" s="48"/>
    </row>
    <row r="197" spans="13:17" x14ac:dyDescent="0.2">
      <c r="M197" s="48"/>
      <c r="Q197" s="48"/>
    </row>
    <row r="198" spans="13:17" x14ac:dyDescent="0.2">
      <c r="M198" s="48"/>
      <c r="Q198" s="48"/>
    </row>
    <row r="199" spans="13:17" x14ac:dyDescent="0.2">
      <c r="M199" s="48"/>
      <c r="Q199" s="48"/>
    </row>
    <row r="200" spans="13:17" x14ac:dyDescent="0.2">
      <c r="M200" s="48"/>
      <c r="Q200" s="48"/>
    </row>
    <row r="201" spans="13:17" x14ac:dyDescent="0.2">
      <c r="M201" s="48"/>
      <c r="Q201" s="48"/>
    </row>
    <row r="202" spans="13:17" x14ac:dyDescent="0.2">
      <c r="M202" s="48"/>
      <c r="Q202" s="48"/>
    </row>
    <row r="203" spans="13:17" x14ac:dyDescent="0.2">
      <c r="M203" s="48"/>
      <c r="Q203" s="48"/>
    </row>
    <row r="204" spans="13:17" x14ac:dyDescent="0.2">
      <c r="M204" s="48"/>
      <c r="Q204" s="48"/>
    </row>
    <row r="205" spans="13:17" x14ac:dyDescent="0.2">
      <c r="M205" s="48"/>
      <c r="Q205" s="48"/>
    </row>
    <row r="206" spans="13:17" x14ac:dyDescent="0.2">
      <c r="M206" s="48"/>
      <c r="Q206" s="48"/>
    </row>
    <row r="207" spans="13:17" x14ac:dyDescent="0.2">
      <c r="M207" s="48"/>
      <c r="Q207" s="48"/>
    </row>
    <row r="208" spans="13:17" x14ac:dyDescent="0.2">
      <c r="M208" s="48"/>
      <c r="Q208" s="48"/>
    </row>
    <row r="209" spans="13:17" x14ac:dyDescent="0.2">
      <c r="M209" s="48"/>
      <c r="Q209" s="48"/>
    </row>
    <row r="210" spans="13:17" x14ac:dyDescent="0.2">
      <c r="M210" s="48"/>
      <c r="Q210" s="48"/>
    </row>
    <row r="211" spans="13:17" x14ac:dyDescent="0.2">
      <c r="M211" s="48"/>
      <c r="Q211" s="48"/>
    </row>
    <row r="212" spans="13:17" x14ac:dyDescent="0.2">
      <c r="M212" s="48"/>
      <c r="Q212" s="48"/>
    </row>
    <row r="213" spans="13:17" x14ac:dyDescent="0.2">
      <c r="M213" s="48"/>
      <c r="Q213" s="48"/>
    </row>
    <row r="214" spans="13:17" x14ac:dyDescent="0.2">
      <c r="M214" s="48"/>
      <c r="Q214" s="48"/>
    </row>
    <row r="215" spans="13:17" x14ac:dyDescent="0.2">
      <c r="M215" s="48"/>
      <c r="Q215" s="48"/>
    </row>
    <row r="216" spans="13:17" x14ac:dyDescent="0.2">
      <c r="M216" s="48"/>
      <c r="Q216" s="48"/>
    </row>
    <row r="217" spans="13:17" x14ac:dyDescent="0.2">
      <c r="M217" s="48"/>
      <c r="Q217" s="48"/>
    </row>
  </sheetData>
  <mergeCells count="1">
    <mergeCell ref="A1:A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31"/>
  <dimension ref="A1:AO217"/>
  <sheetViews>
    <sheetView workbookViewId="0">
      <pane xSplit="23" topLeftCell="X1" activePane="topRight" state="frozen"/>
      <selection pane="topRight" activeCell="AK21" sqref="AK21:AO22"/>
    </sheetView>
  </sheetViews>
  <sheetFormatPr defaultColWidth="9" defaultRowHeight="12" x14ac:dyDescent="0.2"/>
  <cols>
    <col min="1" max="1" width="84.5703125" style="48" customWidth="1"/>
    <col min="2" max="10" width="0" style="48" hidden="1" customWidth="1"/>
    <col min="11" max="11" width="9" style="48" hidden="1" customWidth="1"/>
    <col min="12" max="12" width="0" style="48" hidden="1" customWidth="1"/>
    <col min="13" max="13" width="0" style="96" hidden="1" customWidth="1"/>
    <col min="14" max="16" width="0" style="48" hidden="1" customWidth="1"/>
    <col min="17" max="17" width="0" style="96" hidden="1" customWidth="1"/>
    <col min="18" max="36" width="0" style="48" hidden="1" customWidth="1"/>
    <col min="37" max="16384" width="9" style="48"/>
  </cols>
  <sheetData>
    <row r="1" spans="1:41" s="51" customFormat="1" ht="12" customHeight="1" x14ac:dyDescent="0.2">
      <c r="A1" s="228" t="s">
        <v>82</v>
      </c>
    </row>
    <row r="2" spans="1:41" s="51" customFormat="1" ht="12" customHeight="1" x14ac:dyDescent="0.2">
      <c r="A2" s="228"/>
    </row>
    <row r="3" spans="1:41" s="51" customFormat="1" ht="11.1" customHeight="1" x14ac:dyDescent="0.2">
      <c r="A3" s="97" t="s">
        <v>101</v>
      </c>
    </row>
    <row r="4" spans="1:41" s="52" customFormat="1" ht="32.1" customHeight="1" x14ac:dyDescent="0.2">
      <c r="A4" s="98" t="s">
        <v>64</v>
      </c>
      <c r="B4" s="85">
        <v>44409</v>
      </c>
      <c r="C4" s="85">
        <v>44414</v>
      </c>
      <c r="D4" s="85">
        <v>44416</v>
      </c>
      <c r="E4" s="85">
        <v>44421</v>
      </c>
      <c r="F4" s="85">
        <v>44423</v>
      </c>
      <c r="G4" s="85">
        <v>44428</v>
      </c>
      <c r="H4" s="85">
        <v>44430</v>
      </c>
      <c r="I4" s="85">
        <v>44435</v>
      </c>
      <c r="J4" s="85">
        <v>44437</v>
      </c>
      <c r="K4" s="101" t="e">
        <f>'C завтраками| Bed and breakfast'!#REF!</f>
        <v>#REF!</v>
      </c>
      <c r="L4" s="101" t="e">
        <f>'C завтраками| Bed and breakfast'!#REF!</f>
        <v>#REF!</v>
      </c>
      <c r="M4" s="102" t="e">
        <f>'C завтраками| Bed and breakfast'!#REF!</f>
        <v>#REF!</v>
      </c>
      <c r="N4" s="101" t="e">
        <f>'C завтраками| Bed and breakfast'!#REF!</f>
        <v>#REF!</v>
      </c>
      <c r="O4" s="101" t="e">
        <f>'C завтраками| Bed and breakfast'!#REF!</f>
        <v>#REF!</v>
      </c>
      <c r="P4" s="101" t="e">
        <f>'C завтраками| Bed and breakfast'!#REF!</f>
        <v>#REF!</v>
      </c>
      <c r="Q4" s="101" t="e">
        <f>'C завтраками| Bed and breakfast'!#REF!</f>
        <v>#REF!</v>
      </c>
      <c r="R4" s="101" t="e">
        <f>'C завтраками| Bed and breakfast'!#REF!</f>
        <v>#REF!</v>
      </c>
      <c r="S4" s="101" t="e">
        <f>'C завтраками| Bed and breakfast'!#REF!</f>
        <v>#REF!</v>
      </c>
      <c r="T4" s="101" t="e">
        <f>'C завтраками| Bed and breakfast'!#REF!</f>
        <v>#REF!</v>
      </c>
      <c r="U4" s="101" t="e">
        <f>'C завтраками| Bed and breakfast'!#REF!</f>
        <v>#REF!</v>
      </c>
      <c r="V4" s="101" t="e">
        <f>'C завтраками| Bed and breakfast'!#REF!</f>
        <v>#REF!</v>
      </c>
      <c r="W4" s="101" t="e">
        <f>'C завтраками| Bed and breakfast'!#REF!</f>
        <v>#REF!</v>
      </c>
      <c r="X4" s="101"/>
      <c r="Y4" s="101" t="e">
        <f>'C завтраками| Bed and breakfast'!#REF!</f>
        <v>#REF!</v>
      </c>
      <c r="Z4" s="101" t="e">
        <f>'C завтраками| Bed and breakfast'!#REF!</f>
        <v>#REF!</v>
      </c>
      <c r="AA4" s="101" t="e">
        <f>'C завтраками| Bed and breakfast'!#REF!</f>
        <v>#REF!</v>
      </c>
      <c r="AB4" s="101" t="e">
        <f>'C завтраками| Bed and breakfast'!#REF!</f>
        <v>#REF!</v>
      </c>
      <c r="AC4" s="101" t="e">
        <f>'C завтраками| Bed and breakfast'!#REF!</f>
        <v>#REF!</v>
      </c>
      <c r="AD4" s="101" t="e">
        <f>'C завтраками| Bed and breakfast'!#REF!</f>
        <v>#REF!</v>
      </c>
      <c r="AE4" s="101" t="e">
        <f>'C завтраками| Bed and breakfast'!#REF!</f>
        <v>#REF!</v>
      </c>
      <c r="AF4" s="101" t="e">
        <f>'C завтраками| Bed and breakfast'!#REF!</f>
        <v>#REF!</v>
      </c>
      <c r="AG4" s="101" t="e">
        <f>'C завтраками| Bed and breakfast'!#REF!</f>
        <v>#REF!</v>
      </c>
      <c r="AH4" s="101" t="e">
        <f>'C завтраками| Bed and breakfast'!#REF!</f>
        <v>#REF!</v>
      </c>
      <c r="AI4" s="101" t="e">
        <f>'C завтраками| Bed and breakfast'!#REF!</f>
        <v>#REF!</v>
      </c>
      <c r="AJ4" s="101" t="e">
        <f>'C завтраками| Bed and breakfast'!#REF!</f>
        <v>#REF!</v>
      </c>
      <c r="AK4" s="101" t="e">
        <f>'C завтраками| Bed and breakfast'!#REF!</f>
        <v>#REF!</v>
      </c>
      <c r="AL4" s="101" t="e">
        <f>'C завтраками| Bed and breakfast'!#REF!</f>
        <v>#REF!</v>
      </c>
      <c r="AM4" s="101" t="e">
        <f>'C завтраками| Bed and breakfast'!#REF!</f>
        <v>#REF!</v>
      </c>
      <c r="AN4" s="101" t="e">
        <f>'C завтраками| Bed and breakfast'!#REF!</f>
        <v>#REF!</v>
      </c>
      <c r="AO4" s="101" t="e">
        <f>'C завтраками| Bed and breakfast'!#REF!</f>
        <v>#REF!</v>
      </c>
    </row>
    <row r="5" spans="1:41" s="53" customFormat="1" ht="21.95" customHeight="1" x14ac:dyDescent="0.2">
      <c r="A5" s="98"/>
      <c r="B5" s="84">
        <v>44413</v>
      </c>
      <c r="C5" s="84">
        <v>44415</v>
      </c>
      <c r="D5" s="84">
        <v>44420</v>
      </c>
      <c r="E5" s="84">
        <v>44422</v>
      </c>
      <c r="F5" s="84">
        <v>44427</v>
      </c>
      <c r="G5" s="84">
        <v>44429</v>
      </c>
      <c r="H5" s="84">
        <v>44434</v>
      </c>
      <c r="I5" s="84">
        <v>44436</v>
      </c>
      <c r="J5" s="84">
        <v>44448</v>
      </c>
      <c r="K5" s="102" t="e">
        <f>'C завтраками| Bed and breakfast'!#REF!</f>
        <v>#REF!</v>
      </c>
      <c r="L5" s="101" t="e">
        <f>'C завтраками| Bed and breakfast'!#REF!</f>
        <v>#REF!</v>
      </c>
      <c r="M5" s="102" t="e">
        <f>'C завтраками| Bed and breakfast'!#REF!</f>
        <v>#REF!</v>
      </c>
      <c r="N5" s="102" t="e">
        <f>'C завтраками| Bed and breakfast'!#REF!</f>
        <v>#REF!</v>
      </c>
      <c r="O5" s="102" t="e">
        <f>'C завтраками| Bed and breakfast'!#REF!</f>
        <v>#REF!</v>
      </c>
      <c r="P5" s="102" t="e">
        <f>'C завтраками| Bed and breakfast'!#REF!</f>
        <v>#REF!</v>
      </c>
      <c r="Q5" s="102" t="e">
        <f>'C завтраками| Bed and breakfast'!#REF!</f>
        <v>#REF!</v>
      </c>
      <c r="R5" s="102" t="e">
        <f>'C завтраками| Bed and breakfast'!#REF!</f>
        <v>#REF!</v>
      </c>
      <c r="S5" s="102" t="e">
        <f>'C завтраками| Bed and breakfast'!#REF!</f>
        <v>#REF!</v>
      </c>
      <c r="T5" s="102" t="e">
        <f>'C завтраками| Bed and breakfast'!#REF!</f>
        <v>#REF!</v>
      </c>
      <c r="U5" s="102" t="e">
        <f>'C завтраками| Bed and breakfast'!#REF!</f>
        <v>#REF!</v>
      </c>
      <c r="V5" s="102" t="e">
        <f>'C завтраками| Bed and breakfast'!#REF!</f>
        <v>#REF!</v>
      </c>
      <c r="W5" s="102" t="e">
        <f>'C завтраками| Bed and breakfast'!#REF!</f>
        <v>#REF!</v>
      </c>
      <c r="X5" s="102" t="e">
        <f>'C завтраками| Bed and breakfast'!#REF!</f>
        <v>#REF!</v>
      </c>
      <c r="Y5" s="102" t="e">
        <f>'C завтраками| Bed and breakfast'!#REF!</f>
        <v>#REF!</v>
      </c>
      <c r="Z5" s="102" t="e">
        <f>'C завтраками| Bed and breakfast'!#REF!</f>
        <v>#REF!</v>
      </c>
      <c r="AA5" s="102" t="e">
        <f>'C завтраками| Bed and breakfast'!#REF!</f>
        <v>#REF!</v>
      </c>
      <c r="AB5" s="102" t="e">
        <f>'C завтраками| Bed and breakfast'!#REF!</f>
        <v>#REF!</v>
      </c>
      <c r="AC5" s="102" t="e">
        <f>'C завтраками| Bed and breakfast'!#REF!</f>
        <v>#REF!</v>
      </c>
      <c r="AD5" s="102" t="e">
        <f>'C завтраками| Bed and breakfast'!#REF!</f>
        <v>#REF!</v>
      </c>
      <c r="AE5" s="102" t="e">
        <f>'C завтраками| Bed and breakfast'!#REF!</f>
        <v>#REF!</v>
      </c>
      <c r="AF5" s="102" t="e">
        <f>'C завтраками| Bed and breakfast'!#REF!</f>
        <v>#REF!</v>
      </c>
      <c r="AG5" s="102" t="e">
        <f>'C завтраками| Bed and breakfast'!#REF!</f>
        <v>#REF!</v>
      </c>
      <c r="AH5" s="102" t="e">
        <f>'C завтраками| Bed and breakfast'!#REF!</f>
        <v>#REF!</v>
      </c>
      <c r="AI5" s="102" t="e">
        <f>'C завтраками| Bed and breakfast'!#REF!</f>
        <v>#REF!</v>
      </c>
      <c r="AJ5" s="102" t="e">
        <f>'C завтраками| Bed and breakfast'!#REF!</f>
        <v>#REF!</v>
      </c>
      <c r="AK5" s="102" t="e">
        <f>'C завтраками| Bed and breakfast'!#REF!</f>
        <v>#REF!</v>
      </c>
      <c r="AL5" s="102" t="e">
        <f>'C завтраками| Bed and breakfast'!#REF!</f>
        <v>#REF!</v>
      </c>
      <c r="AM5" s="102" t="e">
        <f>'C завтраками| Bed and breakfast'!#REF!</f>
        <v>#REF!</v>
      </c>
      <c r="AN5" s="102" t="e">
        <f>'C завтраками| Bed and breakfast'!#REF!</f>
        <v>#REF!</v>
      </c>
      <c r="AO5" s="102" t="e">
        <f>'C завтраками| Bed and breakfast'!#REF!</f>
        <v>#REF!</v>
      </c>
    </row>
    <row r="6" spans="1:41" s="53" customFormat="1" x14ac:dyDescent="0.2">
      <c r="A6" s="42" t="s">
        <v>83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row>
    <row r="7" spans="1:41" s="53" customFormat="1" x14ac:dyDescent="0.2">
      <c r="A7" s="88">
        <v>1</v>
      </c>
      <c r="B7" s="42">
        <v>10200</v>
      </c>
      <c r="C7" s="42">
        <v>11000</v>
      </c>
      <c r="D7" s="42">
        <v>10200</v>
      </c>
      <c r="E7" s="42">
        <v>11000</v>
      </c>
      <c r="F7" s="42">
        <v>10200</v>
      </c>
      <c r="G7" s="42">
        <v>11000</v>
      </c>
      <c r="H7" s="42">
        <v>10200</v>
      </c>
      <c r="I7" s="42" t="e">
        <f>'C завтраками| Bed and breakfast'!#REF!*0.85</f>
        <v>#REF!</v>
      </c>
      <c r="J7" s="42" t="e">
        <f>'C завтраками| Bed and breakfast'!#REF!*0.85</f>
        <v>#REF!</v>
      </c>
      <c r="K7" s="42" t="e">
        <f>'C завтраками| Bed and breakfast'!#REF!*0.85</f>
        <v>#REF!</v>
      </c>
      <c r="L7" s="42" t="e">
        <f>'C завтраками| Bed and breakfast'!#REF!*0.85</f>
        <v>#REF!</v>
      </c>
      <c r="M7" s="42" t="e">
        <f>'C завтраками| Bed and breakfast'!#REF!*0.85</f>
        <v>#REF!</v>
      </c>
      <c r="N7" s="42" t="e">
        <f>'C завтраками| Bed and breakfast'!#REF!*0.85</f>
        <v>#REF!</v>
      </c>
      <c r="O7" s="42" t="e">
        <f>'C завтраками| Bed and breakfast'!#REF!*0.85</f>
        <v>#REF!</v>
      </c>
      <c r="P7" s="42" t="e">
        <f>'C завтраками| Bed and breakfast'!#REF!*0.85</f>
        <v>#REF!</v>
      </c>
      <c r="Q7" s="42" t="e">
        <f>'C завтраками| Bed and breakfast'!#REF!*0.85</f>
        <v>#REF!</v>
      </c>
      <c r="R7" s="42" t="e">
        <f>'C завтраками| Bed and breakfast'!#REF!*0.85</f>
        <v>#REF!</v>
      </c>
      <c r="S7" s="42" t="e">
        <f>'C завтраками| Bed and breakfast'!#REF!*0.85</f>
        <v>#REF!</v>
      </c>
      <c r="T7" s="42" t="e">
        <f>'C завтраками| Bed and breakfast'!#REF!*0.85</f>
        <v>#REF!</v>
      </c>
      <c r="U7" s="42" t="e">
        <f>'C завтраками| Bed and breakfast'!#REF!*0.85</f>
        <v>#REF!</v>
      </c>
      <c r="V7" s="42" t="e">
        <f>'C завтраками| Bed and breakfast'!#REF!*0.85</f>
        <v>#REF!</v>
      </c>
      <c r="W7" s="42" t="e">
        <f>'C завтраками| Bed and breakfast'!#REF!*0.85</f>
        <v>#REF!</v>
      </c>
      <c r="X7" s="42" t="e">
        <f>'C завтраками| Bed and breakfast'!#REF!*0.85</f>
        <v>#REF!</v>
      </c>
      <c r="Y7" s="42" t="e">
        <f>'C завтраками| Bed and breakfast'!#REF!*0.85</f>
        <v>#REF!</v>
      </c>
      <c r="Z7" s="42" t="e">
        <f>'C завтраками| Bed and breakfast'!#REF!*0.85</f>
        <v>#REF!</v>
      </c>
      <c r="AA7" s="42" t="e">
        <f>'C завтраками| Bed and breakfast'!#REF!*0.85</f>
        <v>#REF!</v>
      </c>
      <c r="AB7" s="42" t="e">
        <f>'C завтраками| Bed and breakfast'!#REF!*0.85</f>
        <v>#REF!</v>
      </c>
      <c r="AC7" s="42" t="e">
        <f>'C завтраками| Bed and breakfast'!#REF!*0.85</f>
        <v>#REF!</v>
      </c>
      <c r="AD7" s="42" t="e">
        <f>'C завтраками| Bed and breakfast'!#REF!*0.85</f>
        <v>#REF!</v>
      </c>
      <c r="AE7" s="42" t="e">
        <f>'C завтраками| Bed and breakfast'!#REF!*0.85</f>
        <v>#REF!</v>
      </c>
      <c r="AF7" s="42" t="e">
        <f>'C завтраками| Bed and breakfast'!#REF!*0.85</f>
        <v>#REF!</v>
      </c>
      <c r="AG7" s="42" t="e">
        <f>'C завтраками| Bed and breakfast'!#REF!*0.85</f>
        <v>#REF!</v>
      </c>
      <c r="AH7" s="42" t="e">
        <f>'C завтраками| Bed and breakfast'!#REF!*0.85</f>
        <v>#REF!</v>
      </c>
      <c r="AI7" s="42" t="e">
        <f>'C завтраками| Bed and breakfast'!#REF!*0.85</f>
        <v>#REF!</v>
      </c>
      <c r="AJ7" s="42" t="e">
        <f>'C завтраками| Bed and breakfast'!#REF!*0.85</f>
        <v>#REF!</v>
      </c>
      <c r="AK7" s="42" t="e">
        <f>'C завтраками| Bed and breakfast'!#REF!*0.85</f>
        <v>#REF!</v>
      </c>
      <c r="AL7" s="42" t="e">
        <f>'C завтраками| Bed and breakfast'!#REF!*0.85</f>
        <v>#REF!</v>
      </c>
      <c r="AM7" s="42" t="e">
        <f>'C завтраками| Bed and breakfast'!#REF!*0.85</f>
        <v>#REF!</v>
      </c>
      <c r="AN7" s="42" t="e">
        <f>'C завтраками| Bed and breakfast'!#REF!*0.85</f>
        <v>#REF!</v>
      </c>
      <c r="AO7" s="42" t="e">
        <f>'C завтраками| Bed and breakfast'!#REF!*0.85</f>
        <v>#REF!</v>
      </c>
    </row>
    <row r="8" spans="1:41" s="53" customFormat="1" x14ac:dyDescent="0.2">
      <c r="A8" s="88">
        <v>2</v>
      </c>
      <c r="B8" s="42">
        <f t="shared" ref="B8:H8" si="0">B7+1000</f>
        <v>11200</v>
      </c>
      <c r="C8" s="42">
        <f t="shared" si="0"/>
        <v>12000</v>
      </c>
      <c r="D8" s="42">
        <f t="shared" si="0"/>
        <v>11200</v>
      </c>
      <c r="E8" s="42">
        <f t="shared" si="0"/>
        <v>12000</v>
      </c>
      <c r="F8" s="42">
        <f t="shared" si="0"/>
        <v>11200</v>
      </c>
      <c r="G8" s="42">
        <f t="shared" si="0"/>
        <v>12000</v>
      </c>
      <c r="H8" s="42">
        <f t="shared" si="0"/>
        <v>11200</v>
      </c>
      <c r="I8" s="42" t="e">
        <f>'C завтраками| Bed and breakfast'!#REF!*0.85</f>
        <v>#REF!</v>
      </c>
      <c r="J8" s="42" t="e">
        <f>'C завтраками| Bed and breakfast'!#REF!*0.85</f>
        <v>#REF!</v>
      </c>
      <c r="K8" s="42" t="e">
        <f>'C завтраками| Bed and breakfast'!#REF!*0.85</f>
        <v>#REF!</v>
      </c>
      <c r="L8" s="42" t="e">
        <f>'C завтраками| Bed and breakfast'!#REF!*0.85</f>
        <v>#REF!</v>
      </c>
      <c r="M8" s="42" t="e">
        <f>'C завтраками| Bed and breakfast'!#REF!*0.85</f>
        <v>#REF!</v>
      </c>
      <c r="N8" s="42" t="e">
        <f>'C завтраками| Bed and breakfast'!#REF!*0.85</f>
        <v>#REF!</v>
      </c>
      <c r="O8" s="42" t="e">
        <f>'C завтраками| Bed and breakfast'!#REF!*0.85</f>
        <v>#REF!</v>
      </c>
      <c r="P8" s="42" t="e">
        <f>'C завтраками| Bed and breakfast'!#REF!*0.85</f>
        <v>#REF!</v>
      </c>
      <c r="Q8" s="42" t="e">
        <f>'C завтраками| Bed and breakfast'!#REF!*0.85</f>
        <v>#REF!</v>
      </c>
      <c r="R8" s="42" t="e">
        <f>'C завтраками| Bed and breakfast'!#REF!*0.85</f>
        <v>#REF!</v>
      </c>
      <c r="S8" s="42" t="e">
        <f>'C завтраками| Bed and breakfast'!#REF!*0.85</f>
        <v>#REF!</v>
      </c>
      <c r="T8" s="42" t="e">
        <f>'C завтраками| Bed and breakfast'!#REF!*0.85</f>
        <v>#REF!</v>
      </c>
      <c r="U8" s="42" t="e">
        <f>'C завтраками| Bed and breakfast'!#REF!*0.85</f>
        <v>#REF!</v>
      </c>
      <c r="V8" s="42" t="e">
        <f>'C завтраками| Bed and breakfast'!#REF!*0.85</f>
        <v>#REF!</v>
      </c>
      <c r="W8" s="42" t="e">
        <f>'C завтраками| Bed and breakfast'!#REF!*0.85</f>
        <v>#REF!</v>
      </c>
      <c r="X8" s="42" t="e">
        <f>'C завтраками| Bed and breakfast'!#REF!*0.85</f>
        <v>#REF!</v>
      </c>
      <c r="Y8" s="42" t="e">
        <f>'C завтраками| Bed and breakfast'!#REF!*0.85</f>
        <v>#REF!</v>
      </c>
      <c r="Z8" s="42" t="e">
        <f>'C завтраками| Bed and breakfast'!#REF!*0.85</f>
        <v>#REF!</v>
      </c>
      <c r="AA8" s="42" t="e">
        <f>'C завтраками| Bed and breakfast'!#REF!*0.85</f>
        <v>#REF!</v>
      </c>
      <c r="AB8" s="42" t="e">
        <f>'C завтраками| Bed and breakfast'!#REF!*0.85</f>
        <v>#REF!</v>
      </c>
      <c r="AC8" s="42" t="e">
        <f>'C завтраками| Bed and breakfast'!#REF!*0.85</f>
        <v>#REF!</v>
      </c>
      <c r="AD8" s="42" t="e">
        <f>'C завтраками| Bed and breakfast'!#REF!*0.85</f>
        <v>#REF!</v>
      </c>
      <c r="AE8" s="42" t="e">
        <f>'C завтраками| Bed and breakfast'!#REF!*0.85</f>
        <v>#REF!</v>
      </c>
      <c r="AF8" s="42" t="e">
        <f>'C завтраками| Bed and breakfast'!#REF!*0.85</f>
        <v>#REF!</v>
      </c>
      <c r="AG8" s="42" t="e">
        <f>'C завтраками| Bed and breakfast'!#REF!*0.85</f>
        <v>#REF!</v>
      </c>
      <c r="AH8" s="42" t="e">
        <f>'C завтраками| Bed and breakfast'!#REF!*0.85</f>
        <v>#REF!</v>
      </c>
      <c r="AI8" s="42" t="e">
        <f>'C завтраками| Bed and breakfast'!#REF!*0.85</f>
        <v>#REF!</v>
      </c>
      <c r="AJ8" s="42" t="e">
        <f>'C завтраками| Bed and breakfast'!#REF!*0.85</f>
        <v>#REF!</v>
      </c>
      <c r="AK8" s="42" t="e">
        <f>'C завтраками| Bed and breakfast'!#REF!*0.85</f>
        <v>#REF!</v>
      </c>
      <c r="AL8" s="42" t="e">
        <f>'C завтраками| Bed and breakfast'!#REF!*0.85</f>
        <v>#REF!</v>
      </c>
      <c r="AM8" s="42" t="e">
        <f>'C завтраками| Bed and breakfast'!#REF!*0.85</f>
        <v>#REF!</v>
      </c>
      <c r="AN8" s="42" t="e">
        <f>'C завтраками| Bed and breakfast'!#REF!*0.85</f>
        <v>#REF!</v>
      </c>
      <c r="AO8" s="42" t="e">
        <f>'C завтраками| Bed and breakfast'!#REF!*0.85</f>
        <v>#REF!</v>
      </c>
    </row>
    <row r="9" spans="1:41" s="53" customFormat="1" x14ac:dyDescent="0.2">
      <c r="A9" s="42" t="s">
        <v>84</v>
      </c>
      <c r="B9" s="41"/>
      <c r="C9" s="41"/>
      <c r="D9" s="41"/>
      <c r="E9" s="41"/>
      <c r="F9" s="41"/>
      <c r="G9" s="41"/>
      <c r="H9" s="41"/>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row>
    <row r="10" spans="1:41" s="53" customFormat="1" x14ac:dyDescent="0.2">
      <c r="A10" s="88">
        <f>A7</f>
        <v>1</v>
      </c>
      <c r="B10" s="42">
        <f t="shared" ref="B10:H11" si="1">B7+3000</f>
        <v>13200</v>
      </c>
      <c r="C10" s="42">
        <f t="shared" si="1"/>
        <v>14000</v>
      </c>
      <c r="D10" s="42">
        <f t="shared" si="1"/>
        <v>13200</v>
      </c>
      <c r="E10" s="42">
        <f t="shared" si="1"/>
        <v>14000</v>
      </c>
      <c r="F10" s="42">
        <f t="shared" si="1"/>
        <v>13200</v>
      </c>
      <c r="G10" s="42">
        <f t="shared" si="1"/>
        <v>14000</v>
      </c>
      <c r="H10" s="42">
        <f t="shared" si="1"/>
        <v>13200</v>
      </c>
      <c r="I10" s="42" t="e">
        <f>'C завтраками| Bed and breakfast'!#REF!*0.85</f>
        <v>#REF!</v>
      </c>
      <c r="J10" s="42" t="e">
        <f>'C завтраками| Bed and breakfast'!#REF!*0.85</f>
        <v>#REF!</v>
      </c>
      <c r="K10" s="42" t="e">
        <f>'C завтраками| Bed and breakfast'!#REF!*0.85</f>
        <v>#REF!</v>
      </c>
      <c r="L10" s="42" t="e">
        <f>'C завтраками| Bed and breakfast'!#REF!*0.85</f>
        <v>#REF!</v>
      </c>
      <c r="M10" s="42" t="e">
        <f>'C завтраками| Bed and breakfast'!#REF!*0.85</f>
        <v>#REF!</v>
      </c>
      <c r="N10" s="42" t="e">
        <f>'C завтраками| Bed and breakfast'!#REF!*0.85</f>
        <v>#REF!</v>
      </c>
      <c r="O10" s="42" t="e">
        <f>'C завтраками| Bed and breakfast'!#REF!*0.85</f>
        <v>#REF!</v>
      </c>
      <c r="P10" s="42" t="e">
        <f>'C завтраками| Bed and breakfast'!#REF!*0.85</f>
        <v>#REF!</v>
      </c>
      <c r="Q10" s="42" t="e">
        <f>'C завтраками| Bed and breakfast'!#REF!*0.85</f>
        <v>#REF!</v>
      </c>
      <c r="R10" s="42" t="e">
        <f>'C завтраками| Bed and breakfast'!#REF!*0.85</f>
        <v>#REF!</v>
      </c>
      <c r="S10" s="42" t="e">
        <f>'C завтраками| Bed and breakfast'!#REF!*0.85</f>
        <v>#REF!</v>
      </c>
      <c r="T10" s="42" t="e">
        <f>'C завтраками| Bed and breakfast'!#REF!*0.85</f>
        <v>#REF!</v>
      </c>
      <c r="U10" s="42" t="e">
        <f>'C завтраками| Bed and breakfast'!#REF!*0.85</f>
        <v>#REF!</v>
      </c>
      <c r="V10" s="42" t="e">
        <f>'C завтраками| Bed and breakfast'!#REF!*0.85</f>
        <v>#REF!</v>
      </c>
      <c r="W10" s="42" t="e">
        <f>'C завтраками| Bed and breakfast'!#REF!*0.85</f>
        <v>#REF!</v>
      </c>
      <c r="X10" s="42" t="e">
        <f>'C завтраками| Bed and breakfast'!#REF!*0.85</f>
        <v>#REF!</v>
      </c>
      <c r="Y10" s="42" t="e">
        <f>'C завтраками| Bed and breakfast'!#REF!*0.85</f>
        <v>#REF!</v>
      </c>
      <c r="Z10" s="42" t="e">
        <f>'C завтраками| Bed and breakfast'!#REF!*0.85</f>
        <v>#REF!</v>
      </c>
      <c r="AA10" s="42" t="e">
        <f>'C завтраками| Bed and breakfast'!#REF!*0.85</f>
        <v>#REF!</v>
      </c>
      <c r="AB10" s="42" t="e">
        <f>'C завтраками| Bed and breakfast'!#REF!*0.85</f>
        <v>#REF!</v>
      </c>
      <c r="AC10" s="42" t="e">
        <f>'C завтраками| Bed and breakfast'!#REF!*0.85</f>
        <v>#REF!</v>
      </c>
      <c r="AD10" s="42" t="e">
        <f>'C завтраками| Bed and breakfast'!#REF!*0.85</f>
        <v>#REF!</v>
      </c>
      <c r="AE10" s="42" t="e">
        <f>'C завтраками| Bed and breakfast'!#REF!*0.85</f>
        <v>#REF!</v>
      </c>
      <c r="AF10" s="42" t="e">
        <f>'C завтраками| Bed and breakfast'!#REF!*0.85</f>
        <v>#REF!</v>
      </c>
      <c r="AG10" s="42" t="e">
        <f>'C завтраками| Bed and breakfast'!#REF!*0.85</f>
        <v>#REF!</v>
      </c>
      <c r="AH10" s="42" t="e">
        <f>'C завтраками| Bed and breakfast'!#REF!*0.85</f>
        <v>#REF!</v>
      </c>
      <c r="AI10" s="42" t="e">
        <f>'C завтраками| Bed and breakfast'!#REF!*0.85</f>
        <v>#REF!</v>
      </c>
      <c r="AJ10" s="42" t="e">
        <f>'C завтраками| Bed and breakfast'!#REF!*0.85</f>
        <v>#REF!</v>
      </c>
      <c r="AK10" s="42" t="e">
        <f>'C завтраками| Bed and breakfast'!#REF!*0.85</f>
        <v>#REF!</v>
      </c>
      <c r="AL10" s="42" t="e">
        <f>'C завтраками| Bed and breakfast'!#REF!*0.85</f>
        <v>#REF!</v>
      </c>
      <c r="AM10" s="42" t="e">
        <f>'C завтраками| Bed and breakfast'!#REF!*0.85</f>
        <v>#REF!</v>
      </c>
      <c r="AN10" s="42" t="e">
        <f>'C завтраками| Bed and breakfast'!#REF!*0.85</f>
        <v>#REF!</v>
      </c>
      <c r="AO10" s="42" t="e">
        <f>'C завтраками| Bed and breakfast'!#REF!*0.85</f>
        <v>#REF!</v>
      </c>
    </row>
    <row r="11" spans="1:41" s="53" customFormat="1" x14ac:dyDescent="0.2">
      <c r="A11" s="88">
        <f>A8</f>
        <v>2</v>
      </c>
      <c r="B11" s="42">
        <f t="shared" si="1"/>
        <v>14200</v>
      </c>
      <c r="C11" s="42">
        <f t="shared" si="1"/>
        <v>15000</v>
      </c>
      <c r="D11" s="42">
        <f t="shared" si="1"/>
        <v>14200</v>
      </c>
      <c r="E11" s="42">
        <f t="shared" si="1"/>
        <v>15000</v>
      </c>
      <c r="F11" s="42">
        <f t="shared" si="1"/>
        <v>14200</v>
      </c>
      <c r="G11" s="42">
        <f t="shared" si="1"/>
        <v>15000</v>
      </c>
      <c r="H11" s="42">
        <f t="shared" si="1"/>
        <v>14200</v>
      </c>
      <c r="I11" s="42" t="e">
        <f>'C завтраками| Bed and breakfast'!#REF!*0.85</f>
        <v>#REF!</v>
      </c>
      <c r="J11" s="42" t="e">
        <f>'C завтраками| Bed and breakfast'!#REF!*0.85</f>
        <v>#REF!</v>
      </c>
      <c r="K11" s="42" t="e">
        <f>'C завтраками| Bed and breakfast'!#REF!*0.85</f>
        <v>#REF!</v>
      </c>
      <c r="L11" s="42" t="e">
        <f>'C завтраками| Bed and breakfast'!#REF!*0.85</f>
        <v>#REF!</v>
      </c>
      <c r="M11" s="42" t="e">
        <f>'C завтраками| Bed and breakfast'!#REF!*0.85</f>
        <v>#REF!</v>
      </c>
      <c r="N11" s="42" t="e">
        <f>'C завтраками| Bed and breakfast'!#REF!*0.85</f>
        <v>#REF!</v>
      </c>
      <c r="O11" s="42" t="e">
        <f>'C завтраками| Bed and breakfast'!#REF!*0.85</f>
        <v>#REF!</v>
      </c>
      <c r="P11" s="42" t="e">
        <f>'C завтраками| Bed and breakfast'!#REF!*0.85</f>
        <v>#REF!</v>
      </c>
      <c r="Q11" s="42" t="e">
        <f>'C завтраками| Bed and breakfast'!#REF!*0.85</f>
        <v>#REF!</v>
      </c>
      <c r="R11" s="42" t="e">
        <f>'C завтраками| Bed and breakfast'!#REF!*0.85</f>
        <v>#REF!</v>
      </c>
      <c r="S11" s="42" t="e">
        <f>'C завтраками| Bed and breakfast'!#REF!*0.85</f>
        <v>#REF!</v>
      </c>
      <c r="T11" s="42" t="e">
        <f>'C завтраками| Bed and breakfast'!#REF!*0.85</f>
        <v>#REF!</v>
      </c>
      <c r="U11" s="42" t="e">
        <f>'C завтраками| Bed and breakfast'!#REF!*0.85</f>
        <v>#REF!</v>
      </c>
      <c r="V11" s="42" t="e">
        <f>'C завтраками| Bed and breakfast'!#REF!*0.85</f>
        <v>#REF!</v>
      </c>
      <c r="W11" s="42" t="e">
        <f>'C завтраками| Bed and breakfast'!#REF!*0.85</f>
        <v>#REF!</v>
      </c>
      <c r="X11" s="42" t="e">
        <f>'C завтраками| Bed and breakfast'!#REF!*0.85</f>
        <v>#REF!</v>
      </c>
      <c r="Y11" s="42" t="e">
        <f>'C завтраками| Bed and breakfast'!#REF!*0.85</f>
        <v>#REF!</v>
      </c>
      <c r="Z11" s="42" t="e">
        <f>'C завтраками| Bed and breakfast'!#REF!*0.85</f>
        <v>#REF!</v>
      </c>
      <c r="AA11" s="42" t="e">
        <f>'C завтраками| Bed and breakfast'!#REF!*0.85</f>
        <v>#REF!</v>
      </c>
      <c r="AB11" s="42" t="e">
        <f>'C завтраками| Bed and breakfast'!#REF!*0.85</f>
        <v>#REF!</v>
      </c>
      <c r="AC11" s="42" t="e">
        <f>'C завтраками| Bed and breakfast'!#REF!*0.85</f>
        <v>#REF!</v>
      </c>
      <c r="AD11" s="42" t="e">
        <f>'C завтраками| Bed and breakfast'!#REF!*0.85</f>
        <v>#REF!</v>
      </c>
      <c r="AE11" s="42" t="e">
        <f>'C завтраками| Bed and breakfast'!#REF!*0.85</f>
        <v>#REF!</v>
      </c>
      <c r="AF11" s="42" t="e">
        <f>'C завтраками| Bed and breakfast'!#REF!*0.85</f>
        <v>#REF!</v>
      </c>
      <c r="AG11" s="42" t="e">
        <f>'C завтраками| Bed and breakfast'!#REF!*0.85</f>
        <v>#REF!</v>
      </c>
      <c r="AH11" s="42" t="e">
        <f>'C завтраками| Bed and breakfast'!#REF!*0.85</f>
        <v>#REF!</v>
      </c>
      <c r="AI11" s="42" t="e">
        <f>'C завтраками| Bed and breakfast'!#REF!*0.85</f>
        <v>#REF!</v>
      </c>
      <c r="AJ11" s="42" t="e">
        <f>'C завтраками| Bed and breakfast'!#REF!*0.85</f>
        <v>#REF!</v>
      </c>
      <c r="AK11" s="42" t="e">
        <f>'C завтраками| Bed and breakfast'!#REF!*0.85</f>
        <v>#REF!</v>
      </c>
      <c r="AL11" s="42" t="e">
        <f>'C завтраками| Bed and breakfast'!#REF!*0.85</f>
        <v>#REF!</v>
      </c>
      <c r="AM11" s="42" t="e">
        <f>'C завтраками| Bed and breakfast'!#REF!*0.85</f>
        <v>#REF!</v>
      </c>
      <c r="AN11" s="42" t="e">
        <f>'C завтраками| Bed and breakfast'!#REF!*0.85</f>
        <v>#REF!</v>
      </c>
      <c r="AO11" s="42" t="e">
        <f>'C завтраками| Bed and breakfast'!#REF!*0.85</f>
        <v>#REF!</v>
      </c>
    </row>
    <row r="12" spans="1:41" s="53" customFormat="1" x14ac:dyDescent="0.2">
      <c r="A12" s="42" t="s">
        <v>85</v>
      </c>
      <c r="B12" s="41"/>
      <c r="C12" s="41"/>
      <c r="D12" s="41"/>
      <c r="E12" s="41"/>
      <c r="F12" s="41"/>
      <c r="G12" s="41"/>
      <c r="H12" s="41"/>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row>
    <row r="13" spans="1:41" s="53" customFormat="1" x14ac:dyDescent="0.2">
      <c r="A13" s="88">
        <f>A7</f>
        <v>1</v>
      </c>
      <c r="B13" s="42">
        <f t="shared" ref="B13:H13" si="2">B7+4000</f>
        <v>14200</v>
      </c>
      <c r="C13" s="42">
        <f t="shared" si="2"/>
        <v>15000</v>
      </c>
      <c r="D13" s="42">
        <f t="shared" si="2"/>
        <v>14200</v>
      </c>
      <c r="E13" s="42">
        <f t="shared" si="2"/>
        <v>15000</v>
      </c>
      <c r="F13" s="42">
        <f t="shared" si="2"/>
        <v>14200</v>
      </c>
      <c r="G13" s="42">
        <f t="shared" si="2"/>
        <v>15000</v>
      </c>
      <c r="H13" s="42">
        <f t="shared" si="2"/>
        <v>14200</v>
      </c>
      <c r="I13" s="42" t="e">
        <f>'C завтраками| Bed and breakfast'!#REF!*0.85</f>
        <v>#REF!</v>
      </c>
      <c r="J13" s="42" t="e">
        <f>'C завтраками| Bed and breakfast'!#REF!*0.85</f>
        <v>#REF!</v>
      </c>
      <c r="K13" s="42" t="e">
        <f>'C завтраками| Bed and breakfast'!#REF!*0.85</f>
        <v>#REF!</v>
      </c>
      <c r="L13" s="42" t="e">
        <f>'C завтраками| Bed and breakfast'!#REF!*0.85</f>
        <v>#REF!</v>
      </c>
      <c r="M13" s="42" t="e">
        <f>'C завтраками| Bed and breakfast'!#REF!*0.85</f>
        <v>#REF!</v>
      </c>
      <c r="N13" s="42" t="e">
        <f>'C завтраками| Bed and breakfast'!#REF!*0.85</f>
        <v>#REF!</v>
      </c>
      <c r="O13" s="42" t="e">
        <f>'C завтраками| Bed and breakfast'!#REF!*0.85</f>
        <v>#REF!</v>
      </c>
      <c r="P13" s="42" t="e">
        <f>'C завтраками| Bed and breakfast'!#REF!*0.85</f>
        <v>#REF!</v>
      </c>
      <c r="Q13" s="42" t="e">
        <f>'C завтраками| Bed and breakfast'!#REF!*0.85</f>
        <v>#REF!</v>
      </c>
      <c r="R13" s="42" t="e">
        <f>'C завтраками| Bed and breakfast'!#REF!*0.85</f>
        <v>#REF!</v>
      </c>
      <c r="S13" s="42" t="e">
        <f>'C завтраками| Bed and breakfast'!#REF!*0.85</f>
        <v>#REF!</v>
      </c>
      <c r="T13" s="42" t="e">
        <f>'C завтраками| Bed and breakfast'!#REF!*0.85</f>
        <v>#REF!</v>
      </c>
      <c r="U13" s="42" t="e">
        <f>'C завтраками| Bed and breakfast'!#REF!*0.85</f>
        <v>#REF!</v>
      </c>
      <c r="V13" s="42" t="e">
        <f>'C завтраками| Bed and breakfast'!#REF!*0.85</f>
        <v>#REF!</v>
      </c>
      <c r="W13" s="42" t="e">
        <f>'C завтраками| Bed and breakfast'!#REF!*0.85</f>
        <v>#REF!</v>
      </c>
      <c r="X13" s="42" t="e">
        <f>'C завтраками| Bed and breakfast'!#REF!*0.85</f>
        <v>#REF!</v>
      </c>
      <c r="Y13" s="42" t="e">
        <f>'C завтраками| Bed and breakfast'!#REF!*0.85</f>
        <v>#REF!</v>
      </c>
      <c r="Z13" s="42" t="e">
        <f>'C завтраками| Bed and breakfast'!#REF!*0.85</f>
        <v>#REF!</v>
      </c>
      <c r="AA13" s="42" t="e">
        <f>'C завтраками| Bed and breakfast'!#REF!*0.85</f>
        <v>#REF!</v>
      </c>
      <c r="AB13" s="42" t="e">
        <f>'C завтраками| Bed and breakfast'!#REF!*0.85</f>
        <v>#REF!</v>
      </c>
      <c r="AC13" s="42" t="e">
        <f>'C завтраками| Bed and breakfast'!#REF!*0.85</f>
        <v>#REF!</v>
      </c>
      <c r="AD13" s="42" t="e">
        <f>'C завтраками| Bed and breakfast'!#REF!*0.85</f>
        <v>#REF!</v>
      </c>
      <c r="AE13" s="42" t="e">
        <f>'C завтраками| Bed and breakfast'!#REF!*0.85</f>
        <v>#REF!</v>
      </c>
      <c r="AF13" s="42" t="e">
        <f>'C завтраками| Bed and breakfast'!#REF!*0.85</f>
        <v>#REF!</v>
      </c>
      <c r="AG13" s="42" t="e">
        <f>'C завтраками| Bed and breakfast'!#REF!*0.85</f>
        <v>#REF!</v>
      </c>
      <c r="AH13" s="42" t="e">
        <f>'C завтраками| Bed and breakfast'!#REF!*0.85</f>
        <v>#REF!</v>
      </c>
      <c r="AI13" s="42" t="e">
        <f>'C завтраками| Bed and breakfast'!#REF!*0.85</f>
        <v>#REF!</v>
      </c>
      <c r="AJ13" s="42" t="e">
        <f>'C завтраками| Bed and breakfast'!#REF!*0.85</f>
        <v>#REF!</v>
      </c>
      <c r="AK13" s="42" t="e">
        <f>'C завтраками| Bed and breakfast'!#REF!*0.85</f>
        <v>#REF!</v>
      </c>
      <c r="AL13" s="42" t="e">
        <f>'C завтраками| Bed and breakfast'!#REF!*0.85</f>
        <v>#REF!</v>
      </c>
      <c r="AM13" s="42" t="e">
        <f>'C завтраками| Bed and breakfast'!#REF!*0.85</f>
        <v>#REF!</v>
      </c>
      <c r="AN13" s="42" t="e">
        <f>'C завтраками| Bed and breakfast'!#REF!*0.85</f>
        <v>#REF!</v>
      </c>
      <c r="AO13" s="42" t="e">
        <f>'C завтраками| Bed and breakfast'!#REF!*0.85</f>
        <v>#REF!</v>
      </c>
    </row>
    <row r="14" spans="1:41" s="53" customFormat="1" x14ac:dyDescent="0.2">
      <c r="A14" s="88">
        <f>A8</f>
        <v>2</v>
      </c>
      <c r="B14" s="42">
        <f t="shared" ref="B14:H14" si="3">B13+1000</f>
        <v>15200</v>
      </c>
      <c r="C14" s="42">
        <f t="shared" si="3"/>
        <v>16000</v>
      </c>
      <c r="D14" s="42">
        <f t="shared" si="3"/>
        <v>15200</v>
      </c>
      <c r="E14" s="42">
        <f t="shared" si="3"/>
        <v>16000</v>
      </c>
      <c r="F14" s="42">
        <f t="shared" si="3"/>
        <v>15200</v>
      </c>
      <c r="G14" s="42">
        <f t="shared" si="3"/>
        <v>16000</v>
      </c>
      <c r="H14" s="42">
        <f t="shared" si="3"/>
        <v>15200</v>
      </c>
      <c r="I14" s="42" t="e">
        <f>'C завтраками| Bed and breakfast'!#REF!*0.85</f>
        <v>#REF!</v>
      </c>
      <c r="J14" s="42" t="e">
        <f>'C завтраками| Bed and breakfast'!#REF!*0.85</f>
        <v>#REF!</v>
      </c>
      <c r="K14" s="42" t="e">
        <f>'C завтраками| Bed and breakfast'!#REF!*0.85</f>
        <v>#REF!</v>
      </c>
      <c r="L14" s="42" t="e">
        <f>'C завтраками| Bed and breakfast'!#REF!*0.85</f>
        <v>#REF!</v>
      </c>
      <c r="M14" s="42" t="e">
        <f>'C завтраками| Bed and breakfast'!#REF!*0.85</f>
        <v>#REF!</v>
      </c>
      <c r="N14" s="42" t="e">
        <f>'C завтраками| Bed and breakfast'!#REF!*0.85</f>
        <v>#REF!</v>
      </c>
      <c r="O14" s="42" t="e">
        <f>'C завтраками| Bed and breakfast'!#REF!*0.85</f>
        <v>#REF!</v>
      </c>
      <c r="P14" s="42" t="e">
        <f>'C завтраками| Bed and breakfast'!#REF!*0.85</f>
        <v>#REF!</v>
      </c>
      <c r="Q14" s="42" t="e">
        <f>'C завтраками| Bed and breakfast'!#REF!*0.85</f>
        <v>#REF!</v>
      </c>
      <c r="R14" s="42" t="e">
        <f>'C завтраками| Bed and breakfast'!#REF!*0.85</f>
        <v>#REF!</v>
      </c>
      <c r="S14" s="42" t="e">
        <f>'C завтраками| Bed and breakfast'!#REF!*0.85</f>
        <v>#REF!</v>
      </c>
      <c r="T14" s="42" t="e">
        <f>'C завтраками| Bed and breakfast'!#REF!*0.85</f>
        <v>#REF!</v>
      </c>
      <c r="U14" s="42" t="e">
        <f>'C завтраками| Bed and breakfast'!#REF!*0.85</f>
        <v>#REF!</v>
      </c>
      <c r="V14" s="42" t="e">
        <f>'C завтраками| Bed and breakfast'!#REF!*0.85</f>
        <v>#REF!</v>
      </c>
      <c r="W14" s="42" t="e">
        <f>'C завтраками| Bed and breakfast'!#REF!*0.85</f>
        <v>#REF!</v>
      </c>
      <c r="X14" s="42" t="e">
        <f>'C завтраками| Bed and breakfast'!#REF!*0.85</f>
        <v>#REF!</v>
      </c>
      <c r="Y14" s="42" t="e">
        <f>'C завтраками| Bed and breakfast'!#REF!*0.85</f>
        <v>#REF!</v>
      </c>
      <c r="Z14" s="42" t="e">
        <f>'C завтраками| Bed and breakfast'!#REF!*0.85</f>
        <v>#REF!</v>
      </c>
      <c r="AA14" s="42" t="e">
        <f>'C завтраками| Bed and breakfast'!#REF!*0.85</f>
        <v>#REF!</v>
      </c>
      <c r="AB14" s="42" t="e">
        <f>'C завтраками| Bed and breakfast'!#REF!*0.85</f>
        <v>#REF!</v>
      </c>
      <c r="AC14" s="42" t="e">
        <f>'C завтраками| Bed and breakfast'!#REF!*0.85</f>
        <v>#REF!</v>
      </c>
      <c r="AD14" s="42" t="e">
        <f>'C завтраками| Bed and breakfast'!#REF!*0.85</f>
        <v>#REF!</v>
      </c>
      <c r="AE14" s="42" t="e">
        <f>'C завтраками| Bed and breakfast'!#REF!*0.85</f>
        <v>#REF!</v>
      </c>
      <c r="AF14" s="42" t="e">
        <f>'C завтраками| Bed and breakfast'!#REF!*0.85</f>
        <v>#REF!</v>
      </c>
      <c r="AG14" s="42" t="e">
        <f>'C завтраками| Bed and breakfast'!#REF!*0.85</f>
        <v>#REF!</v>
      </c>
      <c r="AH14" s="42" t="e">
        <f>'C завтраками| Bed and breakfast'!#REF!*0.85</f>
        <v>#REF!</v>
      </c>
      <c r="AI14" s="42" t="e">
        <f>'C завтраками| Bed and breakfast'!#REF!*0.85</f>
        <v>#REF!</v>
      </c>
      <c r="AJ14" s="42" t="e">
        <f>'C завтраками| Bed and breakfast'!#REF!*0.85</f>
        <v>#REF!</v>
      </c>
      <c r="AK14" s="42" t="e">
        <f>'C завтраками| Bed and breakfast'!#REF!*0.85</f>
        <v>#REF!</v>
      </c>
      <c r="AL14" s="42" t="e">
        <f>'C завтраками| Bed and breakfast'!#REF!*0.85</f>
        <v>#REF!</v>
      </c>
      <c r="AM14" s="42" t="e">
        <f>'C завтраками| Bed and breakfast'!#REF!*0.85</f>
        <v>#REF!</v>
      </c>
      <c r="AN14" s="42" t="e">
        <f>'C завтраками| Bed and breakfast'!#REF!*0.85</f>
        <v>#REF!</v>
      </c>
      <c r="AO14" s="42" t="e">
        <f>'C завтраками| Bed and breakfast'!#REF!*0.85</f>
        <v>#REF!</v>
      </c>
    </row>
    <row r="15" spans="1:41" s="53" customFormat="1" x14ac:dyDescent="0.2">
      <c r="A15" s="42" t="s">
        <v>86</v>
      </c>
      <c r="B15" s="41"/>
      <c r="C15" s="41"/>
      <c r="D15" s="41"/>
      <c r="E15" s="41"/>
      <c r="F15" s="41"/>
      <c r="G15" s="41"/>
      <c r="H15" s="41"/>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row>
    <row r="16" spans="1:41" s="53" customFormat="1" x14ac:dyDescent="0.2">
      <c r="A16" s="88">
        <f>A7</f>
        <v>1</v>
      </c>
      <c r="B16" s="42">
        <f t="shared" ref="B16:H16" si="4">B7+6000</f>
        <v>16200</v>
      </c>
      <c r="C16" s="42">
        <f t="shared" si="4"/>
        <v>17000</v>
      </c>
      <c r="D16" s="42">
        <f t="shared" si="4"/>
        <v>16200</v>
      </c>
      <c r="E16" s="42">
        <f t="shared" si="4"/>
        <v>17000</v>
      </c>
      <c r="F16" s="42">
        <f t="shared" si="4"/>
        <v>16200</v>
      </c>
      <c r="G16" s="42">
        <f t="shared" si="4"/>
        <v>17000</v>
      </c>
      <c r="H16" s="42">
        <f t="shared" si="4"/>
        <v>16200</v>
      </c>
      <c r="I16" s="42" t="e">
        <f>'C завтраками| Bed and breakfast'!#REF!*0.85</f>
        <v>#REF!</v>
      </c>
      <c r="J16" s="42" t="e">
        <f>'C завтраками| Bed and breakfast'!#REF!*0.85</f>
        <v>#REF!</v>
      </c>
      <c r="K16" s="42" t="e">
        <f>'C завтраками| Bed and breakfast'!#REF!*0.85</f>
        <v>#REF!</v>
      </c>
      <c r="L16" s="42" t="e">
        <f>'C завтраками| Bed and breakfast'!#REF!*0.85</f>
        <v>#REF!</v>
      </c>
      <c r="M16" s="42" t="e">
        <f>'C завтраками| Bed and breakfast'!#REF!*0.85</f>
        <v>#REF!</v>
      </c>
      <c r="N16" s="42" t="e">
        <f>'C завтраками| Bed and breakfast'!#REF!*0.85</f>
        <v>#REF!</v>
      </c>
      <c r="O16" s="42" t="e">
        <f>'C завтраками| Bed and breakfast'!#REF!*0.85</f>
        <v>#REF!</v>
      </c>
      <c r="P16" s="42" t="e">
        <f>'C завтраками| Bed and breakfast'!#REF!*0.85</f>
        <v>#REF!</v>
      </c>
      <c r="Q16" s="42" t="e">
        <f>'C завтраками| Bed and breakfast'!#REF!*0.85</f>
        <v>#REF!</v>
      </c>
      <c r="R16" s="42" t="e">
        <f>'C завтраками| Bed and breakfast'!#REF!*0.85</f>
        <v>#REF!</v>
      </c>
      <c r="S16" s="42" t="e">
        <f>'C завтраками| Bed and breakfast'!#REF!*0.85</f>
        <v>#REF!</v>
      </c>
      <c r="T16" s="42" t="e">
        <f>'C завтраками| Bed and breakfast'!#REF!*0.85</f>
        <v>#REF!</v>
      </c>
      <c r="U16" s="42" t="e">
        <f>'C завтраками| Bed and breakfast'!#REF!*0.85</f>
        <v>#REF!</v>
      </c>
      <c r="V16" s="42" t="e">
        <f>'C завтраками| Bed and breakfast'!#REF!*0.85</f>
        <v>#REF!</v>
      </c>
      <c r="W16" s="42" t="e">
        <f>'C завтраками| Bed and breakfast'!#REF!*0.85</f>
        <v>#REF!</v>
      </c>
      <c r="X16" s="42" t="e">
        <f>'C завтраками| Bed and breakfast'!#REF!*0.85</f>
        <v>#REF!</v>
      </c>
      <c r="Y16" s="42" t="e">
        <f>'C завтраками| Bed and breakfast'!#REF!*0.85</f>
        <v>#REF!</v>
      </c>
      <c r="Z16" s="42" t="e">
        <f>'C завтраками| Bed and breakfast'!#REF!*0.85</f>
        <v>#REF!</v>
      </c>
      <c r="AA16" s="42" t="e">
        <f>'C завтраками| Bed and breakfast'!#REF!*0.85</f>
        <v>#REF!</v>
      </c>
      <c r="AB16" s="42" t="e">
        <f>'C завтраками| Bed and breakfast'!#REF!*0.85</f>
        <v>#REF!</v>
      </c>
      <c r="AC16" s="42" t="e">
        <f>'C завтраками| Bed and breakfast'!#REF!*0.85</f>
        <v>#REF!</v>
      </c>
      <c r="AD16" s="42" t="e">
        <f>'C завтраками| Bed and breakfast'!#REF!*0.85</f>
        <v>#REF!</v>
      </c>
      <c r="AE16" s="42" t="e">
        <f>'C завтраками| Bed and breakfast'!#REF!*0.85</f>
        <v>#REF!</v>
      </c>
      <c r="AF16" s="42" t="e">
        <f>'C завтраками| Bed and breakfast'!#REF!*0.85</f>
        <v>#REF!</v>
      </c>
      <c r="AG16" s="42" t="e">
        <f>'C завтраками| Bed and breakfast'!#REF!*0.85</f>
        <v>#REF!</v>
      </c>
      <c r="AH16" s="42" t="e">
        <f>'C завтраками| Bed and breakfast'!#REF!*0.85</f>
        <v>#REF!</v>
      </c>
      <c r="AI16" s="42" t="e">
        <f>'C завтраками| Bed and breakfast'!#REF!*0.85</f>
        <v>#REF!</v>
      </c>
      <c r="AJ16" s="42" t="e">
        <f>'C завтраками| Bed and breakfast'!#REF!*0.85</f>
        <v>#REF!</v>
      </c>
      <c r="AK16" s="42" t="e">
        <f>'C завтраками| Bed and breakfast'!#REF!*0.85</f>
        <v>#REF!</v>
      </c>
      <c r="AL16" s="42" t="e">
        <f>'C завтраками| Bed and breakfast'!#REF!*0.85</f>
        <v>#REF!</v>
      </c>
      <c r="AM16" s="42" t="e">
        <f>'C завтраками| Bed and breakfast'!#REF!*0.85</f>
        <v>#REF!</v>
      </c>
      <c r="AN16" s="42" t="e">
        <f>'C завтраками| Bed and breakfast'!#REF!*0.85</f>
        <v>#REF!</v>
      </c>
      <c r="AO16" s="42" t="e">
        <f>'C завтраками| Bed and breakfast'!#REF!*0.85</f>
        <v>#REF!</v>
      </c>
    </row>
    <row r="17" spans="1:41" s="53" customFormat="1" x14ac:dyDescent="0.2">
      <c r="A17" s="88">
        <f>A8</f>
        <v>2</v>
      </c>
      <c r="B17" s="42">
        <f t="shared" ref="B17:H17" si="5">B16+1000</f>
        <v>17200</v>
      </c>
      <c r="C17" s="42">
        <f t="shared" si="5"/>
        <v>18000</v>
      </c>
      <c r="D17" s="42">
        <f t="shared" si="5"/>
        <v>17200</v>
      </c>
      <c r="E17" s="42">
        <f t="shared" si="5"/>
        <v>18000</v>
      </c>
      <c r="F17" s="42">
        <f t="shared" si="5"/>
        <v>17200</v>
      </c>
      <c r="G17" s="42">
        <f t="shared" si="5"/>
        <v>18000</v>
      </c>
      <c r="H17" s="42">
        <f t="shared" si="5"/>
        <v>17200</v>
      </c>
      <c r="I17" s="42" t="e">
        <f>'C завтраками| Bed and breakfast'!#REF!*0.85</f>
        <v>#REF!</v>
      </c>
      <c r="J17" s="42" t="e">
        <f>'C завтраками| Bed and breakfast'!#REF!*0.85</f>
        <v>#REF!</v>
      </c>
      <c r="K17" s="42" t="e">
        <f>'C завтраками| Bed and breakfast'!#REF!*0.85</f>
        <v>#REF!</v>
      </c>
      <c r="L17" s="42" t="e">
        <f>'C завтраками| Bed and breakfast'!#REF!*0.85</f>
        <v>#REF!</v>
      </c>
      <c r="M17" s="42" t="e">
        <f>'C завтраками| Bed and breakfast'!#REF!*0.85</f>
        <v>#REF!</v>
      </c>
      <c r="N17" s="42" t="e">
        <f>'C завтраками| Bed and breakfast'!#REF!*0.85</f>
        <v>#REF!</v>
      </c>
      <c r="O17" s="42" t="e">
        <f>'C завтраками| Bed and breakfast'!#REF!*0.85</f>
        <v>#REF!</v>
      </c>
      <c r="P17" s="42" t="e">
        <f>'C завтраками| Bed and breakfast'!#REF!*0.85</f>
        <v>#REF!</v>
      </c>
      <c r="Q17" s="42" t="e">
        <f>'C завтраками| Bed and breakfast'!#REF!*0.85</f>
        <v>#REF!</v>
      </c>
      <c r="R17" s="42" t="e">
        <f>'C завтраками| Bed and breakfast'!#REF!*0.85</f>
        <v>#REF!</v>
      </c>
      <c r="S17" s="42" t="e">
        <f>'C завтраками| Bed and breakfast'!#REF!*0.85</f>
        <v>#REF!</v>
      </c>
      <c r="T17" s="42" t="e">
        <f>'C завтраками| Bed and breakfast'!#REF!*0.85</f>
        <v>#REF!</v>
      </c>
      <c r="U17" s="42" t="e">
        <f>'C завтраками| Bed and breakfast'!#REF!*0.85</f>
        <v>#REF!</v>
      </c>
      <c r="V17" s="42" t="e">
        <f>'C завтраками| Bed and breakfast'!#REF!*0.85</f>
        <v>#REF!</v>
      </c>
      <c r="W17" s="42" t="e">
        <f>'C завтраками| Bed and breakfast'!#REF!*0.85</f>
        <v>#REF!</v>
      </c>
      <c r="X17" s="42" t="e">
        <f>'C завтраками| Bed and breakfast'!#REF!*0.85</f>
        <v>#REF!</v>
      </c>
      <c r="Y17" s="42" t="e">
        <f>'C завтраками| Bed and breakfast'!#REF!*0.85</f>
        <v>#REF!</v>
      </c>
      <c r="Z17" s="42" t="e">
        <f>'C завтраками| Bed and breakfast'!#REF!*0.85</f>
        <v>#REF!</v>
      </c>
      <c r="AA17" s="42" t="e">
        <f>'C завтраками| Bed and breakfast'!#REF!*0.85</f>
        <v>#REF!</v>
      </c>
      <c r="AB17" s="42" t="e">
        <f>'C завтраками| Bed and breakfast'!#REF!*0.85</f>
        <v>#REF!</v>
      </c>
      <c r="AC17" s="42" t="e">
        <f>'C завтраками| Bed and breakfast'!#REF!*0.85</f>
        <v>#REF!</v>
      </c>
      <c r="AD17" s="42" t="e">
        <f>'C завтраками| Bed and breakfast'!#REF!*0.85</f>
        <v>#REF!</v>
      </c>
      <c r="AE17" s="42" t="e">
        <f>'C завтраками| Bed and breakfast'!#REF!*0.85</f>
        <v>#REF!</v>
      </c>
      <c r="AF17" s="42" t="e">
        <f>'C завтраками| Bed and breakfast'!#REF!*0.85</f>
        <v>#REF!</v>
      </c>
      <c r="AG17" s="42" t="e">
        <f>'C завтраками| Bed and breakfast'!#REF!*0.85</f>
        <v>#REF!</v>
      </c>
      <c r="AH17" s="42" t="e">
        <f>'C завтраками| Bed and breakfast'!#REF!*0.85</f>
        <v>#REF!</v>
      </c>
      <c r="AI17" s="42" t="e">
        <f>'C завтраками| Bed and breakfast'!#REF!*0.85</f>
        <v>#REF!</v>
      </c>
      <c r="AJ17" s="42" t="e">
        <f>'C завтраками| Bed and breakfast'!#REF!*0.85</f>
        <v>#REF!</v>
      </c>
      <c r="AK17" s="42" t="e">
        <f>'C завтраками| Bed and breakfast'!#REF!*0.85</f>
        <v>#REF!</v>
      </c>
      <c r="AL17" s="42" t="e">
        <f>'C завтраками| Bed and breakfast'!#REF!*0.85</f>
        <v>#REF!</v>
      </c>
      <c r="AM17" s="42" t="e">
        <f>'C завтраками| Bed and breakfast'!#REF!*0.85</f>
        <v>#REF!</v>
      </c>
      <c r="AN17" s="42" t="e">
        <f>'C завтраками| Bed and breakfast'!#REF!*0.85</f>
        <v>#REF!</v>
      </c>
      <c r="AO17" s="42" t="e">
        <f>'C завтраками| Bed and breakfast'!#REF!*0.85</f>
        <v>#REF!</v>
      </c>
    </row>
    <row r="18" spans="1:41" s="53" customFormat="1" x14ac:dyDescent="0.2">
      <c r="A18" s="42" t="s">
        <v>87</v>
      </c>
      <c r="B18" s="41"/>
      <c r="C18" s="41"/>
      <c r="D18" s="41"/>
      <c r="E18" s="41"/>
      <c r="F18" s="41"/>
      <c r="G18" s="41"/>
      <c r="H18" s="41"/>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row>
    <row r="19" spans="1:41" s="53" customFormat="1" x14ac:dyDescent="0.2">
      <c r="A19" s="88" t="s">
        <v>88</v>
      </c>
      <c r="B19" s="42">
        <f t="shared" ref="B19:H19" si="6">B7+21000</f>
        <v>31200</v>
      </c>
      <c r="C19" s="42">
        <f t="shared" si="6"/>
        <v>32000</v>
      </c>
      <c r="D19" s="42">
        <f t="shared" si="6"/>
        <v>31200</v>
      </c>
      <c r="E19" s="42">
        <f t="shared" si="6"/>
        <v>32000</v>
      </c>
      <c r="F19" s="42">
        <f t="shared" si="6"/>
        <v>31200</v>
      </c>
      <c r="G19" s="42">
        <f t="shared" si="6"/>
        <v>32000</v>
      </c>
      <c r="H19" s="42">
        <f t="shared" si="6"/>
        <v>31200</v>
      </c>
      <c r="I19" s="42" t="e">
        <f>'C завтраками| Bed and breakfast'!#REF!*0.85</f>
        <v>#REF!</v>
      </c>
      <c r="J19" s="42" t="e">
        <f>'C завтраками| Bed and breakfast'!#REF!*0.85</f>
        <v>#REF!</v>
      </c>
      <c r="K19" s="42" t="e">
        <f>'C завтраками| Bed and breakfast'!#REF!*0.85</f>
        <v>#REF!</v>
      </c>
      <c r="L19" s="42" t="e">
        <f>'C завтраками| Bed and breakfast'!#REF!*0.85</f>
        <v>#REF!</v>
      </c>
      <c r="M19" s="42" t="e">
        <f>'C завтраками| Bed and breakfast'!#REF!*0.85</f>
        <v>#REF!</v>
      </c>
      <c r="N19" s="42" t="e">
        <f>'C завтраками| Bed and breakfast'!#REF!*0.85</f>
        <v>#REF!</v>
      </c>
      <c r="O19" s="114" t="e">
        <f>'C завтраками| Bed and breakfast'!#REF!*0.85</f>
        <v>#REF!</v>
      </c>
      <c r="P19" s="114" t="e">
        <f>'C завтраками| Bed and breakfast'!#REF!*0.85</f>
        <v>#REF!</v>
      </c>
      <c r="Q19" s="114" t="e">
        <f>'C завтраками| Bed and breakfast'!#REF!*0.85</f>
        <v>#REF!</v>
      </c>
      <c r="R19" s="42" t="e">
        <f>'C завтраками| Bed and breakfast'!#REF!*0.85</f>
        <v>#REF!</v>
      </c>
      <c r="S19" s="42" t="e">
        <f>'C завтраками| Bed and breakfast'!#REF!*0.85</f>
        <v>#REF!</v>
      </c>
      <c r="T19" s="42" t="e">
        <f>'C завтраками| Bed and breakfast'!#REF!*0.85</f>
        <v>#REF!</v>
      </c>
      <c r="U19" s="42" t="e">
        <f>'C завтраками| Bed and breakfast'!#REF!*0.85</f>
        <v>#REF!</v>
      </c>
      <c r="V19" s="42" t="e">
        <f>'C завтраками| Bed and breakfast'!#REF!*0.85</f>
        <v>#REF!</v>
      </c>
      <c r="W19" s="42" t="e">
        <f>'C завтраками| Bed and breakfast'!#REF!*0.85</f>
        <v>#REF!</v>
      </c>
      <c r="X19" s="42" t="e">
        <f>'C завтраками| Bed and breakfast'!#REF!*0.85</f>
        <v>#REF!</v>
      </c>
      <c r="Y19" s="42" t="e">
        <f>'C завтраками| Bed and breakfast'!#REF!*0.85</f>
        <v>#REF!</v>
      </c>
      <c r="Z19" s="42" t="e">
        <f>'C завтраками| Bed and breakfast'!#REF!*0.85</f>
        <v>#REF!</v>
      </c>
      <c r="AA19" s="42" t="e">
        <f>'C завтраками| Bed and breakfast'!#REF!*0.85</f>
        <v>#REF!</v>
      </c>
      <c r="AB19" s="42" t="e">
        <f>'C завтраками| Bed and breakfast'!#REF!*0.85</f>
        <v>#REF!</v>
      </c>
      <c r="AC19" s="42" t="e">
        <f>'C завтраками| Bed and breakfast'!#REF!*0.85</f>
        <v>#REF!</v>
      </c>
      <c r="AD19" s="42" t="e">
        <f>'C завтраками| Bed and breakfast'!#REF!*0.85</f>
        <v>#REF!</v>
      </c>
      <c r="AE19" s="42" t="e">
        <f>'C завтраками| Bed and breakfast'!#REF!*0.85</f>
        <v>#REF!</v>
      </c>
      <c r="AF19" s="42" t="e">
        <f>'C завтраками| Bed and breakfast'!#REF!*0.85</f>
        <v>#REF!</v>
      </c>
      <c r="AG19" s="42" t="e">
        <f>'C завтраками| Bed and breakfast'!#REF!*0.85</f>
        <v>#REF!</v>
      </c>
      <c r="AH19" s="42" t="e">
        <f>'C завтраками| Bed and breakfast'!#REF!*0.85</f>
        <v>#REF!</v>
      </c>
      <c r="AI19" s="42" t="e">
        <f>'C завтраками| Bed and breakfast'!#REF!*0.85</f>
        <v>#REF!</v>
      </c>
      <c r="AJ19" s="42" t="e">
        <f>'C завтраками| Bed and breakfast'!#REF!*0.85</f>
        <v>#REF!</v>
      </c>
      <c r="AK19" s="42" t="e">
        <f>'C завтраками| Bed and breakfast'!#REF!*0.85</f>
        <v>#REF!</v>
      </c>
      <c r="AL19" s="42" t="e">
        <f>'C завтраками| Bed and breakfast'!#REF!*0.85</f>
        <v>#REF!</v>
      </c>
      <c r="AM19" s="42" t="e">
        <f>'C завтраками| Bed and breakfast'!#REF!*0.85</f>
        <v>#REF!</v>
      </c>
      <c r="AN19" s="42" t="e">
        <f>'C завтраками| Bed and breakfast'!#REF!*0.85</f>
        <v>#REF!</v>
      </c>
      <c r="AO19" s="42" t="e">
        <f>'C завтраками| Bed and breakfast'!#REF!*0.85</f>
        <v>#REF!</v>
      </c>
    </row>
    <row r="20" spans="1:41" s="53" customFormat="1" x14ac:dyDescent="0.2">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row>
    <row r="21" spans="1:41" ht="18" customHeight="1" x14ac:dyDescent="0.2">
      <c r="A21" s="111" t="s">
        <v>100</v>
      </c>
      <c r="B21" s="85">
        <v>44409</v>
      </c>
      <c r="C21" s="85">
        <v>44414</v>
      </c>
      <c r="D21" s="85">
        <v>44416</v>
      </c>
      <c r="E21" s="85">
        <f>E4</f>
        <v>44421</v>
      </c>
      <c r="F21" s="85">
        <f t="shared" ref="F21:K22" si="7">F4</f>
        <v>44423</v>
      </c>
      <c r="G21" s="85">
        <f t="shared" si="7"/>
        <v>44428</v>
      </c>
      <c r="H21" s="85">
        <f t="shared" si="7"/>
        <v>44430</v>
      </c>
      <c r="I21" s="85">
        <f t="shared" si="7"/>
        <v>44435</v>
      </c>
      <c r="J21" s="85">
        <f t="shared" si="7"/>
        <v>44437</v>
      </c>
      <c r="K21" s="101" t="e">
        <f t="shared" si="7"/>
        <v>#REF!</v>
      </c>
      <c r="L21" s="101" t="e">
        <f t="shared" ref="L21:R21" si="8">L4</f>
        <v>#REF!</v>
      </c>
      <c r="M21" s="102" t="e">
        <f t="shared" si="8"/>
        <v>#REF!</v>
      </c>
      <c r="N21" s="101" t="e">
        <f t="shared" si="8"/>
        <v>#REF!</v>
      </c>
      <c r="O21" s="101" t="e">
        <f t="shared" si="8"/>
        <v>#REF!</v>
      </c>
      <c r="P21" s="101" t="e">
        <f t="shared" si="8"/>
        <v>#REF!</v>
      </c>
      <c r="Q21" s="101" t="e">
        <f t="shared" si="8"/>
        <v>#REF!</v>
      </c>
      <c r="R21" s="101" t="e">
        <f t="shared" si="8"/>
        <v>#REF!</v>
      </c>
      <c r="S21" s="101" t="e">
        <f t="shared" ref="S21:T21" si="9">S4</f>
        <v>#REF!</v>
      </c>
      <c r="T21" s="131" t="e">
        <f t="shared" si="9"/>
        <v>#REF!</v>
      </c>
      <c r="U21" s="101" t="e">
        <f t="shared" ref="U21:V21" si="10">U4</f>
        <v>#REF!</v>
      </c>
      <c r="V21" s="131" t="e">
        <f t="shared" si="10"/>
        <v>#REF!</v>
      </c>
      <c r="W21" s="133" t="e">
        <f t="shared" ref="W21:AF21" si="11">W4</f>
        <v>#REF!</v>
      </c>
      <c r="X21" s="92"/>
      <c r="Y21" s="92" t="e">
        <f t="shared" si="11"/>
        <v>#REF!</v>
      </c>
      <c r="Z21" s="92" t="e">
        <f t="shared" si="11"/>
        <v>#REF!</v>
      </c>
      <c r="AA21" s="92" t="e">
        <f t="shared" si="11"/>
        <v>#REF!</v>
      </c>
      <c r="AB21" s="92" t="e">
        <f t="shared" si="11"/>
        <v>#REF!</v>
      </c>
      <c r="AC21" s="92" t="e">
        <f t="shared" si="11"/>
        <v>#REF!</v>
      </c>
      <c r="AD21" s="92" t="e">
        <f t="shared" si="11"/>
        <v>#REF!</v>
      </c>
      <c r="AE21" s="92" t="e">
        <f t="shared" si="11"/>
        <v>#REF!</v>
      </c>
      <c r="AF21" s="92" t="e">
        <f t="shared" si="11"/>
        <v>#REF!</v>
      </c>
      <c r="AG21" s="133" t="e">
        <f t="shared" ref="AG21:AI21" si="12">AG4</f>
        <v>#REF!</v>
      </c>
      <c r="AH21" s="92" t="e">
        <f t="shared" si="12"/>
        <v>#REF!</v>
      </c>
      <c r="AI21" s="92" t="e">
        <f t="shared" si="12"/>
        <v>#REF!</v>
      </c>
      <c r="AJ21" s="133" t="e">
        <f t="shared" ref="AJ21:AO21" si="13">AJ4</f>
        <v>#REF!</v>
      </c>
      <c r="AK21" s="92" t="e">
        <f t="shared" si="13"/>
        <v>#REF!</v>
      </c>
      <c r="AL21" s="133" t="e">
        <f t="shared" si="13"/>
        <v>#REF!</v>
      </c>
      <c r="AM21" s="133" t="e">
        <f t="shared" si="13"/>
        <v>#REF!</v>
      </c>
      <c r="AN21" s="133" t="e">
        <f t="shared" si="13"/>
        <v>#REF!</v>
      </c>
      <c r="AO21" s="133" t="e">
        <f t="shared" si="13"/>
        <v>#REF!</v>
      </c>
    </row>
    <row r="22" spans="1:41" ht="20.25" customHeight="1" x14ac:dyDescent="0.2">
      <c r="A22" s="90" t="s">
        <v>64</v>
      </c>
      <c r="B22" s="84">
        <v>44413</v>
      </c>
      <c r="C22" s="84">
        <v>44415</v>
      </c>
      <c r="D22" s="84">
        <v>44420</v>
      </c>
      <c r="E22" s="84">
        <f>E5</f>
        <v>44422</v>
      </c>
      <c r="F22" s="84">
        <f t="shared" si="7"/>
        <v>44427</v>
      </c>
      <c r="G22" s="84">
        <f t="shared" si="7"/>
        <v>44429</v>
      </c>
      <c r="H22" s="84">
        <f t="shared" si="7"/>
        <v>44434</v>
      </c>
      <c r="I22" s="84">
        <f t="shared" si="7"/>
        <v>44436</v>
      </c>
      <c r="J22" s="84">
        <f t="shared" si="7"/>
        <v>44448</v>
      </c>
      <c r="K22" s="102" t="e">
        <f t="shared" si="7"/>
        <v>#REF!</v>
      </c>
      <c r="L22" s="101" t="e">
        <f t="shared" ref="L22:R22" si="14">L5</f>
        <v>#REF!</v>
      </c>
      <c r="M22" s="102" t="e">
        <f t="shared" si="14"/>
        <v>#REF!</v>
      </c>
      <c r="N22" s="102" t="e">
        <f t="shared" si="14"/>
        <v>#REF!</v>
      </c>
      <c r="O22" s="102" t="e">
        <f t="shared" si="14"/>
        <v>#REF!</v>
      </c>
      <c r="P22" s="102" t="e">
        <f t="shared" si="14"/>
        <v>#REF!</v>
      </c>
      <c r="Q22" s="102" t="e">
        <f t="shared" si="14"/>
        <v>#REF!</v>
      </c>
      <c r="R22" s="102" t="e">
        <f t="shared" si="14"/>
        <v>#REF!</v>
      </c>
      <c r="S22" s="102" t="e">
        <f t="shared" ref="S22:T22" si="15">S5</f>
        <v>#REF!</v>
      </c>
      <c r="T22" s="131" t="e">
        <f t="shared" si="15"/>
        <v>#REF!</v>
      </c>
      <c r="U22" s="101" t="e">
        <f t="shared" ref="U22:V22" si="16">U5</f>
        <v>#REF!</v>
      </c>
      <c r="V22" s="131" t="e">
        <f t="shared" si="16"/>
        <v>#REF!</v>
      </c>
      <c r="W22" s="131" t="e">
        <f t="shared" ref="W22:AF22" si="17">W5</f>
        <v>#REF!</v>
      </c>
      <c r="X22" s="101" t="e">
        <f t="shared" si="17"/>
        <v>#REF!</v>
      </c>
      <c r="Y22" s="103" t="e">
        <f t="shared" si="17"/>
        <v>#REF!</v>
      </c>
      <c r="Z22" s="101" t="e">
        <f t="shared" si="17"/>
        <v>#REF!</v>
      </c>
      <c r="AA22" s="92" t="e">
        <f t="shared" si="17"/>
        <v>#REF!</v>
      </c>
      <c r="AB22" s="92" t="e">
        <f t="shared" si="17"/>
        <v>#REF!</v>
      </c>
      <c r="AC22" s="92" t="e">
        <f t="shared" si="17"/>
        <v>#REF!</v>
      </c>
      <c r="AD22" s="92" t="e">
        <f t="shared" si="17"/>
        <v>#REF!</v>
      </c>
      <c r="AE22" s="92" t="e">
        <f t="shared" si="17"/>
        <v>#REF!</v>
      </c>
      <c r="AF22" s="92" t="e">
        <f t="shared" si="17"/>
        <v>#REF!</v>
      </c>
      <c r="AG22" s="133" t="e">
        <f t="shared" ref="AG22:AI22" si="18">AG5</f>
        <v>#REF!</v>
      </c>
      <c r="AH22" s="92" t="e">
        <f t="shared" si="18"/>
        <v>#REF!</v>
      </c>
      <c r="AI22" s="92" t="e">
        <f t="shared" si="18"/>
        <v>#REF!</v>
      </c>
      <c r="AJ22" s="133" t="e">
        <f t="shared" ref="AJ22:AO22" si="19">AJ5</f>
        <v>#REF!</v>
      </c>
      <c r="AK22" s="92" t="e">
        <f t="shared" si="19"/>
        <v>#REF!</v>
      </c>
      <c r="AL22" s="133" t="e">
        <f t="shared" si="19"/>
        <v>#REF!</v>
      </c>
      <c r="AM22" s="133" t="e">
        <f t="shared" si="19"/>
        <v>#REF!</v>
      </c>
      <c r="AN22" s="133" t="e">
        <f t="shared" si="19"/>
        <v>#REF!</v>
      </c>
      <c r="AO22" s="133" t="e">
        <f t="shared" si="19"/>
        <v>#REF!</v>
      </c>
    </row>
    <row r="23" spans="1:41" s="44" customFormat="1" x14ac:dyDescent="0.2">
      <c r="A23" s="42" t="s">
        <v>83</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row>
    <row r="24" spans="1:41" s="50" customFormat="1" x14ac:dyDescent="0.2">
      <c r="A24" s="88">
        <v>1</v>
      </c>
      <c r="B24" s="91">
        <f t="shared" ref="B24:D25" si="20">B7*0.75</f>
        <v>7650</v>
      </c>
      <c r="C24" s="91">
        <f t="shared" si="20"/>
        <v>8250</v>
      </c>
      <c r="D24" s="91">
        <f t="shared" si="20"/>
        <v>7650</v>
      </c>
      <c r="E24" s="91">
        <f t="shared" ref="E24:H25" si="21">E7*0.85</f>
        <v>9350</v>
      </c>
      <c r="F24" s="91">
        <f t="shared" si="21"/>
        <v>8670</v>
      </c>
      <c r="G24" s="91">
        <f t="shared" si="21"/>
        <v>9350</v>
      </c>
      <c r="H24" s="91">
        <f t="shared" si="21"/>
        <v>8670</v>
      </c>
      <c r="I24" s="94" t="e">
        <f>I7*0.9</f>
        <v>#REF!</v>
      </c>
      <c r="J24" s="94" t="e">
        <f>J7*0.9</f>
        <v>#REF!</v>
      </c>
      <c r="K24" s="94" t="e">
        <f>ROUNDUP(K7*0.87,)</f>
        <v>#REF!</v>
      </c>
      <c r="L24" s="94" t="e">
        <f t="shared" ref="L24:R24" si="22">ROUNDUP(L7*0.87,)</f>
        <v>#REF!</v>
      </c>
      <c r="M24" s="94" t="e">
        <f t="shared" si="22"/>
        <v>#REF!</v>
      </c>
      <c r="N24" s="94" t="e">
        <f t="shared" si="22"/>
        <v>#REF!</v>
      </c>
      <c r="O24" s="94" t="e">
        <f t="shared" si="22"/>
        <v>#REF!</v>
      </c>
      <c r="P24" s="94" t="e">
        <f t="shared" si="22"/>
        <v>#REF!</v>
      </c>
      <c r="Q24" s="94" t="e">
        <f t="shared" si="22"/>
        <v>#REF!</v>
      </c>
      <c r="R24" s="94" t="e">
        <f t="shared" si="22"/>
        <v>#REF!</v>
      </c>
      <c r="S24" s="94" t="e">
        <f t="shared" ref="S24:T24" si="23">ROUNDUP(S7*0.87,)</f>
        <v>#REF!</v>
      </c>
      <c r="T24" s="94" t="e">
        <f t="shared" si="23"/>
        <v>#REF!</v>
      </c>
      <c r="U24" s="94" t="e">
        <f t="shared" ref="U24:V24" si="24">ROUNDUP(U7*0.87,)</f>
        <v>#REF!</v>
      </c>
      <c r="V24" s="94" t="e">
        <f t="shared" si="24"/>
        <v>#REF!</v>
      </c>
      <c r="W24" s="94" t="e">
        <f t="shared" ref="W24:AF24" si="25">ROUNDUP(W7*0.87,)</f>
        <v>#REF!</v>
      </c>
      <c r="X24" s="94" t="e">
        <f t="shared" si="25"/>
        <v>#REF!</v>
      </c>
      <c r="Y24" s="94" t="e">
        <f t="shared" si="25"/>
        <v>#REF!</v>
      </c>
      <c r="Z24" s="94" t="e">
        <f t="shared" si="25"/>
        <v>#REF!</v>
      </c>
      <c r="AA24" s="94" t="e">
        <f t="shared" si="25"/>
        <v>#REF!</v>
      </c>
      <c r="AB24" s="94" t="e">
        <f t="shared" si="25"/>
        <v>#REF!</v>
      </c>
      <c r="AC24" s="94" t="e">
        <f t="shared" si="25"/>
        <v>#REF!</v>
      </c>
      <c r="AD24" s="94" t="e">
        <f t="shared" si="25"/>
        <v>#REF!</v>
      </c>
      <c r="AE24" s="94" t="e">
        <f t="shared" si="25"/>
        <v>#REF!</v>
      </c>
      <c r="AF24" s="94" t="e">
        <f t="shared" si="25"/>
        <v>#REF!</v>
      </c>
      <c r="AG24" s="94" t="e">
        <f t="shared" ref="AG24:AI24" si="26">ROUNDUP(AG7*0.87,)</f>
        <v>#REF!</v>
      </c>
      <c r="AH24" s="94" t="e">
        <f t="shared" si="26"/>
        <v>#REF!</v>
      </c>
      <c r="AI24" s="94" t="e">
        <f t="shared" si="26"/>
        <v>#REF!</v>
      </c>
      <c r="AJ24" s="94" t="e">
        <f t="shared" ref="AJ24:AO24" si="27">ROUNDUP(AJ7*0.87,)</f>
        <v>#REF!</v>
      </c>
      <c r="AK24" s="94" t="e">
        <f t="shared" si="27"/>
        <v>#REF!</v>
      </c>
      <c r="AL24" s="94" t="e">
        <f t="shared" si="27"/>
        <v>#REF!</v>
      </c>
      <c r="AM24" s="94" t="e">
        <f t="shared" si="27"/>
        <v>#REF!</v>
      </c>
      <c r="AN24" s="94" t="e">
        <f t="shared" si="27"/>
        <v>#REF!</v>
      </c>
      <c r="AO24" s="94" t="e">
        <f t="shared" si="27"/>
        <v>#REF!</v>
      </c>
    </row>
    <row r="25" spans="1:41" s="50" customFormat="1" x14ac:dyDescent="0.2">
      <c r="A25" s="88">
        <v>2</v>
      </c>
      <c r="B25" s="91">
        <f t="shared" si="20"/>
        <v>8400</v>
      </c>
      <c r="C25" s="91">
        <f t="shared" si="20"/>
        <v>9000</v>
      </c>
      <c r="D25" s="91">
        <f t="shared" si="20"/>
        <v>8400</v>
      </c>
      <c r="E25" s="91">
        <f t="shared" si="21"/>
        <v>10200</v>
      </c>
      <c r="F25" s="91">
        <f t="shared" si="21"/>
        <v>9520</v>
      </c>
      <c r="G25" s="91">
        <f t="shared" si="21"/>
        <v>10200</v>
      </c>
      <c r="H25" s="91">
        <f t="shared" si="21"/>
        <v>9520</v>
      </c>
      <c r="I25" s="94" t="e">
        <f>I8*0.9</f>
        <v>#REF!</v>
      </c>
      <c r="J25" s="94" t="e">
        <f>J8*0.9</f>
        <v>#REF!</v>
      </c>
      <c r="K25" s="94" t="e">
        <f t="shared" ref="K25:K36" si="28">ROUNDUP(K8*0.87,)</f>
        <v>#REF!</v>
      </c>
      <c r="L25" s="94" t="e">
        <f t="shared" ref="L25:R25" si="29">ROUNDUP(L8*0.87,)</f>
        <v>#REF!</v>
      </c>
      <c r="M25" s="94" t="e">
        <f t="shared" si="29"/>
        <v>#REF!</v>
      </c>
      <c r="N25" s="94" t="e">
        <f t="shared" si="29"/>
        <v>#REF!</v>
      </c>
      <c r="O25" s="94" t="e">
        <f t="shared" si="29"/>
        <v>#REF!</v>
      </c>
      <c r="P25" s="94" t="e">
        <f t="shared" si="29"/>
        <v>#REF!</v>
      </c>
      <c r="Q25" s="94" t="e">
        <f t="shared" si="29"/>
        <v>#REF!</v>
      </c>
      <c r="R25" s="94" t="e">
        <f t="shared" si="29"/>
        <v>#REF!</v>
      </c>
      <c r="S25" s="94" t="e">
        <f t="shared" ref="S25:T25" si="30">ROUNDUP(S8*0.87,)</f>
        <v>#REF!</v>
      </c>
      <c r="T25" s="94" t="e">
        <f t="shared" si="30"/>
        <v>#REF!</v>
      </c>
      <c r="U25" s="94" t="e">
        <f t="shared" ref="U25:V25" si="31">ROUNDUP(U8*0.87,)</f>
        <v>#REF!</v>
      </c>
      <c r="V25" s="94" t="e">
        <f t="shared" si="31"/>
        <v>#REF!</v>
      </c>
      <c r="W25" s="94" t="e">
        <f t="shared" ref="W25:AF25" si="32">ROUNDUP(W8*0.87,)</f>
        <v>#REF!</v>
      </c>
      <c r="X25" s="94" t="e">
        <f t="shared" si="32"/>
        <v>#REF!</v>
      </c>
      <c r="Y25" s="94" t="e">
        <f t="shared" si="32"/>
        <v>#REF!</v>
      </c>
      <c r="Z25" s="94" t="e">
        <f t="shared" si="32"/>
        <v>#REF!</v>
      </c>
      <c r="AA25" s="94" t="e">
        <f t="shared" si="32"/>
        <v>#REF!</v>
      </c>
      <c r="AB25" s="94" t="e">
        <f t="shared" si="32"/>
        <v>#REF!</v>
      </c>
      <c r="AC25" s="94" t="e">
        <f t="shared" si="32"/>
        <v>#REF!</v>
      </c>
      <c r="AD25" s="94" t="e">
        <f t="shared" si="32"/>
        <v>#REF!</v>
      </c>
      <c r="AE25" s="94" t="e">
        <f t="shared" si="32"/>
        <v>#REF!</v>
      </c>
      <c r="AF25" s="94" t="e">
        <f t="shared" si="32"/>
        <v>#REF!</v>
      </c>
      <c r="AG25" s="94" t="e">
        <f t="shared" ref="AG25:AI25" si="33">ROUNDUP(AG8*0.87,)</f>
        <v>#REF!</v>
      </c>
      <c r="AH25" s="94" t="e">
        <f t="shared" si="33"/>
        <v>#REF!</v>
      </c>
      <c r="AI25" s="94" t="e">
        <f t="shared" si="33"/>
        <v>#REF!</v>
      </c>
      <c r="AJ25" s="94" t="e">
        <f t="shared" ref="AJ25:AO25" si="34">ROUNDUP(AJ8*0.87,)</f>
        <v>#REF!</v>
      </c>
      <c r="AK25" s="94" t="e">
        <f t="shared" si="34"/>
        <v>#REF!</v>
      </c>
      <c r="AL25" s="94" t="e">
        <f t="shared" si="34"/>
        <v>#REF!</v>
      </c>
      <c r="AM25" s="94" t="e">
        <f t="shared" si="34"/>
        <v>#REF!</v>
      </c>
      <c r="AN25" s="94" t="e">
        <f t="shared" si="34"/>
        <v>#REF!</v>
      </c>
      <c r="AO25" s="94" t="e">
        <f t="shared" si="34"/>
        <v>#REF!</v>
      </c>
    </row>
    <row r="26" spans="1:41" s="50" customFormat="1" x14ac:dyDescent="0.2">
      <c r="A26" s="42" t="s">
        <v>84</v>
      </c>
      <c r="B26" s="91"/>
      <c r="C26" s="91"/>
      <c r="D26" s="91"/>
      <c r="E26" s="91"/>
      <c r="F26" s="91"/>
      <c r="G26" s="91"/>
      <c r="H26" s="91"/>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row>
    <row r="27" spans="1:41" s="50" customFormat="1" x14ac:dyDescent="0.2">
      <c r="A27" s="88">
        <f>A24</f>
        <v>1</v>
      </c>
      <c r="B27" s="91">
        <f t="shared" ref="B27:D28" si="35">B10*0.75</f>
        <v>9900</v>
      </c>
      <c r="C27" s="91">
        <f t="shared" si="35"/>
        <v>10500</v>
      </c>
      <c r="D27" s="91">
        <f t="shared" si="35"/>
        <v>9900</v>
      </c>
      <c r="E27" s="91">
        <f t="shared" ref="E27:H28" si="36">E10*0.85</f>
        <v>11900</v>
      </c>
      <c r="F27" s="91">
        <f t="shared" si="36"/>
        <v>11220</v>
      </c>
      <c r="G27" s="91">
        <f t="shared" si="36"/>
        <v>11900</v>
      </c>
      <c r="H27" s="91">
        <f t="shared" si="36"/>
        <v>11220</v>
      </c>
      <c r="I27" s="94" t="e">
        <f>I10*0.9</f>
        <v>#REF!</v>
      </c>
      <c r="J27" s="94" t="e">
        <f>J10*0.9</f>
        <v>#REF!</v>
      </c>
      <c r="K27" s="94" t="e">
        <f t="shared" si="28"/>
        <v>#REF!</v>
      </c>
      <c r="L27" s="94" t="e">
        <f t="shared" ref="L27:R27" si="37">ROUNDUP(L10*0.87,)</f>
        <v>#REF!</v>
      </c>
      <c r="M27" s="94" t="e">
        <f t="shared" si="37"/>
        <v>#REF!</v>
      </c>
      <c r="N27" s="94" t="e">
        <f t="shared" si="37"/>
        <v>#REF!</v>
      </c>
      <c r="O27" s="94" t="e">
        <f t="shared" si="37"/>
        <v>#REF!</v>
      </c>
      <c r="P27" s="94" t="e">
        <f t="shared" si="37"/>
        <v>#REF!</v>
      </c>
      <c r="Q27" s="94" t="e">
        <f t="shared" si="37"/>
        <v>#REF!</v>
      </c>
      <c r="R27" s="94" t="e">
        <f t="shared" si="37"/>
        <v>#REF!</v>
      </c>
      <c r="S27" s="94" t="e">
        <f t="shared" ref="S27:T27" si="38">ROUNDUP(S10*0.87,)</f>
        <v>#REF!</v>
      </c>
      <c r="T27" s="94" t="e">
        <f t="shared" si="38"/>
        <v>#REF!</v>
      </c>
      <c r="U27" s="94" t="e">
        <f t="shared" ref="U27:V27" si="39">ROUNDUP(U10*0.87,)</f>
        <v>#REF!</v>
      </c>
      <c r="V27" s="94" t="e">
        <f t="shared" si="39"/>
        <v>#REF!</v>
      </c>
      <c r="W27" s="94" t="e">
        <f t="shared" ref="W27:AF27" si="40">ROUNDUP(W10*0.87,)</f>
        <v>#REF!</v>
      </c>
      <c r="X27" s="94" t="e">
        <f t="shared" si="40"/>
        <v>#REF!</v>
      </c>
      <c r="Y27" s="94" t="e">
        <f t="shared" si="40"/>
        <v>#REF!</v>
      </c>
      <c r="Z27" s="94" t="e">
        <f t="shared" si="40"/>
        <v>#REF!</v>
      </c>
      <c r="AA27" s="94" t="e">
        <f t="shared" si="40"/>
        <v>#REF!</v>
      </c>
      <c r="AB27" s="94" t="e">
        <f t="shared" si="40"/>
        <v>#REF!</v>
      </c>
      <c r="AC27" s="94" t="e">
        <f t="shared" si="40"/>
        <v>#REF!</v>
      </c>
      <c r="AD27" s="94" t="e">
        <f t="shared" si="40"/>
        <v>#REF!</v>
      </c>
      <c r="AE27" s="94" t="e">
        <f t="shared" si="40"/>
        <v>#REF!</v>
      </c>
      <c r="AF27" s="94" t="e">
        <f t="shared" si="40"/>
        <v>#REF!</v>
      </c>
      <c r="AG27" s="94" t="e">
        <f t="shared" ref="AG27:AI27" si="41">ROUNDUP(AG10*0.87,)</f>
        <v>#REF!</v>
      </c>
      <c r="AH27" s="94" t="e">
        <f t="shared" si="41"/>
        <v>#REF!</v>
      </c>
      <c r="AI27" s="94" t="e">
        <f t="shared" si="41"/>
        <v>#REF!</v>
      </c>
      <c r="AJ27" s="94" t="e">
        <f t="shared" ref="AJ27:AO27" si="42">ROUNDUP(AJ10*0.87,)</f>
        <v>#REF!</v>
      </c>
      <c r="AK27" s="94" t="e">
        <f t="shared" si="42"/>
        <v>#REF!</v>
      </c>
      <c r="AL27" s="94" t="e">
        <f t="shared" si="42"/>
        <v>#REF!</v>
      </c>
      <c r="AM27" s="94" t="e">
        <f t="shared" si="42"/>
        <v>#REF!</v>
      </c>
      <c r="AN27" s="94" t="e">
        <f t="shared" si="42"/>
        <v>#REF!</v>
      </c>
      <c r="AO27" s="94" t="e">
        <f t="shared" si="42"/>
        <v>#REF!</v>
      </c>
    </row>
    <row r="28" spans="1:41" s="50" customFormat="1" x14ac:dyDescent="0.2">
      <c r="A28" s="88">
        <f>A25</f>
        <v>2</v>
      </c>
      <c r="B28" s="91">
        <f t="shared" si="35"/>
        <v>10650</v>
      </c>
      <c r="C28" s="91">
        <f t="shared" si="35"/>
        <v>11250</v>
      </c>
      <c r="D28" s="91">
        <f t="shared" si="35"/>
        <v>10650</v>
      </c>
      <c r="E28" s="91">
        <f t="shared" si="36"/>
        <v>12750</v>
      </c>
      <c r="F28" s="91">
        <f t="shared" si="36"/>
        <v>12070</v>
      </c>
      <c r="G28" s="91">
        <f t="shared" si="36"/>
        <v>12750</v>
      </c>
      <c r="H28" s="91">
        <f t="shared" si="36"/>
        <v>12070</v>
      </c>
      <c r="I28" s="94" t="e">
        <f>I11*0.9</f>
        <v>#REF!</v>
      </c>
      <c r="J28" s="94" t="e">
        <f>J11*0.9</f>
        <v>#REF!</v>
      </c>
      <c r="K28" s="94" t="e">
        <f t="shared" si="28"/>
        <v>#REF!</v>
      </c>
      <c r="L28" s="94" t="e">
        <f t="shared" ref="L28:R28" si="43">ROUNDUP(L11*0.87,)</f>
        <v>#REF!</v>
      </c>
      <c r="M28" s="94" t="e">
        <f t="shared" si="43"/>
        <v>#REF!</v>
      </c>
      <c r="N28" s="94" t="e">
        <f t="shared" si="43"/>
        <v>#REF!</v>
      </c>
      <c r="O28" s="94" t="e">
        <f t="shared" si="43"/>
        <v>#REF!</v>
      </c>
      <c r="P28" s="94" t="e">
        <f t="shared" si="43"/>
        <v>#REF!</v>
      </c>
      <c r="Q28" s="94" t="e">
        <f t="shared" si="43"/>
        <v>#REF!</v>
      </c>
      <c r="R28" s="94" t="e">
        <f t="shared" si="43"/>
        <v>#REF!</v>
      </c>
      <c r="S28" s="94" t="e">
        <f t="shared" ref="S28:T28" si="44">ROUNDUP(S11*0.87,)</f>
        <v>#REF!</v>
      </c>
      <c r="T28" s="94" t="e">
        <f t="shared" si="44"/>
        <v>#REF!</v>
      </c>
      <c r="U28" s="94" t="e">
        <f t="shared" ref="U28:V28" si="45">ROUNDUP(U11*0.87,)</f>
        <v>#REF!</v>
      </c>
      <c r="V28" s="94" t="e">
        <f t="shared" si="45"/>
        <v>#REF!</v>
      </c>
      <c r="W28" s="94" t="e">
        <f t="shared" ref="W28:AF28" si="46">ROUNDUP(W11*0.87,)</f>
        <v>#REF!</v>
      </c>
      <c r="X28" s="94" t="e">
        <f t="shared" si="46"/>
        <v>#REF!</v>
      </c>
      <c r="Y28" s="94" t="e">
        <f t="shared" si="46"/>
        <v>#REF!</v>
      </c>
      <c r="Z28" s="94" t="e">
        <f t="shared" si="46"/>
        <v>#REF!</v>
      </c>
      <c r="AA28" s="94" t="e">
        <f t="shared" si="46"/>
        <v>#REF!</v>
      </c>
      <c r="AB28" s="94" t="e">
        <f t="shared" si="46"/>
        <v>#REF!</v>
      </c>
      <c r="AC28" s="94" t="e">
        <f t="shared" si="46"/>
        <v>#REF!</v>
      </c>
      <c r="AD28" s="94" t="e">
        <f t="shared" si="46"/>
        <v>#REF!</v>
      </c>
      <c r="AE28" s="94" t="e">
        <f t="shared" si="46"/>
        <v>#REF!</v>
      </c>
      <c r="AF28" s="94" t="e">
        <f t="shared" si="46"/>
        <v>#REF!</v>
      </c>
      <c r="AG28" s="94" t="e">
        <f t="shared" ref="AG28:AI28" si="47">ROUNDUP(AG11*0.87,)</f>
        <v>#REF!</v>
      </c>
      <c r="AH28" s="94" t="e">
        <f t="shared" si="47"/>
        <v>#REF!</v>
      </c>
      <c r="AI28" s="94" t="e">
        <f t="shared" si="47"/>
        <v>#REF!</v>
      </c>
      <c r="AJ28" s="94" t="e">
        <f t="shared" ref="AJ28:AO28" si="48">ROUNDUP(AJ11*0.87,)</f>
        <v>#REF!</v>
      </c>
      <c r="AK28" s="94" t="e">
        <f t="shared" si="48"/>
        <v>#REF!</v>
      </c>
      <c r="AL28" s="94" t="e">
        <f t="shared" si="48"/>
        <v>#REF!</v>
      </c>
      <c r="AM28" s="94" t="e">
        <f t="shared" si="48"/>
        <v>#REF!</v>
      </c>
      <c r="AN28" s="94" t="e">
        <f t="shared" si="48"/>
        <v>#REF!</v>
      </c>
      <c r="AO28" s="94" t="e">
        <f t="shared" si="48"/>
        <v>#REF!</v>
      </c>
    </row>
    <row r="29" spans="1:41" s="50" customFormat="1" x14ac:dyDescent="0.2">
      <c r="A29" s="42" t="s">
        <v>85</v>
      </c>
      <c r="B29" s="91"/>
      <c r="C29" s="91"/>
      <c r="D29" s="91"/>
      <c r="E29" s="91"/>
      <c r="F29" s="91"/>
      <c r="G29" s="91"/>
      <c r="H29" s="91"/>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row>
    <row r="30" spans="1:41" s="50" customFormat="1" x14ac:dyDescent="0.2">
      <c r="A30" s="88">
        <f>A24</f>
        <v>1</v>
      </c>
      <c r="B30" s="91">
        <f t="shared" ref="B30:D31" si="49">B13*0.75</f>
        <v>10650</v>
      </c>
      <c r="C30" s="91">
        <f t="shared" si="49"/>
        <v>11250</v>
      </c>
      <c r="D30" s="91">
        <f t="shared" si="49"/>
        <v>10650</v>
      </c>
      <c r="E30" s="91">
        <f t="shared" ref="E30:H31" si="50">E13*0.85</f>
        <v>12750</v>
      </c>
      <c r="F30" s="91">
        <f t="shared" si="50"/>
        <v>12070</v>
      </c>
      <c r="G30" s="91">
        <f t="shared" si="50"/>
        <v>12750</v>
      </c>
      <c r="H30" s="91">
        <f t="shared" si="50"/>
        <v>12070</v>
      </c>
      <c r="I30" s="94" t="e">
        <f>I13*0.9</f>
        <v>#REF!</v>
      </c>
      <c r="J30" s="94" t="e">
        <f>J13*0.9</f>
        <v>#REF!</v>
      </c>
      <c r="K30" s="94" t="e">
        <f t="shared" si="28"/>
        <v>#REF!</v>
      </c>
      <c r="L30" s="94" t="e">
        <f t="shared" ref="L30:R30" si="51">ROUNDUP(L13*0.87,)</f>
        <v>#REF!</v>
      </c>
      <c r="M30" s="94" t="e">
        <f t="shared" si="51"/>
        <v>#REF!</v>
      </c>
      <c r="N30" s="94" t="e">
        <f t="shared" si="51"/>
        <v>#REF!</v>
      </c>
      <c r="O30" s="94" t="e">
        <f t="shared" si="51"/>
        <v>#REF!</v>
      </c>
      <c r="P30" s="94" t="e">
        <f t="shared" si="51"/>
        <v>#REF!</v>
      </c>
      <c r="Q30" s="94" t="e">
        <f t="shared" si="51"/>
        <v>#REF!</v>
      </c>
      <c r="R30" s="94" t="e">
        <f t="shared" si="51"/>
        <v>#REF!</v>
      </c>
      <c r="S30" s="94" t="e">
        <f t="shared" ref="S30:T30" si="52">ROUNDUP(S13*0.87,)</f>
        <v>#REF!</v>
      </c>
      <c r="T30" s="94" t="e">
        <f t="shared" si="52"/>
        <v>#REF!</v>
      </c>
      <c r="U30" s="94" t="e">
        <f t="shared" ref="U30:V30" si="53">ROUNDUP(U13*0.87,)</f>
        <v>#REF!</v>
      </c>
      <c r="V30" s="94" t="e">
        <f t="shared" si="53"/>
        <v>#REF!</v>
      </c>
      <c r="W30" s="94" t="e">
        <f t="shared" ref="W30:AF30" si="54">ROUNDUP(W13*0.87,)</f>
        <v>#REF!</v>
      </c>
      <c r="X30" s="94" t="e">
        <f t="shared" si="54"/>
        <v>#REF!</v>
      </c>
      <c r="Y30" s="94" t="e">
        <f t="shared" si="54"/>
        <v>#REF!</v>
      </c>
      <c r="Z30" s="94" t="e">
        <f t="shared" si="54"/>
        <v>#REF!</v>
      </c>
      <c r="AA30" s="94" t="e">
        <f t="shared" si="54"/>
        <v>#REF!</v>
      </c>
      <c r="AB30" s="94" t="e">
        <f t="shared" si="54"/>
        <v>#REF!</v>
      </c>
      <c r="AC30" s="94" t="e">
        <f t="shared" si="54"/>
        <v>#REF!</v>
      </c>
      <c r="AD30" s="94" t="e">
        <f t="shared" si="54"/>
        <v>#REF!</v>
      </c>
      <c r="AE30" s="94" t="e">
        <f t="shared" si="54"/>
        <v>#REF!</v>
      </c>
      <c r="AF30" s="94" t="e">
        <f t="shared" si="54"/>
        <v>#REF!</v>
      </c>
      <c r="AG30" s="94" t="e">
        <f t="shared" ref="AG30:AI30" si="55">ROUNDUP(AG13*0.87,)</f>
        <v>#REF!</v>
      </c>
      <c r="AH30" s="94" t="e">
        <f t="shared" si="55"/>
        <v>#REF!</v>
      </c>
      <c r="AI30" s="94" t="e">
        <f t="shared" si="55"/>
        <v>#REF!</v>
      </c>
      <c r="AJ30" s="94" t="e">
        <f t="shared" ref="AJ30:AO30" si="56">ROUNDUP(AJ13*0.87,)</f>
        <v>#REF!</v>
      </c>
      <c r="AK30" s="94" t="e">
        <f t="shared" si="56"/>
        <v>#REF!</v>
      </c>
      <c r="AL30" s="94" t="e">
        <f t="shared" si="56"/>
        <v>#REF!</v>
      </c>
      <c r="AM30" s="94" t="e">
        <f t="shared" si="56"/>
        <v>#REF!</v>
      </c>
      <c r="AN30" s="94" t="e">
        <f t="shared" si="56"/>
        <v>#REF!</v>
      </c>
      <c r="AO30" s="94" t="e">
        <f t="shared" si="56"/>
        <v>#REF!</v>
      </c>
    </row>
    <row r="31" spans="1:41" s="50" customFormat="1" x14ac:dyDescent="0.2">
      <c r="A31" s="88">
        <f>A25</f>
        <v>2</v>
      </c>
      <c r="B31" s="91">
        <f t="shared" si="49"/>
        <v>11400</v>
      </c>
      <c r="C31" s="91">
        <f t="shared" si="49"/>
        <v>12000</v>
      </c>
      <c r="D31" s="91">
        <f t="shared" si="49"/>
        <v>11400</v>
      </c>
      <c r="E31" s="91">
        <f t="shared" si="50"/>
        <v>13600</v>
      </c>
      <c r="F31" s="91">
        <f t="shared" si="50"/>
        <v>12920</v>
      </c>
      <c r="G31" s="91">
        <f t="shared" si="50"/>
        <v>13600</v>
      </c>
      <c r="H31" s="91">
        <f t="shared" si="50"/>
        <v>12920</v>
      </c>
      <c r="I31" s="94" t="e">
        <f>I14*0.9</f>
        <v>#REF!</v>
      </c>
      <c r="J31" s="94" t="e">
        <f>J14*0.9</f>
        <v>#REF!</v>
      </c>
      <c r="K31" s="94" t="e">
        <f t="shared" si="28"/>
        <v>#REF!</v>
      </c>
      <c r="L31" s="94" t="e">
        <f t="shared" ref="L31:R31" si="57">ROUNDUP(L14*0.87,)</f>
        <v>#REF!</v>
      </c>
      <c r="M31" s="94" t="e">
        <f t="shared" si="57"/>
        <v>#REF!</v>
      </c>
      <c r="N31" s="94" t="e">
        <f t="shared" si="57"/>
        <v>#REF!</v>
      </c>
      <c r="O31" s="94" t="e">
        <f t="shared" si="57"/>
        <v>#REF!</v>
      </c>
      <c r="P31" s="94" t="e">
        <f t="shared" si="57"/>
        <v>#REF!</v>
      </c>
      <c r="Q31" s="94" t="e">
        <f t="shared" si="57"/>
        <v>#REF!</v>
      </c>
      <c r="R31" s="94" t="e">
        <f t="shared" si="57"/>
        <v>#REF!</v>
      </c>
      <c r="S31" s="94" t="e">
        <f t="shared" ref="S31:T31" si="58">ROUNDUP(S14*0.87,)</f>
        <v>#REF!</v>
      </c>
      <c r="T31" s="94" t="e">
        <f t="shared" si="58"/>
        <v>#REF!</v>
      </c>
      <c r="U31" s="94" t="e">
        <f t="shared" ref="U31:V31" si="59">ROUNDUP(U14*0.87,)</f>
        <v>#REF!</v>
      </c>
      <c r="V31" s="94" t="e">
        <f t="shared" si="59"/>
        <v>#REF!</v>
      </c>
      <c r="W31" s="94" t="e">
        <f t="shared" ref="W31:AF31" si="60">ROUNDUP(W14*0.87,)</f>
        <v>#REF!</v>
      </c>
      <c r="X31" s="94" t="e">
        <f t="shared" si="60"/>
        <v>#REF!</v>
      </c>
      <c r="Y31" s="94" t="e">
        <f t="shared" si="60"/>
        <v>#REF!</v>
      </c>
      <c r="Z31" s="94" t="e">
        <f t="shared" si="60"/>
        <v>#REF!</v>
      </c>
      <c r="AA31" s="94" t="e">
        <f t="shared" si="60"/>
        <v>#REF!</v>
      </c>
      <c r="AB31" s="94" t="e">
        <f t="shared" si="60"/>
        <v>#REF!</v>
      </c>
      <c r="AC31" s="94" t="e">
        <f t="shared" si="60"/>
        <v>#REF!</v>
      </c>
      <c r="AD31" s="94" t="e">
        <f t="shared" si="60"/>
        <v>#REF!</v>
      </c>
      <c r="AE31" s="94" t="e">
        <f t="shared" si="60"/>
        <v>#REF!</v>
      </c>
      <c r="AF31" s="94" t="e">
        <f t="shared" si="60"/>
        <v>#REF!</v>
      </c>
      <c r="AG31" s="94" t="e">
        <f t="shared" ref="AG31:AI31" si="61">ROUNDUP(AG14*0.87,)</f>
        <v>#REF!</v>
      </c>
      <c r="AH31" s="94" t="e">
        <f t="shared" si="61"/>
        <v>#REF!</v>
      </c>
      <c r="AI31" s="94" t="e">
        <f t="shared" si="61"/>
        <v>#REF!</v>
      </c>
      <c r="AJ31" s="94" t="e">
        <f t="shared" ref="AJ31:AO31" si="62">ROUNDUP(AJ14*0.87,)</f>
        <v>#REF!</v>
      </c>
      <c r="AK31" s="94" t="e">
        <f t="shared" si="62"/>
        <v>#REF!</v>
      </c>
      <c r="AL31" s="94" t="e">
        <f t="shared" si="62"/>
        <v>#REF!</v>
      </c>
      <c r="AM31" s="94" t="e">
        <f t="shared" si="62"/>
        <v>#REF!</v>
      </c>
      <c r="AN31" s="94" t="e">
        <f t="shared" si="62"/>
        <v>#REF!</v>
      </c>
      <c r="AO31" s="94" t="e">
        <f t="shared" si="62"/>
        <v>#REF!</v>
      </c>
    </row>
    <row r="32" spans="1:41" s="50" customFormat="1" x14ac:dyDescent="0.2">
      <c r="A32" s="42" t="s">
        <v>86</v>
      </c>
      <c r="B32" s="91"/>
      <c r="C32" s="91"/>
      <c r="D32" s="91"/>
      <c r="E32" s="91"/>
      <c r="F32" s="91"/>
      <c r="G32" s="91"/>
      <c r="H32" s="91"/>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row>
    <row r="33" spans="1:41" s="50" customFormat="1" x14ac:dyDescent="0.2">
      <c r="A33" s="88">
        <f>A24</f>
        <v>1</v>
      </c>
      <c r="B33" s="91">
        <f t="shared" ref="B33:D34" si="63">B16*0.75</f>
        <v>12150</v>
      </c>
      <c r="C33" s="91">
        <f t="shared" si="63"/>
        <v>12750</v>
      </c>
      <c r="D33" s="91">
        <f t="shared" si="63"/>
        <v>12150</v>
      </c>
      <c r="E33" s="91">
        <f t="shared" ref="E33:H34" si="64">E16*0.85</f>
        <v>14450</v>
      </c>
      <c r="F33" s="91">
        <f t="shared" si="64"/>
        <v>13770</v>
      </c>
      <c r="G33" s="91">
        <f t="shared" si="64"/>
        <v>14450</v>
      </c>
      <c r="H33" s="91">
        <f t="shared" si="64"/>
        <v>13770</v>
      </c>
      <c r="I33" s="94" t="e">
        <f>I16*0.9</f>
        <v>#REF!</v>
      </c>
      <c r="J33" s="94" t="e">
        <f>J16*0.9</f>
        <v>#REF!</v>
      </c>
      <c r="K33" s="94" t="e">
        <f t="shared" si="28"/>
        <v>#REF!</v>
      </c>
      <c r="L33" s="94" t="e">
        <f t="shared" ref="L33:R33" si="65">ROUNDUP(L16*0.87,)</f>
        <v>#REF!</v>
      </c>
      <c r="M33" s="94" t="e">
        <f t="shared" si="65"/>
        <v>#REF!</v>
      </c>
      <c r="N33" s="94" t="e">
        <f t="shared" si="65"/>
        <v>#REF!</v>
      </c>
      <c r="O33" s="94" t="e">
        <f t="shared" si="65"/>
        <v>#REF!</v>
      </c>
      <c r="P33" s="94" t="e">
        <f t="shared" si="65"/>
        <v>#REF!</v>
      </c>
      <c r="Q33" s="94" t="e">
        <f t="shared" si="65"/>
        <v>#REF!</v>
      </c>
      <c r="R33" s="94" t="e">
        <f t="shared" si="65"/>
        <v>#REF!</v>
      </c>
      <c r="S33" s="94" t="e">
        <f t="shared" ref="S33:T33" si="66">ROUNDUP(S16*0.87,)</f>
        <v>#REF!</v>
      </c>
      <c r="T33" s="94" t="e">
        <f t="shared" si="66"/>
        <v>#REF!</v>
      </c>
      <c r="U33" s="94" t="e">
        <f t="shared" ref="U33:V33" si="67">ROUNDUP(U16*0.87,)</f>
        <v>#REF!</v>
      </c>
      <c r="V33" s="94" t="e">
        <f t="shared" si="67"/>
        <v>#REF!</v>
      </c>
      <c r="W33" s="94" t="e">
        <f t="shared" ref="W33:AF33" si="68">ROUNDUP(W16*0.87,)</f>
        <v>#REF!</v>
      </c>
      <c r="X33" s="94" t="e">
        <f t="shared" si="68"/>
        <v>#REF!</v>
      </c>
      <c r="Y33" s="94" t="e">
        <f t="shared" si="68"/>
        <v>#REF!</v>
      </c>
      <c r="Z33" s="94" t="e">
        <f t="shared" si="68"/>
        <v>#REF!</v>
      </c>
      <c r="AA33" s="94" t="e">
        <f t="shared" si="68"/>
        <v>#REF!</v>
      </c>
      <c r="AB33" s="94" t="e">
        <f t="shared" si="68"/>
        <v>#REF!</v>
      </c>
      <c r="AC33" s="94" t="e">
        <f t="shared" si="68"/>
        <v>#REF!</v>
      </c>
      <c r="AD33" s="94" t="e">
        <f t="shared" si="68"/>
        <v>#REF!</v>
      </c>
      <c r="AE33" s="94" t="e">
        <f t="shared" si="68"/>
        <v>#REF!</v>
      </c>
      <c r="AF33" s="94" t="e">
        <f t="shared" si="68"/>
        <v>#REF!</v>
      </c>
      <c r="AG33" s="94" t="e">
        <f t="shared" ref="AG33:AI33" si="69">ROUNDUP(AG16*0.87,)</f>
        <v>#REF!</v>
      </c>
      <c r="AH33" s="94" t="e">
        <f t="shared" si="69"/>
        <v>#REF!</v>
      </c>
      <c r="AI33" s="94" t="e">
        <f t="shared" si="69"/>
        <v>#REF!</v>
      </c>
      <c r="AJ33" s="94" t="e">
        <f t="shared" ref="AJ33:AO33" si="70">ROUNDUP(AJ16*0.87,)</f>
        <v>#REF!</v>
      </c>
      <c r="AK33" s="94" t="e">
        <f t="shared" si="70"/>
        <v>#REF!</v>
      </c>
      <c r="AL33" s="94" t="e">
        <f t="shared" si="70"/>
        <v>#REF!</v>
      </c>
      <c r="AM33" s="94" t="e">
        <f t="shared" si="70"/>
        <v>#REF!</v>
      </c>
      <c r="AN33" s="94" t="e">
        <f t="shared" si="70"/>
        <v>#REF!</v>
      </c>
      <c r="AO33" s="94" t="e">
        <f t="shared" si="70"/>
        <v>#REF!</v>
      </c>
    </row>
    <row r="34" spans="1:41" s="50" customFormat="1" x14ac:dyDescent="0.2">
      <c r="A34" s="88">
        <f>A25</f>
        <v>2</v>
      </c>
      <c r="B34" s="91">
        <f t="shared" si="63"/>
        <v>12900</v>
      </c>
      <c r="C34" s="91">
        <f t="shared" si="63"/>
        <v>13500</v>
      </c>
      <c r="D34" s="91">
        <f t="shared" si="63"/>
        <v>12900</v>
      </c>
      <c r="E34" s="91">
        <f t="shared" si="64"/>
        <v>15300</v>
      </c>
      <c r="F34" s="91">
        <f t="shared" si="64"/>
        <v>14620</v>
      </c>
      <c r="G34" s="91">
        <f t="shared" si="64"/>
        <v>15300</v>
      </c>
      <c r="H34" s="91">
        <f t="shared" si="64"/>
        <v>14620</v>
      </c>
      <c r="I34" s="94" t="e">
        <f>I17*0.9</f>
        <v>#REF!</v>
      </c>
      <c r="J34" s="94" t="e">
        <f>J17*0.9</f>
        <v>#REF!</v>
      </c>
      <c r="K34" s="94" t="e">
        <f t="shared" si="28"/>
        <v>#REF!</v>
      </c>
      <c r="L34" s="94" t="e">
        <f t="shared" ref="L34:R34" si="71">ROUNDUP(L17*0.87,)</f>
        <v>#REF!</v>
      </c>
      <c r="M34" s="94" t="e">
        <f t="shared" si="71"/>
        <v>#REF!</v>
      </c>
      <c r="N34" s="94" t="e">
        <f t="shared" si="71"/>
        <v>#REF!</v>
      </c>
      <c r="O34" s="94" t="e">
        <f t="shared" si="71"/>
        <v>#REF!</v>
      </c>
      <c r="P34" s="94" t="e">
        <f t="shared" si="71"/>
        <v>#REF!</v>
      </c>
      <c r="Q34" s="94" t="e">
        <f t="shared" si="71"/>
        <v>#REF!</v>
      </c>
      <c r="R34" s="94" t="e">
        <f t="shared" si="71"/>
        <v>#REF!</v>
      </c>
      <c r="S34" s="94" t="e">
        <f t="shared" ref="S34:T34" si="72">ROUNDUP(S17*0.87,)</f>
        <v>#REF!</v>
      </c>
      <c r="T34" s="94" t="e">
        <f t="shared" si="72"/>
        <v>#REF!</v>
      </c>
      <c r="U34" s="94" t="e">
        <f t="shared" ref="U34:V34" si="73">ROUNDUP(U17*0.87,)</f>
        <v>#REF!</v>
      </c>
      <c r="V34" s="94" t="e">
        <f t="shared" si="73"/>
        <v>#REF!</v>
      </c>
      <c r="W34" s="94" t="e">
        <f t="shared" ref="W34:AF34" si="74">ROUNDUP(W17*0.87,)</f>
        <v>#REF!</v>
      </c>
      <c r="X34" s="94" t="e">
        <f t="shared" si="74"/>
        <v>#REF!</v>
      </c>
      <c r="Y34" s="94" t="e">
        <f t="shared" si="74"/>
        <v>#REF!</v>
      </c>
      <c r="Z34" s="94" t="e">
        <f t="shared" si="74"/>
        <v>#REF!</v>
      </c>
      <c r="AA34" s="94" t="e">
        <f t="shared" si="74"/>
        <v>#REF!</v>
      </c>
      <c r="AB34" s="94" t="e">
        <f t="shared" si="74"/>
        <v>#REF!</v>
      </c>
      <c r="AC34" s="94" t="e">
        <f t="shared" si="74"/>
        <v>#REF!</v>
      </c>
      <c r="AD34" s="94" t="e">
        <f t="shared" si="74"/>
        <v>#REF!</v>
      </c>
      <c r="AE34" s="94" t="e">
        <f t="shared" si="74"/>
        <v>#REF!</v>
      </c>
      <c r="AF34" s="94" t="e">
        <f t="shared" si="74"/>
        <v>#REF!</v>
      </c>
      <c r="AG34" s="94" t="e">
        <f t="shared" ref="AG34:AI34" si="75">ROUNDUP(AG17*0.87,)</f>
        <v>#REF!</v>
      </c>
      <c r="AH34" s="94" t="e">
        <f t="shared" si="75"/>
        <v>#REF!</v>
      </c>
      <c r="AI34" s="94" t="e">
        <f t="shared" si="75"/>
        <v>#REF!</v>
      </c>
      <c r="AJ34" s="94" t="e">
        <f t="shared" ref="AJ34:AO34" si="76">ROUNDUP(AJ17*0.87,)</f>
        <v>#REF!</v>
      </c>
      <c r="AK34" s="94" t="e">
        <f t="shared" si="76"/>
        <v>#REF!</v>
      </c>
      <c r="AL34" s="94" t="e">
        <f t="shared" si="76"/>
        <v>#REF!</v>
      </c>
      <c r="AM34" s="94" t="e">
        <f t="shared" si="76"/>
        <v>#REF!</v>
      </c>
      <c r="AN34" s="94" t="e">
        <f t="shared" si="76"/>
        <v>#REF!</v>
      </c>
      <c r="AO34" s="94" t="e">
        <f t="shared" si="76"/>
        <v>#REF!</v>
      </c>
    </row>
    <row r="35" spans="1:41" s="50" customFormat="1" x14ac:dyDescent="0.2">
      <c r="A35" s="42" t="s">
        <v>87</v>
      </c>
      <c r="B35" s="91"/>
      <c r="C35" s="91"/>
      <c r="D35" s="91"/>
      <c r="E35" s="91"/>
      <c r="F35" s="91"/>
      <c r="G35" s="91"/>
      <c r="H35" s="91"/>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row>
    <row r="36" spans="1:41" s="50" customFormat="1" x14ac:dyDescent="0.2">
      <c r="A36" s="88" t="s">
        <v>88</v>
      </c>
      <c r="B36" s="91">
        <f>B19*0.75</f>
        <v>23400</v>
      </c>
      <c r="C36" s="91">
        <f>C19*0.75</f>
        <v>24000</v>
      </c>
      <c r="D36" s="91">
        <f>D19*0.75</f>
        <v>23400</v>
      </c>
      <c r="E36" s="91">
        <f>E19*0.85</f>
        <v>27200</v>
      </c>
      <c r="F36" s="91">
        <f>F19*0.85</f>
        <v>26520</v>
      </c>
      <c r="G36" s="91">
        <f>G19*0.85</f>
        <v>27200</v>
      </c>
      <c r="H36" s="91">
        <f>H19*0.85</f>
        <v>26520</v>
      </c>
      <c r="I36" s="94" t="e">
        <f>I19*0.9</f>
        <v>#REF!</v>
      </c>
      <c r="J36" s="94" t="e">
        <f>J19*0.9</f>
        <v>#REF!</v>
      </c>
      <c r="K36" s="94" t="e">
        <f t="shared" si="28"/>
        <v>#REF!</v>
      </c>
      <c r="L36" s="94" t="e">
        <f t="shared" ref="L36:R36" si="77">ROUNDUP(L19*0.87,)</f>
        <v>#REF!</v>
      </c>
      <c r="M36" s="94" t="e">
        <f t="shared" si="77"/>
        <v>#REF!</v>
      </c>
      <c r="N36" s="94" t="e">
        <f t="shared" si="77"/>
        <v>#REF!</v>
      </c>
      <c r="O36" s="114" t="e">
        <f t="shared" si="77"/>
        <v>#REF!</v>
      </c>
      <c r="P36" s="114" t="e">
        <f t="shared" si="77"/>
        <v>#REF!</v>
      </c>
      <c r="Q36" s="114" t="e">
        <f t="shared" si="77"/>
        <v>#REF!</v>
      </c>
      <c r="R36" s="42" t="e">
        <f t="shared" si="77"/>
        <v>#REF!</v>
      </c>
      <c r="S36" s="42" t="e">
        <f t="shared" ref="S36:T36" si="78">ROUNDUP(S19*0.87,)</f>
        <v>#REF!</v>
      </c>
      <c r="T36" s="42" t="e">
        <f t="shared" si="78"/>
        <v>#REF!</v>
      </c>
      <c r="U36" s="42" t="e">
        <f t="shared" ref="U36:V36" si="79">ROUNDUP(U19*0.87,)</f>
        <v>#REF!</v>
      </c>
      <c r="V36" s="42" t="e">
        <f t="shared" si="79"/>
        <v>#REF!</v>
      </c>
      <c r="W36" s="42" t="e">
        <f t="shared" ref="W36:AF36" si="80">ROUNDUP(W19*0.87,)</f>
        <v>#REF!</v>
      </c>
      <c r="X36" s="42" t="e">
        <f t="shared" si="80"/>
        <v>#REF!</v>
      </c>
      <c r="Y36" s="42" t="e">
        <f t="shared" si="80"/>
        <v>#REF!</v>
      </c>
      <c r="Z36" s="42" t="e">
        <f t="shared" si="80"/>
        <v>#REF!</v>
      </c>
      <c r="AA36" s="42" t="e">
        <f t="shared" si="80"/>
        <v>#REF!</v>
      </c>
      <c r="AB36" s="42" t="e">
        <f t="shared" si="80"/>
        <v>#REF!</v>
      </c>
      <c r="AC36" s="42" t="e">
        <f t="shared" si="80"/>
        <v>#REF!</v>
      </c>
      <c r="AD36" s="42" t="e">
        <f t="shared" si="80"/>
        <v>#REF!</v>
      </c>
      <c r="AE36" s="42" t="e">
        <f t="shared" si="80"/>
        <v>#REF!</v>
      </c>
      <c r="AF36" s="42" t="e">
        <f t="shared" si="80"/>
        <v>#REF!</v>
      </c>
      <c r="AG36" s="42" t="e">
        <f t="shared" ref="AG36:AI36" si="81">ROUNDUP(AG19*0.87,)</f>
        <v>#REF!</v>
      </c>
      <c r="AH36" s="42" t="e">
        <f t="shared" si="81"/>
        <v>#REF!</v>
      </c>
      <c r="AI36" s="42" t="e">
        <f t="shared" si="81"/>
        <v>#REF!</v>
      </c>
      <c r="AJ36" s="42" t="e">
        <f t="shared" ref="AJ36:AO36" si="82">ROUNDUP(AJ19*0.87,)</f>
        <v>#REF!</v>
      </c>
      <c r="AK36" s="42" t="e">
        <f t="shared" si="82"/>
        <v>#REF!</v>
      </c>
      <c r="AL36" s="42" t="e">
        <f t="shared" si="82"/>
        <v>#REF!</v>
      </c>
      <c r="AM36" s="42" t="e">
        <f t="shared" si="82"/>
        <v>#REF!</v>
      </c>
      <c r="AN36" s="42" t="e">
        <f t="shared" si="82"/>
        <v>#REF!</v>
      </c>
      <c r="AO36" s="42" t="e">
        <f t="shared" si="82"/>
        <v>#REF!</v>
      </c>
    </row>
    <row r="37" spans="1:41" s="50" customFormat="1" x14ac:dyDescent="0.2">
      <c r="A37" s="100"/>
      <c r="B37" s="53"/>
      <c r="C37" s="53"/>
      <c r="D37" s="53"/>
      <c r="E37" s="53"/>
      <c r="F37" s="53"/>
      <c r="G37" s="53"/>
      <c r="H37" s="53"/>
      <c r="I37" s="53"/>
      <c r="J37" s="53"/>
      <c r="K37" s="53"/>
      <c r="L37" s="53"/>
      <c r="M37" s="53"/>
      <c r="N37" s="53"/>
      <c r="O37" s="53"/>
      <c r="P37" s="53"/>
      <c r="Q37" s="53"/>
    </row>
    <row r="38" spans="1:41" s="50" customFormat="1" ht="12.75" thickBot="1" x14ac:dyDescent="0.25">
      <c r="A38" s="100"/>
      <c r="B38" s="53"/>
      <c r="C38" s="53"/>
      <c r="D38" s="53"/>
      <c r="E38" s="53"/>
      <c r="F38" s="53"/>
      <c r="G38" s="53"/>
      <c r="H38" s="53"/>
      <c r="I38" s="53"/>
      <c r="J38" s="53"/>
      <c r="K38" s="53"/>
      <c r="L38" s="53"/>
      <c r="M38" s="53"/>
      <c r="N38" s="53"/>
      <c r="O38" s="53"/>
      <c r="P38" s="53"/>
    </row>
    <row r="39" spans="1:41" s="50" customFormat="1" ht="13.5" thickBot="1" x14ac:dyDescent="0.25">
      <c r="A39" s="104" t="s">
        <v>66</v>
      </c>
      <c r="B39"/>
      <c r="C39"/>
      <c r="D39"/>
      <c r="E39"/>
      <c r="F39"/>
      <c r="G39"/>
      <c r="H39"/>
      <c r="I39"/>
      <c r="J39"/>
      <c r="K39" s="55"/>
      <c r="L39" s="55"/>
      <c r="M39" s="55"/>
      <c r="N39" s="55"/>
      <c r="O39" s="55"/>
      <c r="P39" s="55"/>
      <c r="Q39" s="55"/>
      <c r="R39" s="55"/>
      <c r="S39"/>
      <c r="T39"/>
      <c r="U39"/>
      <c r="V39"/>
      <c r="W39"/>
    </row>
    <row r="40" spans="1:41" ht="12.75" x14ac:dyDescent="0.2">
      <c r="A40" s="63" t="s">
        <v>78</v>
      </c>
      <c r="B40"/>
      <c r="C40"/>
      <c r="D40"/>
      <c r="E40"/>
      <c r="F40"/>
      <c r="G40"/>
      <c r="H40"/>
      <c r="I40"/>
      <c r="J40"/>
      <c r="K40" s="55"/>
      <c r="L40" s="55"/>
      <c r="M40" s="55"/>
      <c r="N40" s="55"/>
      <c r="O40" s="55"/>
      <c r="P40" s="55"/>
      <c r="Q40" s="55"/>
      <c r="R40" s="55"/>
      <c r="S40"/>
      <c r="T40"/>
      <c r="U40"/>
      <c r="V40"/>
      <c r="W40"/>
    </row>
    <row r="41" spans="1:41" ht="9" hidden="1" customHeight="1" x14ac:dyDescent="0.2">
      <c r="A41" s="43" t="s">
        <v>67</v>
      </c>
      <c r="B41"/>
      <c r="C41"/>
      <c r="D41"/>
      <c r="E41"/>
      <c r="F41"/>
      <c r="G41"/>
      <c r="H41"/>
      <c r="I41"/>
      <c r="J41"/>
      <c r="K41"/>
      <c r="L41"/>
      <c r="M41"/>
      <c r="N41"/>
      <c r="O41"/>
      <c r="P41"/>
      <c r="Q41"/>
      <c r="R41"/>
      <c r="S41"/>
      <c r="T41"/>
      <c r="U41"/>
      <c r="V41"/>
      <c r="W41"/>
    </row>
    <row r="42" spans="1:41" ht="10.7" customHeight="1" x14ac:dyDescent="0.2">
      <c r="A42" s="43" t="s">
        <v>89</v>
      </c>
      <c r="B42"/>
      <c r="C42"/>
      <c r="D42"/>
      <c r="E42"/>
      <c r="F42"/>
      <c r="G42"/>
      <c r="H42"/>
      <c r="I42"/>
      <c r="J42"/>
      <c r="K42"/>
      <c r="L42"/>
      <c r="M42"/>
      <c r="N42"/>
      <c r="O42"/>
      <c r="P42"/>
      <c r="Q42"/>
      <c r="R42"/>
      <c r="S42"/>
      <c r="T42"/>
      <c r="U42"/>
      <c r="V42"/>
      <c r="W42"/>
    </row>
    <row r="43" spans="1:41" ht="12.75" x14ac:dyDescent="0.2">
      <c r="A43" s="43" t="s">
        <v>68</v>
      </c>
      <c r="B43"/>
      <c r="C43"/>
      <c r="D43"/>
      <c r="E43"/>
      <c r="F43"/>
      <c r="G43"/>
      <c r="H43"/>
      <c r="I43"/>
      <c r="J43"/>
      <c r="K43"/>
      <c r="L43"/>
      <c r="M43"/>
      <c r="N43"/>
      <c r="O43"/>
      <c r="P43"/>
      <c r="Q43"/>
      <c r="R43"/>
      <c r="S43"/>
      <c r="T43"/>
      <c r="U43"/>
      <c r="V43"/>
      <c r="W43"/>
    </row>
    <row r="44" spans="1:41" ht="13.35" customHeight="1" x14ac:dyDescent="0.2">
      <c r="A44" s="43" t="s">
        <v>69</v>
      </c>
      <c r="B44"/>
      <c r="C44"/>
      <c r="D44"/>
      <c r="E44"/>
      <c r="F44"/>
      <c r="G44"/>
      <c r="H44"/>
      <c r="I44"/>
      <c r="J44"/>
      <c r="K44"/>
      <c r="L44"/>
      <c r="M44"/>
      <c r="N44"/>
      <c r="O44"/>
      <c r="P44"/>
      <c r="Q44"/>
      <c r="R44"/>
      <c r="S44"/>
      <c r="T44"/>
      <c r="U44"/>
      <c r="V44"/>
      <c r="W44"/>
    </row>
    <row r="45" spans="1:41" ht="13.35" customHeight="1" x14ac:dyDescent="0.2">
      <c r="A45" s="43" t="s">
        <v>90</v>
      </c>
      <c r="B45"/>
      <c r="C45"/>
      <c r="D45"/>
      <c r="E45"/>
      <c r="F45"/>
      <c r="G45"/>
      <c r="H45"/>
      <c r="I45"/>
      <c r="J45"/>
      <c r="K45"/>
      <c r="L45"/>
      <c r="M45"/>
      <c r="N45"/>
      <c r="O45"/>
      <c r="P45"/>
      <c r="Q45"/>
      <c r="R45"/>
      <c r="S45"/>
      <c r="T45"/>
      <c r="U45"/>
      <c r="V45"/>
      <c r="W45"/>
    </row>
    <row r="46" spans="1:41" ht="12.6" customHeight="1" thickBot="1" x14ac:dyDescent="0.25">
      <c r="A46" s="3"/>
      <c r="B46"/>
      <c r="C46"/>
      <c r="D46"/>
      <c r="E46"/>
      <c r="F46"/>
      <c r="G46"/>
      <c r="H46"/>
      <c r="I46"/>
      <c r="J46"/>
      <c r="K46"/>
      <c r="L46"/>
      <c r="M46"/>
      <c r="N46"/>
      <c r="O46"/>
      <c r="P46"/>
      <c r="Q46"/>
      <c r="R46"/>
      <c r="S46"/>
      <c r="T46"/>
      <c r="U46"/>
      <c r="V46"/>
      <c r="W46"/>
    </row>
    <row r="47" spans="1:41" ht="13.35" customHeight="1" thickBot="1" x14ac:dyDescent="0.25">
      <c r="A47" s="105" t="s">
        <v>71</v>
      </c>
      <c r="B47"/>
      <c r="C47"/>
      <c r="D47"/>
      <c r="E47"/>
      <c r="F47"/>
      <c r="G47"/>
      <c r="H47"/>
      <c r="I47"/>
      <c r="J47"/>
      <c r="K47"/>
      <c r="L47"/>
      <c r="M47"/>
      <c r="N47"/>
      <c r="O47"/>
      <c r="P47"/>
      <c r="Q47"/>
      <c r="R47"/>
      <c r="S47"/>
      <c r="T47"/>
      <c r="U47"/>
      <c r="V47"/>
      <c r="W47"/>
    </row>
    <row r="48" spans="1:41" ht="11.45" customHeight="1" x14ac:dyDescent="0.2">
      <c r="A48" s="106" t="s">
        <v>93</v>
      </c>
      <c r="B48"/>
      <c r="C48"/>
      <c r="D48"/>
      <c r="E48"/>
      <c r="F48"/>
      <c r="G48"/>
      <c r="H48"/>
      <c r="I48"/>
      <c r="J48"/>
      <c r="K48"/>
      <c r="L48"/>
      <c r="M48"/>
      <c r="N48"/>
      <c r="O48"/>
      <c r="P48"/>
      <c r="Q48"/>
      <c r="R48"/>
      <c r="S48"/>
      <c r="T48"/>
      <c r="U48"/>
      <c r="V48"/>
      <c r="W48"/>
    </row>
    <row r="49" spans="1:23" ht="13.5" thickBot="1" x14ac:dyDescent="0.25">
      <c r="A49" s="3"/>
      <c r="B49"/>
      <c r="C49"/>
      <c r="D49"/>
      <c r="E49"/>
      <c r="F49"/>
      <c r="G49"/>
      <c r="H49"/>
      <c r="I49"/>
      <c r="J49"/>
      <c r="K49"/>
      <c r="L49"/>
      <c r="M49"/>
      <c r="N49"/>
      <c r="O49"/>
      <c r="P49"/>
      <c r="Q49"/>
      <c r="R49"/>
      <c r="S49"/>
      <c r="T49"/>
      <c r="U49"/>
      <c r="V49"/>
      <c r="W49"/>
    </row>
    <row r="50" spans="1:23" ht="13.5" thickBot="1" x14ac:dyDescent="0.25">
      <c r="A50" s="107" t="s">
        <v>70</v>
      </c>
      <c r="B50"/>
      <c r="C50"/>
      <c r="D50"/>
      <c r="E50"/>
      <c r="F50"/>
      <c r="G50"/>
      <c r="H50"/>
      <c r="I50"/>
      <c r="J50"/>
      <c r="K50"/>
      <c r="L50"/>
      <c r="M50"/>
      <c r="N50"/>
      <c r="O50"/>
      <c r="P50"/>
      <c r="Q50"/>
      <c r="R50"/>
      <c r="S50"/>
      <c r="T50"/>
      <c r="U50"/>
      <c r="V50"/>
      <c r="W50"/>
    </row>
    <row r="51" spans="1:23" ht="48" x14ac:dyDescent="0.2">
      <c r="A51" s="70" t="s">
        <v>92</v>
      </c>
      <c r="B51"/>
      <c r="C51"/>
      <c r="D51"/>
      <c r="E51"/>
      <c r="F51"/>
      <c r="G51"/>
      <c r="H51"/>
      <c r="I51"/>
      <c r="J51"/>
      <c r="K51"/>
      <c r="L51"/>
      <c r="M51"/>
      <c r="N51"/>
      <c r="O51"/>
      <c r="P51"/>
      <c r="Q51"/>
      <c r="R51"/>
      <c r="S51"/>
      <c r="T51"/>
      <c r="U51"/>
      <c r="V51"/>
      <c r="W51"/>
    </row>
    <row r="52" spans="1:23" ht="12.75" x14ac:dyDescent="0.2">
      <c r="A52"/>
      <c r="B52"/>
      <c r="C52"/>
      <c r="D52"/>
      <c r="E52"/>
      <c r="F52"/>
      <c r="G52"/>
      <c r="H52"/>
      <c r="I52"/>
      <c r="J52"/>
      <c r="K52"/>
      <c r="L52"/>
      <c r="M52"/>
      <c r="N52"/>
      <c r="O52"/>
      <c r="P52"/>
      <c r="Q52"/>
      <c r="R52"/>
      <c r="S52"/>
      <c r="T52"/>
      <c r="U52"/>
      <c r="V52"/>
      <c r="W52"/>
    </row>
    <row r="53" spans="1:23" x14ac:dyDescent="0.2">
      <c r="M53" s="48"/>
      <c r="Q53" s="48"/>
    </row>
    <row r="54" spans="1:23" x14ac:dyDescent="0.2">
      <c r="M54" s="48"/>
      <c r="Q54" s="48"/>
    </row>
    <row r="55" spans="1:23" x14ac:dyDescent="0.2">
      <c r="M55" s="48"/>
      <c r="Q55" s="48"/>
    </row>
    <row r="56" spans="1:23" x14ac:dyDescent="0.2">
      <c r="M56" s="48"/>
      <c r="Q56" s="48"/>
    </row>
    <row r="57" spans="1:23" x14ac:dyDescent="0.2">
      <c r="M57" s="48"/>
      <c r="Q57" s="48"/>
    </row>
    <row r="58" spans="1:23" x14ac:dyDescent="0.2">
      <c r="M58" s="48"/>
      <c r="Q58" s="48"/>
    </row>
    <row r="59" spans="1:23" x14ac:dyDescent="0.2">
      <c r="M59" s="48"/>
      <c r="Q59" s="48"/>
    </row>
    <row r="60" spans="1:23" x14ac:dyDescent="0.2">
      <c r="M60" s="48"/>
      <c r="Q60" s="48"/>
    </row>
    <row r="61" spans="1:23" x14ac:dyDescent="0.2">
      <c r="M61" s="48"/>
      <c r="Q61" s="48"/>
    </row>
    <row r="62" spans="1:23" x14ac:dyDescent="0.2">
      <c r="M62" s="48"/>
      <c r="Q62" s="48"/>
    </row>
    <row r="63" spans="1:23" x14ac:dyDescent="0.2">
      <c r="M63" s="48"/>
      <c r="Q63" s="48"/>
    </row>
    <row r="64" spans="1:23" x14ac:dyDescent="0.2">
      <c r="M64" s="48"/>
      <c r="Q64" s="48"/>
    </row>
    <row r="65" spans="13:17" x14ac:dyDescent="0.2">
      <c r="M65" s="48"/>
      <c r="Q65" s="48"/>
    </row>
    <row r="66" spans="13:17" x14ac:dyDescent="0.2">
      <c r="M66" s="48"/>
      <c r="Q66" s="48"/>
    </row>
    <row r="67" spans="13:17" x14ac:dyDescent="0.2">
      <c r="M67" s="48"/>
      <c r="Q67" s="48"/>
    </row>
    <row r="68" spans="13:17" x14ac:dyDescent="0.2">
      <c r="M68" s="48"/>
      <c r="Q68" s="48"/>
    </row>
    <row r="69" spans="13:17" x14ac:dyDescent="0.2">
      <c r="M69" s="48"/>
      <c r="Q69" s="48"/>
    </row>
    <row r="70" spans="13:17" x14ac:dyDescent="0.2">
      <c r="M70" s="48"/>
      <c r="Q70" s="48"/>
    </row>
    <row r="71" spans="13:17" x14ac:dyDescent="0.2">
      <c r="M71" s="48"/>
      <c r="Q71" s="48"/>
    </row>
    <row r="72" spans="13:17" x14ac:dyDescent="0.2">
      <c r="M72" s="48"/>
      <c r="Q72" s="48"/>
    </row>
    <row r="73" spans="13:17" x14ac:dyDescent="0.2">
      <c r="M73" s="48"/>
      <c r="Q73" s="48"/>
    </row>
    <row r="74" spans="13:17" x14ac:dyDescent="0.2">
      <c r="M74" s="48"/>
      <c r="Q74" s="48"/>
    </row>
    <row r="75" spans="13:17" x14ac:dyDescent="0.2">
      <c r="M75" s="48"/>
      <c r="Q75" s="48"/>
    </row>
    <row r="76" spans="13:17" x14ac:dyDescent="0.2">
      <c r="M76" s="48"/>
      <c r="Q76" s="48"/>
    </row>
    <row r="77" spans="13:17" x14ac:dyDescent="0.2">
      <c r="M77" s="48"/>
      <c r="Q77" s="48"/>
    </row>
    <row r="78" spans="13:17" x14ac:dyDescent="0.2">
      <c r="M78" s="48"/>
      <c r="Q78" s="48"/>
    </row>
    <row r="79" spans="13:17" x14ac:dyDescent="0.2">
      <c r="M79" s="48"/>
      <c r="Q79" s="48"/>
    </row>
    <row r="80" spans="13:17" x14ac:dyDescent="0.2">
      <c r="M80" s="48"/>
      <c r="Q80" s="48"/>
    </row>
    <row r="81" spans="13:17" x14ac:dyDescent="0.2">
      <c r="M81" s="48"/>
      <c r="Q81" s="48"/>
    </row>
    <row r="82" spans="13:17" x14ac:dyDescent="0.2">
      <c r="M82" s="48"/>
      <c r="Q82" s="48"/>
    </row>
    <row r="83" spans="13:17" x14ac:dyDescent="0.2">
      <c r="M83" s="48"/>
      <c r="Q83" s="48"/>
    </row>
    <row r="84" spans="13:17" x14ac:dyDescent="0.2">
      <c r="M84" s="48"/>
      <c r="Q84" s="48"/>
    </row>
    <row r="85" spans="13:17" x14ac:dyDescent="0.2">
      <c r="M85" s="48"/>
      <c r="Q85" s="48"/>
    </row>
    <row r="86" spans="13:17" x14ac:dyDescent="0.2">
      <c r="M86" s="48"/>
      <c r="Q86" s="48"/>
    </row>
    <row r="87" spans="13:17" x14ac:dyDescent="0.2">
      <c r="M87" s="48"/>
      <c r="Q87" s="48"/>
    </row>
    <row r="88" spans="13:17" x14ac:dyDescent="0.2">
      <c r="M88" s="48"/>
      <c r="Q88" s="48"/>
    </row>
    <row r="89" spans="13:17" x14ac:dyDescent="0.2">
      <c r="M89" s="48"/>
      <c r="Q89" s="48"/>
    </row>
    <row r="90" spans="13:17" x14ac:dyDescent="0.2">
      <c r="M90" s="48"/>
      <c r="Q90" s="48"/>
    </row>
    <row r="91" spans="13:17" x14ac:dyDescent="0.2">
      <c r="M91" s="48"/>
      <c r="Q91" s="48"/>
    </row>
    <row r="92" spans="13:17" x14ac:dyDescent="0.2">
      <c r="M92" s="48"/>
      <c r="Q92" s="48"/>
    </row>
    <row r="93" spans="13:17" x14ac:dyDescent="0.2">
      <c r="M93" s="48"/>
      <c r="Q93" s="48"/>
    </row>
    <row r="94" spans="13:17" x14ac:dyDescent="0.2">
      <c r="M94" s="48"/>
      <c r="Q94" s="48"/>
    </row>
    <row r="95" spans="13:17" x14ac:dyDescent="0.2">
      <c r="M95" s="48"/>
      <c r="Q95" s="48"/>
    </row>
    <row r="96" spans="13:17" x14ac:dyDescent="0.2">
      <c r="M96" s="48"/>
      <c r="Q96" s="48"/>
    </row>
    <row r="97" spans="13:17" x14ac:dyDescent="0.2">
      <c r="M97" s="48"/>
      <c r="Q97" s="48"/>
    </row>
    <row r="98" spans="13:17" x14ac:dyDescent="0.2">
      <c r="M98" s="48"/>
      <c r="Q98" s="48"/>
    </row>
    <row r="99" spans="13:17" x14ac:dyDescent="0.2">
      <c r="M99" s="48"/>
      <c r="Q99" s="48"/>
    </row>
    <row r="100" spans="13:17" x14ac:dyDescent="0.2">
      <c r="M100" s="48"/>
      <c r="Q100" s="48"/>
    </row>
    <row r="101" spans="13:17" x14ac:dyDescent="0.2">
      <c r="M101" s="48"/>
      <c r="Q101" s="48"/>
    </row>
    <row r="102" spans="13:17" x14ac:dyDescent="0.2">
      <c r="M102" s="48"/>
      <c r="Q102" s="48"/>
    </row>
    <row r="103" spans="13:17" x14ac:dyDescent="0.2">
      <c r="M103" s="48"/>
      <c r="Q103" s="48"/>
    </row>
    <row r="104" spans="13:17" x14ac:dyDescent="0.2">
      <c r="M104" s="48"/>
      <c r="Q104" s="48"/>
    </row>
    <row r="105" spans="13:17" x14ac:dyDescent="0.2">
      <c r="M105" s="48"/>
      <c r="Q105" s="48"/>
    </row>
    <row r="106" spans="13:17" x14ac:dyDescent="0.2">
      <c r="M106" s="48"/>
      <c r="Q106" s="48"/>
    </row>
    <row r="107" spans="13:17" x14ac:dyDescent="0.2">
      <c r="M107" s="48"/>
      <c r="Q107" s="48"/>
    </row>
    <row r="108" spans="13:17" x14ac:dyDescent="0.2">
      <c r="M108" s="48"/>
      <c r="Q108" s="48"/>
    </row>
    <row r="109" spans="13:17" x14ac:dyDescent="0.2">
      <c r="M109" s="48"/>
      <c r="Q109" s="48"/>
    </row>
    <row r="110" spans="13:17" x14ac:dyDescent="0.2">
      <c r="M110" s="48"/>
      <c r="Q110" s="48"/>
    </row>
    <row r="111" spans="13:17" x14ac:dyDescent="0.2">
      <c r="M111" s="48"/>
      <c r="Q111" s="48"/>
    </row>
    <row r="112" spans="13:17" x14ac:dyDescent="0.2">
      <c r="M112" s="48"/>
      <c r="Q112" s="48"/>
    </row>
    <row r="113" spans="13:17" x14ac:dyDescent="0.2">
      <c r="M113" s="48"/>
      <c r="Q113" s="48"/>
    </row>
    <row r="114" spans="13:17" x14ac:dyDescent="0.2">
      <c r="M114" s="48"/>
      <c r="Q114" s="48"/>
    </row>
    <row r="115" spans="13:17" x14ac:dyDescent="0.2">
      <c r="M115" s="48"/>
      <c r="Q115" s="48"/>
    </row>
    <row r="116" spans="13:17" x14ac:dyDescent="0.2">
      <c r="M116" s="48"/>
      <c r="Q116" s="48"/>
    </row>
    <row r="117" spans="13:17" x14ac:dyDescent="0.2">
      <c r="M117" s="48"/>
      <c r="Q117" s="48"/>
    </row>
    <row r="118" spans="13:17" x14ac:dyDescent="0.2">
      <c r="M118" s="48"/>
      <c r="Q118" s="48"/>
    </row>
    <row r="119" spans="13:17" x14ac:dyDescent="0.2">
      <c r="M119" s="48"/>
      <c r="Q119" s="48"/>
    </row>
    <row r="120" spans="13:17" x14ac:dyDescent="0.2">
      <c r="M120" s="48"/>
      <c r="Q120" s="48"/>
    </row>
    <row r="121" spans="13:17" x14ac:dyDescent="0.2">
      <c r="M121" s="48"/>
      <c r="Q121" s="48"/>
    </row>
    <row r="122" spans="13:17" x14ac:dyDescent="0.2">
      <c r="M122" s="48"/>
      <c r="Q122" s="48"/>
    </row>
    <row r="123" spans="13:17" x14ac:dyDescent="0.2">
      <c r="M123" s="48"/>
      <c r="Q123" s="48"/>
    </row>
    <row r="124" spans="13:17" x14ac:dyDescent="0.2">
      <c r="M124" s="48"/>
      <c r="Q124" s="48"/>
    </row>
    <row r="125" spans="13:17" x14ac:dyDescent="0.2">
      <c r="M125" s="48"/>
      <c r="Q125" s="48"/>
    </row>
    <row r="126" spans="13:17" x14ac:dyDescent="0.2">
      <c r="M126" s="48"/>
      <c r="Q126" s="48"/>
    </row>
    <row r="127" spans="13:17" x14ac:dyDescent="0.2">
      <c r="M127" s="48"/>
      <c r="Q127" s="48"/>
    </row>
    <row r="128" spans="13:17" x14ac:dyDescent="0.2">
      <c r="M128" s="48"/>
      <c r="Q128" s="48"/>
    </row>
    <row r="129" spans="13:17" x14ac:dyDescent="0.2">
      <c r="M129" s="48"/>
      <c r="Q129" s="48"/>
    </row>
    <row r="130" spans="13:17" x14ac:dyDescent="0.2">
      <c r="M130" s="48"/>
      <c r="Q130" s="48"/>
    </row>
    <row r="131" spans="13:17" x14ac:dyDescent="0.2">
      <c r="M131" s="48"/>
      <c r="Q131" s="48"/>
    </row>
    <row r="132" spans="13:17" x14ac:dyDescent="0.2">
      <c r="M132" s="48"/>
      <c r="Q132" s="48"/>
    </row>
    <row r="133" spans="13:17" x14ac:dyDescent="0.2">
      <c r="M133" s="48"/>
      <c r="Q133" s="48"/>
    </row>
    <row r="134" spans="13:17" x14ac:dyDescent="0.2">
      <c r="M134" s="48"/>
      <c r="Q134" s="48"/>
    </row>
    <row r="135" spans="13:17" x14ac:dyDescent="0.2">
      <c r="M135" s="48"/>
      <c r="Q135" s="48"/>
    </row>
    <row r="136" spans="13:17" x14ac:dyDescent="0.2">
      <c r="M136" s="48"/>
      <c r="Q136" s="48"/>
    </row>
    <row r="137" spans="13:17" x14ac:dyDescent="0.2">
      <c r="M137" s="48"/>
      <c r="Q137" s="48"/>
    </row>
    <row r="138" spans="13:17" x14ac:dyDescent="0.2">
      <c r="M138" s="48"/>
      <c r="Q138" s="48"/>
    </row>
    <row r="139" spans="13:17" x14ac:dyDescent="0.2">
      <c r="M139" s="48"/>
      <c r="Q139" s="48"/>
    </row>
    <row r="140" spans="13:17" x14ac:dyDescent="0.2">
      <c r="M140" s="48"/>
      <c r="Q140" s="48"/>
    </row>
    <row r="141" spans="13:17" x14ac:dyDescent="0.2">
      <c r="M141" s="48"/>
      <c r="Q141" s="48"/>
    </row>
    <row r="142" spans="13:17" x14ac:dyDescent="0.2">
      <c r="M142" s="48"/>
      <c r="Q142" s="48"/>
    </row>
    <row r="143" spans="13:17" x14ac:dyDescent="0.2">
      <c r="M143" s="48"/>
      <c r="Q143" s="48"/>
    </row>
    <row r="144" spans="13:17" x14ac:dyDescent="0.2">
      <c r="M144" s="48"/>
      <c r="Q144" s="48"/>
    </row>
    <row r="145" spans="13:17" x14ac:dyDescent="0.2">
      <c r="M145" s="48"/>
      <c r="Q145" s="48"/>
    </row>
    <row r="146" spans="13:17" x14ac:dyDescent="0.2">
      <c r="M146" s="48"/>
      <c r="Q146" s="48"/>
    </row>
    <row r="147" spans="13:17" x14ac:dyDescent="0.2">
      <c r="M147" s="48"/>
      <c r="Q147" s="48"/>
    </row>
    <row r="148" spans="13:17" x14ac:dyDescent="0.2">
      <c r="M148" s="48"/>
      <c r="Q148" s="48"/>
    </row>
    <row r="149" spans="13:17" x14ac:dyDescent="0.2">
      <c r="M149" s="48"/>
      <c r="Q149" s="48"/>
    </row>
    <row r="150" spans="13:17" x14ac:dyDescent="0.2">
      <c r="M150" s="48"/>
      <c r="Q150" s="48"/>
    </row>
    <row r="151" spans="13:17" x14ac:dyDescent="0.2">
      <c r="M151" s="48"/>
      <c r="Q151" s="48"/>
    </row>
    <row r="152" spans="13:17" x14ac:dyDescent="0.2">
      <c r="M152" s="48"/>
      <c r="Q152" s="48"/>
    </row>
    <row r="153" spans="13:17" x14ac:dyDescent="0.2">
      <c r="M153" s="48"/>
      <c r="Q153" s="48"/>
    </row>
    <row r="154" spans="13:17" x14ac:dyDescent="0.2">
      <c r="M154" s="48"/>
      <c r="Q154" s="48"/>
    </row>
    <row r="155" spans="13:17" x14ac:dyDescent="0.2">
      <c r="M155" s="48"/>
      <c r="Q155" s="48"/>
    </row>
    <row r="156" spans="13:17" x14ac:dyDescent="0.2">
      <c r="M156" s="48"/>
      <c r="Q156" s="48"/>
    </row>
    <row r="157" spans="13:17" x14ac:dyDescent="0.2">
      <c r="M157" s="48"/>
      <c r="Q157" s="48"/>
    </row>
    <row r="158" spans="13:17" x14ac:dyDescent="0.2">
      <c r="M158" s="48"/>
      <c r="Q158" s="48"/>
    </row>
    <row r="159" spans="13:17" x14ac:dyDescent="0.2">
      <c r="M159" s="48"/>
      <c r="Q159" s="48"/>
    </row>
    <row r="160" spans="13:17" x14ac:dyDescent="0.2">
      <c r="M160" s="48"/>
      <c r="Q160" s="48"/>
    </row>
    <row r="161" spans="13:17" x14ac:dyDescent="0.2">
      <c r="M161" s="48"/>
      <c r="Q161" s="48"/>
    </row>
    <row r="162" spans="13:17" x14ac:dyDescent="0.2">
      <c r="M162" s="48"/>
      <c r="Q162" s="48"/>
    </row>
    <row r="163" spans="13:17" x14ac:dyDescent="0.2">
      <c r="M163" s="48"/>
      <c r="Q163" s="48"/>
    </row>
    <row r="164" spans="13:17" x14ac:dyDescent="0.2">
      <c r="M164" s="48"/>
      <c r="Q164" s="48"/>
    </row>
    <row r="165" spans="13:17" x14ac:dyDescent="0.2">
      <c r="M165" s="48"/>
      <c r="Q165" s="48"/>
    </row>
    <row r="166" spans="13:17" x14ac:dyDescent="0.2">
      <c r="M166" s="48"/>
      <c r="Q166" s="48"/>
    </row>
    <row r="167" spans="13:17" x14ac:dyDescent="0.2">
      <c r="M167" s="48"/>
      <c r="Q167" s="48"/>
    </row>
    <row r="168" spans="13:17" x14ac:dyDescent="0.2">
      <c r="M168" s="48"/>
      <c r="Q168" s="48"/>
    </row>
    <row r="169" spans="13:17" x14ac:dyDescent="0.2">
      <c r="M169" s="48"/>
      <c r="Q169" s="48"/>
    </row>
    <row r="170" spans="13:17" x14ac:dyDescent="0.2">
      <c r="M170" s="48"/>
      <c r="Q170" s="48"/>
    </row>
    <row r="171" spans="13:17" x14ac:dyDescent="0.2">
      <c r="M171" s="48"/>
      <c r="Q171" s="48"/>
    </row>
    <row r="172" spans="13:17" x14ac:dyDescent="0.2">
      <c r="M172" s="48"/>
      <c r="Q172" s="48"/>
    </row>
    <row r="173" spans="13:17" x14ac:dyDescent="0.2">
      <c r="M173" s="48"/>
      <c r="Q173" s="48"/>
    </row>
    <row r="174" spans="13:17" x14ac:dyDescent="0.2">
      <c r="M174" s="48"/>
      <c r="Q174" s="48"/>
    </row>
    <row r="175" spans="13:17" x14ac:dyDescent="0.2">
      <c r="M175" s="48"/>
      <c r="Q175" s="48"/>
    </row>
    <row r="176" spans="13:17" x14ac:dyDescent="0.2">
      <c r="M176" s="48"/>
      <c r="Q176" s="48"/>
    </row>
    <row r="177" spans="13:17" x14ac:dyDescent="0.2">
      <c r="M177" s="48"/>
      <c r="Q177" s="48"/>
    </row>
    <row r="178" spans="13:17" x14ac:dyDescent="0.2">
      <c r="M178" s="48"/>
      <c r="Q178" s="48"/>
    </row>
    <row r="179" spans="13:17" x14ac:dyDescent="0.2">
      <c r="M179" s="48"/>
      <c r="Q179" s="48"/>
    </row>
    <row r="180" spans="13:17" x14ac:dyDescent="0.2">
      <c r="M180" s="48"/>
      <c r="Q180" s="48"/>
    </row>
    <row r="181" spans="13:17" x14ac:dyDescent="0.2">
      <c r="M181" s="48"/>
      <c r="Q181" s="48"/>
    </row>
    <row r="182" spans="13:17" x14ac:dyDescent="0.2">
      <c r="M182" s="48"/>
      <c r="Q182" s="48"/>
    </row>
    <row r="183" spans="13:17" x14ac:dyDescent="0.2">
      <c r="M183" s="48"/>
      <c r="Q183" s="48"/>
    </row>
    <row r="184" spans="13:17" x14ac:dyDescent="0.2">
      <c r="M184" s="48"/>
      <c r="Q184" s="48"/>
    </row>
    <row r="185" spans="13:17" x14ac:dyDescent="0.2">
      <c r="M185" s="48"/>
      <c r="Q185" s="48"/>
    </row>
    <row r="186" spans="13:17" x14ac:dyDescent="0.2">
      <c r="M186" s="48"/>
      <c r="Q186" s="48"/>
    </row>
    <row r="187" spans="13:17" x14ac:dyDescent="0.2">
      <c r="M187" s="48"/>
      <c r="Q187" s="48"/>
    </row>
    <row r="188" spans="13:17" x14ac:dyDescent="0.2">
      <c r="M188" s="48"/>
      <c r="Q188" s="48"/>
    </row>
    <row r="189" spans="13:17" x14ac:dyDescent="0.2">
      <c r="M189" s="48"/>
      <c r="Q189" s="48"/>
    </row>
    <row r="190" spans="13:17" x14ac:dyDescent="0.2">
      <c r="M190" s="48"/>
      <c r="Q190" s="48"/>
    </row>
    <row r="191" spans="13:17" x14ac:dyDescent="0.2">
      <c r="M191" s="48"/>
      <c r="Q191" s="48"/>
    </row>
    <row r="192" spans="13:17" x14ac:dyDescent="0.2">
      <c r="M192" s="48"/>
      <c r="Q192" s="48"/>
    </row>
    <row r="193" spans="13:17" x14ac:dyDescent="0.2">
      <c r="M193" s="48"/>
      <c r="Q193" s="48"/>
    </row>
    <row r="194" spans="13:17" x14ac:dyDescent="0.2">
      <c r="M194" s="48"/>
      <c r="Q194" s="48"/>
    </row>
    <row r="195" spans="13:17" x14ac:dyDescent="0.2">
      <c r="M195" s="48"/>
      <c r="Q195" s="48"/>
    </row>
    <row r="196" spans="13:17" x14ac:dyDescent="0.2">
      <c r="M196" s="48"/>
      <c r="Q196" s="48"/>
    </row>
    <row r="197" spans="13:17" x14ac:dyDescent="0.2">
      <c r="M197" s="48"/>
      <c r="Q197" s="48"/>
    </row>
    <row r="198" spans="13:17" x14ac:dyDescent="0.2">
      <c r="M198" s="48"/>
      <c r="Q198" s="48"/>
    </row>
    <row r="199" spans="13:17" x14ac:dyDescent="0.2">
      <c r="M199" s="48"/>
      <c r="Q199" s="48"/>
    </row>
    <row r="200" spans="13:17" x14ac:dyDescent="0.2">
      <c r="M200" s="48"/>
      <c r="Q200" s="48"/>
    </row>
    <row r="201" spans="13:17" x14ac:dyDescent="0.2">
      <c r="M201" s="48"/>
      <c r="Q201" s="48"/>
    </row>
    <row r="202" spans="13:17" x14ac:dyDescent="0.2">
      <c r="M202" s="48"/>
      <c r="Q202" s="48"/>
    </row>
    <row r="203" spans="13:17" x14ac:dyDescent="0.2">
      <c r="M203" s="48"/>
      <c r="Q203" s="48"/>
    </row>
    <row r="204" spans="13:17" x14ac:dyDescent="0.2">
      <c r="M204" s="48"/>
      <c r="Q204" s="48"/>
    </row>
    <row r="205" spans="13:17" x14ac:dyDescent="0.2">
      <c r="M205" s="48"/>
      <c r="Q205" s="48"/>
    </row>
    <row r="206" spans="13:17" x14ac:dyDescent="0.2">
      <c r="M206" s="48"/>
      <c r="Q206" s="48"/>
    </row>
    <row r="207" spans="13:17" x14ac:dyDescent="0.2">
      <c r="M207" s="48"/>
      <c r="Q207" s="48"/>
    </row>
    <row r="208" spans="13:17" x14ac:dyDescent="0.2">
      <c r="M208" s="48"/>
      <c r="Q208" s="48"/>
    </row>
    <row r="209" spans="13:17" x14ac:dyDescent="0.2">
      <c r="M209" s="48"/>
      <c r="Q209" s="48"/>
    </row>
    <row r="210" spans="13:17" x14ac:dyDescent="0.2">
      <c r="M210" s="48"/>
      <c r="Q210" s="48"/>
    </row>
    <row r="211" spans="13:17" x14ac:dyDescent="0.2">
      <c r="M211" s="48"/>
      <c r="Q211" s="48"/>
    </row>
    <row r="212" spans="13:17" x14ac:dyDescent="0.2">
      <c r="M212" s="48"/>
      <c r="Q212" s="48"/>
    </row>
    <row r="213" spans="13:17" x14ac:dyDescent="0.2">
      <c r="M213" s="48"/>
      <c r="Q213" s="48"/>
    </row>
    <row r="214" spans="13:17" x14ac:dyDescent="0.2">
      <c r="M214" s="48"/>
      <c r="Q214" s="48"/>
    </row>
    <row r="215" spans="13:17" x14ac:dyDescent="0.2">
      <c r="M215" s="48"/>
      <c r="Q215" s="48"/>
    </row>
    <row r="216" spans="13:17" x14ac:dyDescent="0.2">
      <c r="M216" s="48"/>
      <c r="Q216" s="48"/>
    </row>
    <row r="217" spans="13:17" x14ac:dyDescent="0.2">
      <c r="M217" s="48"/>
      <c r="Q217" s="48"/>
    </row>
  </sheetData>
  <mergeCells count="1">
    <mergeCell ref="A1:A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32"/>
  <dimension ref="A1:AO199"/>
  <sheetViews>
    <sheetView workbookViewId="0">
      <pane xSplit="23" topLeftCell="X1" activePane="topRight" state="frozen"/>
      <selection pane="topRight" activeCell="AK4" sqref="AK4:AO5"/>
    </sheetView>
  </sheetViews>
  <sheetFormatPr defaultColWidth="9" defaultRowHeight="12" x14ac:dyDescent="0.2"/>
  <cols>
    <col min="1" max="1" width="84.5703125" style="48" customWidth="1"/>
    <col min="2" max="12" width="0" style="48" hidden="1" customWidth="1"/>
    <col min="13" max="13" width="0" style="96" hidden="1" customWidth="1"/>
    <col min="14" max="16" width="0" style="48" hidden="1" customWidth="1"/>
    <col min="17" max="17" width="0" style="96" hidden="1" customWidth="1"/>
    <col min="18" max="36" width="0" style="48" hidden="1" customWidth="1"/>
    <col min="37" max="16384" width="9" style="48"/>
  </cols>
  <sheetData>
    <row r="1" spans="1:41" s="51" customFormat="1" ht="12" customHeight="1" x14ac:dyDescent="0.2">
      <c r="A1" s="228" t="s">
        <v>82</v>
      </c>
    </row>
    <row r="2" spans="1:41" s="51" customFormat="1" ht="12" customHeight="1" x14ac:dyDescent="0.2">
      <c r="A2" s="228"/>
    </row>
    <row r="3" spans="1:41" s="51" customFormat="1" ht="11.1" customHeight="1" x14ac:dyDescent="0.2">
      <c r="A3" s="97" t="s">
        <v>101</v>
      </c>
    </row>
    <row r="4" spans="1:41" s="52" customFormat="1" ht="32.1" customHeight="1" x14ac:dyDescent="0.2">
      <c r="A4" s="98" t="s">
        <v>64</v>
      </c>
      <c r="B4" s="85">
        <v>44409</v>
      </c>
      <c r="C4" s="85">
        <v>44414</v>
      </c>
      <c r="D4" s="85">
        <v>44416</v>
      </c>
      <c r="E4" s="85">
        <v>44421</v>
      </c>
      <c r="F4" s="85">
        <v>44423</v>
      </c>
      <c r="G4" s="85">
        <v>44428</v>
      </c>
      <c r="H4" s="85">
        <v>44430</v>
      </c>
      <c r="I4" s="85">
        <v>44435</v>
      </c>
      <c r="J4" s="85">
        <v>44437</v>
      </c>
      <c r="K4" s="101" t="e">
        <f>'C завтраками| Bed and breakfast'!#REF!</f>
        <v>#REF!</v>
      </c>
      <c r="L4" s="101" t="e">
        <f>'C завтраками| Bed and breakfast'!#REF!</f>
        <v>#REF!</v>
      </c>
      <c r="M4" s="102" t="e">
        <f>'C завтраками| Bed and breakfast'!#REF!</f>
        <v>#REF!</v>
      </c>
      <c r="N4" s="101" t="e">
        <f>'C завтраками| Bed and breakfast'!#REF!</f>
        <v>#REF!</v>
      </c>
      <c r="O4" s="101" t="e">
        <f>'C завтраками| Bed and breakfast'!#REF!</f>
        <v>#REF!</v>
      </c>
      <c r="P4" s="101" t="e">
        <f>'C завтраками| Bed and breakfast'!#REF!</f>
        <v>#REF!</v>
      </c>
      <c r="Q4" s="101" t="e">
        <f>'C завтраками| Bed and breakfast'!#REF!</f>
        <v>#REF!</v>
      </c>
      <c r="R4" s="101" t="e">
        <f>'C завтраками| Bed and breakfast'!#REF!</f>
        <v>#REF!</v>
      </c>
      <c r="S4" s="101" t="e">
        <f>'C завтраками| Bed and breakfast'!#REF!</f>
        <v>#REF!</v>
      </c>
      <c r="T4" s="101" t="e">
        <f>'C завтраками| Bed and breakfast'!#REF!</f>
        <v>#REF!</v>
      </c>
      <c r="U4" s="131" t="e">
        <f>'C завтраками| Bed and breakfast'!#REF!</f>
        <v>#REF!</v>
      </c>
      <c r="V4" s="101" t="e">
        <f>'C завтраками| Bed and breakfast'!#REF!</f>
        <v>#REF!</v>
      </c>
      <c r="W4" s="92" t="e">
        <f>'C завтраками| Bed and breakfast'!#REF!</f>
        <v>#REF!</v>
      </c>
      <c r="X4" s="92"/>
      <c r="Y4" s="92" t="e">
        <f>'C завтраками| Bed and breakfast'!#REF!</f>
        <v>#REF!</v>
      </c>
      <c r="Z4" s="92" t="e">
        <f>'C завтраками| Bed and breakfast'!#REF!</f>
        <v>#REF!</v>
      </c>
      <c r="AA4" s="92" t="e">
        <f>'C завтраками| Bed and breakfast'!#REF!</f>
        <v>#REF!</v>
      </c>
      <c r="AB4" s="92" t="e">
        <f>'C завтраками| Bed and breakfast'!#REF!</f>
        <v>#REF!</v>
      </c>
      <c r="AC4" s="92" t="e">
        <f>'C завтраками| Bed and breakfast'!#REF!</f>
        <v>#REF!</v>
      </c>
      <c r="AD4" s="92" t="e">
        <f>'C завтраками| Bed and breakfast'!#REF!</f>
        <v>#REF!</v>
      </c>
      <c r="AE4" s="92" t="e">
        <f>'C завтраками| Bed and breakfast'!#REF!</f>
        <v>#REF!</v>
      </c>
      <c r="AF4" s="92" t="e">
        <f>'C завтраками| Bed and breakfast'!#REF!</f>
        <v>#REF!</v>
      </c>
      <c r="AG4" s="133" t="e">
        <f>'C завтраками| Bed and breakfast'!#REF!</f>
        <v>#REF!</v>
      </c>
      <c r="AH4" s="92" t="e">
        <f>'C завтраками| Bed and breakfast'!#REF!</f>
        <v>#REF!</v>
      </c>
      <c r="AI4" s="92" t="e">
        <f>'C завтраками| Bed and breakfast'!#REF!</f>
        <v>#REF!</v>
      </c>
      <c r="AJ4" s="92" t="e">
        <f>'C завтраками| Bed and breakfast'!#REF!</f>
        <v>#REF!</v>
      </c>
      <c r="AK4" s="92" t="e">
        <f>'C завтраками| Bed and breakfast'!#REF!</f>
        <v>#REF!</v>
      </c>
      <c r="AL4" s="133" t="e">
        <f>'C завтраками| Bed and breakfast'!#REF!</f>
        <v>#REF!</v>
      </c>
      <c r="AM4" s="133" t="e">
        <f>'C завтраками| Bed and breakfast'!#REF!</f>
        <v>#REF!</v>
      </c>
      <c r="AN4" s="133" t="e">
        <f>'C завтраками| Bed and breakfast'!#REF!</f>
        <v>#REF!</v>
      </c>
      <c r="AO4" s="133" t="e">
        <f>'C завтраками| Bed and breakfast'!#REF!</f>
        <v>#REF!</v>
      </c>
    </row>
    <row r="5" spans="1:41" s="53" customFormat="1" ht="21.95" customHeight="1" x14ac:dyDescent="0.2">
      <c r="A5" s="98"/>
      <c r="B5" s="84">
        <v>44413</v>
      </c>
      <c r="C5" s="84">
        <v>44415</v>
      </c>
      <c r="D5" s="84">
        <v>44420</v>
      </c>
      <c r="E5" s="84">
        <v>44422</v>
      </c>
      <c r="F5" s="84">
        <v>44427</v>
      </c>
      <c r="G5" s="84">
        <v>44429</v>
      </c>
      <c r="H5" s="84">
        <v>44434</v>
      </c>
      <c r="I5" s="84">
        <v>44436</v>
      </c>
      <c r="J5" s="84">
        <v>44448</v>
      </c>
      <c r="K5" s="102" t="e">
        <f>'C завтраками| Bed and breakfast'!#REF!</f>
        <v>#REF!</v>
      </c>
      <c r="L5" s="101" t="e">
        <f>'C завтраками| Bed and breakfast'!#REF!</f>
        <v>#REF!</v>
      </c>
      <c r="M5" s="102" t="e">
        <f>'C завтраками| Bed and breakfast'!#REF!</f>
        <v>#REF!</v>
      </c>
      <c r="N5" s="102" t="e">
        <f>'C завтраками| Bed and breakfast'!#REF!</f>
        <v>#REF!</v>
      </c>
      <c r="O5" s="102" t="e">
        <f>'C завтраками| Bed and breakfast'!#REF!</f>
        <v>#REF!</v>
      </c>
      <c r="P5" s="102" t="e">
        <f>'C завтраками| Bed and breakfast'!#REF!</f>
        <v>#REF!</v>
      </c>
      <c r="Q5" s="102" t="e">
        <f>'C завтраками| Bed and breakfast'!#REF!</f>
        <v>#REF!</v>
      </c>
      <c r="R5" s="102" t="e">
        <f>'C завтраками| Bed and breakfast'!#REF!</f>
        <v>#REF!</v>
      </c>
      <c r="S5" s="102" t="e">
        <f>'C завтраками| Bed and breakfast'!#REF!</f>
        <v>#REF!</v>
      </c>
      <c r="T5" s="102" t="e">
        <f>'C завтраками| Bed and breakfast'!#REF!</f>
        <v>#REF!</v>
      </c>
      <c r="U5" s="131" t="e">
        <f>'C завтраками| Bed and breakfast'!#REF!</f>
        <v>#REF!</v>
      </c>
      <c r="V5" s="101" t="e">
        <f>'C завтраками| Bed and breakfast'!#REF!</f>
        <v>#REF!</v>
      </c>
      <c r="W5" s="101" t="e">
        <f>'C завтраками| Bed and breakfast'!#REF!</f>
        <v>#REF!</v>
      </c>
      <c r="X5" s="101" t="e">
        <f>'C завтраками| Bed and breakfast'!#REF!</f>
        <v>#REF!</v>
      </c>
      <c r="Y5" s="103" t="e">
        <f>'C завтраками| Bed and breakfast'!#REF!</f>
        <v>#REF!</v>
      </c>
      <c r="Z5" s="101" t="e">
        <f>'C завтраками| Bed and breakfast'!#REF!</f>
        <v>#REF!</v>
      </c>
      <c r="AA5" s="92" t="e">
        <f>'C завтраками| Bed and breakfast'!#REF!</f>
        <v>#REF!</v>
      </c>
      <c r="AB5" s="92" t="e">
        <f>'C завтраками| Bed and breakfast'!#REF!</f>
        <v>#REF!</v>
      </c>
      <c r="AC5" s="92" t="e">
        <f>'C завтраками| Bed and breakfast'!#REF!</f>
        <v>#REF!</v>
      </c>
      <c r="AD5" s="92" t="e">
        <f>'C завтраками| Bed and breakfast'!#REF!</f>
        <v>#REF!</v>
      </c>
      <c r="AE5" s="92" t="e">
        <f>'C завтраками| Bed and breakfast'!#REF!</f>
        <v>#REF!</v>
      </c>
      <c r="AF5" s="92" t="e">
        <f>'C завтраками| Bed and breakfast'!#REF!</f>
        <v>#REF!</v>
      </c>
      <c r="AG5" s="133" t="e">
        <f>'C завтраками| Bed and breakfast'!#REF!</f>
        <v>#REF!</v>
      </c>
      <c r="AH5" s="92" t="e">
        <f>'C завтраками| Bed and breakfast'!#REF!</f>
        <v>#REF!</v>
      </c>
      <c r="AI5" s="92" t="e">
        <f>'C завтраками| Bed and breakfast'!#REF!</f>
        <v>#REF!</v>
      </c>
      <c r="AJ5" s="92" t="e">
        <f>'C завтраками| Bed and breakfast'!#REF!</f>
        <v>#REF!</v>
      </c>
      <c r="AK5" s="92" t="e">
        <f>'C завтраками| Bed and breakfast'!#REF!</f>
        <v>#REF!</v>
      </c>
      <c r="AL5" s="133" t="e">
        <f>'C завтраками| Bed and breakfast'!#REF!</f>
        <v>#REF!</v>
      </c>
      <c r="AM5" s="133" t="e">
        <f>'C завтраками| Bed and breakfast'!#REF!</f>
        <v>#REF!</v>
      </c>
      <c r="AN5" s="133" t="e">
        <f>'C завтраками| Bed and breakfast'!#REF!</f>
        <v>#REF!</v>
      </c>
      <c r="AO5" s="133" t="e">
        <f>'C завтраками| Bed and breakfast'!#REF!</f>
        <v>#REF!</v>
      </c>
    </row>
    <row r="6" spans="1:41" s="53" customFormat="1" x14ac:dyDescent="0.2">
      <c r="A6" s="42" t="s">
        <v>83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row>
    <row r="7" spans="1:41" s="53" customFormat="1" x14ac:dyDescent="0.2">
      <c r="A7" s="88">
        <v>1</v>
      </c>
      <c r="B7" s="42">
        <v>10200</v>
      </c>
      <c r="C7" s="42">
        <v>11000</v>
      </c>
      <c r="D7" s="42">
        <v>10200</v>
      </c>
      <c r="E7" s="42">
        <v>11000</v>
      </c>
      <c r="F7" s="42">
        <v>10200</v>
      </c>
      <c r="G7" s="42">
        <v>11000</v>
      </c>
      <c r="H7" s="42">
        <v>10200</v>
      </c>
      <c r="I7" s="42" t="e">
        <f>'C завтраками| Bed and breakfast'!#REF!*0.85</f>
        <v>#REF!</v>
      </c>
      <c r="J7" s="42" t="e">
        <f>'C завтраками| Bed and breakfast'!#REF!*0.85</f>
        <v>#REF!</v>
      </c>
      <c r="K7" s="42" t="e">
        <f>'C завтраками| Bed and breakfast'!#REF!*0.85</f>
        <v>#REF!</v>
      </c>
      <c r="L7" s="42" t="e">
        <f>'C завтраками| Bed and breakfast'!#REF!*0.85</f>
        <v>#REF!</v>
      </c>
      <c r="M7" s="42" t="e">
        <f>'C завтраками| Bed and breakfast'!#REF!*0.85</f>
        <v>#REF!</v>
      </c>
      <c r="N7" s="42" t="e">
        <f>'C завтраками| Bed and breakfast'!#REF!*0.85</f>
        <v>#REF!</v>
      </c>
      <c r="O7" s="42" t="e">
        <f>'C завтраками| Bed and breakfast'!#REF!*0.85</f>
        <v>#REF!</v>
      </c>
      <c r="P7" s="42" t="e">
        <f>'C завтраками| Bed and breakfast'!#REF!*0.85</f>
        <v>#REF!</v>
      </c>
      <c r="Q7" s="42" t="e">
        <f>'C завтраками| Bed and breakfast'!#REF!*0.85</f>
        <v>#REF!</v>
      </c>
      <c r="R7" s="42" t="e">
        <f>'C завтраками| Bed and breakfast'!#REF!*0.85</f>
        <v>#REF!</v>
      </c>
      <c r="S7" s="42" t="e">
        <f>'C завтраками| Bed and breakfast'!#REF!*0.85</f>
        <v>#REF!</v>
      </c>
      <c r="T7" s="42" t="e">
        <f>'C завтраками| Bed and breakfast'!#REF!*0.85</f>
        <v>#REF!</v>
      </c>
      <c r="U7" s="42" t="e">
        <f>'C завтраками| Bed and breakfast'!#REF!*0.85</f>
        <v>#REF!</v>
      </c>
      <c r="V7" s="42" t="e">
        <f>'C завтраками| Bed and breakfast'!#REF!*0.85</f>
        <v>#REF!</v>
      </c>
      <c r="W7" s="42" t="e">
        <f>'C завтраками| Bed and breakfast'!#REF!*0.85</f>
        <v>#REF!</v>
      </c>
      <c r="X7" s="42" t="e">
        <f>'C завтраками| Bed and breakfast'!#REF!*0.85</f>
        <v>#REF!</v>
      </c>
      <c r="Y7" s="42" t="e">
        <f>'C завтраками| Bed and breakfast'!#REF!*0.85</f>
        <v>#REF!</v>
      </c>
      <c r="Z7" s="42" t="e">
        <f>'C завтраками| Bed and breakfast'!#REF!*0.85</f>
        <v>#REF!</v>
      </c>
      <c r="AA7" s="42" t="e">
        <f>'C завтраками| Bed and breakfast'!#REF!*0.85</f>
        <v>#REF!</v>
      </c>
      <c r="AB7" s="42" t="e">
        <f>'C завтраками| Bed and breakfast'!#REF!*0.85</f>
        <v>#REF!</v>
      </c>
      <c r="AC7" s="42" t="e">
        <f>'C завтраками| Bed and breakfast'!#REF!*0.85</f>
        <v>#REF!</v>
      </c>
      <c r="AD7" s="42" t="e">
        <f>'C завтраками| Bed and breakfast'!#REF!*0.85</f>
        <v>#REF!</v>
      </c>
      <c r="AE7" s="42" t="e">
        <f>'C завтраками| Bed and breakfast'!#REF!*0.85</f>
        <v>#REF!</v>
      </c>
      <c r="AF7" s="42" t="e">
        <f>'C завтраками| Bed and breakfast'!#REF!*0.85</f>
        <v>#REF!</v>
      </c>
      <c r="AG7" s="42" t="e">
        <f>'C завтраками| Bed and breakfast'!#REF!*0.85</f>
        <v>#REF!</v>
      </c>
      <c r="AH7" s="42" t="e">
        <f>'C завтраками| Bed and breakfast'!#REF!*0.85</f>
        <v>#REF!</v>
      </c>
      <c r="AI7" s="42" t="e">
        <f>'C завтраками| Bed and breakfast'!#REF!*0.85</f>
        <v>#REF!</v>
      </c>
      <c r="AJ7" s="42" t="e">
        <f>'C завтраками| Bed and breakfast'!#REF!*0.85</f>
        <v>#REF!</v>
      </c>
      <c r="AK7" s="42" t="e">
        <f>'C завтраками| Bed and breakfast'!#REF!*0.85</f>
        <v>#REF!</v>
      </c>
      <c r="AL7" s="42" t="e">
        <f>'C завтраками| Bed and breakfast'!#REF!*0.85</f>
        <v>#REF!</v>
      </c>
      <c r="AM7" s="42" t="e">
        <f>'C завтраками| Bed and breakfast'!#REF!*0.85</f>
        <v>#REF!</v>
      </c>
      <c r="AN7" s="42" t="e">
        <f>'C завтраками| Bed and breakfast'!#REF!*0.85</f>
        <v>#REF!</v>
      </c>
      <c r="AO7" s="42" t="e">
        <f>'C завтраками| Bed and breakfast'!#REF!*0.85</f>
        <v>#REF!</v>
      </c>
    </row>
    <row r="8" spans="1:41" s="53" customFormat="1" x14ac:dyDescent="0.2">
      <c r="A8" s="88">
        <v>2</v>
      </c>
      <c r="B8" s="42">
        <f t="shared" ref="B8:H8" si="0">B7+1000</f>
        <v>11200</v>
      </c>
      <c r="C8" s="42">
        <f t="shared" si="0"/>
        <v>12000</v>
      </c>
      <c r="D8" s="42">
        <f t="shared" si="0"/>
        <v>11200</v>
      </c>
      <c r="E8" s="42">
        <f t="shared" si="0"/>
        <v>12000</v>
      </c>
      <c r="F8" s="42">
        <f t="shared" si="0"/>
        <v>11200</v>
      </c>
      <c r="G8" s="42">
        <f t="shared" si="0"/>
        <v>12000</v>
      </c>
      <c r="H8" s="42">
        <f t="shared" si="0"/>
        <v>11200</v>
      </c>
      <c r="I8" s="42" t="e">
        <f>'C завтраками| Bed and breakfast'!#REF!*0.85</f>
        <v>#REF!</v>
      </c>
      <c r="J8" s="42" t="e">
        <f>'C завтраками| Bed and breakfast'!#REF!*0.85</f>
        <v>#REF!</v>
      </c>
      <c r="K8" s="42" t="e">
        <f>'C завтраками| Bed and breakfast'!#REF!*0.85</f>
        <v>#REF!</v>
      </c>
      <c r="L8" s="42" t="e">
        <f>'C завтраками| Bed and breakfast'!#REF!*0.85</f>
        <v>#REF!</v>
      </c>
      <c r="M8" s="42" t="e">
        <f>'C завтраками| Bed and breakfast'!#REF!*0.85</f>
        <v>#REF!</v>
      </c>
      <c r="N8" s="42" t="e">
        <f>'C завтраками| Bed and breakfast'!#REF!*0.85</f>
        <v>#REF!</v>
      </c>
      <c r="O8" s="42" t="e">
        <f>'C завтраками| Bed and breakfast'!#REF!*0.85</f>
        <v>#REF!</v>
      </c>
      <c r="P8" s="42" t="e">
        <f>'C завтраками| Bed and breakfast'!#REF!*0.85</f>
        <v>#REF!</v>
      </c>
      <c r="Q8" s="42" t="e">
        <f>'C завтраками| Bed and breakfast'!#REF!*0.85</f>
        <v>#REF!</v>
      </c>
      <c r="R8" s="42" t="e">
        <f>'C завтраками| Bed and breakfast'!#REF!*0.85</f>
        <v>#REF!</v>
      </c>
      <c r="S8" s="42" t="e">
        <f>'C завтраками| Bed and breakfast'!#REF!*0.85</f>
        <v>#REF!</v>
      </c>
      <c r="T8" s="42" t="e">
        <f>'C завтраками| Bed and breakfast'!#REF!*0.85</f>
        <v>#REF!</v>
      </c>
      <c r="U8" s="42" t="e">
        <f>'C завтраками| Bed and breakfast'!#REF!*0.85</f>
        <v>#REF!</v>
      </c>
      <c r="V8" s="42" t="e">
        <f>'C завтраками| Bed and breakfast'!#REF!*0.85</f>
        <v>#REF!</v>
      </c>
      <c r="W8" s="42" t="e">
        <f>'C завтраками| Bed and breakfast'!#REF!*0.85</f>
        <v>#REF!</v>
      </c>
      <c r="X8" s="42" t="e">
        <f>'C завтраками| Bed and breakfast'!#REF!*0.85</f>
        <v>#REF!</v>
      </c>
      <c r="Y8" s="42" t="e">
        <f>'C завтраками| Bed and breakfast'!#REF!*0.85</f>
        <v>#REF!</v>
      </c>
      <c r="Z8" s="42" t="e">
        <f>'C завтраками| Bed and breakfast'!#REF!*0.85</f>
        <v>#REF!</v>
      </c>
      <c r="AA8" s="42" t="e">
        <f>'C завтраками| Bed and breakfast'!#REF!*0.85</f>
        <v>#REF!</v>
      </c>
      <c r="AB8" s="42" t="e">
        <f>'C завтраками| Bed and breakfast'!#REF!*0.85</f>
        <v>#REF!</v>
      </c>
      <c r="AC8" s="42" t="e">
        <f>'C завтраками| Bed and breakfast'!#REF!*0.85</f>
        <v>#REF!</v>
      </c>
      <c r="AD8" s="42" t="e">
        <f>'C завтраками| Bed and breakfast'!#REF!*0.85</f>
        <v>#REF!</v>
      </c>
      <c r="AE8" s="42" t="e">
        <f>'C завтраками| Bed and breakfast'!#REF!*0.85</f>
        <v>#REF!</v>
      </c>
      <c r="AF8" s="42" t="e">
        <f>'C завтраками| Bed and breakfast'!#REF!*0.85</f>
        <v>#REF!</v>
      </c>
      <c r="AG8" s="42" t="e">
        <f>'C завтраками| Bed and breakfast'!#REF!*0.85</f>
        <v>#REF!</v>
      </c>
      <c r="AH8" s="42" t="e">
        <f>'C завтраками| Bed and breakfast'!#REF!*0.85</f>
        <v>#REF!</v>
      </c>
      <c r="AI8" s="42" t="e">
        <f>'C завтраками| Bed and breakfast'!#REF!*0.85</f>
        <v>#REF!</v>
      </c>
      <c r="AJ8" s="42" t="e">
        <f>'C завтраками| Bed and breakfast'!#REF!*0.85</f>
        <v>#REF!</v>
      </c>
      <c r="AK8" s="42" t="e">
        <f>'C завтраками| Bed and breakfast'!#REF!*0.85</f>
        <v>#REF!</v>
      </c>
      <c r="AL8" s="42" t="e">
        <f>'C завтраками| Bed and breakfast'!#REF!*0.85</f>
        <v>#REF!</v>
      </c>
      <c r="AM8" s="42" t="e">
        <f>'C завтраками| Bed and breakfast'!#REF!*0.85</f>
        <v>#REF!</v>
      </c>
      <c r="AN8" s="42" t="e">
        <f>'C завтраками| Bed and breakfast'!#REF!*0.85</f>
        <v>#REF!</v>
      </c>
      <c r="AO8" s="42" t="e">
        <f>'C завтраками| Bed and breakfast'!#REF!*0.85</f>
        <v>#REF!</v>
      </c>
    </row>
    <row r="9" spans="1:41" s="53" customFormat="1" x14ac:dyDescent="0.2">
      <c r="A9" s="42" t="s">
        <v>84</v>
      </c>
      <c r="B9" s="41"/>
      <c r="C9" s="41"/>
      <c r="D9" s="41"/>
      <c r="E9" s="41"/>
      <c r="F9" s="41"/>
      <c r="G9" s="41"/>
      <c r="H9" s="41"/>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row>
    <row r="10" spans="1:41" s="53" customFormat="1" x14ac:dyDescent="0.2">
      <c r="A10" s="88">
        <f>A7</f>
        <v>1</v>
      </c>
      <c r="B10" s="42">
        <f t="shared" ref="B10:H11" si="1">B7+3000</f>
        <v>13200</v>
      </c>
      <c r="C10" s="42">
        <f t="shared" si="1"/>
        <v>14000</v>
      </c>
      <c r="D10" s="42">
        <f t="shared" si="1"/>
        <v>13200</v>
      </c>
      <c r="E10" s="42">
        <f t="shared" si="1"/>
        <v>14000</v>
      </c>
      <c r="F10" s="42">
        <f t="shared" si="1"/>
        <v>13200</v>
      </c>
      <c r="G10" s="42">
        <f t="shared" si="1"/>
        <v>14000</v>
      </c>
      <c r="H10" s="42">
        <f t="shared" si="1"/>
        <v>13200</v>
      </c>
      <c r="I10" s="42" t="e">
        <f>'C завтраками| Bed and breakfast'!#REF!*0.85</f>
        <v>#REF!</v>
      </c>
      <c r="J10" s="42" t="e">
        <f>'C завтраками| Bed and breakfast'!#REF!*0.85</f>
        <v>#REF!</v>
      </c>
      <c r="K10" s="42" t="e">
        <f>'C завтраками| Bed and breakfast'!#REF!*0.85</f>
        <v>#REF!</v>
      </c>
      <c r="L10" s="42" t="e">
        <f>'C завтраками| Bed and breakfast'!#REF!*0.85</f>
        <v>#REF!</v>
      </c>
      <c r="M10" s="42" t="e">
        <f>'C завтраками| Bed and breakfast'!#REF!*0.85</f>
        <v>#REF!</v>
      </c>
      <c r="N10" s="42" t="e">
        <f>'C завтраками| Bed and breakfast'!#REF!*0.85</f>
        <v>#REF!</v>
      </c>
      <c r="O10" s="42" t="e">
        <f>'C завтраками| Bed and breakfast'!#REF!*0.85</f>
        <v>#REF!</v>
      </c>
      <c r="P10" s="42" t="e">
        <f>'C завтраками| Bed and breakfast'!#REF!*0.85</f>
        <v>#REF!</v>
      </c>
      <c r="Q10" s="42" t="e">
        <f>'C завтраками| Bed and breakfast'!#REF!*0.85</f>
        <v>#REF!</v>
      </c>
      <c r="R10" s="42" t="e">
        <f>'C завтраками| Bed and breakfast'!#REF!*0.85</f>
        <v>#REF!</v>
      </c>
      <c r="S10" s="42" t="e">
        <f>'C завтраками| Bed and breakfast'!#REF!*0.85</f>
        <v>#REF!</v>
      </c>
      <c r="T10" s="42" t="e">
        <f>'C завтраками| Bed and breakfast'!#REF!*0.85</f>
        <v>#REF!</v>
      </c>
      <c r="U10" s="42" t="e">
        <f>'C завтраками| Bed and breakfast'!#REF!*0.85</f>
        <v>#REF!</v>
      </c>
      <c r="V10" s="42" t="e">
        <f>'C завтраками| Bed and breakfast'!#REF!*0.85</f>
        <v>#REF!</v>
      </c>
      <c r="W10" s="42" t="e">
        <f>'C завтраками| Bed and breakfast'!#REF!*0.85</f>
        <v>#REF!</v>
      </c>
      <c r="X10" s="42" t="e">
        <f>'C завтраками| Bed and breakfast'!#REF!*0.85</f>
        <v>#REF!</v>
      </c>
      <c r="Y10" s="42" t="e">
        <f>'C завтраками| Bed and breakfast'!#REF!*0.85</f>
        <v>#REF!</v>
      </c>
      <c r="Z10" s="42" t="e">
        <f>'C завтраками| Bed and breakfast'!#REF!*0.85</f>
        <v>#REF!</v>
      </c>
      <c r="AA10" s="42" t="e">
        <f>'C завтраками| Bed and breakfast'!#REF!*0.85</f>
        <v>#REF!</v>
      </c>
      <c r="AB10" s="42" t="e">
        <f>'C завтраками| Bed and breakfast'!#REF!*0.85</f>
        <v>#REF!</v>
      </c>
      <c r="AC10" s="42" t="e">
        <f>'C завтраками| Bed and breakfast'!#REF!*0.85</f>
        <v>#REF!</v>
      </c>
      <c r="AD10" s="42" t="e">
        <f>'C завтраками| Bed and breakfast'!#REF!*0.85</f>
        <v>#REF!</v>
      </c>
      <c r="AE10" s="42" t="e">
        <f>'C завтраками| Bed and breakfast'!#REF!*0.85</f>
        <v>#REF!</v>
      </c>
      <c r="AF10" s="42" t="e">
        <f>'C завтраками| Bed and breakfast'!#REF!*0.85</f>
        <v>#REF!</v>
      </c>
      <c r="AG10" s="42" t="e">
        <f>'C завтраками| Bed and breakfast'!#REF!*0.85</f>
        <v>#REF!</v>
      </c>
      <c r="AH10" s="42" t="e">
        <f>'C завтраками| Bed and breakfast'!#REF!*0.85</f>
        <v>#REF!</v>
      </c>
      <c r="AI10" s="42" t="e">
        <f>'C завтраками| Bed and breakfast'!#REF!*0.85</f>
        <v>#REF!</v>
      </c>
      <c r="AJ10" s="42" t="e">
        <f>'C завтраками| Bed and breakfast'!#REF!*0.85</f>
        <v>#REF!</v>
      </c>
      <c r="AK10" s="42" t="e">
        <f>'C завтраками| Bed and breakfast'!#REF!*0.85</f>
        <v>#REF!</v>
      </c>
      <c r="AL10" s="42" t="e">
        <f>'C завтраками| Bed and breakfast'!#REF!*0.85</f>
        <v>#REF!</v>
      </c>
      <c r="AM10" s="42" t="e">
        <f>'C завтраками| Bed and breakfast'!#REF!*0.85</f>
        <v>#REF!</v>
      </c>
      <c r="AN10" s="42" t="e">
        <f>'C завтраками| Bed and breakfast'!#REF!*0.85</f>
        <v>#REF!</v>
      </c>
      <c r="AO10" s="42" t="e">
        <f>'C завтраками| Bed and breakfast'!#REF!*0.85</f>
        <v>#REF!</v>
      </c>
    </row>
    <row r="11" spans="1:41" s="53" customFormat="1" x14ac:dyDescent="0.2">
      <c r="A11" s="88">
        <f>A8</f>
        <v>2</v>
      </c>
      <c r="B11" s="42">
        <f t="shared" si="1"/>
        <v>14200</v>
      </c>
      <c r="C11" s="42">
        <f t="shared" si="1"/>
        <v>15000</v>
      </c>
      <c r="D11" s="42">
        <f t="shared" si="1"/>
        <v>14200</v>
      </c>
      <c r="E11" s="42">
        <f t="shared" si="1"/>
        <v>15000</v>
      </c>
      <c r="F11" s="42">
        <f t="shared" si="1"/>
        <v>14200</v>
      </c>
      <c r="G11" s="42">
        <f t="shared" si="1"/>
        <v>15000</v>
      </c>
      <c r="H11" s="42">
        <f t="shared" si="1"/>
        <v>14200</v>
      </c>
      <c r="I11" s="42" t="e">
        <f>'C завтраками| Bed and breakfast'!#REF!*0.85</f>
        <v>#REF!</v>
      </c>
      <c r="J11" s="42" t="e">
        <f>'C завтраками| Bed and breakfast'!#REF!*0.85</f>
        <v>#REF!</v>
      </c>
      <c r="K11" s="42" t="e">
        <f>'C завтраками| Bed and breakfast'!#REF!*0.85</f>
        <v>#REF!</v>
      </c>
      <c r="L11" s="42" t="e">
        <f>'C завтраками| Bed and breakfast'!#REF!*0.85</f>
        <v>#REF!</v>
      </c>
      <c r="M11" s="42" t="e">
        <f>'C завтраками| Bed and breakfast'!#REF!*0.85</f>
        <v>#REF!</v>
      </c>
      <c r="N11" s="42" t="e">
        <f>'C завтраками| Bed and breakfast'!#REF!*0.85</f>
        <v>#REF!</v>
      </c>
      <c r="O11" s="42" t="e">
        <f>'C завтраками| Bed and breakfast'!#REF!*0.85</f>
        <v>#REF!</v>
      </c>
      <c r="P11" s="42" t="e">
        <f>'C завтраками| Bed and breakfast'!#REF!*0.85</f>
        <v>#REF!</v>
      </c>
      <c r="Q11" s="42" t="e">
        <f>'C завтраками| Bed and breakfast'!#REF!*0.85</f>
        <v>#REF!</v>
      </c>
      <c r="R11" s="42" t="e">
        <f>'C завтраками| Bed and breakfast'!#REF!*0.85</f>
        <v>#REF!</v>
      </c>
      <c r="S11" s="42" t="e">
        <f>'C завтраками| Bed and breakfast'!#REF!*0.85</f>
        <v>#REF!</v>
      </c>
      <c r="T11" s="42" t="e">
        <f>'C завтраками| Bed and breakfast'!#REF!*0.85</f>
        <v>#REF!</v>
      </c>
      <c r="U11" s="42" t="e">
        <f>'C завтраками| Bed and breakfast'!#REF!*0.85</f>
        <v>#REF!</v>
      </c>
      <c r="V11" s="42" t="e">
        <f>'C завтраками| Bed and breakfast'!#REF!*0.85</f>
        <v>#REF!</v>
      </c>
      <c r="W11" s="42" t="e">
        <f>'C завтраками| Bed and breakfast'!#REF!*0.85</f>
        <v>#REF!</v>
      </c>
      <c r="X11" s="42" t="e">
        <f>'C завтраками| Bed and breakfast'!#REF!*0.85</f>
        <v>#REF!</v>
      </c>
      <c r="Y11" s="42" t="e">
        <f>'C завтраками| Bed and breakfast'!#REF!*0.85</f>
        <v>#REF!</v>
      </c>
      <c r="Z11" s="42" t="e">
        <f>'C завтраками| Bed and breakfast'!#REF!*0.85</f>
        <v>#REF!</v>
      </c>
      <c r="AA11" s="42" t="e">
        <f>'C завтраками| Bed and breakfast'!#REF!*0.85</f>
        <v>#REF!</v>
      </c>
      <c r="AB11" s="42" t="e">
        <f>'C завтраками| Bed and breakfast'!#REF!*0.85</f>
        <v>#REF!</v>
      </c>
      <c r="AC11" s="42" t="e">
        <f>'C завтраками| Bed and breakfast'!#REF!*0.85</f>
        <v>#REF!</v>
      </c>
      <c r="AD11" s="42" t="e">
        <f>'C завтраками| Bed and breakfast'!#REF!*0.85</f>
        <v>#REF!</v>
      </c>
      <c r="AE11" s="42" t="e">
        <f>'C завтраками| Bed and breakfast'!#REF!*0.85</f>
        <v>#REF!</v>
      </c>
      <c r="AF11" s="42" t="e">
        <f>'C завтраками| Bed and breakfast'!#REF!*0.85</f>
        <v>#REF!</v>
      </c>
      <c r="AG11" s="42" t="e">
        <f>'C завтраками| Bed and breakfast'!#REF!*0.85</f>
        <v>#REF!</v>
      </c>
      <c r="AH11" s="42" t="e">
        <f>'C завтраками| Bed and breakfast'!#REF!*0.85</f>
        <v>#REF!</v>
      </c>
      <c r="AI11" s="42" t="e">
        <f>'C завтраками| Bed and breakfast'!#REF!*0.85</f>
        <v>#REF!</v>
      </c>
      <c r="AJ11" s="42" t="e">
        <f>'C завтраками| Bed and breakfast'!#REF!*0.85</f>
        <v>#REF!</v>
      </c>
      <c r="AK11" s="42" t="e">
        <f>'C завтраками| Bed and breakfast'!#REF!*0.85</f>
        <v>#REF!</v>
      </c>
      <c r="AL11" s="42" t="e">
        <f>'C завтраками| Bed and breakfast'!#REF!*0.85</f>
        <v>#REF!</v>
      </c>
      <c r="AM11" s="42" t="e">
        <f>'C завтраками| Bed and breakfast'!#REF!*0.85</f>
        <v>#REF!</v>
      </c>
      <c r="AN11" s="42" t="e">
        <f>'C завтраками| Bed and breakfast'!#REF!*0.85</f>
        <v>#REF!</v>
      </c>
      <c r="AO11" s="42" t="e">
        <f>'C завтраками| Bed and breakfast'!#REF!*0.85</f>
        <v>#REF!</v>
      </c>
    </row>
    <row r="12" spans="1:41" s="53" customFormat="1" x14ac:dyDescent="0.2">
      <c r="A12" s="42" t="s">
        <v>85</v>
      </c>
      <c r="B12" s="41"/>
      <c r="C12" s="41"/>
      <c r="D12" s="41"/>
      <c r="E12" s="41"/>
      <c r="F12" s="41"/>
      <c r="G12" s="41"/>
      <c r="H12" s="41"/>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row>
    <row r="13" spans="1:41" s="53" customFormat="1" x14ac:dyDescent="0.2">
      <c r="A13" s="88">
        <f>A7</f>
        <v>1</v>
      </c>
      <c r="B13" s="42">
        <f t="shared" ref="B13:H13" si="2">B7+4000</f>
        <v>14200</v>
      </c>
      <c r="C13" s="42">
        <f t="shared" si="2"/>
        <v>15000</v>
      </c>
      <c r="D13" s="42">
        <f t="shared" si="2"/>
        <v>14200</v>
      </c>
      <c r="E13" s="42">
        <f t="shared" si="2"/>
        <v>15000</v>
      </c>
      <c r="F13" s="42">
        <f t="shared" si="2"/>
        <v>14200</v>
      </c>
      <c r="G13" s="42">
        <f t="shared" si="2"/>
        <v>15000</v>
      </c>
      <c r="H13" s="42">
        <f t="shared" si="2"/>
        <v>14200</v>
      </c>
      <c r="I13" s="42" t="e">
        <f>'C завтраками| Bed and breakfast'!#REF!*0.85</f>
        <v>#REF!</v>
      </c>
      <c r="J13" s="42" t="e">
        <f>'C завтраками| Bed and breakfast'!#REF!*0.85</f>
        <v>#REF!</v>
      </c>
      <c r="K13" s="42" t="e">
        <f>'C завтраками| Bed and breakfast'!#REF!*0.85</f>
        <v>#REF!</v>
      </c>
      <c r="L13" s="42" t="e">
        <f>'C завтраками| Bed and breakfast'!#REF!*0.85</f>
        <v>#REF!</v>
      </c>
      <c r="M13" s="42" t="e">
        <f>'C завтраками| Bed and breakfast'!#REF!*0.85</f>
        <v>#REF!</v>
      </c>
      <c r="N13" s="42" t="e">
        <f>'C завтраками| Bed and breakfast'!#REF!*0.85</f>
        <v>#REF!</v>
      </c>
      <c r="O13" s="42" t="e">
        <f>'C завтраками| Bed and breakfast'!#REF!*0.85</f>
        <v>#REF!</v>
      </c>
      <c r="P13" s="42" t="e">
        <f>'C завтраками| Bed and breakfast'!#REF!*0.85</f>
        <v>#REF!</v>
      </c>
      <c r="Q13" s="42" t="e">
        <f>'C завтраками| Bed and breakfast'!#REF!*0.85</f>
        <v>#REF!</v>
      </c>
      <c r="R13" s="42" t="e">
        <f>'C завтраками| Bed and breakfast'!#REF!*0.85</f>
        <v>#REF!</v>
      </c>
      <c r="S13" s="42" t="e">
        <f>'C завтраками| Bed and breakfast'!#REF!*0.85</f>
        <v>#REF!</v>
      </c>
      <c r="T13" s="42" t="e">
        <f>'C завтраками| Bed and breakfast'!#REF!*0.85</f>
        <v>#REF!</v>
      </c>
      <c r="U13" s="42" t="e">
        <f>'C завтраками| Bed and breakfast'!#REF!*0.85</f>
        <v>#REF!</v>
      </c>
      <c r="V13" s="42" t="e">
        <f>'C завтраками| Bed and breakfast'!#REF!*0.85</f>
        <v>#REF!</v>
      </c>
      <c r="W13" s="42" t="e">
        <f>'C завтраками| Bed and breakfast'!#REF!*0.85</f>
        <v>#REF!</v>
      </c>
      <c r="X13" s="42" t="e">
        <f>'C завтраками| Bed and breakfast'!#REF!*0.85</f>
        <v>#REF!</v>
      </c>
      <c r="Y13" s="42" t="e">
        <f>'C завтраками| Bed and breakfast'!#REF!*0.85</f>
        <v>#REF!</v>
      </c>
      <c r="Z13" s="42" t="e">
        <f>'C завтраками| Bed and breakfast'!#REF!*0.85</f>
        <v>#REF!</v>
      </c>
      <c r="AA13" s="42" t="e">
        <f>'C завтраками| Bed and breakfast'!#REF!*0.85</f>
        <v>#REF!</v>
      </c>
      <c r="AB13" s="42" t="e">
        <f>'C завтраками| Bed and breakfast'!#REF!*0.85</f>
        <v>#REF!</v>
      </c>
      <c r="AC13" s="42" t="e">
        <f>'C завтраками| Bed and breakfast'!#REF!*0.85</f>
        <v>#REF!</v>
      </c>
      <c r="AD13" s="42" t="e">
        <f>'C завтраками| Bed and breakfast'!#REF!*0.85</f>
        <v>#REF!</v>
      </c>
      <c r="AE13" s="42" t="e">
        <f>'C завтраками| Bed and breakfast'!#REF!*0.85</f>
        <v>#REF!</v>
      </c>
      <c r="AF13" s="42" t="e">
        <f>'C завтраками| Bed and breakfast'!#REF!*0.85</f>
        <v>#REF!</v>
      </c>
      <c r="AG13" s="42" t="e">
        <f>'C завтраками| Bed and breakfast'!#REF!*0.85</f>
        <v>#REF!</v>
      </c>
      <c r="AH13" s="42" t="e">
        <f>'C завтраками| Bed and breakfast'!#REF!*0.85</f>
        <v>#REF!</v>
      </c>
      <c r="AI13" s="42" t="e">
        <f>'C завтраками| Bed and breakfast'!#REF!*0.85</f>
        <v>#REF!</v>
      </c>
      <c r="AJ13" s="42" t="e">
        <f>'C завтраками| Bed and breakfast'!#REF!*0.85</f>
        <v>#REF!</v>
      </c>
      <c r="AK13" s="42" t="e">
        <f>'C завтраками| Bed and breakfast'!#REF!*0.85</f>
        <v>#REF!</v>
      </c>
      <c r="AL13" s="42" t="e">
        <f>'C завтраками| Bed and breakfast'!#REF!*0.85</f>
        <v>#REF!</v>
      </c>
      <c r="AM13" s="42" t="e">
        <f>'C завтраками| Bed and breakfast'!#REF!*0.85</f>
        <v>#REF!</v>
      </c>
      <c r="AN13" s="42" t="e">
        <f>'C завтраками| Bed and breakfast'!#REF!*0.85</f>
        <v>#REF!</v>
      </c>
      <c r="AO13" s="42" t="e">
        <f>'C завтраками| Bed and breakfast'!#REF!*0.85</f>
        <v>#REF!</v>
      </c>
    </row>
    <row r="14" spans="1:41" s="53" customFormat="1" x14ac:dyDescent="0.2">
      <c r="A14" s="88">
        <f>A8</f>
        <v>2</v>
      </c>
      <c r="B14" s="42">
        <f t="shared" ref="B14:H14" si="3">B13+1000</f>
        <v>15200</v>
      </c>
      <c r="C14" s="42">
        <f t="shared" si="3"/>
        <v>16000</v>
      </c>
      <c r="D14" s="42">
        <f t="shared" si="3"/>
        <v>15200</v>
      </c>
      <c r="E14" s="42">
        <f t="shared" si="3"/>
        <v>16000</v>
      </c>
      <c r="F14" s="42">
        <f t="shared" si="3"/>
        <v>15200</v>
      </c>
      <c r="G14" s="42">
        <f t="shared" si="3"/>
        <v>16000</v>
      </c>
      <c r="H14" s="42">
        <f t="shared" si="3"/>
        <v>15200</v>
      </c>
      <c r="I14" s="42" t="e">
        <f>'C завтраками| Bed and breakfast'!#REF!*0.85</f>
        <v>#REF!</v>
      </c>
      <c r="J14" s="42" t="e">
        <f>'C завтраками| Bed and breakfast'!#REF!*0.85</f>
        <v>#REF!</v>
      </c>
      <c r="K14" s="42" t="e">
        <f>'C завтраками| Bed and breakfast'!#REF!*0.85</f>
        <v>#REF!</v>
      </c>
      <c r="L14" s="42" t="e">
        <f>'C завтраками| Bed and breakfast'!#REF!*0.85</f>
        <v>#REF!</v>
      </c>
      <c r="M14" s="42" t="e">
        <f>'C завтраками| Bed and breakfast'!#REF!*0.85</f>
        <v>#REF!</v>
      </c>
      <c r="N14" s="42" t="e">
        <f>'C завтраками| Bed and breakfast'!#REF!*0.85</f>
        <v>#REF!</v>
      </c>
      <c r="O14" s="42" t="e">
        <f>'C завтраками| Bed and breakfast'!#REF!*0.85</f>
        <v>#REF!</v>
      </c>
      <c r="P14" s="42" t="e">
        <f>'C завтраками| Bed and breakfast'!#REF!*0.85</f>
        <v>#REF!</v>
      </c>
      <c r="Q14" s="42" t="e">
        <f>'C завтраками| Bed and breakfast'!#REF!*0.85</f>
        <v>#REF!</v>
      </c>
      <c r="R14" s="42" t="e">
        <f>'C завтраками| Bed and breakfast'!#REF!*0.85</f>
        <v>#REF!</v>
      </c>
      <c r="S14" s="42" t="e">
        <f>'C завтраками| Bed and breakfast'!#REF!*0.85</f>
        <v>#REF!</v>
      </c>
      <c r="T14" s="42" t="e">
        <f>'C завтраками| Bed and breakfast'!#REF!*0.85</f>
        <v>#REF!</v>
      </c>
      <c r="U14" s="42" t="e">
        <f>'C завтраками| Bed and breakfast'!#REF!*0.85</f>
        <v>#REF!</v>
      </c>
      <c r="V14" s="42" t="e">
        <f>'C завтраками| Bed and breakfast'!#REF!*0.85</f>
        <v>#REF!</v>
      </c>
      <c r="W14" s="42" t="e">
        <f>'C завтраками| Bed and breakfast'!#REF!*0.85</f>
        <v>#REF!</v>
      </c>
      <c r="X14" s="42" t="e">
        <f>'C завтраками| Bed and breakfast'!#REF!*0.85</f>
        <v>#REF!</v>
      </c>
      <c r="Y14" s="42" t="e">
        <f>'C завтраками| Bed and breakfast'!#REF!*0.85</f>
        <v>#REF!</v>
      </c>
      <c r="Z14" s="42" t="e">
        <f>'C завтраками| Bed and breakfast'!#REF!*0.85</f>
        <v>#REF!</v>
      </c>
      <c r="AA14" s="42" t="e">
        <f>'C завтраками| Bed and breakfast'!#REF!*0.85</f>
        <v>#REF!</v>
      </c>
      <c r="AB14" s="42" t="e">
        <f>'C завтраками| Bed and breakfast'!#REF!*0.85</f>
        <v>#REF!</v>
      </c>
      <c r="AC14" s="42" t="e">
        <f>'C завтраками| Bed and breakfast'!#REF!*0.85</f>
        <v>#REF!</v>
      </c>
      <c r="AD14" s="42" t="e">
        <f>'C завтраками| Bed and breakfast'!#REF!*0.85</f>
        <v>#REF!</v>
      </c>
      <c r="AE14" s="42" t="e">
        <f>'C завтраками| Bed and breakfast'!#REF!*0.85</f>
        <v>#REF!</v>
      </c>
      <c r="AF14" s="42" t="e">
        <f>'C завтраками| Bed and breakfast'!#REF!*0.85</f>
        <v>#REF!</v>
      </c>
      <c r="AG14" s="42" t="e">
        <f>'C завтраками| Bed and breakfast'!#REF!*0.85</f>
        <v>#REF!</v>
      </c>
      <c r="AH14" s="42" t="e">
        <f>'C завтраками| Bed and breakfast'!#REF!*0.85</f>
        <v>#REF!</v>
      </c>
      <c r="AI14" s="42" t="e">
        <f>'C завтраками| Bed and breakfast'!#REF!*0.85</f>
        <v>#REF!</v>
      </c>
      <c r="AJ14" s="42" t="e">
        <f>'C завтраками| Bed and breakfast'!#REF!*0.85</f>
        <v>#REF!</v>
      </c>
      <c r="AK14" s="42" t="e">
        <f>'C завтраками| Bed and breakfast'!#REF!*0.85</f>
        <v>#REF!</v>
      </c>
      <c r="AL14" s="42" t="e">
        <f>'C завтраками| Bed and breakfast'!#REF!*0.85</f>
        <v>#REF!</v>
      </c>
      <c r="AM14" s="42" t="e">
        <f>'C завтраками| Bed and breakfast'!#REF!*0.85</f>
        <v>#REF!</v>
      </c>
      <c r="AN14" s="42" t="e">
        <f>'C завтраками| Bed and breakfast'!#REF!*0.85</f>
        <v>#REF!</v>
      </c>
      <c r="AO14" s="42" t="e">
        <f>'C завтраками| Bed and breakfast'!#REF!*0.85</f>
        <v>#REF!</v>
      </c>
    </row>
    <row r="15" spans="1:41" s="53" customFormat="1" x14ac:dyDescent="0.2">
      <c r="A15" s="42" t="s">
        <v>86</v>
      </c>
      <c r="B15" s="41"/>
      <c r="C15" s="41"/>
      <c r="D15" s="41"/>
      <c r="E15" s="41"/>
      <c r="F15" s="41"/>
      <c r="G15" s="41"/>
      <c r="H15" s="41"/>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row>
    <row r="16" spans="1:41" s="53" customFormat="1" x14ac:dyDescent="0.2">
      <c r="A16" s="88">
        <f>A7</f>
        <v>1</v>
      </c>
      <c r="B16" s="42">
        <f t="shared" ref="B16:H16" si="4">B7+6000</f>
        <v>16200</v>
      </c>
      <c r="C16" s="42">
        <f t="shared" si="4"/>
        <v>17000</v>
      </c>
      <c r="D16" s="42">
        <f t="shared" si="4"/>
        <v>16200</v>
      </c>
      <c r="E16" s="42">
        <f t="shared" si="4"/>
        <v>17000</v>
      </c>
      <c r="F16" s="42">
        <f t="shared" si="4"/>
        <v>16200</v>
      </c>
      <c r="G16" s="42">
        <f t="shared" si="4"/>
        <v>17000</v>
      </c>
      <c r="H16" s="42">
        <f t="shared" si="4"/>
        <v>16200</v>
      </c>
      <c r="I16" s="42" t="e">
        <f>'C завтраками| Bed and breakfast'!#REF!*0.85</f>
        <v>#REF!</v>
      </c>
      <c r="J16" s="42" t="e">
        <f>'C завтраками| Bed and breakfast'!#REF!*0.85</f>
        <v>#REF!</v>
      </c>
      <c r="K16" s="42" t="e">
        <f>'C завтраками| Bed and breakfast'!#REF!*0.85</f>
        <v>#REF!</v>
      </c>
      <c r="L16" s="42" t="e">
        <f>'C завтраками| Bed and breakfast'!#REF!*0.85</f>
        <v>#REF!</v>
      </c>
      <c r="M16" s="42" t="e">
        <f>'C завтраками| Bed and breakfast'!#REF!*0.85</f>
        <v>#REF!</v>
      </c>
      <c r="N16" s="42" t="e">
        <f>'C завтраками| Bed and breakfast'!#REF!*0.85</f>
        <v>#REF!</v>
      </c>
      <c r="O16" s="42" t="e">
        <f>'C завтраками| Bed and breakfast'!#REF!*0.85</f>
        <v>#REF!</v>
      </c>
      <c r="P16" s="42" t="e">
        <f>'C завтраками| Bed and breakfast'!#REF!*0.85</f>
        <v>#REF!</v>
      </c>
      <c r="Q16" s="42" t="e">
        <f>'C завтраками| Bed and breakfast'!#REF!*0.85</f>
        <v>#REF!</v>
      </c>
      <c r="R16" s="42" t="e">
        <f>'C завтраками| Bed and breakfast'!#REF!*0.85</f>
        <v>#REF!</v>
      </c>
      <c r="S16" s="42" t="e">
        <f>'C завтраками| Bed and breakfast'!#REF!*0.85</f>
        <v>#REF!</v>
      </c>
      <c r="T16" s="42" t="e">
        <f>'C завтраками| Bed and breakfast'!#REF!*0.85</f>
        <v>#REF!</v>
      </c>
      <c r="U16" s="42" t="e">
        <f>'C завтраками| Bed and breakfast'!#REF!*0.85</f>
        <v>#REF!</v>
      </c>
      <c r="V16" s="42" t="e">
        <f>'C завтраками| Bed and breakfast'!#REF!*0.85</f>
        <v>#REF!</v>
      </c>
      <c r="W16" s="42" t="e">
        <f>'C завтраками| Bed and breakfast'!#REF!*0.85</f>
        <v>#REF!</v>
      </c>
      <c r="X16" s="42" t="e">
        <f>'C завтраками| Bed and breakfast'!#REF!*0.85</f>
        <v>#REF!</v>
      </c>
      <c r="Y16" s="42" t="e">
        <f>'C завтраками| Bed and breakfast'!#REF!*0.85</f>
        <v>#REF!</v>
      </c>
      <c r="Z16" s="42" t="e">
        <f>'C завтраками| Bed and breakfast'!#REF!*0.85</f>
        <v>#REF!</v>
      </c>
      <c r="AA16" s="42" t="e">
        <f>'C завтраками| Bed and breakfast'!#REF!*0.85</f>
        <v>#REF!</v>
      </c>
      <c r="AB16" s="42" t="e">
        <f>'C завтраками| Bed and breakfast'!#REF!*0.85</f>
        <v>#REF!</v>
      </c>
      <c r="AC16" s="42" t="e">
        <f>'C завтраками| Bed and breakfast'!#REF!*0.85</f>
        <v>#REF!</v>
      </c>
      <c r="AD16" s="42" t="e">
        <f>'C завтраками| Bed and breakfast'!#REF!*0.85</f>
        <v>#REF!</v>
      </c>
      <c r="AE16" s="42" t="e">
        <f>'C завтраками| Bed and breakfast'!#REF!*0.85</f>
        <v>#REF!</v>
      </c>
      <c r="AF16" s="42" t="e">
        <f>'C завтраками| Bed and breakfast'!#REF!*0.85</f>
        <v>#REF!</v>
      </c>
      <c r="AG16" s="42" t="e">
        <f>'C завтраками| Bed and breakfast'!#REF!*0.85</f>
        <v>#REF!</v>
      </c>
      <c r="AH16" s="42" t="e">
        <f>'C завтраками| Bed and breakfast'!#REF!*0.85</f>
        <v>#REF!</v>
      </c>
      <c r="AI16" s="42" t="e">
        <f>'C завтраками| Bed and breakfast'!#REF!*0.85</f>
        <v>#REF!</v>
      </c>
      <c r="AJ16" s="42" t="e">
        <f>'C завтраками| Bed and breakfast'!#REF!*0.85</f>
        <v>#REF!</v>
      </c>
      <c r="AK16" s="42" t="e">
        <f>'C завтраками| Bed and breakfast'!#REF!*0.85</f>
        <v>#REF!</v>
      </c>
      <c r="AL16" s="42" t="e">
        <f>'C завтраками| Bed and breakfast'!#REF!*0.85</f>
        <v>#REF!</v>
      </c>
      <c r="AM16" s="42" t="e">
        <f>'C завтраками| Bed and breakfast'!#REF!*0.85</f>
        <v>#REF!</v>
      </c>
      <c r="AN16" s="42" t="e">
        <f>'C завтраками| Bed and breakfast'!#REF!*0.85</f>
        <v>#REF!</v>
      </c>
      <c r="AO16" s="42" t="e">
        <f>'C завтраками| Bed and breakfast'!#REF!*0.85</f>
        <v>#REF!</v>
      </c>
    </row>
    <row r="17" spans="1:41" s="53" customFormat="1" x14ac:dyDescent="0.2">
      <c r="A17" s="88">
        <f>A8</f>
        <v>2</v>
      </c>
      <c r="B17" s="42">
        <f t="shared" ref="B17:H17" si="5">B16+1000</f>
        <v>17200</v>
      </c>
      <c r="C17" s="42">
        <f t="shared" si="5"/>
        <v>18000</v>
      </c>
      <c r="D17" s="42">
        <f t="shared" si="5"/>
        <v>17200</v>
      </c>
      <c r="E17" s="42">
        <f t="shared" si="5"/>
        <v>18000</v>
      </c>
      <c r="F17" s="42">
        <f t="shared" si="5"/>
        <v>17200</v>
      </c>
      <c r="G17" s="42">
        <f t="shared" si="5"/>
        <v>18000</v>
      </c>
      <c r="H17" s="42">
        <f t="shared" si="5"/>
        <v>17200</v>
      </c>
      <c r="I17" s="42" t="e">
        <f>'C завтраками| Bed and breakfast'!#REF!*0.85</f>
        <v>#REF!</v>
      </c>
      <c r="J17" s="42" t="e">
        <f>'C завтраками| Bed and breakfast'!#REF!*0.85</f>
        <v>#REF!</v>
      </c>
      <c r="K17" s="42" t="e">
        <f>'C завтраками| Bed and breakfast'!#REF!*0.85</f>
        <v>#REF!</v>
      </c>
      <c r="L17" s="42" t="e">
        <f>'C завтраками| Bed and breakfast'!#REF!*0.85</f>
        <v>#REF!</v>
      </c>
      <c r="M17" s="42" t="e">
        <f>'C завтраками| Bed and breakfast'!#REF!*0.85</f>
        <v>#REF!</v>
      </c>
      <c r="N17" s="42" t="e">
        <f>'C завтраками| Bed and breakfast'!#REF!*0.85</f>
        <v>#REF!</v>
      </c>
      <c r="O17" s="42" t="e">
        <f>'C завтраками| Bed and breakfast'!#REF!*0.85</f>
        <v>#REF!</v>
      </c>
      <c r="P17" s="42" t="e">
        <f>'C завтраками| Bed and breakfast'!#REF!*0.85</f>
        <v>#REF!</v>
      </c>
      <c r="Q17" s="42" t="e">
        <f>'C завтраками| Bed and breakfast'!#REF!*0.85</f>
        <v>#REF!</v>
      </c>
      <c r="R17" s="42" t="e">
        <f>'C завтраками| Bed and breakfast'!#REF!*0.85</f>
        <v>#REF!</v>
      </c>
      <c r="S17" s="42" t="e">
        <f>'C завтраками| Bed and breakfast'!#REF!*0.85</f>
        <v>#REF!</v>
      </c>
      <c r="T17" s="42" t="e">
        <f>'C завтраками| Bed and breakfast'!#REF!*0.85</f>
        <v>#REF!</v>
      </c>
      <c r="U17" s="42" t="e">
        <f>'C завтраками| Bed and breakfast'!#REF!*0.85</f>
        <v>#REF!</v>
      </c>
      <c r="V17" s="42" t="e">
        <f>'C завтраками| Bed and breakfast'!#REF!*0.85</f>
        <v>#REF!</v>
      </c>
      <c r="W17" s="42" t="e">
        <f>'C завтраками| Bed and breakfast'!#REF!*0.85</f>
        <v>#REF!</v>
      </c>
      <c r="X17" s="42" t="e">
        <f>'C завтраками| Bed and breakfast'!#REF!*0.85</f>
        <v>#REF!</v>
      </c>
      <c r="Y17" s="42" t="e">
        <f>'C завтраками| Bed and breakfast'!#REF!*0.85</f>
        <v>#REF!</v>
      </c>
      <c r="Z17" s="42" t="e">
        <f>'C завтраками| Bed and breakfast'!#REF!*0.85</f>
        <v>#REF!</v>
      </c>
      <c r="AA17" s="42" t="e">
        <f>'C завтраками| Bed and breakfast'!#REF!*0.85</f>
        <v>#REF!</v>
      </c>
      <c r="AB17" s="42" t="e">
        <f>'C завтраками| Bed and breakfast'!#REF!*0.85</f>
        <v>#REF!</v>
      </c>
      <c r="AC17" s="42" t="e">
        <f>'C завтраками| Bed and breakfast'!#REF!*0.85</f>
        <v>#REF!</v>
      </c>
      <c r="AD17" s="42" t="e">
        <f>'C завтраками| Bed and breakfast'!#REF!*0.85</f>
        <v>#REF!</v>
      </c>
      <c r="AE17" s="42" t="e">
        <f>'C завтраками| Bed and breakfast'!#REF!*0.85</f>
        <v>#REF!</v>
      </c>
      <c r="AF17" s="42" t="e">
        <f>'C завтраками| Bed and breakfast'!#REF!*0.85</f>
        <v>#REF!</v>
      </c>
      <c r="AG17" s="42" t="e">
        <f>'C завтраками| Bed and breakfast'!#REF!*0.85</f>
        <v>#REF!</v>
      </c>
      <c r="AH17" s="42" t="e">
        <f>'C завтраками| Bed and breakfast'!#REF!*0.85</f>
        <v>#REF!</v>
      </c>
      <c r="AI17" s="42" t="e">
        <f>'C завтраками| Bed and breakfast'!#REF!*0.85</f>
        <v>#REF!</v>
      </c>
      <c r="AJ17" s="42" t="e">
        <f>'C завтраками| Bed and breakfast'!#REF!*0.85</f>
        <v>#REF!</v>
      </c>
      <c r="AK17" s="42" t="e">
        <f>'C завтраками| Bed and breakfast'!#REF!*0.85</f>
        <v>#REF!</v>
      </c>
      <c r="AL17" s="42" t="e">
        <f>'C завтраками| Bed and breakfast'!#REF!*0.85</f>
        <v>#REF!</v>
      </c>
      <c r="AM17" s="42" t="e">
        <f>'C завтраками| Bed and breakfast'!#REF!*0.85</f>
        <v>#REF!</v>
      </c>
      <c r="AN17" s="42" t="e">
        <f>'C завтраками| Bed and breakfast'!#REF!*0.85</f>
        <v>#REF!</v>
      </c>
      <c r="AO17" s="42" t="e">
        <f>'C завтраками| Bed and breakfast'!#REF!*0.85</f>
        <v>#REF!</v>
      </c>
    </row>
    <row r="18" spans="1:41" s="53" customFormat="1" x14ac:dyDescent="0.2">
      <c r="A18" s="42" t="s">
        <v>87</v>
      </c>
      <c r="B18" s="41"/>
      <c r="C18" s="41"/>
      <c r="D18" s="41"/>
      <c r="E18" s="41"/>
      <c r="F18" s="41"/>
      <c r="G18" s="41"/>
      <c r="H18" s="41"/>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row>
    <row r="19" spans="1:41" s="53" customFormat="1" x14ac:dyDescent="0.2">
      <c r="A19" s="88" t="s">
        <v>88</v>
      </c>
      <c r="B19" s="42">
        <f t="shared" ref="B19:H19" si="6">B7+21000</f>
        <v>31200</v>
      </c>
      <c r="C19" s="42">
        <f t="shared" si="6"/>
        <v>32000</v>
      </c>
      <c r="D19" s="42">
        <f t="shared" si="6"/>
        <v>31200</v>
      </c>
      <c r="E19" s="42">
        <f t="shared" si="6"/>
        <v>32000</v>
      </c>
      <c r="F19" s="42">
        <f t="shared" si="6"/>
        <v>31200</v>
      </c>
      <c r="G19" s="42">
        <f t="shared" si="6"/>
        <v>32000</v>
      </c>
      <c r="H19" s="42">
        <f t="shared" si="6"/>
        <v>31200</v>
      </c>
      <c r="I19" s="42" t="e">
        <f>'C завтраками| Bed and breakfast'!#REF!*0.85</f>
        <v>#REF!</v>
      </c>
      <c r="J19" s="42" t="e">
        <f>'C завтраками| Bed and breakfast'!#REF!*0.85</f>
        <v>#REF!</v>
      </c>
      <c r="K19" s="42" t="e">
        <f>'C завтраками| Bed and breakfast'!#REF!*0.85</f>
        <v>#REF!</v>
      </c>
      <c r="L19" s="42" t="e">
        <f>'C завтраками| Bed and breakfast'!#REF!*0.85</f>
        <v>#REF!</v>
      </c>
      <c r="M19" s="42" t="e">
        <f>'C завтраками| Bed and breakfast'!#REF!*0.85</f>
        <v>#REF!</v>
      </c>
      <c r="N19" s="42" t="e">
        <f>'C завтраками| Bed and breakfast'!#REF!*0.85</f>
        <v>#REF!</v>
      </c>
      <c r="O19" s="114" t="e">
        <f>'C завтраками| Bed and breakfast'!#REF!*0.85</f>
        <v>#REF!</v>
      </c>
      <c r="P19" s="114" t="e">
        <f>'C завтраками| Bed and breakfast'!#REF!*0.85</f>
        <v>#REF!</v>
      </c>
      <c r="Q19" s="114" t="e">
        <f>'C завтраками| Bed and breakfast'!#REF!*0.85</f>
        <v>#REF!</v>
      </c>
      <c r="R19" s="42" t="e">
        <f>'C завтраками| Bed and breakfast'!#REF!*0.85</f>
        <v>#REF!</v>
      </c>
      <c r="S19" s="42" t="e">
        <f>'C завтраками| Bed and breakfast'!#REF!*0.85</f>
        <v>#REF!</v>
      </c>
      <c r="T19" s="42" t="e">
        <f>'C завтраками| Bed and breakfast'!#REF!*0.85</f>
        <v>#REF!</v>
      </c>
      <c r="U19" s="42" t="e">
        <f>'C завтраками| Bed and breakfast'!#REF!*0.85</f>
        <v>#REF!</v>
      </c>
      <c r="V19" s="42" t="e">
        <f>'C завтраками| Bed and breakfast'!#REF!*0.85</f>
        <v>#REF!</v>
      </c>
      <c r="W19" s="42" t="e">
        <f>'C завтраками| Bed and breakfast'!#REF!*0.85</f>
        <v>#REF!</v>
      </c>
      <c r="X19" s="42" t="e">
        <f>'C завтраками| Bed and breakfast'!#REF!*0.85</f>
        <v>#REF!</v>
      </c>
      <c r="Y19" s="42" t="e">
        <f>'C завтраками| Bed and breakfast'!#REF!*0.85</f>
        <v>#REF!</v>
      </c>
      <c r="Z19" s="42" t="e">
        <f>'C завтраками| Bed and breakfast'!#REF!*0.85</f>
        <v>#REF!</v>
      </c>
      <c r="AA19" s="42" t="e">
        <f>'C завтраками| Bed and breakfast'!#REF!*0.85</f>
        <v>#REF!</v>
      </c>
      <c r="AB19" s="42" t="e">
        <f>'C завтраками| Bed and breakfast'!#REF!*0.85</f>
        <v>#REF!</v>
      </c>
      <c r="AC19" s="42" t="e">
        <f>'C завтраками| Bed and breakfast'!#REF!*0.85</f>
        <v>#REF!</v>
      </c>
      <c r="AD19" s="42" t="e">
        <f>'C завтраками| Bed and breakfast'!#REF!*0.85</f>
        <v>#REF!</v>
      </c>
      <c r="AE19" s="42" t="e">
        <f>'C завтраками| Bed and breakfast'!#REF!*0.85</f>
        <v>#REF!</v>
      </c>
      <c r="AF19" s="42" t="e">
        <f>'C завтраками| Bed and breakfast'!#REF!*0.85</f>
        <v>#REF!</v>
      </c>
      <c r="AG19" s="42" t="e">
        <f>'C завтраками| Bed and breakfast'!#REF!*0.85</f>
        <v>#REF!</v>
      </c>
      <c r="AH19" s="42" t="e">
        <f>'C завтраками| Bed and breakfast'!#REF!*0.85</f>
        <v>#REF!</v>
      </c>
      <c r="AI19" s="42" t="e">
        <f>'C завтраками| Bed and breakfast'!#REF!*0.85</f>
        <v>#REF!</v>
      </c>
      <c r="AJ19" s="42" t="e">
        <f>'C завтраками| Bed and breakfast'!#REF!*0.85</f>
        <v>#REF!</v>
      </c>
      <c r="AK19" s="42" t="e">
        <f>'C завтраками| Bed and breakfast'!#REF!*0.85</f>
        <v>#REF!</v>
      </c>
      <c r="AL19" s="42" t="e">
        <f>'C завтраками| Bed and breakfast'!#REF!*0.85</f>
        <v>#REF!</v>
      </c>
      <c r="AM19" s="42" t="e">
        <f>'C завтраками| Bed and breakfast'!#REF!*0.85</f>
        <v>#REF!</v>
      </c>
      <c r="AN19" s="42" t="e">
        <f>'C завтраками| Bed and breakfast'!#REF!*0.85</f>
        <v>#REF!</v>
      </c>
      <c r="AO19" s="42" t="e">
        <f>'C завтраками| Bed and breakfast'!#REF!*0.85</f>
        <v>#REF!</v>
      </c>
    </row>
    <row r="20" spans="1:41" s="50" customFormat="1" ht="12.75" thickBot="1" x14ac:dyDescent="0.25">
      <c r="A20" s="100"/>
      <c r="B20" s="53"/>
      <c r="C20" s="53"/>
      <c r="D20" s="53"/>
      <c r="E20" s="53"/>
      <c r="F20" s="53"/>
      <c r="G20" s="53"/>
      <c r="H20" s="53"/>
      <c r="I20" s="53"/>
      <c r="J20" s="53"/>
      <c r="K20" s="53"/>
      <c r="L20" s="53"/>
      <c r="M20" s="53"/>
      <c r="N20" s="53"/>
      <c r="O20" s="53"/>
      <c r="P20" s="53"/>
    </row>
    <row r="21" spans="1:41" s="50" customFormat="1" ht="13.5" thickBot="1" x14ac:dyDescent="0.25">
      <c r="A21" s="104" t="s">
        <v>66</v>
      </c>
      <c r="B21"/>
      <c r="C21"/>
      <c r="D21"/>
      <c r="E21"/>
      <c r="F21"/>
      <c r="G21"/>
      <c r="H21"/>
      <c r="I21"/>
      <c r="J21"/>
      <c r="K21" s="55"/>
      <c r="L21" s="55"/>
      <c r="M21" s="55"/>
      <c r="N21" s="55"/>
      <c r="O21" s="55"/>
      <c r="P21" s="55"/>
      <c r="Q21" s="55"/>
      <c r="R21" s="55"/>
      <c r="S21" s="55"/>
      <c r="T21" s="55"/>
      <c r="U21" s="55"/>
      <c r="V21" s="55"/>
      <c r="W21" s="55"/>
    </row>
    <row r="22" spans="1:41" ht="12.75" x14ac:dyDescent="0.2">
      <c r="A22" s="63" t="s">
        <v>78</v>
      </c>
      <c r="B22"/>
      <c r="C22"/>
      <c r="D22"/>
      <c r="E22"/>
      <c r="F22"/>
      <c r="G22"/>
      <c r="H22"/>
      <c r="I22"/>
      <c r="J22"/>
      <c r="K22" s="55"/>
      <c r="L22" s="55"/>
      <c r="M22" s="55"/>
      <c r="N22" s="55"/>
      <c r="O22" s="55"/>
      <c r="P22" s="55"/>
      <c r="Q22" s="55"/>
      <c r="R22" s="55"/>
      <c r="S22" s="55"/>
      <c r="T22" s="55"/>
      <c r="U22" s="55"/>
      <c r="V22" s="55"/>
      <c r="W22" s="55"/>
    </row>
    <row r="23" spans="1:41" ht="9" hidden="1" customHeight="1" x14ac:dyDescent="0.2">
      <c r="A23" s="43" t="s">
        <v>67</v>
      </c>
      <c r="B23"/>
      <c r="C23"/>
      <c r="D23"/>
      <c r="E23"/>
      <c r="F23"/>
      <c r="G23"/>
      <c r="H23"/>
      <c r="I23"/>
      <c r="J23"/>
      <c r="K23"/>
      <c r="L23"/>
      <c r="M23"/>
      <c r="N23"/>
      <c r="O23"/>
      <c r="P23"/>
      <c r="Q23"/>
      <c r="R23" s="55"/>
      <c r="S23" s="55"/>
      <c r="T23" s="55"/>
      <c r="U23" s="55"/>
      <c r="V23" s="55"/>
      <c r="W23" s="55"/>
    </row>
    <row r="24" spans="1:41" ht="10.7" customHeight="1" x14ac:dyDescent="0.2">
      <c r="A24" s="43" t="s">
        <v>89</v>
      </c>
      <c r="B24"/>
      <c r="C24"/>
      <c r="D24"/>
      <c r="E24"/>
      <c r="F24"/>
      <c r="G24"/>
      <c r="H24"/>
      <c r="I24"/>
      <c r="J24"/>
      <c r="K24"/>
      <c r="L24"/>
      <c r="M24"/>
      <c r="N24"/>
      <c r="O24"/>
      <c r="P24"/>
      <c r="Q24"/>
      <c r="R24" s="55"/>
      <c r="S24" s="55"/>
      <c r="T24" s="55"/>
      <c r="U24" s="55"/>
      <c r="V24" s="55"/>
      <c r="W24" s="55"/>
    </row>
    <row r="25" spans="1:41" ht="12.75" x14ac:dyDescent="0.2">
      <c r="A25" s="43" t="s">
        <v>68</v>
      </c>
      <c r="B25"/>
      <c r="C25"/>
      <c r="D25"/>
      <c r="E25"/>
      <c r="F25"/>
      <c r="G25"/>
      <c r="H25"/>
      <c r="I25"/>
      <c r="J25"/>
      <c r="K25"/>
      <c r="L25"/>
      <c r="M25"/>
      <c r="N25"/>
      <c r="O25"/>
      <c r="P25"/>
      <c r="Q25"/>
      <c r="R25" s="55"/>
      <c r="S25" s="55"/>
      <c r="T25" s="55"/>
      <c r="U25" s="55"/>
      <c r="V25" s="55"/>
      <c r="W25" s="55"/>
    </row>
    <row r="26" spans="1:41" ht="13.35" customHeight="1" x14ac:dyDescent="0.2">
      <c r="A26" s="43" t="s">
        <v>69</v>
      </c>
      <c r="B26"/>
      <c r="C26"/>
      <c r="D26"/>
      <c r="E26"/>
      <c r="F26"/>
      <c r="G26"/>
      <c r="H26"/>
      <c r="I26"/>
      <c r="J26"/>
      <c r="K26"/>
      <c r="L26"/>
      <c r="M26"/>
      <c r="N26"/>
      <c r="O26"/>
      <c r="P26"/>
      <c r="Q26"/>
      <c r="R26" s="55"/>
      <c r="S26" s="55"/>
      <c r="T26" s="55"/>
      <c r="U26" s="55"/>
      <c r="V26" s="55"/>
      <c r="W26" s="55"/>
    </row>
    <row r="27" spans="1:41" ht="13.35" customHeight="1" x14ac:dyDescent="0.2">
      <c r="A27" s="43" t="s">
        <v>90</v>
      </c>
      <c r="B27"/>
      <c r="C27"/>
      <c r="D27"/>
      <c r="E27"/>
      <c r="F27"/>
      <c r="G27"/>
      <c r="H27"/>
      <c r="I27"/>
      <c r="J27"/>
      <c r="K27"/>
      <c r="L27"/>
      <c r="M27"/>
      <c r="N27"/>
      <c r="O27"/>
      <c r="P27"/>
      <c r="Q27"/>
      <c r="R27" s="55"/>
      <c r="S27" s="55"/>
      <c r="T27" s="55"/>
      <c r="U27" s="55"/>
      <c r="V27" s="55"/>
      <c r="W27" s="55"/>
    </row>
    <row r="28" spans="1:41" ht="12.6" customHeight="1" thickBot="1" x14ac:dyDescent="0.25">
      <c r="A28" s="3"/>
      <c r="B28"/>
      <c r="C28"/>
      <c r="D28"/>
      <c r="E28"/>
      <c r="F28"/>
      <c r="G28"/>
      <c r="H28"/>
      <c r="I28"/>
      <c r="J28"/>
      <c r="K28"/>
      <c r="L28"/>
      <c r="M28"/>
      <c r="N28"/>
      <c r="O28"/>
      <c r="P28"/>
      <c r="Q28"/>
      <c r="R28" s="55"/>
      <c r="S28" s="55"/>
      <c r="T28" s="55"/>
      <c r="U28" s="55"/>
      <c r="V28" s="55"/>
      <c r="W28" s="55"/>
    </row>
    <row r="29" spans="1:41" ht="13.35" customHeight="1" thickBot="1" x14ac:dyDescent="0.25">
      <c r="A29" s="105" t="s">
        <v>71</v>
      </c>
      <c r="B29"/>
      <c r="C29"/>
      <c r="D29"/>
      <c r="E29"/>
      <c r="F29"/>
      <c r="G29"/>
      <c r="H29"/>
      <c r="I29"/>
      <c r="J29"/>
      <c r="K29"/>
      <c r="L29"/>
      <c r="M29"/>
      <c r="N29"/>
      <c r="O29"/>
      <c r="P29"/>
      <c r="Q29"/>
      <c r="R29" s="55"/>
      <c r="S29" s="55"/>
      <c r="T29" s="55"/>
      <c r="U29" s="55"/>
      <c r="V29" s="55"/>
      <c r="W29" s="55"/>
    </row>
    <row r="30" spans="1:41" ht="11.45" customHeight="1" x14ac:dyDescent="0.2">
      <c r="A30" s="106" t="s">
        <v>93</v>
      </c>
      <c r="B30"/>
      <c r="C30"/>
      <c r="D30"/>
      <c r="E30"/>
      <c r="F30"/>
      <c r="G30"/>
      <c r="H30"/>
      <c r="I30"/>
      <c r="J30"/>
      <c r="K30"/>
      <c r="L30"/>
      <c r="M30"/>
      <c r="N30"/>
      <c r="O30"/>
      <c r="P30"/>
      <c r="Q30"/>
      <c r="R30" s="55"/>
      <c r="S30" s="55"/>
      <c r="T30" s="55"/>
      <c r="U30" s="55"/>
      <c r="V30" s="55"/>
      <c r="W30" s="55"/>
    </row>
    <row r="31" spans="1:41" ht="13.5" thickBot="1" x14ac:dyDescent="0.25">
      <c r="A31" s="3"/>
      <c r="B31"/>
      <c r="C31"/>
      <c r="D31"/>
      <c r="E31"/>
      <c r="F31"/>
      <c r="G31"/>
      <c r="H31"/>
      <c r="I31"/>
      <c r="J31"/>
      <c r="K31"/>
      <c r="L31"/>
      <c r="M31"/>
      <c r="N31"/>
      <c r="O31"/>
      <c r="P31"/>
      <c r="Q31"/>
      <c r="R31" s="55"/>
      <c r="S31" s="55"/>
      <c r="T31" s="55"/>
      <c r="U31" s="55"/>
      <c r="V31" s="55"/>
      <c r="W31" s="55"/>
    </row>
    <row r="32" spans="1:41" ht="13.5" thickBot="1" x14ac:dyDescent="0.25">
      <c r="A32" s="107" t="s">
        <v>70</v>
      </c>
      <c r="B32"/>
      <c r="C32"/>
      <c r="D32"/>
      <c r="E32"/>
      <c r="F32"/>
      <c r="G32"/>
      <c r="H32"/>
      <c r="I32"/>
      <c r="J32"/>
      <c r="K32"/>
      <c r="L32"/>
      <c r="M32"/>
      <c r="N32"/>
      <c r="O32"/>
      <c r="P32"/>
      <c r="Q32"/>
      <c r="R32" s="55"/>
      <c r="S32" s="55"/>
      <c r="T32" s="55"/>
      <c r="U32" s="55"/>
      <c r="V32" s="55"/>
      <c r="W32" s="55"/>
    </row>
    <row r="33" spans="1:23" ht="48" x14ac:dyDescent="0.2">
      <c r="A33" s="70" t="s">
        <v>92</v>
      </c>
      <c r="B33"/>
      <c r="C33"/>
      <c r="D33"/>
      <c r="E33"/>
      <c r="F33"/>
      <c r="G33"/>
      <c r="H33"/>
      <c r="I33"/>
      <c r="J33"/>
      <c r="K33"/>
      <c r="L33"/>
      <c r="M33"/>
      <c r="N33"/>
      <c r="O33"/>
      <c r="P33"/>
      <c r="Q33"/>
      <c r="R33" s="55"/>
      <c r="S33" s="55"/>
      <c r="T33" s="55"/>
      <c r="U33" s="55"/>
      <c r="V33" s="55"/>
      <c r="W33" s="55"/>
    </row>
    <row r="34" spans="1:23" ht="12.75" x14ac:dyDescent="0.2">
      <c r="A34"/>
      <c r="B34"/>
      <c r="C34"/>
      <c r="D34"/>
      <c r="E34"/>
      <c r="F34"/>
      <c r="G34"/>
      <c r="H34"/>
      <c r="I34"/>
      <c r="J34"/>
      <c r="K34"/>
      <c r="L34"/>
      <c r="M34"/>
      <c r="N34"/>
      <c r="O34"/>
      <c r="P34"/>
      <c r="Q34"/>
      <c r="R34" s="55"/>
      <c r="S34" s="55"/>
      <c r="T34" s="55"/>
      <c r="U34" s="55"/>
      <c r="V34" s="55"/>
      <c r="W34" s="55"/>
    </row>
    <row r="35" spans="1:23" x14ac:dyDescent="0.2">
      <c r="M35" s="48"/>
      <c r="Q35" s="48"/>
    </row>
    <row r="36" spans="1:23" x14ac:dyDescent="0.2">
      <c r="M36" s="48"/>
      <c r="Q36" s="48"/>
    </row>
    <row r="37" spans="1:23" x14ac:dyDescent="0.2">
      <c r="M37" s="48"/>
      <c r="Q37" s="48"/>
    </row>
    <row r="38" spans="1:23" x14ac:dyDescent="0.2">
      <c r="M38" s="48"/>
      <c r="Q38" s="48"/>
    </row>
    <row r="39" spans="1:23" x14ac:dyDescent="0.2">
      <c r="M39" s="48"/>
      <c r="Q39" s="48"/>
    </row>
    <row r="40" spans="1:23" x14ac:dyDescent="0.2">
      <c r="M40" s="48"/>
      <c r="Q40" s="48"/>
    </row>
    <row r="41" spans="1:23" x14ac:dyDescent="0.2">
      <c r="M41" s="48"/>
      <c r="Q41" s="48"/>
    </row>
    <row r="42" spans="1:23" x14ac:dyDescent="0.2">
      <c r="M42" s="48"/>
      <c r="Q42" s="48"/>
    </row>
    <row r="43" spans="1:23" x14ac:dyDescent="0.2">
      <c r="M43" s="48"/>
      <c r="Q43" s="48"/>
    </row>
    <row r="44" spans="1:23" x14ac:dyDescent="0.2">
      <c r="M44" s="48"/>
      <c r="Q44" s="48"/>
    </row>
    <row r="45" spans="1:23" x14ac:dyDescent="0.2">
      <c r="M45" s="48"/>
      <c r="Q45" s="48"/>
    </row>
    <row r="46" spans="1:23" x14ac:dyDescent="0.2">
      <c r="M46" s="48"/>
      <c r="Q46" s="48"/>
    </row>
    <row r="47" spans="1:23" x14ac:dyDescent="0.2">
      <c r="M47" s="48"/>
      <c r="Q47" s="48"/>
    </row>
    <row r="48" spans="1:23" x14ac:dyDescent="0.2">
      <c r="M48" s="48"/>
      <c r="Q48" s="48"/>
    </row>
    <row r="49" spans="13:17" x14ac:dyDescent="0.2">
      <c r="M49" s="48"/>
      <c r="Q49" s="48"/>
    </row>
    <row r="50" spans="13:17" x14ac:dyDescent="0.2">
      <c r="M50" s="48"/>
      <c r="Q50" s="48"/>
    </row>
    <row r="51" spans="13:17" x14ac:dyDescent="0.2">
      <c r="M51" s="48"/>
      <c r="Q51" s="48"/>
    </row>
    <row r="52" spans="13:17" x14ac:dyDescent="0.2">
      <c r="M52" s="48"/>
      <c r="Q52" s="48"/>
    </row>
    <row r="53" spans="13:17" x14ac:dyDescent="0.2">
      <c r="M53" s="48"/>
      <c r="Q53" s="48"/>
    </row>
    <row r="54" spans="13:17" x14ac:dyDescent="0.2">
      <c r="M54" s="48"/>
      <c r="Q54" s="48"/>
    </row>
    <row r="55" spans="13:17" x14ac:dyDescent="0.2">
      <c r="M55" s="48"/>
      <c r="Q55" s="48"/>
    </row>
    <row r="56" spans="13:17" x14ac:dyDescent="0.2">
      <c r="M56" s="48"/>
      <c r="Q56" s="48"/>
    </row>
    <row r="57" spans="13:17" x14ac:dyDescent="0.2">
      <c r="M57" s="48"/>
      <c r="Q57" s="48"/>
    </row>
    <row r="58" spans="13:17" x14ac:dyDescent="0.2">
      <c r="M58" s="48"/>
      <c r="Q58" s="48"/>
    </row>
    <row r="59" spans="13:17" x14ac:dyDescent="0.2">
      <c r="M59" s="48"/>
      <c r="Q59" s="48"/>
    </row>
    <row r="60" spans="13:17" x14ac:dyDescent="0.2">
      <c r="M60" s="48"/>
      <c r="Q60" s="48"/>
    </row>
    <row r="61" spans="13:17" x14ac:dyDescent="0.2">
      <c r="M61" s="48"/>
      <c r="Q61" s="48"/>
    </row>
    <row r="62" spans="13:17" x14ac:dyDescent="0.2">
      <c r="M62" s="48"/>
      <c r="Q62" s="48"/>
    </row>
    <row r="63" spans="13:17" x14ac:dyDescent="0.2">
      <c r="M63" s="48"/>
      <c r="Q63" s="48"/>
    </row>
    <row r="64" spans="13:17" x14ac:dyDescent="0.2">
      <c r="M64" s="48"/>
      <c r="Q64" s="48"/>
    </row>
    <row r="65" spans="13:17" x14ac:dyDescent="0.2">
      <c r="M65" s="48"/>
      <c r="Q65" s="48"/>
    </row>
    <row r="66" spans="13:17" x14ac:dyDescent="0.2">
      <c r="M66" s="48"/>
      <c r="Q66" s="48"/>
    </row>
    <row r="67" spans="13:17" x14ac:dyDescent="0.2">
      <c r="M67" s="48"/>
      <c r="Q67" s="48"/>
    </row>
    <row r="68" spans="13:17" x14ac:dyDescent="0.2">
      <c r="M68" s="48"/>
      <c r="Q68" s="48"/>
    </row>
    <row r="69" spans="13:17" x14ac:dyDescent="0.2">
      <c r="M69" s="48"/>
      <c r="Q69" s="48"/>
    </row>
    <row r="70" spans="13:17" x14ac:dyDescent="0.2">
      <c r="M70" s="48"/>
      <c r="Q70" s="48"/>
    </row>
    <row r="71" spans="13:17" x14ac:dyDescent="0.2">
      <c r="M71" s="48"/>
      <c r="Q71" s="48"/>
    </row>
    <row r="72" spans="13:17" x14ac:dyDescent="0.2">
      <c r="M72" s="48"/>
      <c r="Q72" s="48"/>
    </row>
    <row r="73" spans="13:17" x14ac:dyDescent="0.2">
      <c r="M73" s="48"/>
      <c r="Q73" s="48"/>
    </row>
    <row r="74" spans="13:17" x14ac:dyDescent="0.2">
      <c r="M74" s="48"/>
      <c r="Q74" s="48"/>
    </row>
    <row r="75" spans="13:17" x14ac:dyDescent="0.2">
      <c r="M75" s="48"/>
      <c r="Q75" s="48"/>
    </row>
    <row r="76" spans="13:17" x14ac:dyDescent="0.2">
      <c r="M76" s="48"/>
      <c r="Q76" s="48"/>
    </row>
    <row r="77" spans="13:17" x14ac:dyDescent="0.2">
      <c r="M77" s="48"/>
      <c r="Q77" s="48"/>
    </row>
    <row r="78" spans="13:17" x14ac:dyDescent="0.2">
      <c r="M78" s="48"/>
      <c r="Q78" s="48"/>
    </row>
    <row r="79" spans="13:17" x14ac:dyDescent="0.2">
      <c r="M79" s="48"/>
      <c r="Q79" s="48"/>
    </row>
    <row r="80" spans="13:17" x14ac:dyDescent="0.2">
      <c r="M80" s="48"/>
      <c r="Q80" s="48"/>
    </row>
    <row r="81" spans="13:17" x14ac:dyDescent="0.2">
      <c r="M81" s="48"/>
      <c r="Q81" s="48"/>
    </row>
    <row r="82" spans="13:17" x14ac:dyDescent="0.2">
      <c r="M82" s="48"/>
      <c r="Q82" s="48"/>
    </row>
    <row r="83" spans="13:17" x14ac:dyDescent="0.2">
      <c r="M83" s="48"/>
      <c r="Q83" s="48"/>
    </row>
    <row r="84" spans="13:17" x14ac:dyDescent="0.2">
      <c r="M84" s="48"/>
      <c r="Q84" s="48"/>
    </row>
    <row r="85" spans="13:17" x14ac:dyDescent="0.2">
      <c r="M85" s="48"/>
      <c r="Q85" s="48"/>
    </row>
    <row r="86" spans="13:17" x14ac:dyDescent="0.2">
      <c r="M86" s="48"/>
      <c r="Q86" s="48"/>
    </row>
    <row r="87" spans="13:17" x14ac:dyDescent="0.2">
      <c r="M87" s="48"/>
      <c r="Q87" s="48"/>
    </row>
    <row r="88" spans="13:17" x14ac:dyDescent="0.2">
      <c r="M88" s="48"/>
      <c r="Q88" s="48"/>
    </row>
    <row r="89" spans="13:17" x14ac:dyDescent="0.2">
      <c r="M89" s="48"/>
      <c r="Q89" s="48"/>
    </row>
    <row r="90" spans="13:17" x14ac:dyDescent="0.2">
      <c r="M90" s="48"/>
      <c r="Q90" s="48"/>
    </row>
    <row r="91" spans="13:17" x14ac:dyDescent="0.2">
      <c r="M91" s="48"/>
      <c r="Q91" s="48"/>
    </row>
    <row r="92" spans="13:17" x14ac:dyDescent="0.2">
      <c r="M92" s="48"/>
      <c r="Q92" s="48"/>
    </row>
    <row r="93" spans="13:17" x14ac:dyDescent="0.2">
      <c r="M93" s="48"/>
      <c r="Q93" s="48"/>
    </row>
    <row r="94" spans="13:17" x14ac:dyDescent="0.2">
      <c r="M94" s="48"/>
      <c r="Q94" s="48"/>
    </row>
    <row r="95" spans="13:17" x14ac:dyDescent="0.2">
      <c r="M95" s="48"/>
      <c r="Q95" s="48"/>
    </row>
    <row r="96" spans="13:17" x14ac:dyDescent="0.2">
      <c r="M96" s="48"/>
      <c r="Q96" s="48"/>
    </row>
    <row r="97" spans="13:17" x14ac:dyDescent="0.2">
      <c r="M97" s="48"/>
      <c r="Q97" s="48"/>
    </row>
    <row r="98" spans="13:17" x14ac:dyDescent="0.2">
      <c r="M98" s="48"/>
      <c r="Q98" s="48"/>
    </row>
    <row r="99" spans="13:17" x14ac:dyDescent="0.2">
      <c r="M99" s="48"/>
      <c r="Q99" s="48"/>
    </row>
    <row r="100" spans="13:17" x14ac:dyDescent="0.2">
      <c r="M100" s="48"/>
      <c r="Q100" s="48"/>
    </row>
    <row r="101" spans="13:17" x14ac:dyDescent="0.2">
      <c r="M101" s="48"/>
      <c r="Q101" s="48"/>
    </row>
    <row r="102" spans="13:17" x14ac:dyDescent="0.2">
      <c r="M102" s="48"/>
      <c r="Q102" s="48"/>
    </row>
    <row r="103" spans="13:17" x14ac:dyDescent="0.2">
      <c r="M103" s="48"/>
      <c r="Q103" s="48"/>
    </row>
    <row r="104" spans="13:17" x14ac:dyDescent="0.2">
      <c r="M104" s="48"/>
      <c r="Q104" s="48"/>
    </row>
    <row r="105" spans="13:17" x14ac:dyDescent="0.2">
      <c r="M105" s="48"/>
      <c r="Q105" s="48"/>
    </row>
    <row r="106" spans="13:17" x14ac:dyDescent="0.2">
      <c r="M106" s="48"/>
      <c r="Q106" s="48"/>
    </row>
    <row r="107" spans="13:17" x14ac:dyDescent="0.2">
      <c r="M107" s="48"/>
      <c r="Q107" s="48"/>
    </row>
    <row r="108" spans="13:17" x14ac:dyDescent="0.2">
      <c r="M108" s="48"/>
      <c r="Q108" s="48"/>
    </row>
    <row r="109" spans="13:17" x14ac:dyDescent="0.2">
      <c r="M109" s="48"/>
      <c r="Q109" s="48"/>
    </row>
    <row r="110" spans="13:17" x14ac:dyDescent="0.2">
      <c r="M110" s="48"/>
      <c r="Q110" s="48"/>
    </row>
    <row r="111" spans="13:17" x14ac:dyDescent="0.2">
      <c r="M111" s="48"/>
      <c r="Q111" s="48"/>
    </row>
    <row r="112" spans="13:17" x14ac:dyDescent="0.2">
      <c r="M112" s="48"/>
      <c r="Q112" s="48"/>
    </row>
    <row r="113" spans="13:17" x14ac:dyDescent="0.2">
      <c r="M113" s="48"/>
      <c r="Q113" s="48"/>
    </row>
    <row r="114" spans="13:17" x14ac:dyDescent="0.2">
      <c r="M114" s="48"/>
      <c r="Q114" s="48"/>
    </row>
    <row r="115" spans="13:17" x14ac:dyDescent="0.2">
      <c r="M115" s="48"/>
      <c r="Q115" s="48"/>
    </row>
    <row r="116" spans="13:17" x14ac:dyDescent="0.2">
      <c r="M116" s="48"/>
      <c r="Q116" s="48"/>
    </row>
    <row r="117" spans="13:17" x14ac:dyDescent="0.2">
      <c r="M117" s="48"/>
      <c r="Q117" s="48"/>
    </row>
    <row r="118" spans="13:17" x14ac:dyDescent="0.2">
      <c r="M118" s="48"/>
      <c r="Q118" s="48"/>
    </row>
    <row r="119" spans="13:17" x14ac:dyDescent="0.2">
      <c r="M119" s="48"/>
      <c r="Q119" s="48"/>
    </row>
    <row r="120" spans="13:17" x14ac:dyDescent="0.2">
      <c r="M120" s="48"/>
      <c r="Q120" s="48"/>
    </row>
    <row r="121" spans="13:17" x14ac:dyDescent="0.2">
      <c r="M121" s="48"/>
      <c r="Q121" s="48"/>
    </row>
    <row r="122" spans="13:17" x14ac:dyDescent="0.2">
      <c r="M122" s="48"/>
      <c r="Q122" s="48"/>
    </row>
    <row r="123" spans="13:17" x14ac:dyDescent="0.2">
      <c r="M123" s="48"/>
      <c r="Q123" s="48"/>
    </row>
    <row r="124" spans="13:17" x14ac:dyDescent="0.2">
      <c r="M124" s="48"/>
      <c r="Q124" s="48"/>
    </row>
    <row r="125" spans="13:17" x14ac:dyDescent="0.2">
      <c r="M125" s="48"/>
      <c r="Q125" s="48"/>
    </row>
    <row r="126" spans="13:17" x14ac:dyDescent="0.2">
      <c r="M126" s="48"/>
      <c r="Q126" s="48"/>
    </row>
    <row r="127" spans="13:17" x14ac:dyDescent="0.2">
      <c r="M127" s="48"/>
      <c r="Q127" s="48"/>
    </row>
    <row r="128" spans="13:17" x14ac:dyDescent="0.2">
      <c r="M128" s="48"/>
      <c r="Q128" s="48"/>
    </row>
    <row r="129" spans="13:17" x14ac:dyDescent="0.2">
      <c r="M129" s="48"/>
      <c r="Q129" s="48"/>
    </row>
    <row r="130" spans="13:17" x14ac:dyDescent="0.2">
      <c r="M130" s="48"/>
      <c r="Q130" s="48"/>
    </row>
    <row r="131" spans="13:17" x14ac:dyDescent="0.2">
      <c r="M131" s="48"/>
      <c r="Q131" s="48"/>
    </row>
    <row r="132" spans="13:17" x14ac:dyDescent="0.2">
      <c r="M132" s="48"/>
      <c r="Q132" s="48"/>
    </row>
    <row r="133" spans="13:17" x14ac:dyDescent="0.2">
      <c r="M133" s="48"/>
      <c r="Q133" s="48"/>
    </row>
    <row r="134" spans="13:17" x14ac:dyDescent="0.2">
      <c r="M134" s="48"/>
      <c r="Q134" s="48"/>
    </row>
    <row r="135" spans="13:17" x14ac:dyDescent="0.2">
      <c r="M135" s="48"/>
      <c r="Q135" s="48"/>
    </row>
    <row r="136" spans="13:17" x14ac:dyDescent="0.2">
      <c r="M136" s="48"/>
      <c r="Q136" s="48"/>
    </row>
    <row r="137" spans="13:17" x14ac:dyDescent="0.2">
      <c r="M137" s="48"/>
      <c r="Q137" s="48"/>
    </row>
    <row r="138" spans="13:17" x14ac:dyDescent="0.2">
      <c r="M138" s="48"/>
      <c r="Q138" s="48"/>
    </row>
    <row r="139" spans="13:17" x14ac:dyDescent="0.2">
      <c r="M139" s="48"/>
      <c r="Q139" s="48"/>
    </row>
    <row r="140" spans="13:17" x14ac:dyDescent="0.2">
      <c r="M140" s="48"/>
      <c r="Q140" s="48"/>
    </row>
    <row r="141" spans="13:17" x14ac:dyDescent="0.2">
      <c r="M141" s="48"/>
      <c r="Q141" s="48"/>
    </row>
    <row r="142" spans="13:17" x14ac:dyDescent="0.2">
      <c r="M142" s="48"/>
      <c r="Q142" s="48"/>
    </row>
    <row r="143" spans="13:17" x14ac:dyDescent="0.2">
      <c r="M143" s="48"/>
      <c r="Q143" s="48"/>
    </row>
    <row r="144" spans="13:17" x14ac:dyDescent="0.2">
      <c r="M144" s="48"/>
      <c r="Q144" s="48"/>
    </row>
    <row r="145" spans="13:17" x14ac:dyDescent="0.2">
      <c r="M145" s="48"/>
      <c r="Q145" s="48"/>
    </row>
    <row r="146" spans="13:17" x14ac:dyDescent="0.2">
      <c r="M146" s="48"/>
      <c r="Q146" s="48"/>
    </row>
    <row r="147" spans="13:17" x14ac:dyDescent="0.2">
      <c r="M147" s="48"/>
      <c r="Q147" s="48"/>
    </row>
    <row r="148" spans="13:17" x14ac:dyDescent="0.2">
      <c r="M148" s="48"/>
      <c r="Q148" s="48"/>
    </row>
    <row r="149" spans="13:17" x14ac:dyDescent="0.2">
      <c r="M149" s="48"/>
      <c r="Q149" s="48"/>
    </row>
    <row r="150" spans="13:17" x14ac:dyDescent="0.2">
      <c r="M150" s="48"/>
      <c r="Q150" s="48"/>
    </row>
    <row r="151" spans="13:17" x14ac:dyDescent="0.2">
      <c r="M151" s="48"/>
      <c r="Q151" s="48"/>
    </row>
    <row r="152" spans="13:17" x14ac:dyDescent="0.2">
      <c r="M152" s="48"/>
      <c r="Q152" s="48"/>
    </row>
    <row r="153" spans="13:17" x14ac:dyDescent="0.2">
      <c r="M153" s="48"/>
      <c r="Q153" s="48"/>
    </row>
    <row r="154" spans="13:17" x14ac:dyDescent="0.2">
      <c r="M154" s="48"/>
      <c r="Q154" s="48"/>
    </row>
    <row r="155" spans="13:17" x14ac:dyDescent="0.2">
      <c r="M155" s="48"/>
      <c r="Q155" s="48"/>
    </row>
    <row r="156" spans="13:17" x14ac:dyDescent="0.2">
      <c r="M156" s="48"/>
      <c r="Q156" s="48"/>
    </row>
    <row r="157" spans="13:17" x14ac:dyDescent="0.2">
      <c r="M157" s="48"/>
      <c r="Q157" s="48"/>
    </row>
    <row r="158" spans="13:17" x14ac:dyDescent="0.2">
      <c r="M158" s="48"/>
      <c r="Q158" s="48"/>
    </row>
    <row r="159" spans="13:17" x14ac:dyDescent="0.2">
      <c r="M159" s="48"/>
      <c r="Q159" s="48"/>
    </row>
    <row r="160" spans="13:17" x14ac:dyDescent="0.2">
      <c r="M160" s="48"/>
      <c r="Q160" s="48"/>
    </row>
    <row r="161" spans="13:17" x14ac:dyDescent="0.2">
      <c r="M161" s="48"/>
      <c r="Q161" s="48"/>
    </row>
    <row r="162" spans="13:17" x14ac:dyDescent="0.2">
      <c r="M162" s="48"/>
      <c r="Q162" s="48"/>
    </row>
    <row r="163" spans="13:17" x14ac:dyDescent="0.2">
      <c r="M163" s="48"/>
      <c r="Q163" s="48"/>
    </row>
    <row r="164" spans="13:17" x14ac:dyDescent="0.2">
      <c r="M164" s="48"/>
      <c r="Q164" s="48"/>
    </row>
    <row r="165" spans="13:17" x14ac:dyDescent="0.2">
      <c r="M165" s="48"/>
      <c r="Q165" s="48"/>
    </row>
    <row r="166" spans="13:17" x14ac:dyDescent="0.2">
      <c r="M166" s="48"/>
      <c r="Q166" s="48"/>
    </row>
    <row r="167" spans="13:17" x14ac:dyDescent="0.2">
      <c r="M167" s="48"/>
      <c r="Q167" s="48"/>
    </row>
    <row r="168" spans="13:17" x14ac:dyDescent="0.2">
      <c r="M168" s="48"/>
      <c r="Q168" s="48"/>
    </row>
    <row r="169" spans="13:17" x14ac:dyDescent="0.2">
      <c r="M169" s="48"/>
      <c r="Q169" s="48"/>
    </row>
    <row r="170" spans="13:17" x14ac:dyDescent="0.2">
      <c r="M170" s="48"/>
      <c r="Q170" s="48"/>
    </row>
    <row r="171" spans="13:17" x14ac:dyDescent="0.2">
      <c r="M171" s="48"/>
      <c r="Q171" s="48"/>
    </row>
    <row r="172" spans="13:17" x14ac:dyDescent="0.2">
      <c r="M172" s="48"/>
      <c r="Q172" s="48"/>
    </row>
    <row r="173" spans="13:17" x14ac:dyDescent="0.2">
      <c r="M173" s="48"/>
      <c r="Q173" s="48"/>
    </row>
    <row r="174" spans="13:17" x14ac:dyDescent="0.2">
      <c r="M174" s="48"/>
      <c r="Q174" s="48"/>
    </row>
    <row r="175" spans="13:17" x14ac:dyDescent="0.2">
      <c r="M175" s="48"/>
      <c r="Q175" s="48"/>
    </row>
    <row r="176" spans="13:17" x14ac:dyDescent="0.2">
      <c r="M176" s="48"/>
      <c r="Q176" s="48"/>
    </row>
    <row r="177" spans="13:17" x14ac:dyDescent="0.2">
      <c r="M177" s="48"/>
      <c r="Q177" s="48"/>
    </row>
    <row r="178" spans="13:17" x14ac:dyDescent="0.2">
      <c r="M178" s="48"/>
      <c r="Q178" s="48"/>
    </row>
    <row r="179" spans="13:17" x14ac:dyDescent="0.2">
      <c r="M179" s="48"/>
      <c r="Q179" s="48"/>
    </row>
    <row r="180" spans="13:17" x14ac:dyDescent="0.2">
      <c r="M180" s="48"/>
      <c r="Q180" s="48"/>
    </row>
    <row r="181" spans="13:17" x14ac:dyDescent="0.2">
      <c r="M181" s="48"/>
      <c r="Q181" s="48"/>
    </row>
    <row r="182" spans="13:17" x14ac:dyDescent="0.2">
      <c r="M182" s="48"/>
      <c r="Q182" s="48"/>
    </row>
    <row r="183" spans="13:17" x14ac:dyDescent="0.2">
      <c r="M183" s="48"/>
      <c r="Q183" s="48"/>
    </row>
    <row r="184" spans="13:17" x14ac:dyDescent="0.2">
      <c r="M184" s="48"/>
      <c r="Q184" s="48"/>
    </row>
    <row r="185" spans="13:17" x14ac:dyDescent="0.2">
      <c r="M185" s="48"/>
      <c r="Q185" s="48"/>
    </row>
    <row r="186" spans="13:17" x14ac:dyDescent="0.2">
      <c r="M186" s="48"/>
      <c r="Q186" s="48"/>
    </row>
    <row r="187" spans="13:17" x14ac:dyDescent="0.2">
      <c r="M187" s="48"/>
      <c r="Q187" s="48"/>
    </row>
    <row r="188" spans="13:17" x14ac:dyDescent="0.2">
      <c r="M188" s="48"/>
      <c r="Q188" s="48"/>
    </row>
    <row r="189" spans="13:17" x14ac:dyDescent="0.2">
      <c r="M189" s="48"/>
      <c r="Q189" s="48"/>
    </row>
    <row r="190" spans="13:17" x14ac:dyDescent="0.2">
      <c r="M190" s="48"/>
      <c r="Q190" s="48"/>
    </row>
    <row r="191" spans="13:17" x14ac:dyDescent="0.2">
      <c r="M191" s="48"/>
      <c r="Q191" s="48"/>
    </row>
    <row r="192" spans="13:17" x14ac:dyDescent="0.2">
      <c r="M192" s="48"/>
      <c r="Q192" s="48"/>
    </row>
    <row r="193" spans="13:17" x14ac:dyDescent="0.2">
      <c r="M193" s="48"/>
      <c r="Q193" s="48"/>
    </row>
    <row r="194" spans="13:17" x14ac:dyDescent="0.2">
      <c r="M194" s="48"/>
      <c r="Q194" s="48"/>
    </row>
    <row r="195" spans="13:17" x14ac:dyDescent="0.2">
      <c r="M195" s="48"/>
      <c r="Q195" s="48"/>
    </row>
    <row r="196" spans="13:17" x14ac:dyDescent="0.2">
      <c r="M196" s="48"/>
      <c r="Q196" s="48"/>
    </row>
    <row r="197" spans="13:17" x14ac:dyDescent="0.2">
      <c r="M197" s="48"/>
      <c r="Q197" s="48"/>
    </row>
    <row r="198" spans="13:17" x14ac:dyDescent="0.2">
      <c r="M198" s="48"/>
      <c r="Q198" s="48"/>
    </row>
    <row r="199" spans="13:17" x14ac:dyDescent="0.2">
      <c r="M199" s="48"/>
      <c r="Q199" s="48"/>
    </row>
  </sheetData>
  <mergeCells count="1">
    <mergeCell ref="A1:A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R51"/>
  <sheetViews>
    <sheetView zoomScale="90" zoomScaleNormal="90" workbookViewId="0">
      <selection activeCell="B24" sqref="B24"/>
    </sheetView>
  </sheetViews>
  <sheetFormatPr defaultColWidth="9" defaultRowHeight="12" x14ac:dyDescent="0.2"/>
  <cols>
    <col min="1" max="1" width="84.5703125" style="48" customWidth="1"/>
    <col min="2" max="2" width="10.140625" style="48" bestFit="1" customWidth="1"/>
    <col min="3" max="16" width="9.85546875" style="48" bestFit="1" customWidth="1"/>
    <col min="17" max="16384" width="9" style="48"/>
  </cols>
  <sheetData>
    <row r="1" spans="1:44" s="51" customFormat="1" ht="28.5" customHeight="1" x14ac:dyDescent="0.2">
      <c r="A1" s="228" t="s">
        <v>82</v>
      </c>
    </row>
    <row r="2" spans="1:44" s="51" customFormat="1" x14ac:dyDescent="0.2">
      <c r="A2" s="228"/>
    </row>
    <row r="3" spans="1:44" s="51" customFormat="1" x14ac:dyDescent="0.2">
      <c r="A3" s="97" t="s">
        <v>91</v>
      </c>
    </row>
    <row r="4" spans="1:44" s="52" customFormat="1" ht="21" customHeight="1" x14ac:dyDescent="0.2">
      <c r="A4" s="98" t="s">
        <v>64</v>
      </c>
      <c r="B4" s="135" t="e">
        <f>'C завтраками| Bed and breakfast'!#REF!</f>
        <v>#REF!</v>
      </c>
      <c r="C4" s="135" t="e">
        <f>'C завтраками| Bed and breakfast'!#REF!</f>
        <v>#REF!</v>
      </c>
      <c r="D4" s="135" t="e">
        <f>'C завтраками| Bed and breakfast'!#REF!</f>
        <v>#REF!</v>
      </c>
      <c r="E4" s="135" t="e">
        <f>'C завтраками| Bed and breakfast'!#REF!</f>
        <v>#REF!</v>
      </c>
      <c r="F4" s="135" t="e">
        <f>'C завтраками| Bed and breakfast'!#REF!</f>
        <v>#REF!</v>
      </c>
      <c r="G4" s="135" t="e">
        <f>'C завтраками| Bed and breakfast'!#REF!</f>
        <v>#REF!</v>
      </c>
      <c r="H4" s="135" t="e">
        <f>'C завтраками| Bed and breakfast'!#REF!</f>
        <v>#REF!</v>
      </c>
      <c r="I4" s="135" t="e">
        <f>'C завтраками| Bed and breakfast'!#REF!</f>
        <v>#REF!</v>
      </c>
      <c r="J4" s="135" t="e">
        <f>'C завтраками| Bed and breakfast'!#REF!</f>
        <v>#REF!</v>
      </c>
      <c r="K4" s="135" t="e">
        <f>'C завтраками| Bed and breakfast'!#REF!</f>
        <v>#REF!</v>
      </c>
      <c r="L4" s="135" t="e">
        <f>'C завтраками| Bed and breakfast'!#REF!</f>
        <v>#REF!</v>
      </c>
      <c r="M4" s="135" t="e">
        <f>'C завтраками| Bed and breakfast'!#REF!</f>
        <v>#REF!</v>
      </c>
      <c r="N4" s="135" t="e">
        <f>'C завтраками| Bed and breakfast'!#REF!</f>
        <v>#REF!</v>
      </c>
      <c r="O4" s="135" t="e">
        <f>'C завтраками| Bed and breakfast'!#REF!</f>
        <v>#REF!</v>
      </c>
      <c r="P4" s="135" t="e">
        <f>'C завтраками| Bed and breakfast'!#REF!</f>
        <v>#REF!</v>
      </c>
      <c r="Q4" s="135" t="e">
        <f>'C завтраками| Bed and breakfast'!#REF!</f>
        <v>#REF!</v>
      </c>
      <c r="R4" s="135" t="e">
        <f>'C завтраками| Bed and breakfast'!#REF!</f>
        <v>#REF!</v>
      </c>
      <c r="S4" s="135" t="e">
        <f>'C завтраками| Bed and breakfast'!#REF!</f>
        <v>#REF!</v>
      </c>
      <c r="T4" s="135" t="e">
        <f>'C завтраками| Bed and breakfast'!#REF!</f>
        <v>#REF!</v>
      </c>
      <c r="U4" s="135" t="e">
        <f>'C завтраками| Bed and breakfast'!#REF!</f>
        <v>#REF!</v>
      </c>
      <c r="V4" s="135" t="e">
        <f>'C завтраками| Bed and breakfast'!#REF!</f>
        <v>#REF!</v>
      </c>
      <c r="W4" s="135" t="e">
        <f>'C завтраками| Bed and breakfast'!#REF!</f>
        <v>#REF!</v>
      </c>
      <c r="X4" s="135" t="e">
        <f>'C завтраками| Bed and breakfast'!#REF!</f>
        <v>#REF!</v>
      </c>
      <c r="Y4" s="135" t="e">
        <f>'C завтраками| Bed and breakfast'!#REF!</f>
        <v>#REF!</v>
      </c>
      <c r="Z4" s="135" t="e">
        <f>'C завтраками| Bed and breakfast'!#REF!</f>
        <v>#REF!</v>
      </c>
      <c r="AA4" s="135" t="e">
        <f>'C завтраками| Bed and breakfast'!#REF!</f>
        <v>#REF!</v>
      </c>
      <c r="AB4" s="135" t="e">
        <f>'C завтраками| Bed and breakfast'!#REF!</f>
        <v>#REF!</v>
      </c>
      <c r="AC4" s="135" t="e">
        <f>'C завтраками| Bed and breakfast'!#REF!</f>
        <v>#REF!</v>
      </c>
      <c r="AD4" s="135" t="e">
        <f>'C завтраками| Bed and breakfast'!#REF!</f>
        <v>#REF!</v>
      </c>
      <c r="AE4" s="135" t="e">
        <f>'C завтраками| Bed and breakfast'!#REF!</f>
        <v>#REF!</v>
      </c>
      <c r="AF4" s="135" t="e">
        <f>'C завтраками| Bed and breakfast'!#REF!</f>
        <v>#REF!</v>
      </c>
      <c r="AG4" s="135" t="e">
        <f>'C завтраками| Bed and breakfast'!#REF!</f>
        <v>#REF!</v>
      </c>
      <c r="AH4" s="135" t="e">
        <f>'C завтраками| Bed and breakfast'!#REF!</f>
        <v>#REF!</v>
      </c>
      <c r="AI4" s="135" t="e">
        <f>'C завтраками| Bed and breakfast'!#REF!</f>
        <v>#REF!</v>
      </c>
      <c r="AJ4" s="135" t="e">
        <f>'C завтраками| Bed and breakfast'!#REF!</f>
        <v>#REF!</v>
      </c>
      <c r="AK4" s="135" t="e">
        <f>'C завтраками| Bed and breakfast'!#REF!</f>
        <v>#REF!</v>
      </c>
      <c r="AL4" s="135" t="e">
        <f>'C завтраками| Bed and breakfast'!#REF!</f>
        <v>#REF!</v>
      </c>
      <c r="AM4" s="135" t="e">
        <f>'C завтраками| Bed and breakfast'!#REF!</f>
        <v>#REF!</v>
      </c>
      <c r="AN4" s="135" t="e">
        <f>'C завтраками| Bed and breakfast'!#REF!</f>
        <v>#REF!</v>
      </c>
      <c r="AO4" s="135" t="e">
        <f>'C завтраками| Bed and breakfast'!#REF!</f>
        <v>#REF!</v>
      </c>
      <c r="AP4" s="135" t="e">
        <f>'C завтраками| Bed and breakfast'!#REF!</f>
        <v>#REF!</v>
      </c>
      <c r="AQ4" s="135" t="e">
        <f>'C завтраками| Bed and breakfast'!#REF!</f>
        <v>#REF!</v>
      </c>
      <c r="AR4" s="135" t="e">
        <f>'C завтраками| Bed and breakfast'!#REF!</f>
        <v>#REF!</v>
      </c>
    </row>
    <row r="5" spans="1:44" s="53" customFormat="1" ht="22.5" customHeight="1" x14ac:dyDescent="0.2">
      <c r="A5" s="98"/>
      <c r="B5" s="135" t="e">
        <f>'C завтраками| Bed and breakfast'!#REF!</f>
        <v>#REF!</v>
      </c>
      <c r="C5" s="135" t="e">
        <f>'C завтраками| Bed and breakfast'!#REF!</f>
        <v>#REF!</v>
      </c>
      <c r="D5" s="135" t="e">
        <f>'C завтраками| Bed and breakfast'!#REF!</f>
        <v>#REF!</v>
      </c>
      <c r="E5" s="135" t="e">
        <f>'C завтраками| Bed and breakfast'!#REF!</f>
        <v>#REF!</v>
      </c>
      <c r="F5" s="135" t="e">
        <f>'C завтраками| Bed and breakfast'!#REF!</f>
        <v>#REF!</v>
      </c>
      <c r="G5" s="135" t="e">
        <f>'C завтраками| Bed and breakfast'!#REF!</f>
        <v>#REF!</v>
      </c>
      <c r="H5" s="135" t="e">
        <f>'C завтраками| Bed and breakfast'!#REF!</f>
        <v>#REF!</v>
      </c>
      <c r="I5" s="135" t="e">
        <f>'C завтраками| Bed and breakfast'!#REF!</f>
        <v>#REF!</v>
      </c>
      <c r="J5" s="135" t="e">
        <f>'C завтраками| Bed and breakfast'!#REF!</f>
        <v>#REF!</v>
      </c>
      <c r="K5" s="135" t="e">
        <f>'C завтраками| Bed and breakfast'!#REF!</f>
        <v>#REF!</v>
      </c>
      <c r="L5" s="135" t="e">
        <f>'C завтраками| Bed and breakfast'!#REF!</f>
        <v>#REF!</v>
      </c>
      <c r="M5" s="135" t="e">
        <f>'C завтраками| Bed and breakfast'!#REF!</f>
        <v>#REF!</v>
      </c>
      <c r="N5" s="135" t="e">
        <f>'C завтраками| Bed and breakfast'!#REF!</f>
        <v>#REF!</v>
      </c>
      <c r="O5" s="135" t="e">
        <f>'C завтраками| Bed and breakfast'!#REF!</f>
        <v>#REF!</v>
      </c>
      <c r="P5" s="135" t="e">
        <f>'C завтраками| Bed and breakfast'!#REF!</f>
        <v>#REF!</v>
      </c>
      <c r="Q5" s="135" t="e">
        <f>'C завтраками| Bed and breakfast'!#REF!</f>
        <v>#REF!</v>
      </c>
      <c r="R5" s="135" t="e">
        <f>'C завтраками| Bed and breakfast'!#REF!</f>
        <v>#REF!</v>
      </c>
      <c r="S5" s="135" t="e">
        <f>'C завтраками| Bed and breakfast'!#REF!</f>
        <v>#REF!</v>
      </c>
      <c r="T5" s="135" t="e">
        <f>'C завтраками| Bed and breakfast'!#REF!</f>
        <v>#REF!</v>
      </c>
      <c r="U5" s="135" t="e">
        <f>'C завтраками| Bed and breakfast'!#REF!</f>
        <v>#REF!</v>
      </c>
      <c r="V5" s="135" t="e">
        <f>'C завтраками| Bed and breakfast'!#REF!</f>
        <v>#REF!</v>
      </c>
      <c r="W5" s="135" t="e">
        <f>'C завтраками| Bed and breakfast'!#REF!</f>
        <v>#REF!</v>
      </c>
      <c r="X5" s="135" t="e">
        <f>'C завтраками| Bed and breakfast'!#REF!</f>
        <v>#REF!</v>
      </c>
      <c r="Y5" s="135" t="e">
        <f>'C завтраками| Bed and breakfast'!#REF!</f>
        <v>#REF!</v>
      </c>
      <c r="Z5" s="135" t="e">
        <f>'C завтраками| Bed and breakfast'!#REF!</f>
        <v>#REF!</v>
      </c>
      <c r="AA5" s="135" t="e">
        <f>'C завтраками| Bed and breakfast'!#REF!</f>
        <v>#REF!</v>
      </c>
      <c r="AB5" s="135" t="e">
        <f>'C завтраками| Bed and breakfast'!#REF!</f>
        <v>#REF!</v>
      </c>
      <c r="AC5" s="135" t="e">
        <f>'C завтраками| Bed and breakfast'!#REF!</f>
        <v>#REF!</v>
      </c>
      <c r="AD5" s="135" t="e">
        <f>'C завтраками| Bed and breakfast'!#REF!</f>
        <v>#REF!</v>
      </c>
      <c r="AE5" s="135" t="e">
        <f>'C завтраками| Bed and breakfast'!#REF!</f>
        <v>#REF!</v>
      </c>
      <c r="AF5" s="135" t="e">
        <f>'C завтраками| Bed and breakfast'!#REF!</f>
        <v>#REF!</v>
      </c>
      <c r="AG5" s="135" t="e">
        <f>'C завтраками| Bed and breakfast'!#REF!</f>
        <v>#REF!</v>
      </c>
      <c r="AH5" s="135" t="e">
        <f>'C завтраками| Bed and breakfast'!#REF!</f>
        <v>#REF!</v>
      </c>
      <c r="AI5" s="135" t="e">
        <f>'C завтраками| Bed and breakfast'!#REF!</f>
        <v>#REF!</v>
      </c>
      <c r="AJ5" s="135" t="e">
        <f>'C завтраками| Bed and breakfast'!#REF!</f>
        <v>#REF!</v>
      </c>
      <c r="AK5" s="135" t="e">
        <f>'C завтраками| Bed and breakfast'!#REF!</f>
        <v>#REF!</v>
      </c>
      <c r="AL5" s="135" t="e">
        <f>'C завтраками| Bed and breakfast'!#REF!</f>
        <v>#REF!</v>
      </c>
      <c r="AM5" s="135" t="e">
        <f>'C завтраками| Bed and breakfast'!#REF!</f>
        <v>#REF!</v>
      </c>
      <c r="AN5" s="135" t="e">
        <f>'C завтраками| Bed and breakfast'!#REF!</f>
        <v>#REF!</v>
      </c>
      <c r="AO5" s="135" t="e">
        <f>'C завтраками| Bed and breakfast'!#REF!</f>
        <v>#REF!</v>
      </c>
      <c r="AP5" s="135" t="e">
        <f>'C завтраками| Bed and breakfast'!#REF!</f>
        <v>#REF!</v>
      </c>
      <c r="AQ5" s="135" t="e">
        <f>'C завтраками| Bed and breakfast'!#REF!</f>
        <v>#REF!</v>
      </c>
      <c r="AR5" s="135" t="e">
        <f>'C завтраками| Bed and breakfast'!#REF!</f>
        <v>#REF!</v>
      </c>
    </row>
    <row r="6" spans="1:44" s="53" customFormat="1" x14ac:dyDescent="0.2">
      <c r="A6" s="42" t="s">
        <v>83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row>
    <row r="7" spans="1:44" s="53" customFormat="1" x14ac:dyDescent="0.2">
      <c r="A7" s="88">
        <v>1</v>
      </c>
      <c r="B7" s="42" t="e">
        <f>'C завтраками| Bed and breakfast'!#REF!</f>
        <v>#REF!</v>
      </c>
      <c r="C7" s="42" t="e">
        <f>'C завтраками| Bed and breakfast'!#REF!</f>
        <v>#REF!</v>
      </c>
      <c r="D7" s="42" t="e">
        <f>'C завтраками| Bed and breakfast'!#REF!</f>
        <v>#REF!</v>
      </c>
      <c r="E7" s="42" t="e">
        <f>'C завтраками| Bed and breakfast'!#REF!</f>
        <v>#REF!</v>
      </c>
      <c r="F7" s="42" t="e">
        <f>'C завтраками| Bed and breakfast'!#REF!</f>
        <v>#REF!</v>
      </c>
      <c r="G7" s="42" t="e">
        <f>'C завтраками| Bed and breakfast'!#REF!</f>
        <v>#REF!</v>
      </c>
      <c r="H7" s="42" t="e">
        <f>'C завтраками| Bed and breakfast'!#REF!</f>
        <v>#REF!</v>
      </c>
      <c r="I7" s="42" t="e">
        <f>'C завтраками| Bed and breakfast'!#REF!</f>
        <v>#REF!</v>
      </c>
      <c r="J7" s="42" t="e">
        <f>'C завтраками| Bed and breakfast'!#REF!</f>
        <v>#REF!</v>
      </c>
      <c r="K7" s="42" t="e">
        <f>'C завтраками| Bed and breakfast'!#REF!</f>
        <v>#REF!</v>
      </c>
      <c r="L7" s="42" t="e">
        <f>'C завтраками| Bed and breakfast'!#REF!</f>
        <v>#REF!</v>
      </c>
      <c r="M7" s="42" t="e">
        <f>'C завтраками| Bed and breakfast'!#REF!</f>
        <v>#REF!</v>
      </c>
      <c r="N7" s="42" t="e">
        <f>'C завтраками| Bed and breakfast'!#REF!</f>
        <v>#REF!</v>
      </c>
      <c r="O7" s="42" t="e">
        <f>'C завтраками| Bed and breakfast'!#REF!</f>
        <v>#REF!</v>
      </c>
      <c r="P7" s="42" t="e">
        <f>'C завтраками| Bed and breakfast'!#REF!</f>
        <v>#REF!</v>
      </c>
      <c r="Q7" s="42" t="e">
        <f>'C завтраками| Bed and breakfast'!#REF!</f>
        <v>#REF!</v>
      </c>
      <c r="R7" s="42" t="e">
        <f>'C завтраками| Bed and breakfast'!#REF!</f>
        <v>#REF!</v>
      </c>
      <c r="S7" s="42" t="e">
        <f>'C завтраками| Bed and breakfast'!#REF!</f>
        <v>#REF!</v>
      </c>
      <c r="T7" s="42" t="e">
        <f>'C завтраками| Bed and breakfast'!#REF!</f>
        <v>#REF!</v>
      </c>
      <c r="U7" s="42" t="e">
        <f>'C завтраками| Bed and breakfast'!#REF!</f>
        <v>#REF!</v>
      </c>
      <c r="V7" s="42" t="e">
        <f>'C завтраками| Bed and breakfast'!#REF!</f>
        <v>#REF!</v>
      </c>
      <c r="W7" s="42" t="e">
        <f>'C завтраками| Bed and breakfast'!#REF!</f>
        <v>#REF!</v>
      </c>
      <c r="X7" s="42" t="e">
        <f>'C завтраками| Bed and breakfast'!#REF!</f>
        <v>#REF!</v>
      </c>
      <c r="Y7" s="42" t="e">
        <f>'C завтраками| Bed and breakfast'!#REF!</f>
        <v>#REF!</v>
      </c>
      <c r="Z7" s="42" t="e">
        <f>'C завтраками| Bed and breakfast'!#REF!</f>
        <v>#REF!</v>
      </c>
      <c r="AA7" s="42" t="e">
        <f>'C завтраками| Bed and breakfast'!#REF!</f>
        <v>#REF!</v>
      </c>
      <c r="AB7" s="42" t="e">
        <f>'C завтраками| Bed and breakfast'!#REF!</f>
        <v>#REF!</v>
      </c>
      <c r="AC7" s="42" t="e">
        <f>'C завтраками| Bed and breakfast'!#REF!</f>
        <v>#REF!</v>
      </c>
      <c r="AD7" s="42" t="e">
        <f>'C завтраками| Bed and breakfast'!#REF!</f>
        <v>#REF!</v>
      </c>
      <c r="AE7" s="42" t="e">
        <f>'C завтраками| Bed and breakfast'!#REF!</f>
        <v>#REF!</v>
      </c>
      <c r="AF7" s="42" t="e">
        <f>'C завтраками| Bed and breakfast'!#REF!</f>
        <v>#REF!</v>
      </c>
      <c r="AG7" s="42" t="e">
        <f>'C завтраками| Bed and breakfast'!#REF!</f>
        <v>#REF!</v>
      </c>
      <c r="AH7" s="42" t="e">
        <f>'C завтраками| Bed and breakfast'!#REF!</f>
        <v>#REF!</v>
      </c>
      <c r="AI7" s="42" t="e">
        <f>'C завтраками| Bed and breakfast'!#REF!</f>
        <v>#REF!</v>
      </c>
      <c r="AJ7" s="42" t="e">
        <f>'C завтраками| Bed and breakfast'!#REF!</f>
        <v>#REF!</v>
      </c>
      <c r="AK7" s="42" t="e">
        <f>'C завтраками| Bed and breakfast'!#REF!</f>
        <v>#REF!</v>
      </c>
      <c r="AL7" s="42" t="e">
        <f>'C завтраками| Bed and breakfast'!#REF!</f>
        <v>#REF!</v>
      </c>
      <c r="AM7" s="42" t="e">
        <f>'C завтраками| Bed and breakfast'!#REF!</f>
        <v>#REF!</v>
      </c>
      <c r="AN7" s="42" t="e">
        <f>'C завтраками| Bed and breakfast'!#REF!</f>
        <v>#REF!</v>
      </c>
      <c r="AO7" s="42" t="e">
        <f>'C завтраками| Bed and breakfast'!#REF!</f>
        <v>#REF!</v>
      </c>
      <c r="AP7" s="42" t="e">
        <f>'C завтраками| Bed and breakfast'!#REF!</f>
        <v>#REF!</v>
      </c>
      <c r="AQ7" s="42" t="e">
        <f>'C завтраками| Bed and breakfast'!#REF!</f>
        <v>#REF!</v>
      </c>
      <c r="AR7" s="42" t="e">
        <f>'C завтраками| Bed and breakfast'!#REF!</f>
        <v>#REF!</v>
      </c>
    </row>
    <row r="8" spans="1:44" s="53" customFormat="1" x14ac:dyDescent="0.2">
      <c r="A8" s="88">
        <v>2</v>
      </c>
      <c r="B8" s="42" t="e">
        <f>'C завтраками| Bed and breakfast'!#REF!</f>
        <v>#REF!</v>
      </c>
      <c r="C8" s="42" t="e">
        <f>'C завтраками| Bed and breakfast'!#REF!</f>
        <v>#REF!</v>
      </c>
      <c r="D8" s="42" t="e">
        <f>'C завтраками| Bed and breakfast'!#REF!</f>
        <v>#REF!</v>
      </c>
      <c r="E8" s="42" t="e">
        <f>'C завтраками| Bed and breakfast'!#REF!</f>
        <v>#REF!</v>
      </c>
      <c r="F8" s="42" t="e">
        <f>'C завтраками| Bed and breakfast'!#REF!</f>
        <v>#REF!</v>
      </c>
      <c r="G8" s="42" t="e">
        <f>'C завтраками| Bed and breakfast'!#REF!</f>
        <v>#REF!</v>
      </c>
      <c r="H8" s="42" t="e">
        <f>'C завтраками| Bed and breakfast'!#REF!</f>
        <v>#REF!</v>
      </c>
      <c r="I8" s="42" t="e">
        <f>'C завтраками| Bed and breakfast'!#REF!</f>
        <v>#REF!</v>
      </c>
      <c r="J8" s="42" t="e">
        <f>'C завтраками| Bed and breakfast'!#REF!</f>
        <v>#REF!</v>
      </c>
      <c r="K8" s="42" t="e">
        <f>'C завтраками| Bed and breakfast'!#REF!</f>
        <v>#REF!</v>
      </c>
      <c r="L8" s="42" t="e">
        <f>'C завтраками| Bed and breakfast'!#REF!</f>
        <v>#REF!</v>
      </c>
      <c r="M8" s="42" t="e">
        <f>'C завтраками| Bed and breakfast'!#REF!</f>
        <v>#REF!</v>
      </c>
      <c r="N8" s="42" t="e">
        <f>'C завтраками| Bed and breakfast'!#REF!</f>
        <v>#REF!</v>
      </c>
      <c r="O8" s="42" t="e">
        <f>'C завтраками| Bed and breakfast'!#REF!</f>
        <v>#REF!</v>
      </c>
      <c r="P8" s="42" t="e">
        <f>'C завтраками| Bed and breakfast'!#REF!</f>
        <v>#REF!</v>
      </c>
      <c r="Q8" s="42" t="e">
        <f>'C завтраками| Bed and breakfast'!#REF!</f>
        <v>#REF!</v>
      </c>
      <c r="R8" s="42" t="e">
        <f>'C завтраками| Bed and breakfast'!#REF!</f>
        <v>#REF!</v>
      </c>
      <c r="S8" s="42" t="e">
        <f>'C завтраками| Bed and breakfast'!#REF!</f>
        <v>#REF!</v>
      </c>
      <c r="T8" s="42" t="e">
        <f>'C завтраками| Bed and breakfast'!#REF!</f>
        <v>#REF!</v>
      </c>
      <c r="U8" s="42" t="e">
        <f>'C завтраками| Bed and breakfast'!#REF!</f>
        <v>#REF!</v>
      </c>
      <c r="V8" s="42" t="e">
        <f>'C завтраками| Bed and breakfast'!#REF!</f>
        <v>#REF!</v>
      </c>
      <c r="W8" s="42" t="e">
        <f>'C завтраками| Bed and breakfast'!#REF!</f>
        <v>#REF!</v>
      </c>
      <c r="X8" s="42" t="e">
        <f>'C завтраками| Bed and breakfast'!#REF!</f>
        <v>#REF!</v>
      </c>
      <c r="Y8" s="42" t="e">
        <f>'C завтраками| Bed and breakfast'!#REF!</f>
        <v>#REF!</v>
      </c>
      <c r="Z8" s="42" t="e">
        <f>'C завтраками| Bed and breakfast'!#REF!</f>
        <v>#REF!</v>
      </c>
      <c r="AA8" s="42" t="e">
        <f>'C завтраками| Bed and breakfast'!#REF!</f>
        <v>#REF!</v>
      </c>
      <c r="AB8" s="42" t="e">
        <f>'C завтраками| Bed and breakfast'!#REF!</f>
        <v>#REF!</v>
      </c>
      <c r="AC8" s="42" t="e">
        <f>'C завтраками| Bed and breakfast'!#REF!</f>
        <v>#REF!</v>
      </c>
      <c r="AD8" s="42" t="e">
        <f>'C завтраками| Bed and breakfast'!#REF!</f>
        <v>#REF!</v>
      </c>
      <c r="AE8" s="42" t="e">
        <f>'C завтраками| Bed and breakfast'!#REF!</f>
        <v>#REF!</v>
      </c>
      <c r="AF8" s="42" t="e">
        <f>'C завтраками| Bed and breakfast'!#REF!</f>
        <v>#REF!</v>
      </c>
      <c r="AG8" s="42" t="e">
        <f>'C завтраками| Bed and breakfast'!#REF!</f>
        <v>#REF!</v>
      </c>
      <c r="AH8" s="42" t="e">
        <f>'C завтраками| Bed and breakfast'!#REF!</f>
        <v>#REF!</v>
      </c>
      <c r="AI8" s="42" t="e">
        <f>'C завтраками| Bed and breakfast'!#REF!</f>
        <v>#REF!</v>
      </c>
      <c r="AJ8" s="42" t="e">
        <f>'C завтраками| Bed and breakfast'!#REF!</f>
        <v>#REF!</v>
      </c>
      <c r="AK8" s="42" t="e">
        <f>'C завтраками| Bed and breakfast'!#REF!</f>
        <v>#REF!</v>
      </c>
      <c r="AL8" s="42" t="e">
        <f>'C завтраками| Bed and breakfast'!#REF!</f>
        <v>#REF!</v>
      </c>
      <c r="AM8" s="42" t="e">
        <f>'C завтраками| Bed and breakfast'!#REF!</f>
        <v>#REF!</v>
      </c>
      <c r="AN8" s="42" t="e">
        <f>'C завтраками| Bed and breakfast'!#REF!</f>
        <v>#REF!</v>
      </c>
      <c r="AO8" s="42" t="e">
        <f>'C завтраками| Bed and breakfast'!#REF!</f>
        <v>#REF!</v>
      </c>
      <c r="AP8" s="42" t="e">
        <f>'C завтраками| Bed and breakfast'!#REF!</f>
        <v>#REF!</v>
      </c>
      <c r="AQ8" s="42" t="e">
        <f>'C завтраками| Bed and breakfast'!#REF!</f>
        <v>#REF!</v>
      </c>
      <c r="AR8" s="42" t="e">
        <f>'C завтраками| Bed and breakfast'!#REF!</f>
        <v>#REF!</v>
      </c>
    </row>
    <row r="9" spans="1:44" s="53" customFormat="1" x14ac:dyDescent="0.2">
      <c r="A9" s="42" t="s">
        <v>84</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row>
    <row r="10" spans="1:44" s="53" customFormat="1" x14ac:dyDescent="0.2">
      <c r="A10" s="88">
        <f>A7</f>
        <v>1</v>
      </c>
      <c r="B10" s="42" t="e">
        <f>'C завтраками| Bed and breakfast'!#REF!</f>
        <v>#REF!</v>
      </c>
      <c r="C10" s="42" t="e">
        <f>'C завтраками| Bed and breakfast'!#REF!</f>
        <v>#REF!</v>
      </c>
      <c r="D10" s="42" t="e">
        <f>'C завтраками| Bed and breakfast'!#REF!</f>
        <v>#REF!</v>
      </c>
      <c r="E10" s="42" t="e">
        <f>'C завтраками| Bed and breakfast'!#REF!</f>
        <v>#REF!</v>
      </c>
      <c r="F10" s="42" t="e">
        <f>'C завтраками| Bed and breakfast'!#REF!</f>
        <v>#REF!</v>
      </c>
      <c r="G10" s="42" t="e">
        <f>'C завтраками| Bed and breakfast'!#REF!</f>
        <v>#REF!</v>
      </c>
      <c r="H10" s="42" t="e">
        <f>'C завтраками| Bed and breakfast'!#REF!</f>
        <v>#REF!</v>
      </c>
      <c r="I10" s="42" t="e">
        <f>'C завтраками| Bed and breakfast'!#REF!</f>
        <v>#REF!</v>
      </c>
      <c r="J10" s="42" t="e">
        <f>'C завтраками| Bed and breakfast'!#REF!</f>
        <v>#REF!</v>
      </c>
      <c r="K10" s="42" t="e">
        <f>'C завтраками| Bed and breakfast'!#REF!</f>
        <v>#REF!</v>
      </c>
      <c r="L10" s="42" t="e">
        <f>'C завтраками| Bed and breakfast'!#REF!</f>
        <v>#REF!</v>
      </c>
      <c r="M10" s="42" t="e">
        <f>'C завтраками| Bed and breakfast'!#REF!</f>
        <v>#REF!</v>
      </c>
      <c r="N10" s="42" t="e">
        <f>'C завтраками| Bed and breakfast'!#REF!</f>
        <v>#REF!</v>
      </c>
      <c r="O10" s="42" t="e">
        <f>'C завтраками| Bed and breakfast'!#REF!</f>
        <v>#REF!</v>
      </c>
      <c r="P10" s="42" t="e">
        <f>'C завтраками| Bed and breakfast'!#REF!</f>
        <v>#REF!</v>
      </c>
      <c r="Q10" s="42" t="e">
        <f>'C завтраками| Bed and breakfast'!#REF!</f>
        <v>#REF!</v>
      </c>
      <c r="R10" s="42" t="e">
        <f>'C завтраками| Bed and breakfast'!#REF!</f>
        <v>#REF!</v>
      </c>
      <c r="S10" s="42" t="e">
        <f>'C завтраками| Bed and breakfast'!#REF!</f>
        <v>#REF!</v>
      </c>
      <c r="T10" s="42" t="e">
        <f>'C завтраками| Bed and breakfast'!#REF!</f>
        <v>#REF!</v>
      </c>
      <c r="U10" s="42" t="e">
        <f>'C завтраками| Bed and breakfast'!#REF!</f>
        <v>#REF!</v>
      </c>
      <c r="V10" s="42" t="e">
        <f>'C завтраками| Bed and breakfast'!#REF!</f>
        <v>#REF!</v>
      </c>
      <c r="W10" s="42" t="e">
        <f>'C завтраками| Bed and breakfast'!#REF!</f>
        <v>#REF!</v>
      </c>
      <c r="X10" s="42" t="e">
        <f>'C завтраками| Bed and breakfast'!#REF!</f>
        <v>#REF!</v>
      </c>
      <c r="Y10" s="42" t="e">
        <f>'C завтраками| Bed and breakfast'!#REF!</f>
        <v>#REF!</v>
      </c>
      <c r="Z10" s="42" t="e">
        <f>'C завтраками| Bed and breakfast'!#REF!</f>
        <v>#REF!</v>
      </c>
      <c r="AA10" s="42" t="e">
        <f>'C завтраками| Bed and breakfast'!#REF!</f>
        <v>#REF!</v>
      </c>
      <c r="AB10" s="42" t="e">
        <f>'C завтраками| Bed and breakfast'!#REF!</f>
        <v>#REF!</v>
      </c>
      <c r="AC10" s="42" t="e">
        <f>'C завтраками| Bed and breakfast'!#REF!</f>
        <v>#REF!</v>
      </c>
      <c r="AD10" s="42" t="e">
        <f>'C завтраками| Bed and breakfast'!#REF!</f>
        <v>#REF!</v>
      </c>
      <c r="AE10" s="42" t="e">
        <f>'C завтраками| Bed and breakfast'!#REF!</f>
        <v>#REF!</v>
      </c>
      <c r="AF10" s="42" t="e">
        <f>'C завтраками| Bed and breakfast'!#REF!</f>
        <v>#REF!</v>
      </c>
      <c r="AG10" s="42" t="e">
        <f>'C завтраками| Bed and breakfast'!#REF!</f>
        <v>#REF!</v>
      </c>
      <c r="AH10" s="42" t="e">
        <f>'C завтраками| Bed and breakfast'!#REF!</f>
        <v>#REF!</v>
      </c>
      <c r="AI10" s="42" t="e">
        <f>'C завтраками| Bed and breakfast'!#REF!</f>
        <v>#REF!</v>
      </c>
      <c r="AJ10" s="42" t="e">
        <f>'C завтраками| Bed and breakfast'!#REF!</f>
        <v>#REF!</v>
      </c>
      <c r="AK10" s="42" t="e">
        <f>'C завтраками| Bed and breakfast'!#REF!</f>
        <v>#REF!</v>
      </c>
      <c r="AL10" s="42" t="e">
        <f>'C завтраками| Bed and breakfast'!#REF!</f>
        <v>#REF!</v>
      </c>
      <c r="AM10" s="42" t="e">
        <f>'C завтраками| Bed and breakfast'!#REF!</f>
        <v>#REF!</v>
      </c>
      <c r="AN10" s="42" t="e">
        <f>'C завтраками| Bed and breakfast'!#REF!</f>
        <v>#REF!</v>
      </c>
      <c r="AO10" s="42" t="e">
        <f>'C завтраками| Bed and breakfast'!#REF!</f>
        <v>#REF!</v>
      </c>
      <c r="AP10" s="42" t="e">
        <f>'C завтраками| Bed and breakfast'!#REF!</f>
        <v>#REF!</v>
      </c>
      <c r="AQ10" s="42" t="e">
        <f>'C завтраками| Bed and breakfast'!#REF!</f>
        <v>#REF!</v>
      </c>
      <c r="AR10" s="42" t="e">
        <f>'C завтраками| Bed and breakfast'!#REF!</f>
        <v>#REF!</v>
      </c>
    </row>
    <row r="11" spans="1:44" s="53" customFormat="1" x14ac:dyDescent="0.2">
      <c r="A11" s="88">
        <f>A8</f>
        <v>2</v>
      </c>
      <c r="B11" s="42" t="e">
        <f>'C завтраками| Bed and breakfast'!#REF!</f>
        <v>#REF!</v>
      </c>
      <c r="C11" s="42" t="e">
        <f>'C завтраками| Bed and breakfast'!#REF!</f>
        <v>#REF!</v>
      </c>
      <c r="D11" s="42" t="e">
        <f>'C завтраками| Bed and breakfast'!#REF!</f>
        <v>#REF!</v>
      </c>
      <c r="E11" s="42" t="e">
        <f>'C завтраками| Bed and breakfast'!#REF!</f>
        <v>#REF!</v>
      </c>
      <c r="F11" s="42" t="e">
        <f>'C завтраками| Bed and breakfast'!#REF!</f>
        <v>#REF!</v>
      </c>
      <c r="G11" s="42" t="e">
        <f>'C завтраками| Bed and breakfast'!#REF!</f>
        <v>#REF!</v>
      </c>
      <c r="H11" s="42" t="e">
        <f>'C завтраками| Bed and breakfast'!#REF!</f>
        <v>#REF!</v>
      </c>
      <c r="I11" s="42" t="e">
        <f>'C завтраками| Bed and breakfast'!#REF!</f>
        <v>#REF!</v>
      </c>
      <c r="J11" s="42" t="e">
        <f>'C завтраками| Bed and breakfast'!#REF!</f>
        <v>#REF!</v>
      </c>
      <c r="K11" s="42" t="e">
        <f>'C завтраками| Bed and breakfast'!#REF!</f>
        <v>#REF!</v>
      </c>
      <c r="L11" s="42" t="e">
        <f>'C завтраками| Bed and breakfast'!#REF!</f>
        <v>#REF!</v>
      </c>
      <c r="M11" s="42" t="e">
        <f>'C завтраками| Bed and breakfast'!#REF!</f>
        <v>#REF!</v>
      </c>
      <c r="N11" s="42" t="e">
        <f>'C завтраками| Bed and breakfast'!#REF!</f>
        <v>#REF!</v>
      </c>
      <c r="O11" s="42" t="e">
        <f>'C завтраками| Bed and breakfast'!#REF!</f>
        <v>#REF!</v>
      </c>
      <c r="P11" s="42" t="e">
        <f>'C завтраками| Bed and breakfast'!#REF!</f>
        <v>#REF!</v>
      </c>
      <c r="Q11" s="42" t="e">
        <f>'C завтраками| Bed and breakfast'!#REF!</f>
        <v>#REF!</v>
      </c>
      <c r="R11" s="42" t="e">
        <f>'C завтраками| Bed and breakfast'!#REF!</f>
        <v>#REF!</v>
      </c>
      <c r="S11" s="42" t="e">
        <f>'C завтраками| Bed and breakfast'!#REF!</f>
        <v>#REF!</v>
      </c>
      <c r="T11" s="42" t="e">
        <f>'C завтраками| Bed and breakfast'!#REF!</f>
        <v>#REF!</v>
      </c>
      <c r="U11" s="42" t="e">
        <f>'C завтраками| Bed and breakfast'!#REF!</f>
        <v>#REF!</v>
      </c>
      <c r="V11" s="42" t="e">
        <f>'C завтраками| Bed and breakfast'!#REF!</f>
        <v>#REF!</v>
      </c>
      <c r="W11" s="42" t="e">
        <f>'C завтраками| Bed and breakfast'!#REF!</f>
        <v>#REF!</v>
      </c>
      <c r="X11" s="42" t="e">
        <f>'C завтраками| Bed and breakfast'!#REF!</f>
        <v>#REF!</v>
      </c>
      <c r="Y11" s="42" t="e">
        <f>'C завтраками| Bed and breakfast'!#REF!</f>
        <v>#REF!</v>
      </c>
      <c r="Z11" s="42" t="e">
        <f>'C завтраками| Bed and breakfast'!#REF!</f>
        <v>#REF!</v>
      </c>
      <c r="AA11" s="42" t="e">
        <f>'C завтраками| Bed and breakfast'!#REF!</f>
        <v>#REF!</v>
      </c>
      <c r="AB11" s="42" t="e">
        <f>'C завтраками| Bed and breakfast'!#REF!</f>
        <v>#REF!</v>
      </c>
      <c r="AC11" s="42" t="e">
        <f>'C завтраками| Bed and breakfast'!#REF!</f>
        <v>#REF!</v>
      </c>
      <c r="AD11" s="42" t="e">
        <f>'C завтраками| Bed and breakfast'!#REF!</f>
        <v>#REF!</v>
      </c>
      <c r="AE11" s="42" t="e">
        <f>'C завтраками| Bed and breakfast'!#REF!</f>
        <v>#REF!</v>
      </c>
      <c r="AF11" s="42" t="e">
        <f>'C завтраками| Bed and breakfast'!#REF!</f>
        <v>#REF!</v>
      </c>
      <c r="AG11" s="42" t="e">
        <f>'C завтраками| Bed and breakfast'!#REF!</f>
        <v>#REF!</v>
      </c>
      <c r="AH11" s="42" t="e">
        <f>'C завтраками| Bed and breakfast'!#REF!</f>
        <v>#REF!</v>
      </c>
      <c r="AI11" s="42" t="e">
        <f>'C завтраками| Bed and breakfast'!#REF!</f>
        <v>#REF!</v>
      </c>
      <c r="AJ11" s="42" t="e">
        <f>'C завтраками| Bed and breakfast'!#REF!</f>
        <v>#REF!</v>
      </c>
      <c r="AK11" s="42" t="e">
        <f>'C завтраками| Bed and breakfast'!#REF!</f>
        <v>#REF!</v>
      </c>
      <c r="AL11" s="42" t="e">
        <f>'C завтраками| Bed and breakfast'!#REF!</f>
        <v>#REF!</v>
      </c>
      <c r="AM11" s="42" t="e">
        <f>'C завтраками| Bed and breakfast'!#REF!</f>
        <v>#REF!</v>
      </c>
      <c r="AN11" s="42" t="e">
        <f>'C завтраками| Bed and breakfast'!#REF!</f>
        <v>#REF!</v>
      </c>
      <c r="AO11" s="42" t="e">
        <f>'C завтраками| Bed and breakfast'!#REF!</f>
        <v>#REF!</v>
      </c>
      <c r="AP11" s="42" t="e">
        <f>'C завтраками| Bed and breakfast'!#REF!</f>
        <v>#REF!</v>
      </c>
      <c r="AQ11" s="42" t="e">
        <f>'C завтраками| Bed and breakfast'!#REF!</f>
        <v>#REF!</v>
      </c>
      <c r="AR11" s="42" t="e">
        <f>'C завтраками| Bed and breakfast'!#REF!</f>
        <v>#REF!</v>
      </c>
    </row>
    <row r="12" spans="1:44" s="53" customFormat="1" x14ac:dyDescent="0.2">
      <c r="A12" s="42" t="s">
        <v>85</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row>
    <row r="13" spans="1:44" s="53" customFormat="1" x14ac:dyDescent="0.2">
      <c r="A13" s="88">
        <f>A7</f>
        <v>1</v>
      </c>
      <c r="B13" s="42" t="e">
        <f>'C завтраками| Bed and breakfast'!#REF!</f>
        <v>#REF!</v>
      </c>
      <c r="C13" s="42" t="e">
        <f>'C завтраками| Bed and breakfast'!#REF!</f>
        <v>#REF!</v>
      </c>
      <c r="D13" s="42" t="e">
        <f>'C завтраками| Bed and breakfast'!#REF!</f>
        <v>#REF!</v>
      </c>
      <c r="E13" s="42" t="e">
        <f>'C завтраками| Bed and breakfast'!#REF!</f>
        <v>#REF!</v>
      </c>
      <c r="F13" s="42" t="e">
        <f>'C завтраками| Bed and breakfast'!#REF!</f>
        <v>#REF!</v>
      </c>
      <c r="G13" s="42" t="e">
        <f>'C завтраками| Bed and breakfast'!#REF!</f>
        <v>#REF!</v>
      </c>
      <c r="H13" s="42" t="e">
        <f>'C завтраками| Bed and breakfast'!#REF!</f>
        <v>#REF!</v>
      </c>
      <c r="I13" s="42" t="e">
        <f>'C завтраками| Bed and breakfast'!#REF!</f>
        <v>#REF!</v>
      </c>
      <c r="J13" s="42" t="e">
        <f>'C завтраками| Bed and breakfast'!#REF!</f>
        <v>#REF!</v>
      </c>
      <c r="K13" s="42" t="e">
        <f>'C завтраками| Bed and breakfast'!#REF!</f>
        <v>#REF!</v>
      </c>
      <c r="L13" s="42" t="e">
        <f>'C завтраками| Bed and breakfast'!#REF!</f>
        <v>#REF!</v>
      </c>
      <c r="M13" s="42" t="e">
        <f>'C завтраками| Bed and breakfast'!#REF!</f>
        <v>#REF!</v>
      </c>
      <c r="N13" s="42" t="e">
        <f>'C завтраками| Bed and breakfast'!#REF!</f>
        <v>#REF!</v>
      </c>
      <c r="O13" s="42" t="e">
        <f>'C завтраками| Bed and breakfast'!#REF!</f>
        <v>#REF!</v>
      </c>
      <c r="P13" s="42" t="e">
        <f>'C завтраками| Bed and breakfast'!#REF!</f>
        <v>#REF!</v>
      </c>
      <c r="Q13" s="42" t="e">
        <f>'C завтраками| Bed and breakfast'!#REF!</f>
        <v>#REF!</v>
      </c>
      <c r="R13" s="42" t="e">
        <f>'C завтраками| Bed and breakfast'!#REF!</f>
        <v>#REF!</v>
      </c>
      <c r="S13" s="42" t="e">
        <f>'C завтраками| Bed and breakfast'!#REF!</f>
        <v>#REF!</v>
      </c>
      <c r="T13" s="42" t="e">
        <f>'C завтраками| Bed and breakfast'!#REF!</f>
        <v>#REF!</v>
      </c>
      <c r="U13" s="42" t="e">
        <f>'C завтраками| Bed and breakfast'!#REF!</f>
        <v>#REF!</v>
      </c>
      <c r="V13" s="42" t="e">
        <f>'C завтраками| Bed and breakfast'!#REF!</f>
        <v>#REF!</v>
      </c>
      <c r="W13" s="42" t="e">
        <f>'C завтраками| Bed and breakfast'!#REF!</f>
        <v>#REF!</v>
      </c>
      <c r="X13" s="42" t="e">
        <f>'C завтраками| Bed and breakfast'!#REF!</f>
        <v>#REF!</v>
      </c>
      <c r="Y13" s="42" t="e">
        <f>'C завтраками| Bed and breakfast'!#REF!</f>
        <v>#REF!</v>
      </c>
      <c r="Z13" s="42" t="e">
        <f>'C завтраками| Bed and breakfast'!#REF!</f>
        <v>#REF!</v>
      </c>
      <c r="AA13" s="42" t="e">
        <f>'C завтраками| Bed and breakfast'!#REF!</f>
        <v>#REF!</v>
      </c>
      <c r="AB13" s="42" t="e">
        <f>'C завтраками| Bed and breakfast'!#REF!</f>
        <v>#REF!</v>
      </c>
      <c r="AC13" s="42" t="e">
        <f>'C завтраками| Bed and breakfast'!#REF!</f>
        <v>#REF!</v>
      </c>
      <c r="AD13" s="42" t="e">
        <f>'C завтраками| Bed and breakfast'!#REF!</f>
        <v>#REF!</v>
      </c>
      <c r="AE13" s="42" t="e">
        <f>'C завтраками| Bed and breakfast'!#REF!</f>
        <v>#REF!</v>
      </c>
      <c r="AF13" s="42" t="e">
        <f>'C завтраками| Bed and breakfast'!#REF!</f>
        <v>#REF!</v>
      </c>
      <c r="AG13" s="42" t="e">
        <f>'C завтраками| Bed and breakfast'!#REF!</f>
        <v>#REF!</v>
      </c>
      <c r="AH13" s="42" t="e">
        <f>'C завтраками| Bed and breakfast'!#REF!</f>
        <v>#REF!</v>
      </c>
      <c r="AI13" s="42" t="e">
        <f>'C завтраками| Bed and breakfast'!#REF!</f>
        <v>#REF!</v>
      </c>
      <c r="AJ13" s="42" t="e">
        <f>'C завтраками| Bed and breakfast'!#REF!</f>
        <v>#REF!</v>
      </c>
      <c r="AK13" s="42" t="e">
        <f>'C завтраками| Bed and breakfast'!#REF!</f>
        <v>#REF!</v>
      </c>
      <c r="AL13" s="42" t="e">
        <f>'C завтраками| Bed and breakfast'!#REF!</f>
        <v>#REF!</v>
      </c>
      <c r="AM13" s="42" t="e">
        <f>'C завтраками| Bed and breakfast'!#REF!</f>
        <v>#REF!</v>
      </c>
      <c r="AN13" s="42" t="e">
        <f>'C завтраками| Bed and breakfast'!#REF!</f>
        <v>#REF!</v>
      </c>
      <c r="AO13" s="42" t="e">
        <f>'C завтраками| Bed and breakfast'!#REF!</f>
        <v>#REF!</v>
      </c>
      <c r="AP13" s="42" t="e">
        <f>'C завтраками| Bed and breakfast'!#REF!</f>
        <v>#REF!</v>
      </c>
      <c r="AQ13" s="42" t="e">
        <f>'C завтраками| Bed and breakfast'!#REF!</f>
        <v>#REF!</v>
      </c>
      <c r="AR13" s="42" t="e">
        <f>'C завтраками| Bed and breakfast'!#REF!</f>
        <v>#REF!</v>
      </c>
    </row>
    <row r="14" spans="1:44" s="53" customFormat="1" x14ac:dyDescent="0.2">
      <c r="A14" s="88">
        <f>A8</f>
        <v>2</v>
      </c>
      <c r="B14" s="42" t="e">
        <f>'C завтраками| Bed and breakfast'!#REF!</f>
        <v>#REF!</v>
      </c>
      <c r="C14" s="42" t="e">
        <f>'C завтраками| Bed and breakfast'!#REF!</f>
        <v>#REF!</v>
      </c>
      <c r="D14" s="42" t="e">
        <f>'C завтраками| Bed and breakfast'!#REF!</f>
        <v>#REF!</v>
      </c>
      <c r="E14" s="42" t="e">
        <f>'C завтраками| Bed and breakfast'!#REF!</f>
        <v>#REF!</v>
      </c>
      <c r="F14" s="42" t="e">
        <f>'C завтраками| Bed and breakfast'!#REF!</f>
        <v>#REF!</v>
      </c>
      <c r="G14" s="42" t="e">
        <f>'C завтраками| Bed and breakfast'!#REF!</f>
        <v>#REF!</v>
      </c>
      <c r="H14" s="42" t="e">
        <f>'C завтраками| Bed and breakfast'!#REF!</f>
        <v>#REF!</v>
      </c>
      <c r="I14" s="42" t="e">
        <f>'C завтраками| Bed and breakfast'!#REF!</f>
        <v>#REF!</v>
      </c>
      <c r="J14" s="42" t="e">
        <f>'C завтраками| Bed and breakfast'!#REF!</f>
        <v>#REF!</v>
      </c>
      <c r="K14" s="42" t="e">
        <f>'C завтраками| Bed and breakfast'!#REF!</f>
        <v>#REF!</v>
      </c>
      <c r="L14" s="42" t="e">
        <f>'C завтраками| Bed and breakfast'!#REF!</f>
        <v>#REF!</v>
      </c>
      <c r="M14" s="42" t="e">
        <f>'C завтраками| Bed and breakfast'!#REF!</f>
        <v>#REF!</v>
      </c>
      <c r="N14" s="42" t="e">
        <f>'C завтраками| Bed and breakfast'!#REF!</f>
        <v>#REF!</v>
      </c>
      <c r="O14" s="42" t="e">
        <f>'C завтраками| Bed and breakfast'!#REF!</f>
        <v>#REF!</v>
      </c>
      <c r="P14" s="42" t="e">
        <f>'C завтраками| Bed and breakfast'!#REF!</f>
        <v>#REF!</v>
      </c>
      <c r="Q14" s="42" t="e">
        <f>'C завтраками| Bed and breakfast'!#REF!</f>
        <v>#REF!</v>
      </c>
      <c r="R14" s="42" t="e">
        <f>'C завтраками| Bed and breakfast'!#REF!</f>
        <v>#REF!</v>
      </c>
      <c r="S14" s="42" t="e">
        <f>'C завтраками| Bed and breakfast'!#REF!</f>
        <v>#REF!</v>
      </c>
      <c r="T14" s="42" t="e">
        <f>'C завтраками| Bed and breakfast'!#REF!</f>
        <v>#REF!</v>
      </c>
      <c r="U14" s="42" t="e">
        <f>'C завтраками| Bed and breakfast'!#REF!</f>
        <v>#REF!</v>
      </c>
      <c r="V14" s="42" t="e">
        <f>'C завтраками| Bed and breakfast'!#REF!</f>
        <v>#REF!</v>
      </c>
      <c r="W14" s="42" t="e">
        <f>'C завтраками| Bed and breakfast'!#REF!</f>
        <v>#REF!</v>
      </c>
      <c r="X14" s="42" t="e">
        <f>'C завтраками| Bed and breakfast'!#REF!</f>
        <v>#REF!</v>
      </c>
      <c r="Y14" s="42" t="e">
        <f>'C завтраками| Bed and breakfast'!#REF!</f>
        <v>#REF!</v>
      </c>
      <c r="Z14" s="42" t="e">
        <f>'C завтраками| Bed and breakfast'!#REF!</f>
        <v>#REF!</v>
      </c>
      <c r="AA14" s="42" t="e">
        <f>'C завтраками| Bed and breakfast'!#REF!</f>
        <v>#REF!</v>
      </c>
      <c r="AB14" s="42" t="e">
        <f>'C завтраками| Bed and breakfast'!#REF!</f>
        <v>#REF!</v>
      </c>
      <c r="AC14" s="42" t="e">
        <f>'C завтраками| Bed and breakfast'!#REF!</f>
        <v>#REF!</v>
      </c>
      <c r="AD14" s="42" t="e">
        <f>'C завтраками| Bed and breakfast'!#REF!</f>
        <v>#REF!</v>
      </c>
      <c r="AE14" s="42" t="e">
        <f>'C завтраками| Bed and breakfast'!#REF!</f>
        <v>#REF!</v>
      </c>
      <c r="AF14" s="42" t="e">
        <f>'C завтраками| Bed and breakfast'!#REF!</f>
        <v>#REF!</v>
      </c>
      <c r="AG14" s="42" t="e">
        <f>'C завтраками| Bed and breakfast'!#REF!</f>
        <v>#REF!</v>
      </c>
      <c r="AH14" s="42" t="e">
        <f>'C завтраками| Bed and breakfast'!#REF!</f>
        <v>#REF!</v>
      </c>
      <c r="AI14" s="42" t="e">
        <f>'C завтраками| Bed and breakfast'!#REF!</f>
        <v>#REF!</v>
      </c>
      <c r="AJ14" s="42" t="e">
        <f>'C завтраками| Bed and breakfast'!#REF!</f>
        <v>#REF!</v>
      </c>
      <c r="AK14" s="42" t="e">
        <f>'C завтраками| Bed and breakfast'!#REF!</f>
        <v>#REF!</v>
      </c>
      <c r="AL14" s="42" t="e">
        <f>'C завтраками| Bed and breakfast'!#REF!</f>
        <v>#REF!</v>
      </c>
      <c r="AM14" s="42" t="e">
        <f>'C завтраками| Bed and breakfast'!#REF!</f>
        <v>#REF!</v>
      </c>
      <c r="AN14" s="42" t="e">
        <f>'C завтраками| Bed and breakfast'!#REF!</f>
        <v>#REF!</v>
      </c>
      <c r="AO14" s="42" t="e">
        <f>'C завтраками| Bed and breakfast'!#REF!</f>
        <v>#REF!</v>
      </c>
      <c r="AP14" s="42" t="e">
        <f>'C завтраками| Bed and breakfast'!#REF!</f>
        <v>#REF!</v>
      </c>
      <c r="AQ14" s="42" t="e">
        <f>'C завтраками| Bed and breakfast'!#REF!</f>
        <v>#REF!</v>
      </c>
      <c r="AR14" s="42" t="e">
        <f>'C завтраками| Bed and breakfast'!#REF!</f>
        <v>#REF!</v>
      </c>
    </row>
    <row r="15" spans="1:44" s="53" customFormat="1" x14ac:dyDescent="0.2">
      <c r="A15" s="42" t="s">
        <v>86</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row>
    <row r="16" spans="1:44" s="53" customFormat="1" x14ac:dyDescent="0.2">
      <c r="A16" s="88">
        <f>A7</f>
        <v>1</v>
      </c>
      <c r="B16" s="42" t="e">
        <f>'C завтраками| Bed and breakfast'!#REF!</f>
        <v>#REF!</v>
      </c>
      <c r="C16" s="42" t="e">
        <f>'C завтраками| Bed and breakfast'!#REF!</f>
        <v>#REF!</v>
      </c>
      <c r="D16" s="42" t="e">
        <f>'C завтраками| Bed and breakfast'!#REF!</f>
        <v>#REF!</v>
      </c>
      <c r="E16" s="42" t="e">
        <f>'C завтраками| Bed and breakfast'!#REF!</f>
        <v>#REF!</v>
      </c>
      <c r="F16" s="42" t="e">
        <f>'C завтраками| Bed and breakfast'!#REF!</f>
        <v>#REF!</v>
      </c>
      <c r="G16" s="42" t="e">
        <f>'C завтраками| Bed and breakfast'!#REF!</f>
        <v>#REF!</v>
      </c>
      <c r="H16" s="42" t="e">
        <f>'C завтраками| Bed and breakfast'!#REF!</f>
        <v>#REF!</v>
      </c>
      <c r="I16" s="42" t="e">
        <f>'C завтраками| Bed and breakfast'!#REF!</f>
        <v>#REF!</v>
      </c>
      <c r="J16" s="42" t="e">
        <f>'C завтраками| Bed and breakfast'!#REF!</f>
        <v>#REF!</v>
      </c>
      <c r="K16" s="42" t="e">
        <f>'C завтраками| Bed and breakfast'!#REF!</f>
        <v>#REF!</v>
      </c>
      <c r="L16" s="42" t="e">
        <f>'C завтраками| Bed and breakfast'!#REF!</f>
        <v>#REF!</v>
      </c>
      <c r="M16" s="42" t="e">
        <f>'C завтраками| Bed and breakfast'!#REF!</f>
        <v>#REF!</v>
      </c>
      <c r="N16" s="42" t="e">
        <f>'C завтраками| Bed and breakfast'!#REF!</f>
        <v>#REF!</v>
      </c>
      <c r="O16" s="42" t="e">
        <f>'C завтраками| Bed and breakfast'!#REF!</f>
        <v>#REF!</v>
      </c>
      <c r="P16" s="42" t="e">
        <f>'C завтраками| Bed and breakfast'!#REF!</f>
        <v>#REF!</v>
      </c>
      <c r="Q16" s="42" t="e">
        <f>'C завтраками| Bed and breakfast'!#REF!</f>
        <v>#REF!</v>
      </c>
      <c r="R16" s="42" t="e">
        <f>'C завтраками| Bed and breakfast'!#REF!</f>
        <v>#REF!</v>
      </c>
      <c r="S16" s="42" t="e">
        <f>'C завтраками| Bed and breakfast'!#REF!</f>
        <v>#REF!</v>
      </c>
      <c r="T16" s="42" t="e">
        <f>'C завтраками| Bed and breakfast'!#REF!</f>
        <v>#REF!</v>
      </c>
      <c r="U16" s="42" t="e">
        <f>'C завтраками| Bed and breakfast'!#REF!</f>
        <v>#REF!</v>
      </c>
      <c r="V16" s="42" t="e">
        <f>'C завтраками| Bed and breakfast'!#REF!</f>
        <v>#REF!</v>
      </c>
      <c r="W16" s="42" t="e">
        <f>'C завтраками| Bed and breakfast'!#REF!</f>
        <v>#REF!</v>
      </c>
      <c r="X16" s="42" t="e">
        <f>'C завтраками| Bed and breakfast'!#REF!</f>
        <v>#REF!</v>
      </c>
      <c r="Y16" s="42" t="e">
        <f>'C завтраками| Bed and breakfast'!#REF!</f>
        <v>#REF!</v>
      </c>
      <c r="Z16" s="42" t="e">
        <f>'C завтраками| Bed and breakfast'!#REF!</f>
        <v>#REF!</v>
      </c>
      <c r="AA16" s="42" t="e">
        <f>'C завтраками| Bed and breakfast'!#REF!</f>
        <v>#REF!</v>
      </c>
      <c r="AB16" s="42" t="e">
        <f>'C завтраками| Bed and breakfast'!#REF!</f>
        <v>#REF!</v>
      </c>
      <c r="AC16" s="42" t="e">
        <f>'C завтраками| Bed and breakfast'!#REF!</f>
        <v>#REF!</v>
      </c>
      <c r="AD16" s="42" t="e">
        <f>'C завтраками| Bed and breakfast'!#REF!</f>
        <v>#REF!</v>
      </c>
      <c r="AE16" s="42" t="e">
        <f>'C завтраками| Bed and breakfast'!#REF!</f>
        <v>#REF!</v>
      </c>
      <c r="AF16" s="42" t="e">
        <f>'C завтраками| Bed and breakfast'!#REF!</f>
        <v>#REF!</v>
      </c>
      <c r="AG16" s="42" t="e">
        <f>'C завтраками| Bed and breakfast'!#REF!</f>
        <v>#REF!</v>
      </c>
      <c r="AH16" s="42" t="e">
        <f>'C завтраками| Bed and breakfast'!#REF!</f>
        <v>#REF!</v>
      </c>
      <c r="AI16" s="42" t="e">
        <f>'C завтраками| Bed and breakfast'!#REF!</f>
        <v>#REF!</v>
      </c>
      <c r="AJ16" s="42" t="e">
        <f>'C завтраками| Bed and breakfast'!#REF!</f>
        <v>#REF!</v>
      </c>
      <c r="AK16" s="42" t="e">
        <f>'C завтраками| Bed and breakfast'!#REF!</f>
        <v>#REF!</v>
      </c>
      <c r="AL16" s="42" t="e">
        <f>'C завтраками| Bed and breakfast'!#REF!</f>
        <v>#REF!</v>
      </c>
      <c r="AM16" s="42" t="e">
        <f>'C завтраками| Bed and breakfast'!#REF!</f>
        <v>#REF!</v>
      </c>
      <c r="AN16" s="42" t="e">
        <f>'C завтраками| Bed and breakfast'!#REF!</f>
        <v>#REF!</v>
      </c>
      <c r="AO16" s="42" t="e">
        <f>'C завтраками| Bed and breakfast'!#REF!</f>
        <v>#REF!</v>
      </c>
      <c r="AP16" s="42" t="e">
        <f>'C завтраками| Bed and breakfast'!#REF!</f>
        <v>#REF!</v>
      </c>
      <c r="AQ16" s="42" t="e">
        <f>'C завтраками| Bed and breakfast'!#REF!</f>
        <v>#REF!</v>
      </c>
      <c r="AR16" s="42" t="e">
        <f>'C завтраками| Bed and breakfast'!#REF!</f>
        <v>#REF!</v>
      </c>
    </row>
    <row r="17" spans="1:44" s="53" customFormat="1" x14ac:dyDescent="0.2">
      <c r="A17" s="88">
        <f>A8</f>
        <v>2</v>
      </c>
      <c r="B17" s="42" t="e">
        <f>'C завтраками| Bed and breakfast'!#REF!</f>
        <v>#REF!</v>
      </c>
      <c r="C17" s="42" t="e">
        <f>'C завтраками| Bed and breakfast'!#REF!</f>
        <v>#REF!</v>
      </c>
      <c r="D17" s="42" t="e">
        <f>'C завтраками| Bed and breakfast'!#REF!</f>
        <v>#REF!</v>
      </c>
      <c r="E17" s="42" t="e">
        <f>'C завтраками| Bed and breakfast'!#REF!</f>
        <v>#REF!</v>
      </c>
      <c r="F17" s="42" t="e">
        <f>'C завтраками| Bed and breakfast'!#REF!</f>
        <v>#REF!</v>
      </c>
      <c r="G17" s="42" t="e">
        <f>'C завтраками| Bed and breakfast'!#REF!</f>
        <v>#REF!</v>
      </c>
      <c r="H17" s="42" t="e">
        <f>'C завтраками| Bed and breakfast'!#REF!</f>
        <v>#REF!</v>
      </c>
      <c r="I17" s="42" t="e">
        <f>'C завтраками| Bed and breakfast'!#REF!</f>
        <v>#REF!</v>
      </c>
      <c r="J17" s="42" t="e">
        <f>'C завтраками| Bed and breakfast'!#REF!</f>
        <v>#REF!</v>
      </c>
      <c r="K17" s="42" t="e">
        <f>'C завтраками| Bed and breakfast'!#REF!</f>
        <v>#REF!</v>
      </c>
      <c r="L17" s="42" t="e">
        <f>'C завтраками| Bed and breakfast'!#REF!</f>
        <v>#REF!</v>
      </c>
      <c r="M17" s="42" t="e">
        <f>'C завтраками| Bed and breakfast'!#REF!</f>
        <v>#REF!</v>
      </c>
      <c r="N17" s="42" t="e">
        <f>'C завтраками| Bed and breakfast'!#REF!</f>
        <v>#REF!</v>
      </c>
      <c r="O17" s="42" t="e">
        <f>'C завтраками| Bed and breakfast'!#REF!</f>
        <v>#REF!</v>
      </c>
      <c r="P17" s="42" t="e">
        <f>'C завтраками| Bed and breakfast'!#REF!</f>
        <v>#REF!</v>
      </c>
      <c r="Q17" s="42" t="e">
        <f>'C завтраками| Bed and breakfast'!#REF!</f>
        <v>#REF!</v>
      </c>
      <c r="R17" s="42" t="e">
        <f>'C завтраками| Bed and breakfast'!#REF!</f>
        <v>#REF!</v>
      </c>
      <c r="S17" s="42" t="e">
        <f>'C завтраками| Bed and breakfast'!#REF!</f>
        <v>#REF!</v>
      </c>
      <c r="T17" s="42" t="e">
        <f>'C завтраками| Bed and breakfast'!#REF!</f>
        <v>#REF!</v>
      </c>
      <c r="U17" s="42" t="e">
        <f>'C завтраками| Bed and breakfast'!#REF!</f>
        <v>#REF!</v>
      </c>
      <c r="V17" s="42" t="e">
        <f>'C завтраками| Bed and breakfast'!#REF!</f>
        <v>#REF!</v>
      </c>
      <c r="W17" s="42" t="e">
        <f>'C завтраками| Bed and breakfast'!#REF!</f>
        <v>#REF!</v>
      </c>
      <c r="X17" s="42" t="e">
        <f>'C завтраками| Bed and breakfast'!#REF!</f>
        <v>#REF!</v>
      </c>
      <c r="Y17" s="42" t="e">
        <f>'C завтраками| Bed and breakfast'!#REF!</f>
        <v>#REF!</v>
      </c>
      <c r="Z17" s="42" t="e">
        <f>'C завтраками| Bed and breakfast'!#REF!</f>
        <v>#REF!</v>
      </c>
      <c r="AA17" s="42" t="e">
        <f>'C завтраками| Bed and breakfast'!#REF!</f>
        <v>#REF!</v>
      </c>
      <c r="AB17" s="42" t="e">
        <f>'C завтраками| Bed and breakfast'!#REF!</f>
        <v>#REF!</v>
      </c>
      <c r="AC17" s="42" t="e">
        <f>'C завтраками| Bed and breakfast'!#REF!</f>
        <v>#REF!</v>
      </c>
      <c r="AD17" s="42" t="e">
        <f>'C завтраками| Bed and breakfast'!#REF!</f>
        <v>#REF!</v>
      </c>
      <c r="AE17" s="42" t="e">
        <f>'C завтраками| Bed and breakfast'!#REF!</f>
        <v>#REF!</v>
      </c>
      <c r="AF17" s="42" t="e">
        <f>'C завтраками| Bed and breakfast'!#REF!</f>
        <v>#REF!</v>
      </c>
      <c r="AG17" s="42" t="e">
        <f>'C завтраками| Bed and breakfast'!#REF!</f>
        <v>#REF!</v>
      </c>
      <c r="AH17" s="42" t="e">
        <f>'C завтраками| Bed and breakfast'!#REF!</f>
        <v>#REF!</v>
      </c>
      <c r="AI17" s="42" t="e">
        <f>'C завтраками| Bed and breakfast'!#REF!</f>
        <v>#REF!</v>
      </c>
      <c r="AJ17" s="42" t="e">
        <f>'C завтраками| Bed and breakfast'!#REF!</f>
        <v>#REF!</v>
      </c>
      <c r="AK17" s="42" t="e">
        <f>'C завтраками| Bed and breakfast'!#REF!</f>
        <v>#REF!</v>
      </c>
      <c r="AL17" s="42" t="e">
        <f>'C завтраками| Bed and breakfast'!#REF!</f>
        <v>#REF!</v>
      </c>
      <c r="AM17" s="42" t="e">
        <f>'C завтраками| Bed and breakfast'!#REF!</f>
        <v>#REF!</v>
      </c>
      <c r="AN17" s="42" t="e">
        <f>'C завтраками| Bed and breakfast'!#REF!</f>
        <v>#REF!</v>
      </c>
      <c r="AO17" s="42" t="e">
        <f>'C завтраками| Bed and breakfast'!#REF!</f>
        <v>#REF!</v>
      </c>
      <c r="AP17" s="42" t="e">
        <f>'C завтраками| Bed and breakfast'!#REF!</f>
        <v>#REF!</v>
      </c>
      <c r="AQ17" s="42" t="e">
        <f>'C завтраками| Bed and breakfast'!#REF!</f>
        <v>#REF!</v>
      </c>
      <c r="AR17" s="42" t="e">
        <f>'C завтраками| Bed and breakfast'!#REF!</f>
        <v>#REF!</v>
      </c>
    </row>
    <row r="18" spans="1:44" s="53" customFormat="1" x14ac:dyDescent="0.2">
      <c r="A18" s="42" t="s">
        <v>87</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row>
    <row r="19" spans="1:44" s="53" customFormat="1" x14ac:dyDescent="0.2">
      <c r="A19" s="88" t="s">
        <v>88</v>
      </c>
      <c r="B19" s="42" t="e">
        <f>'C завтраками| Bed and breakfast'!#REF!</f>
        <v>#REF!</v>
      </c>
      <c r="C19" s="42" t="e">
        <f>'C завтраками| Bed and breakfast'!#REF!</f>
        <v>#REF!</v>
      </c>
      <c r="D19" s="42" t="e">
        <f>'C завтраками| Bed and breakfast'!#REF!</f>
        <v>#REF!</v>
      </c>
      <c r="E19" s="42" t="e">
        <f>'C завтраками| Bed and breakfast'!#REF!</f>
        <v>#REF!</v>
      </c>
      <c r="F19" s="42" t="e">
        <f>'C завтраками| Bed and breakfast'!#REF!</f>
        <v>#REF!</v>
      </c>
      <c r="G19" s="42" t="e">
        <f>'C завтраками| Bed and breakfast'!#REF!</f>
        <v>#REF!</v>
      </c>
      <c r="H19" s="42" t="e">
        <f>'C завтраками| Bed and breakfast'!#REF!</f>
        <v>#REF!</v>
      </c>
      <c r="I19" s="42" t="e">
        <f>'C завтраками| Bed and breakfast'!#REF!</f>
        <v>#REF!</v>
      </c>
      <c r="J19" s="42" t="e">
        <f>'C завтраками| Bed and breakfast'!#REF!</f>
        <v>#REF!</v>
      </c>
      <c r="K19" s="42" t="e">
        <f>'C завтраками| Bed and breakfast'!#REF!</f>
        <v>#REF!</v>
      </c>
      <c r="L19" s="42" t="e">
        <f>'C завтраками| Bed and breakfast'!#REF!</f>
        <v>#REF!</v>
      </c>
      <c r="M19" s="42" t="e">
        <f>'C завтраками| Bed and breakfast'!#REF!</f>
        <v>#REF!</v>
      </c>
      <c r="N19" s="42" t="e">
        <f>'C завтраками| Bed and breakfast'!#REF!</f>
        <v>#REF!</v>
      </c>
      <c r="O19" s="42" t="e">
        <f>'C завтраками| Bed and breakfast'!#REF!</f>
        <v>#REF!</v>
      </c>
      <c r="P19" s="42" t="e">
        <f>'C завтраками| Bed and breakfast'!#REF!</f>
        <v>#REF!</v>
      </c>
      <c r="Q19" s="42" t="e">
        <f>'C завтраками| Bed and breakfast'!#REF!</f>
        <v>#REF!</v>
      </c>
      <c r="R19" s="42" t="e">
        <f>'C завтраками| Bed and breakfast'!#REF!</f>
        <v>#REF!</v>
      </c>
      <c r="S19" s="42" t="e">
        <f>'C завтраками| Bed and breakfast'!#REF!</f>
        <v>#REF!</v>
      </c>
      <c r="T19" s="42" t="e">
        <f>'C завтраками| Bed and breakfast'!#REF!</f>
        <v>#REF!</v>
      </c>
      <c r="U19" s="42" t="e">
        <f>'C завтраками| Bed and breakfast'!#REF!</f>
        <v>#REF!</v>
      </c>
      <c r="V19" s="42" t="e">
        <f>'C завтраками| Bed and breakfast'!#REF!</f>
        <v>#REF!</v>
      </c>
      <c r="W19" s="42" t="e">
        <f>'C завтраками| Bed and breakfast'!#REF!</f>
        <v>#REF!</v>
      </c>
      <c r="X19" s="42" t="e">
        <f>'C завтраками| Bed and breakfast'!#REF!</f>
        <v>#REF!</v>
      </c>
      <c r="Y19" s="42" t="e">
        <f>'C завтраками| Bed and breakfast'!#REF!</f>
        <v>#REF!</v>
      </c>
      <c r="Z19" s="42" t="e">
        <f>'C завтраками| Bed and breakfast'!#REF!</f>
        <v>#REF!</v>
      </c>
      <c r="AA19" s="42" t="e">
        <f>'C завтраками| Bed and breakfast'!#REF!</f>
        <v>#REF!</v>
      </c>
      <c r="AB19" s="42" t="e">
        <f>'C завтраками| Bed and breakfast'!#REF!</f>
        <v>#REF!</v>
      </c>
      <c r="AC19" s="42" t="e">
        <f>'C завтраками| Bed and breakfast'!#REF!</f>
        <v>#REF!</v>
      </c>
      <c r="AD19" s="42" t="e">
        <f>'C завтраками| Bed and breakfast'!#REF!</f>
        <v>#REF!</v>
      </c>
      <c r="AE19" s="42" t="e">
        <f>'C завтраками| Bed and breakfast'!#REF!</f>
        <v>#REF!</v>
      </c>
      <c r="AF19" s="42" t="e">
        <f>'C завтраками| Bed and breakfast'!#REF!</f>
        <v>#REF!</v>
      </c>
      <c r="AG19" s="42" t="e">
        <f>'C завтраками| Bed and breakfast'!#REF!</f>
        <v>#REF!</v>
      </c>
      <c r="AH19" s="42" t="e">
        <f>'C завтраками| Bed and breakfast'!#REF!</f>
        <v>#REF!</v>
      </c>
      <c r="AI19" s="42" t="e">
        <f>'C завтраками| Bed and breakfast'!#REF!</f>
        <v>#REF!</v>
      </c>
      <c r="AJ19" s="42" t="e">
        <f>'C завтраками| Bed and breakfast'!#REF!</f>
        <v>#REF!</v>
      </c>
      <c r="AK19" s="42" t="e">
        <f>'C завтраками| Bed and breakfast'!#REF!</f>
        <v>#REF!</v>
      </c>
      <c r="AL19" s="42" t="e">
        <f>'C завтраками| Bed and breakfast'!#REF!</f>
        <v>#REF!</v>
      </c>
      <c r="AM19" s="42" t="e">
        <f>'C завтраками| Bed and breakfast'!#REF!</f>
        <v>#REF!</v>
      </c>
      <c r="AN19" s="42" t="e">
        <f>'C завтраками| Bed and breakfast'!#REF!</f>
        <v>#REF!</v>
      </c>
      <c r="AO19" s="42" t="e">
        <f>'C завтраками| Bed and breakfast'!#REF!</f>
        <v>#REF!</v>
      </c>
      <c r="AP19" s="42" t="e">
        <f>'C завтраками| Bed and breakfast'!#REF!</f>
        <v>#REF!</v>
      </c>
      <c r="AQ19" s="42" t="e">
        <f>'C завтраками| Bed and breakfast'!#REF!</f>
        <v>#REF!</v>
      </c>
      <c r="AR19" s="42" t="e">
        <f>'C завтраками| Bed and breakfast'!#REF!</f>
        <v>#REF!</v>
      </c>
    </row>
    <row r="20" spans="1:44" s="53" customFormat="1" x14ac:dyDescent="0.2">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row>
    <row r="21" spans="1:44" ht="18.75" customHeight="1" x14ac:dyDescent="0.2">
      <c r="A21" s="111" t="s">
        <v>100</v>
      </c>
      <c r="B21" s="126" t="e">
        <f t="shared" ref="B21:AR21" si="0">B4</f>
        <v>#REF!</v>
      </c>
      <c r="C21" s="126" t="e">
        <f t="shared" si="0"/>
        <v>#REF!</v>
      </c>
      <c r="D21" s="126" t="e">
        <f t="shared" si="0"/>
        <v>#REF!</v>
      </c>
      <c r="E21" s="126" t="e">
        <f t="shared" si="0"/>
        <v>#REF!</v>
      </c>
      <c r="F21" s="126" t="e">
        <f t="shared" si="0"/>
        <v>#REF!</v>
      </c>
      <c r="G21" s="126" t="e">
        <f t="shared" si="0"/>
        <v>#REF!</v>
      </c>
      <c r="H21" s="126" t="e">
        <f t="shared" si="0"/>
        <v>#REF!</v>
      </c>
      <c r="I21" s="126" t="e">
        <f t="shared" si="0"/>
        <v>#REF!</v>
      </c>
      <c r="J21" s="126" t="e">
        <f t="shared" si="0"/>
        <v>#REF!</v>
      </c>
      <c r="K21" s="126" t="e">
        <f t="shared" si="0"/>
        <v>#REF!</v>
      </c>
      <c r="L21" s="126" t="e">
        <f t="shared" si="0"/>
        <v>#REF!</v>
      </c>
      <c r="M21" s="126" t="e">
        <f t="shared" si="0"/>
        <v>#REF!</v>
      </c>
      <c r="N21" s="126" t="e">
        <f t="shared" si="0"/>
        <v>#REF!</v>
      </c>
      <c r="O21" s="126" t="e">
        <f t="shared" si="0"/>
        <v>#REF!</v>
      </c>
      <c r="P21" s="126" t="e">
        <f t="shared" si="0"/>
        <v>#REF!</v>
      </c>
      <c r="Q21" s="126" t="e">
        <f t="shared" si="0"/>
        <v>#REF!</v>
      </c>
      <c r="R21" s="126" t="e">
        <f t="shared" si="0"/>
        <v>#REF!</v>
      </c>
      <c r="S21" s="126" t="e">
        <f t="shared" si="0"/>
        <v>#REF!</v>
      </c>
      <c r="T21" s="126" t="e">
        <f t="shared" si="0"/>
        <v>#REF!</v>
      </c>
      <c r="U21" s="150" t="e">
        <f t="shared" si="0"/>
        <v>#REF!</v>
      </c>
      <c r="V21" s="150" t="e">
        <f t="shared" si="0"/>
        <v>#REF!</v>
      </c>
      <c r="W21" s="150" t="e">
        <f t="shared" si="0"/>
        <v>#REF!</v>
      </c>
      <c r="X21" s="150" t="e">
        <f t="shared" si="0"/>
        <v>#REF!</v>
      </c>
      <c r="Y21" s="150" t="e">
        <f t="shared" si="0"/>
        <v>#REF!</v>
      </c>
      <c r="Z21" s="150" t="e">
        <f t="shared" si="0"/>
        <v>#REF!</v>
      </c>
      <c r="AA21" s="150" t="e">
        <f t="shared" si="0"/>
        <v>#REF!</v>
      </c>
      <c r="AB21" s="150" t="e">
        <f t="shared" si="0"/>
        <v>#REF!</v>
      </c>
      <c r="AC21" s="150" t="e">
        <f t="shared" si="0"/>
        <v>#REF!</v>
      </c>
      <c r="AD21" s="150" t="e">
        <f t="shared" si="0"/>
        <v>#REF!</v>
      </c>
      <c r="AE21" s="150" t="e">
        <f t="shared" si="0"/>
        <v>#REF!</v>
      </c>
      <c r="AF21" s="150" t="e">
        <f t="shared" si="0"/>
        <v>#REF!</v>
      </c>
      <c r="AG21" s="150" t="e">
        <f t="shared" si="0"/>
        <v>#REF!</v>
      </c>
      <c r="AH21" s="150" t="e">
        <f t="shared" si="0"/>
        <v>#REF!</v>
      </c>
      <c r="AI21" s="150" t="e">
        <f t="shared" si="0"/>
        <v>#REF!</v>
      </c>
      <c r="AJ21" s="150" t="e">
        <f t="shared" si="0"/>
        <v>#REF!</v>
      </c>
      <c r="AK21" s="150" t="e">
        <f t="shared" si="0"/>
        <v>#REF!</v>
      </c>
      <c r="AL21" s="150" t="e">
        <f t="shared" si="0"/>
        <v>#REF!</v>
      </c>
      <c r="AM21" s="150" t="e">
        <f t="shared" si="0"/>
        <v>#REF!</v>
      </c>
      <c r="AN21" s="150" t="e">
        <f t="shared" si="0"/>
        <v>#REF!</v>
      </c>
      <c r="AO21" s="150" t="e">
        <f t="shared" si="0"/>
        <v>#REF!</v>
      </c>
      <c r="AP21" s="150" t="e">
        <f t="shared" si="0"/>
        <v>#REF!</v>
      </c>
      <c r="AQ21" s="150" t="e">
        <f t="shared" si="0"/>
        <v>#REF!</v>
      </c>
      <c r="AR21" s="150" t="e">
        <f t="shared" si="0"/>
        <v>#REF!</v>
      </c>
    </row>
    <row r="22" spans="1:44" ht="17.25" customHeight="1" x14ac:dyDescent="0.2">
      <c r="A22" s="90" t="s">
        <v>64</v>
      </c>
      <c r="B22" s="126" t="e">
        <f t="shared" ref="B22:AR22" si="1">B5</f>
        <v>#REF!</v>
      </c>
      <c r="C22" s="126" t="e">
        <f t="shared" si="1"/>
        <v>#REF!</v>
      </c>
      <c r="D22" s="126" t="e">
        <f t="shared" si="1"/>
        <v>#REF!</v>
      </c>
      <c r="E22" s="126" t="e">
        <f t="shared" si="1"/>
        <v>#REF!</v>
      </c>
      <c r="F22" s="126" t="e">
        <f t="shared" si="1"/>
        <v>#REF!</v>
      </c>
      <c r="G22" s="126" t="e">
        <f t="shared" si="1"/>
        <v>#REF!</v>
      </c>
      <c r="H22" s="126" t="e">
        <f t="shared" si="1"/>
        <v>#REF!</v>
      </c>
      <c r="I22" s="126" t="e">
        <f t="shared" si="1"/>
        <v>#REF!</v>
      </c>
      <c r="J22" s="126" t="e">
        <f t="shared" si="1"/>
        <v>#REF!</v>
      </c>
      <c r="K22" s="126" t="e">
        <f t="shared" si="1"/>
        <v>#REF!</v>
      </c>
      <c r="L22" s="126" t="e">
        <f t="shared" si="1"/>
        <v>#REF!</v>
      </c>
      <c r="M22" s="126" t="e">
        <f t="shared" si="1"/>
        <v>#REF!</v>
      </c>
      <c r="N22" s="126" t="e">
        <f t="shared" si="1"/>
        <v>#REF!</v>
      </c>
      <c r="O22" s="126" t="e">
        <f t="shared" si="1"/>
        <v>#REF!</v>
      </c>
      <c r="P22" s="126" t="e">
        <f t="shared" si="1"/>
        <v>#REF!</v>
      </c>
      <c r="Q22" s="126" t="e">
        <f t="shared" si="1"/>
        <v>#REF!</v>
      </c>
      <c r="R22" s="126" t="e">
        <f t="shared" si="1"/>
        <v>#REF!</v>
      </c>
      <c r="S22" s="126" t="e">
        <f t="shared" si="1"/>
        <v>#REF!</v>
      </c>
      <c r="T22" s="126" t="e">
        <f t="shared" si="1"/>
        <v>#REF!</v>
      </c>
      <c r="U22" s="150" t="e">
        <f t="shared" si="1"/>
        <v>#REF!</v>
      </c>
      <c r="V22" s="150" t="e">
        <f t="shared" si="1"/>
        <v>#REF!</v>
      </c>
      <c r="W22" s="150" t="e">
        <f t="shared" si="1"/>
        <v>#REF!</v>
      </c>
      <c r="X22" s="150" t="e">
        <f t="shared" si="1"/>
        <v>#REF!</v>
      </c>
      <c r="Y22" s="150" t="e">
        <f t="shared" si="1"/>
        <v>#REF!</v>
      </c>
      <c r="Z22" s="150" t="e">
        <f t="shared" si="1"/>
        <v>#REF!</v>
      </c>
      <c r="AA22" s="150" t="e">
        <f t="shared" si="1"/>
        <v>#REF!</v>
      </c>
      <c r="AB22" s="150" t="e">
        <f t="shared" si="1"/>
        <v>#REF!</v>
      </c>
      <c r="AC22" s="150" t="e">
        <f t="shared" si="1"/>
        <v>#REF!</v>
      </c>
      <c r="AD22" s="150" t="e">
        <f t="shared" si="1"/>
        <v>#REF!</v>
      </c>
      <c r="AE22" s="150" t="e">
        <f t="shared" si="1"/>
        <v>#REF!</v>
      </c>
      <c r="AF22" s="150" t="e">
        <f t="shared" si="1"/>
        <v>#REF!</v>
      </c>
      <c r="AG22" s="150" t="e">
        <f t="shared" si="1"/>
        <v>#REF!</v>
      </c>
      <c r="AH22" s="150" t="e">
        <f t="shared" si="1"/>
        <v>#REF!</v>
      </c>
      <c r="AI22" s="150" t="e">
        <f t="shared" si="1"/>
        <v>#REF!</v>
      </c>
      <c r="AJ22" s="150" t="e">
        <f t="shared" si="1"/>
        <v>#REF!</v>
      </c>
      <c r="AK22" s="150" t="e">
        <f t="shared" si="1"/>
        <v>#REF!</v>
      </c>
      <c r="AL22" s="150" t="e">
        <f t="shared" si="1"/>
        <v>#REF!</v>
      </c>
      <c r="AM22" s="150" t="e">
        <f t="shared" si="1"/>
        <v>#REF!</v>
      </c>
      <c r="AN22" s="150" t="e">
        <f t="shared" si="1"/>
        <v>#REF!</v>
      </c>
      <c r="AO22" s="150" t="e">
        <f t="shared" si="1"/>
        <v>#REF!</v>
      </c>
      <c r="AP22" s="150" t="e">
        <f t="shared" si="1"/>
        <v>#REF!</v>
      </c>
      <c r="AQ22" s="150" t="e">
        <f t="shared" si="1"/>
        <v>#REF!</v>
      </c>
      <c r="AR22" s="150" t="e">
        <f t="shared" si="1"/>
        <v>#REF!</v>
      </c>
    </row>
    <row r="23" spans="1:44" s="44" customFormat="1" x14ac:dyDescent="0.2">
      <c r="A23" s="42" t="s">
        <v>83</v>
      </c>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row>
    <row r="24" spans="1:44" s="50" customFormat="1" x14ac:dyDescent="0.2">
      <c r="A24" s="88">
        <v>1</v>
      </c>
      <c r="B24" s="91" t="e">
        <f t="shared" ref="B24:AR24" si="2">B7*0.8+25</f>
        <v>#REF!</v>
      </c>
      <c r="C24" s="91" t="e">
        <f t="shared" si="2"/>
        <v>#REF!</v>
      </c>
      <c r="D24" s="91" t="e">
        <f t="shared" si="2"/>
        <v>#REF!</v>
      </c>
      <c r="E24" s="91" t="e">
        <f t="shared" si="2"/>
        <v>#REF!</v>
      </c>
      <c r="F24" s="91" t="e">
        <f t="shared" si="2"/>
        <v>#REF!</v>
      </c>
      <c r="G24" s="91" t="e">
        <f t="shared" si="2"/>
        <v>#REF!</v>
      </c>
      <c r="H24" s="91" t="e">
        <f t="shared" si="2"/>
        <v>#REF!</v>
      </c>
      <c r="I24" s="91" t="e">
        <f t="shared" si="2"/>
        <v>#REF!</v>
      </c>
      <c r="J24" s="91" t="e">
        <f t="shared" si="2"/>
        <v>#REF!</v>
      </c>
      <c r="K24" s="91" t="e">
        <f t="shared" si="2"/>
        <v>#REF!</v>
      </c>
      <c r="L24" s="91" t="e">
        <f t="shared" si="2"/>
        <v>#REF!</v>
      </c>
      <c r="M24" s="91" t="e">
        <f t="shared" si="2"/>
        <v>#REF!</v>
      </c>
      <c r="N24" s="91" t="e">
        <f t="shared" si="2"/>
        <v>#REF!</v>
      </c>
      <c r="O24" s="91" t="e">
        <f t="shared" si="2"/>
        <v>#REF!</v>
      </c>
      <c r="P24" s="91" t="e">
        <f t="shared" si="2"/>
        <v>#REF!</v>
      </c>
      <c r="Q24" s="91" t="e">
        <f t="shared" si="2"/>
        <v>#REF!</v>
      </c>
      <c r="R24" s="91" t="e">
        <f t="shared" si="2"/>
        <v>#REF!</v>
      </c>
      <c r="S24" s="91" t="e">
        <f t="shared" si="2"/>
        <v>#REF!</v>
      </c>
      <c r="T24" s="91" t="e">
        <f t="shared" si="2"/>
        <v>#REF!</v>
      </c>
      <c r="U24" s="91" t="e">
        <f t="shared" si="2"/>
        <v>#REF!</v>
      </c>
      <c r="V24" s="91" t="e">
        <f t="shared" si="2"/>
        <v>#REF!</v>
      </c>
      <c r="W24" s="91" t="e">
        <f t="shared" si="2"/>
        <v>#REF!</v>
      </c>
      <c r="X24" s="91" t="e">
        <f t="shared" si="2"/>
        <v>#REF!</v>
      </c>
      <c r="Y24" s="91" t="e">
        <f t="shared" si="2"/>
        <v>#REF!</v>
      </c>
      <c r="Z24" s="91" t="e">
        <f t="shared" si="2"/>
        <v>#REF!</v>
      </c>
      <c r="AA24" s="91" t="e">
        <f t="shared" si="2"/>
        <v>#REF!</v>
      </c>
      <c r="AB24" s="91" t="e">
        <f t="shared" si="2"/>
        <v>#REF!</v>
      </c>
      <c r="AC24" s="91" t="e">
        <f t="shared" si="2"/>
        <v>#REF!</v>
      </c>
      <c r="AD24" s="91" t="e">
        <f t="shared" si="2"/>
        <v>#REF!</v>
      </c>
      <c r="AE24" s="91" t="e">
        <f t="shared" si="2"/>
        <v>#REF!</v>
      </c>
      <c r="AF24" s="91" t="e">
        <f t="shared" si="2"/>
        <v>#REF!</v>
      </c>
      <c r="AG24" s="91" t="e">
        <f t="shared" si="2"/>
        <v>#REF!</v>
      </c>
      <c r="AH24" s="91" t="e">
        <f t="shared" si="2"/>
        <v>#REF!</v>
      </c>
      <c r="AI24" s="91" t="e">
        <f t="shared" si="2"/>
        <v>#REF!</v>
      </c>
      <c r="AJ24" s="91" t="e">
        <f t="shared" si="2"/>
        <v>#REF!</v>
      </c>
      <c r="AK24" s="91" t="e">
        <f t="shared" si="2"/>
        <v>#REF!</v>
      </c>
      <c r="AL24" s="91" t="e">
        <f t="shared" si="2"/>
        <v>#REF!</v>
      </c>
      <c r="AM24" s="91" t="e">
        <f t="shared" si="2"/>
        <v>#REF!</v>
      </c>
      <c r="AN24" s="91" t="e">
        <f t="shared" si="2"/>
        <v>#REF!</v>
      </c>
      <c r="AO24" s="91" t="e">
        <f t="shared" si="2"/>
        <v>#REF!</v>
      </c>
      <c r="AP24" s="91" t="e">
        <f t="shared" si="2"/>
        <v>#REF!</v>
      </c>
      <c r="AQ24" s="91" t="e">
        <f t="shared" si="2"/>
        <v>#REF!</v>
      </c>
      <c r="AR24" s="91" t="e">
        <f t="shared" si="2"/>
        <v>#REF!</v>
      </c>
    </row>
    <row r="25" spans="1:44" s="50" customFormat="1" x14ac:dyDescent="0.2">
      <c r="A25" s="88">
        <v>2</v>
      </c>
      <c r="B25" s="91" t="e">
        <f t="shared" ref="B25:AR25" si="3">B8*0.8+25</f>
        <v>#REF!</v>
      </c>
      <c r="C25" s="91" t="e">
        <f t="shared" si="3"/>
        <v>#REF!</v>
      </c>
      <c r="D25" s="91" t="e">
        <f t="shared" si="3"/>
        <v>#REF!</v>
      </c>
      <c r="E25" s="91" t="e">
        <f t="shared" si="3"/>
        <v>#REF!</v>
      </c>
      <c r="F25" s="91" t="e">
        <f t="shared" si="3"/>
        <v>#REF!</v>
      </c>
      <c r="G25" s="91" t="e">
        <f t="shared" si="3"/>
        <v>#REF!</v>
      </c>
      <c r="H25" s="91" t="e">
        <f t="shared" si="3"/>
        <v>#REF!</v>
      </c>
      <c r="I25" s="91" t="e">
        <f t="shared" si="3"/>
        <v>#REF!</v>
      </c>
      <c r="J25" s="91" t="e">
        <f t="shared" si="3"/>
        <v>#REF!</v>
      </c>
      <c r="K25" s="91" t="e">
        <f t="shared" si="3"/>
        <v>#REF!</v>
      </c>
      <c r="L25" s="91" t="e">
        <f t="shared" si="3"/>
        <v>#REF!</v>
      </c>
      <c r="M25" s="91" t="e">
        <f t="shared" si="3"/>
        <v>#REF!</v>
      </c>
      <c r="N25" s="91" t="e">
        <f t="shared" si="3"/>
        <v>#REF!</v>
      </c>
      <c r="O25" s="91" t="e">
        <f t="shared" si="3"/>
        <v>#REF!</v>
      </c>
      <c r="P25" s="91" t="e">
        <f t="shared" si="3"/>
        <v>#REF!</v>
      </c>
      <c r="Q25" s="91" t="e">
        <f t="shared" si="3"/>
        <v>#REF!</v>
      </c>
      <c r="R25" s="91" t="e">
        <f t="shared" si="3"/>
        <v>#REF!</v>
      </c>
      <c r="S25" s="91" t="e">
        <f t="shared" si="3"/>
        <v>#REF!</v>
      </c>
      <c r="T25" s="91" t="e">
        <f t="shared" si="3"/>
        <v>#REF!</v>
      </c>
      <c r="U25" s="91" t="e">
        <f t="shared" si="3"/>
        <v>#REF!</v>
      </c>
      <c r="V25" s="91" t="e">
        <f t="shared" si="3"/>
        <v>#REF!</v>
      </c>
      <c r="W25" s="91" t="e">
        <f t="shared" si="3"/>
        <v>#REF!</v>
      </c>
      <c r="X25" s="91" t="e">
        <f t="shared" si="3"/>
        <v>#REF!</v>
      </c>
      <c r="Y25" s="91" t="e">
        <f t="shared" si="3"/>
        <v>#REF!</v>
      </c>
      <c r="Z25" s="91" t="e">
        <f t="shared" si="3"/>
        <v>#REF!</v>
      </c>
      <c r="AA25" s="91" t="e">
        <f t="shared" si="3"/>
        <v>#REF!</v>
      </c>
      <c r="AB25" s="91" t="e">
        <f t="shared" si="3"/>
        <v>#REF!</v>
      </c>
      <c r="AC25" s="91" t="e">
        <f t="shared" si="3"/>
        <v>#REF!</v>
      </c>
      <c r="AD25" s="91" t="e">
        <f t="shared" si="3"/>
        <v>#REF!</v>
      </c>
      <c r="AE25" s="91" t="e">
        <f t="shared" si="3"/>
        <v>#REF!</v>
      </c>
      <c r="AF25" s="91" t="e">
        <f t="shared" si="3"/>
        <v>#REF!</v>
      </c>
      <c r="AG25" s="91" t="e">
        <f t="shared" si="3"/>
        <v>#REF!</v>
      </c>
      <c r="AH25" s="91" t="e">
        <f t="shared" si="3"/>
        <v>#REF!</v>
      </c>
      <c r="AI25" s="91" t="e">
        <f t="shared" si="3"/>
        <v>#REF!</v>
      </c>
      <c r="AJ25" s="91" t="e">
        <f t="shared" si="3"/>
        <v>#REF!</v>
      </c>
      <c r="AK25" s="91" t="e">
        <f t="shared" si="3"/>
        <v>#REF!</v>
      </c>
      <c r="AL25" s="91" t="e">
        <f t="shared" si="3"/>
        <v>#REF!</v>
      </c>
      <c r="AM25" s="91" t="e">
        <f t="shared" si="3"/>
        <v>#REF!</v>
      </c>
      <c r="AN25" s="91" t="e">
        <f t="shared" si="3"/>
        <v>#REF!</v>
      </c>
      <c r="AO25" s="91" t="e">
        <f t="shared" si="3"/>
        <v>#REF!</v>
      </c>
      <c r="AP25" s="91" t="e">
        <f t="shared" si="3"/>
        <v>#REF!</v>
      </c>
      <c r="AQ25" s="91" t="e">
        <f t="shared" si="3"/>
        <v>#REF!</v>
      </c>
      <c r="AR25" s="91" t="e">
        <f t="shared" si="3"/>
        <v>#REF!</v>
      </c>
    </row>
    <row r="26" spans="1:44" s="50" customFormat="1" x14ac:dyDescent="0.2">
      <c r="A26" s="42" t="s">
        <v>84</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row>
    <row r="27" spans="1:44" s="50" customFormat="1" x14ac:dyDescent="0.2">
      <c r="A27" s="88">
        <f>A24</f>
        <v>1</v>
      </c>
      <c r="B27" s="91" t="e">
        <f t="shared" ref="B27:AR27" si="4">B10*0.8+25</f>
        <v>#REF!</v>
      </c>
      <c r="C27" s="91" t="e">
        <f t="shared" si="4"/>
        <v>#REF!</v>
      </c>
      <c r="D27" s="91" t="e">
        <f t="shared" si="4"/>
        <v>#REF!</v>
      </c>
      <c r="E27" s="91" t="e">
        <f t="shared" si="4"/>
        <v>#REF!</v>
      </c>
      <c r="F27" s="91" t="e">
        <f t="shared" si="4"/>
        <v>#REF!</v>
      </c>
      <c r="G27" s="91" t="e">
        <f t="shared" si="4"/>
        <v>#REF!</v>
      </c>
      <c r="H27" s="91" t="e">
        <f t="shared" si="4"/>
        <v>#REF!</v>
      </c>
      <c r="I27" s="91" t="e">
        <f t="shared" si="4"/>
        <v>#REF!</v>
      </c>
      <c r="J27" s="91" t="e">
        <f t="shared" si="4"/>
        <v>#REF!</v>
      </c>
      <c r="K27" s="91" t="e">
        <f t="shared" si="4"/>
        <v>#REF!</v>
      </c>
      <c r="L27" s="91" t="e">
        <f t="shared" si="4"/>
        <v>#REF!</v>
      </c>
      <c r="M27" s="91" t="e">
        <f t="shared" si="4"/>
        <v>#REF!</v>
      </c>
      <c r="N27" s="91" t="e">
        <f t="shared" si="4"/>
        <v>#REF!</v>
      </c>
      <c r="O27" s="91" t="e">
        <f t="shared" si="4"/>
        <v>#REF!</v>
      </c>
      <c r="P27" s="91" t="e">
        <f t="shared" si="4"/>
        <v>#REF!</v>
      </c>
      <c r="Q27" s="91" t="e">
        <f t="shared" si="4"/>
        <v>#REF!</v>
      </c>
      <c r="R27" s="91" t="e">
        <f t="shared" si="4"/>
        <v>#REF!</v>
      </c>
      <c r="S27" s="91" t="e">
        <f t="shared" si="4"/>
        <v>#REF!</v>
      </c>
      <c r="T27" s="91" t="e">
        <f t="shared" si="4"/>
        <v>#REF!</v>
      </c>
      <c r="U27" s="91" t="e">
        <f t="shared" si="4"/>
        <v>#REF!</v>
      </c>
      <c r="V27" s="91" t="e">
        <f t="shared" si="4"/>
        <v>#REF!</v>
      </c>
      <c r="W27" s="91" t="e">
        <f t="shared" si="4"/>
        <v>#REF!</v>
      </c>
      <c r="X27" s="91" t="e">
        <f t="shared" si="4"/>
        <v>#REF!</v>
      </c>
      <c r="Y27" s="91" t="e">
        <f t="shared" si="4"/>
        <v>#REF!</v>
      </c>
      <c r="Z27" s="91" t="e">
        <f t="shared" si="4"/>
        <v>#REF!</v>
      </c>
      <c r="AA27" s="91" t="e">
        <f t="shared" si="4"/>
        <v>#REF!</v>
      </c>
      <c r="AB27" s="91" t="e">
        <f t="shared" si="4"/>
        <v>#REF!</v>
      </c>
      <c r="AC27" s="91" t="e">
        <f t="shared" si="4"/>
        <v>#REF!</v>
      </c>
      <c r="AD27" s="91" t="e">
        <f t="shared" si="4"/>
        <v>#REF!</v>
      </c>
      <c r="AE27" s="91" t="e">
        <f t="shared" si="4"/>
        <v>#REF!</v>
      </c>
      <c r="AF27" s="91" t="e">
        <f t="shared" si="4"/>
        <v>#REF!</v>
      </c>
      <c r="AG27" s="91" t="e">
        <f t="shared" si="4"/>
        <v>#REF!</v>
      </c>
      <c r="AH27" s="91" t="e">
        <f t="shared" si="4"/>
        <v>#REF!</v>
      </c>
      <c r="AI27" s="91" t="e">
        <f t="shared" si="4"/>
        <v>#REF!</v>
      </c>
      <c r="AJ27" s="91" t="e">
        <f t="shared" si="4"/>
        <v>#REF!</v>
      </c>
      <c r="AK27" s="91" t="e">
        <f t="shared" si="4"/>
        <v>#REF!</v>
      </c>
      <c r="AL27" s="91" t="e">
        <f t="shared" si="4"/>
        <v>#REF!</v>
      </c>
      <c r="AM27" s="91" t="e">
        <f t="shared" si="4"/>
        <v>#REF!</v>
      </c>
      <c r="AN27" s="91" t="e">
        <f t="shared" si="4"/>
        <v>#REF!</v>
      </c>
      <c r="AO27" s="91" t="e">
        <f t="shared" si="4"/>
        <v>#REF!</v>
      </c>
      <c r="AP27" s="91" t="e">
        <f t="shared" si="4"/>
        <v>#REF!</v>
      </c>
      <c r="AQ27" s="91" t="e">
        <f t="shared" si="4"/>
        <v>#REF!</v>
      </c>
      <c r="AR27" s="91" t="e">
        <f t="shared" si="4"/>
        <v>#REF!</v>
      </c>
    </row>
    <row r="28" spans="1:44" s="50" customFormat="1" x14ac:dyDescent="0.2">
      <c r="A28" s="88">
        <f>A25</f>
        <v>2</v>
      </c>
      <c r="B28" s="91" t="e">
        <f t="shared" ref="B28:AR28" si="5">B11*0.8+25</f>
        <v>#REF!</v>
      </c>
      <c r="C28" s="91" t="e">
        <f t="shared" si="5"/>
        <v>#REF!</v>
      </c>
      <c r="D28" s="91" t="e">
        <f t="shared" si="5"/>
        <v>#REF!</v>
      </c>
      <c r="E28" s="91" t="e">
        <f t="shared" si="5"/>
        <v>#REF!</v>
      </c>
      <c r="F28" s="91" t="e">
        <f t="shared" si="5"/>
        <v>#REF!</v>
      </c>
      <c r="G28" s="91" t="e">
        <f t="shared" si="5"/>
        <v>#REF!</v>
      </c>
      <c r="H28" s="91" t="e">
        <f t="shared" si="5"/>
        <v>#REF!</v>
      </c>
      <c r="I28" s="91" t="e">
        <f t="shared" si="5"/>
        <v>#REF!</v>
      </c>
      <c r="J28" s="91" t="e">
        <f t="shared" si="5"/>
        <v>#REF!</v>
      </c>
      <c r="K28" s="91" t="e">
        <f t="shared" si="5"/>
        <v>#REF!</v>
      </c>
      <c r="L28" s="91" t="e">
        <f t="shared" si="5"/>
        <v>#REF!</v>
      </c>
      <c r="M28" s="91" t="e">
        <f t="shared" si="5"/>
        <v>#REF!</v>
      </c>
      <c r="N28" s="91" t="e">
        <f t="shared" si="5"/>
        <v>#REF!</v>
      </c>
      <c r="O28" s="91" t="e">
        <f t="shared" si="5"/>
        <v>#REF!</v>
      </c>
      <c r="P28" s="91" t="e">
        <f t="shared" si="5"/>
        <v>#REF!</v>
      </c>
      <c r="Q28" s="91" t="e">
        <f t="shared" si="5"/>
        <v>#REF!</v>
      </c>
      <c r="R28" s="91" t="e">
        <f t="shared" si="5"/>
        <v>#REF!</v>
      </c>
      <c r="S28" s="91" t="e">
        <f t="shared" si="5"/>
        <v>#REF!</v>
      </c>
      <c r="T28" s="91" t="e">
        <f t="shared" si="5"/>
        <v>#REF!</v>
      </c>
      <c r="U28" s="91" t="e">
        <f t="shared" si="5"/>
        <v>#REF!</v>
      </c>
      <c r="V28" s="91" t="e">
        <f t="shared" si="5"/>
        <v>#REF!</v>
      </c>
      <c r="W28" s="91" t="e">
        <f t="shared" si="5"/>
        <v>#REF!</v>
      </c>
      <c r="X28" s="91" t="e">
        <f t="shared" si="5"/>
        <v>#REF!</v>
      </c>
      <c r="Y28" s="91" t="e">
        <f t="shared" si="5"/>
        <v>#REF!</v>
      </c>
      <c r="Z28" s="91" t="e">
        <f t="shared" si="5"/>
        <v>#REF!</v>
      </c>
      <c r="AA28" s="91" t="e">
        <f t="shared" si="5"/>
        <v>#REF!</v>
      </c>
      <c r="AB28" s="91" t="e">
        <f t="shared" si="5"/>
        <v>#REF!</v>
      </c>
      <c r="AC28" s="91" t="e">
        <f t="shared" si="5"/>
        <v>#REF!</v>
      </c>
      <c r="AD28" s="91" t="e">
        <f t="shared" si="5"/>
        <v>#REF!</v>
      </c>
      <c r="AE28" s="91" t="e">
        <f t="shared" si="5"/>
        <v>#REF!</v>
      </c>
      <c r="AF28" s="91" t="e">
        <f t="shared" si="5"/>
        <v>#REF!</v>
      </c>
      <c r="AG28" s="91" t="e">
        <f t="shared" si="5"/>
        <v>#REF!</v>
      </c>
      <c r="AH28" s="91" t="e">
        <f t="shared" si="5"/>
        <v>#REF!</v>
      </c>
      <c r="AI28" s="91" t="e">
        <f t="shared" si="5"/>
        <v>#REF!</v>
      </c>
      <c r="AJ28" s="91" t="e">
        <f t="shared" si="5"/>
        <v>#REF!</v>
      </c>
      <c r="AK28" s="91" t="e">
        <f t="shared" si="5"/>
        <v>#REF!</v>
      </c>
      <c r="AL28" s="91" t="e">
        <f t="shared" si="5"/>
        <v>#REF!</v>
      </c>
      <c r="AM28" s="91" t="e">
        <f t="shared" si="5"/>
        <v>#REF!</v>
      </c>
      <c r="AN28" s="91" t="e">
        <f t="shared" si="5"/>
        <v>#REF!</v>
      </c>
      <c r="AO28" s="91" t="e">
        <f t="shared" si="5"/>
        <v>#REF!</v>
      </c>
      <c r="AP28" s="91" t="e">
        <f t="shared" si="5"/>
        <v>#REF!</v>
      </c>
      <c r="AQ28" s="91" t="e">
        <f t="shared" si="5"/>
        <v>#REF!</v>
      </c>
      <c r="AR28" s="91" t="e">
        <f t="shared" si="5"/>
        <v>#REF!</v>
      </c>
    </row>
    <row r="29" spans="1:44" s="50" customFormat="1" x14ac:dyDescent="0.2">
      <c r="A29" s="42" t="s">
        <v>85</v>
      </c>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row>
    <row r="30" spans="1:44" s="50" customFormat="1" x14ac:dyDescent="0.2">
      <c r="A30" s="88">
        <f>A24</f>
        <v>1</v>
      </c>
      <c r="B30" s="91" t="e">
        <f t="shared" ref="B30:AR30" si="6">B13*0.8+25</f>
        <v>#REF!</v>
      </c>
      <c r="C30" s="91" t="e">
        <f t="shared" si="6"/>
        <v>#REF!</v>
      </c>
      <c r="D30" s="91" t="e">
        <f t="shared" si="6"/>
        <v>#REF!</v>
      </c>
      <c r="E30" s="91" t="e">
        <f t="shared" si="6"/>
        <v>#REF!</v>
      </c>
      <c r="F30" s="91" t="e">
        <f t="shared" si="6"/>
        <v>#REF!</v>
      </c>
      <c r="G30" s="91" t="e">
        <f t="shared" si="6"/>
        <v>#REF!</v>
      </c>
      <c r="H30" s="91" t="e">
        <f t="shared" si="6"/>
        <v>#REF!</v>
      </c>
      <c r="I30" s="91" t="e">
        <f t="shared" si="6"/>
        <v>#REF!</v>
      </c>
      <c r="J30" s="91" t="e">
        <f t="shared" si="6"/>
        <v>#REF!</v>
      </c>
      <c r="K30" s="91" t="e">
        <f t="shared" si="6"/>
        <v>#REF!</v>
      </c>
      <c r="L30" s="91" t="e">
        <f t="shared" si="6"/>
        <v>#REF!</v>
      </c>
      <c r="M30" s="91" t="e">
        <f t="shared" si="6"/>
        <v>#REF!</v>
      </c>
      <c r="N30" s="91" t="e">
        <f t="shared" si="6"/>
        <v>#REF!</v>
      </c>
      <c r="O30" s="91" t="e">
        <f t="shared" si="6"/>
        <v>#REF!</v>
      </c>
      <c r="P30" s="91" t="e">
        <f t="shared" si="6"/>
        <v>#REF!</v>
      </c>
      <c r="Q30" s="91" t="e">
        <f t="shared" si="6"/>
        <v>#REF!</v>
      </c>
      <c r="R30" s="91" t="e">
        <f t="shared" si="6"/>
        <v>#REF!</v>
      </c>
      <c r="S30" s="91" t="e">
        <f t="shared" si="6"/>
        <v>#REF!</v>
      </c>
      <c r="T30" s="91" t="e">
        <f t="shared" si="6"/>
        <v>#REF!</v>
      </c>
      <c r="U30" s="91" t="e">
        <f t="shared" si="6"/>
        <v>#REF!</v>
      </c>
      <c r="V30" s="91" t="e">
        <f t="shared" si="6"/>
        <v>#REF!</v>
      </c>
      <c r="W30" s="91" t="e">
        <f t="shared" si="6"/>
        <v>#REF!</v>
      </c>
      <c r="X30" s="91" t="e">
        <f t="shared" si="6"/>
        <v>#REF!</v>
      </c>
      <c r="Y30" s="91" t="e">
        <f t="shared" si="6"/>
        <v>#REF!</v>
      </c>
      <c r="Z30" s="91" t="e">
        <f t="shared" si="6"/>
        <v>#REF!</v>
      </c>
      <c r="AA30" s="91" t="e">
        <f t="shared" si="6"/>
        <v>#REF!</v>
      </c>
      <c r="AB30" s="91" t="e">
        <f t="shared" si="6"/>
        <v>#REF!</v>
      </c>
      <c r="AC30" s="91" t="e">
        <f t="shared" si="6"/>
        <v>#REF!</v>
      </c>
      <c r="AD30" s="91" t="e">
        <f t="shared" si="6"/>
        <v>#REF!</v>
      </c>
      <c r="AE30" s="91" t="e">
        <f t="shared" si="6"/>
        <v>#REF!</v>
      </c>
      <c r="AF30" s="91" t="e">
        <f t="shared" si="6"/>
        <v>#REF!</v>
      </c>
      <c r="AG30" s="91" t="e">
        <f t="shared" si="6"/>
        <v>#REF!</v>
      </c>
      <c r="AH30" s="91" t="e">
        <f t="shared" si="6"/>
        <v>#REF!</v>
      </c>
      <c r="AI30" s="91" t="e">
        <f t="shared" si="6"/>
        <v>#REF!</v>
      </c>
      <c r="AJ30" s="91" t="e">
        <f t="shared" si="6"/>
        <v>#REF!</v>
      </c>
      <c r="AK30" s="91" t="e">
        <f t="shared" si="6"/>
        <v>#REF!</v>
      </c>
      <c r="AL30" s="91" t="e">
        <f t="shared" si="6"/>
        <v>#REF!</v>
      </c>
      <c r="AM30" s="91" t="e">
        <f t="shared" si="6"/>
        <v>#REF!</v>
      </c>
      <c r="AN30" s="91" t="e">
        <f t="shared" si="6"/>
        <v>#REF!</v>
      </c>
      <c r="AO30" s="91" t="e">
        <f t="shared" si="6"/>
        <v>#REF!</v>
      </c>
      <c r="AP30" s="91" t="e">
        <f t="shared" si="6"/>
        <v>#REF!</v>
      </c>
      <c r="AQ30" s="91" t="e">
        <f t="shared" si="6"/>
        <v>#REF!</v>
      </c>
      <c r="AR30" s="91" t="e">
        <f t="shared" si="6"/>
        <v>#REF!</v>
      </c>
    </row>
    <row r="31" spans="1:44" s="50" customFormat="1" x14ac:dyDescent="0.2">
      <c r="A31" s="88">
        <f>A25</f>
        <v>2</v>
      </c>
      <c r="B31" s="91" t="e">
        <f t="shared" ref="B31:AR31" si="7">B14*0.8+25</f>
        <v>#REF!</v>
      </c>
      <c r="C31" s="91" t="e">
        <f t="shared" si="7"/>
        <v>#REF!</v>
      </c>
      <c r="D31" s="91" t="e">
        <f t="shared" si="7"/>
        <v>#REF!</v>
      </c>
      <c r="E31" s="91" t="e">
        <f t="shared" si="7"/>
        <v>#REF!</v>
      </c>
      <c r="F31" s="91" t="e">
        <f t="shared" si="7"/>
        <v>#REF!</v>
      </c>
      <c r="G31" s="91" t="e">
        <f t="shared" si="7"/>
        <v>#REF!</v>
      </c>
      <c r="H31" s="91" t="e">
        <f t="shared" si="7"/>
        <v>#REF!</v>
      </c>
      <c r="I31" s="91" t="e">
        <f t="shared" si="7"/>
        <v>#REF!</v>
      </c>
      <c r="J31" s="91" t="e">
        <f t="shared" si="7"/>
        <v>#REF!</v>
      </c>
      <c r="K31" s="91" t="e">
        <f t="shared" si="7"/>
        <v>#REF!</v>
      </c>
      <c r="L31" s="91" t="e">
        <f t="shared" si="7"/>
        <v>#REF!</v>
      </c>
      <c r="M31" s="91" t="e">
        <f t="shared" si="7"/>
        <v>#REF!</v>
      </c>
      <c r="N31" s="91" t="e">
        <f t="shared" si="7"/>
        <v>#REF!</v>
      </c>
      <c r="O31" s="91" t="e">
        <f t="shared" si="7"/>
        <v>#REF!</v>
      </c>
      <c r="P31" s="91" t="e">
        <f t="shared" si="7"/>
        <v>#REF!</v>
      </c>
      <c r="Q31" s="91" t="e">
        <f t="shared" si="7"/>
        <v>#REF!</v>
      </c>
      <c r="R31" s="91" t="e">
        <f t="shared" si="7"/>
        <v>#REF!</v>
      </c>
      <c r="S31" s="91" t="e">
        <f t="shared" si="7"/>
        <v>#REF!</v>
      </c>
      <c r="T31" s="91" t="e">
        <f t="shared" si="7"/>
        <v>#REF!</v>
      </c>
      <c r="U31" s="91" t="e">
        <f t="shared" si="7"/>
        <v>#REF!</v>
      </c>
      <c r="V31" s="91" t="e">
        <f t="shared" si="7"/>
        <v>#REF!</v>
      </c>
      <c r="W31" s="91" t="e">
        <f t="shared" si="7"/>
        <v>#REF!</v>
      </c>
      <c r="X31" s="91" t="e">
        <f t="shared" si="7"/>
        <v>#REF!</v>
      </c>
      <c r="Y31" s="91" t="e">
        <f t="shared" si="7"/>
        <v>#REF!</v>
      </c>
      <c r="Z31" s="91" t="e">
        <f t="shared" si="7"/>
        <v>#REF!</v>
      </c>
      <c r="AA31" s="91" t="e">
        <f t="shared" si="7"/>
        <v>#REF!</v>
      </c>
      <c r="AB31" s="91" t="e">
        <f t="shared" si="7"/>
        <v>#REF!</v>
      </c>
      <c r="AC31" s="91" t="e">
        <f t="shared" si="7"/>
        <v>#REF!</v>
      </c>
      <c r="AD31" s="91" t="e">
        <f t="shared" si="7"/>
        <v>#REF!</v>
      </c>
      <c r="AE31" s="91" t="e">
        <f t="shared" si="7"/>
        <v>#REF!</v>
      </c>
      <c r="AF31" s="91" t="e">
        <f t="shared" si="7"/>
        <v>#REF!</v>
      </c>
      <c r="AG31" s="91" t="e">
        <f t="shared" si="7"/>
        <v>#REF!</v>
      </c>
      <c r="AH31" s="91" t="e">
        <f t="shared" si="7"/>
        <v>#REF!</v>
      </c>
      <c r="AI31" s="91" t="e">
        <f t="shared" si="7"/>
        <v>#REF!</v>
      </c>
      <c r="AJ31" s="91" t="e">
        <f t="shared" si="7"/>
        <v>#REF!</v>
      </c>
      <c r="AK31" s="91" t="e">
        <f t="shared" si="7"/>
        <v>#REF!</v>
      </c>
      <c r="AL31" s="91" t="e">
        <f t="shared" si="7"/>
        <v>#REF!</v>
      </c>
      <c r="AM31" s="91" t="e">
        <f t="shared" si="7"/>
        <v>#REF!</v>
      </c>
      <c r="AN31" s="91" t="e">
        <f t="shared" si="7"/>
        <v>#REF!</v>
      </c>
      <c r="AO31" s="91" t="e">
        <f t="shared" si="7"/>
        <v>#REF!</v>
      </c>
      <c r="AP31" s="91" t="e">
        <f t="shared" si="7"/>
        <v>#REF!</v>
      </c>
      <c r="AQ31" s="91" t="e">
        <f t="shared" si="7"/>
        <v>#REF!</v>
      </c>
      <c r="AR31" s="91" t="e">
        <f t="shared" si="7"/>
        <v>#REF!</v>
      </c>
    </row>
    <row r="32" spans="1:44" s="50" customFormat="1" x14ac:dyDescent="0.2">
      <c r="A32" s="42" t="s">
        <v>86</v>
      </c>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row>
    <row r="33" spans="1:44" s="50" customFormat="1" x14ac:dyDescent="0.2">
      <c r="A33" s="88">
        <f>A24</f>
        <v>1</v>
      </c>
      <c r="B33" s="91" t="e">
        <f t="shared" ref="B33:AR33" si="8">B16*0.8+25</f>
        <v>#REF!</v>
      </c>
      <c r="C33" s="91" t="e">
        <f t="shared" si="8"/>
        <v>#REF!</v>
      </c>
      <c r="D33" s="91" t="e">
        <f t="shared" si="8"/>
        <v>#REF!</v>
      </c>
      <c r="E33" s="91" t="e">
        <f t="shared" si="8"/>
        <v>#REF!</v>
      </c>
      <c r="F33" s="91" t="e">
        <f t="shared" si="8"/>
        <v>#REF!</v>
      </c>
      <c r="G33" s="91" t="e">
        <f t="shared" si="8"/>
        <v>#REF!</v>
      </c>
      <c r="H33" s="91" t="e">
        <f t="shared" si="8"/>
        <v>#REF!</v>
      </c>
      <c r="I33" s="91" t="e">
        <f t="shared" si="8"/>
        <v>#REF!</v>
      </c>
      <c r="J33" s="91" t="e">
        <f t="shared" si="8"/>
        <v>#REF!</v>
      </c>
      <c r="K33" s="91" t="e">
        <f t="shared" si="8"/>
        <v>#REF!</v>
      </c>
      <c r="L33" s="91" t="e">
        <f t="shared" si="8"/>
        <v>#REF!</v>
      </c>
      <c r="M33" s="91" t="e">
        <f t="shared" si="8"/>
        <v>#REF!</v>
      </c>
      <c r="N33" s="91" t="e">
        <f t="shared" si="8"/>
        <v>#REF!</v>
      </c>
      <c r="O33" s="91" t="e">
        <f t="shared" si="8"/>
        <v>#REF!</v>
      </c>
      <c r="P33" s="91" t="e">
        <f t="shared" si="8"/>
        <v>#REF!</v>
      </c>
      <c r="Q33" s="91" t="e">
        <f t="shared" si="8"/>
        <v>#REF!</v>
      </c>
      <c r="R33" s="91" t="e">
        <f t="shared" si="8"/>
        <v>#REF!</v>
      </c>
      <c r="S33" s="91" t="e">
        <f t="shared" si="8"/>
        <v>#REF!</v>
      </c>
      <c r="T33" s="91" t="e">
        <f t="shared" si="8"/>
        <v>#REF!</v>
      </c>
      <c r="U33" s="91" t="e">
        <f t="shared" si="8"/>
        <v>#REF!</v>
      </c>
      <c r="V33" s="91" t="e">
        <f t="shared" si="8"/>
        <v>#REF!</v>
      </c>
      <c r="W33" s="91" t="e">
        <f t="shared" si="8"/>
        <v>#REF!</v>
      </c>
      <c r="X33" s="91" t="e">
        <f t="shared" si="8"/>
        <v>#REF!</v>
      </c>
      <c r="Y33" s="91" t="e">
        <f t="shared" si="8"/>
        <v>#REF!</v>
      </c>
      <c r="Z33" s="91" t="e">
        <f t="shared" si="8"/>
        <v>#REF!</v>
      </c>
      <c r="AA33" s="91" t="e">
        <f t="shared" si="8"/>
        <v>#REF!</v>
      </c>
      <c r="AB33" s="91" t="e">
        <f t="shared" si="8"/>
        <v>#REF!</v>
      </c>
      <c r="AC33" s="91" t="e">
        <f t="shared" si="8"/>
        <v>#REF!</v>
      </c>
      <c r="AD33" s="91" t="e">
        <f t="shared" si="8"/>
        <v>#REF!</v>
      </c>
      <c r="AE33" s="91" t="e">
        <f t="shared" si="8"/>
        <v>#REF!</v>
      </c>
      <c r="AF33" s="91" t="e">
        <f t="shared" si="8"/>
        <v>#REF!</v>
      </c>
      <c r="AG33" s="91" t="e">
        <f t="shared" si="8"/>
        <v>#REF!</v>
      </c>
      <c r="AH33" s="91" t="e">
        <f t="shared" si="8"/>
        <v>#REF!</v>
      </c>
      <c r="AI33" s="91" t="e">
        <f t="shared" si="8"/>
        <v>#REF!</v>
      </c>
      <c r="AJ33" s="91" t="e">
        <f t="shared" si="8"/>
        <v>#REF!</v>
      </c>
      <c r="AK33" s="91" t="e">
        <f t="shared" si="8"/>
        <v>#REF!</v>
      </c>
      <c r="AL33" s="91" t="e">
        <f t="shared" si="8"/>
        <v>#REF!</v>
      </c>
      <c r="AM33" s="91" t="e">
        <f t="shared" si="8"/>
        <v>#REF!</v>
      </c>
      <c r="AN33" s="91" t="e">
        <f t="shared" si="8"/>
        <v>#REF!</v>
      </c>
      <c r="AO33" s="91" t="e">
        <f t="shared" si="8"/>
        <v>#REF!</v>
      </c>
      <c r="AP33" s="91" t="e">
        <f t="shared" si="8"/>
        <v>#REF!</v>
      </c>
      <c r="AQ33" s="91" t="e">
        <f t="shared" si="8"/>
        <v>#REF!</v>
      </c>
      <c r="AR33" s="91" t="e">
        <f t="shared" si="8"/>
        <v>#REF!</v>
      </c>
    </row>
    <row r="34" spans="1:44" s="50" customFormat="1" x14ac:dyDescent="0.2">
      <c r="A34" s="88">
        <f>A25</f>
        <v>2</v>
      </c>
      <c r="B34" s="91" t="e">
        <f t="shared" ref="B34:AR34" si="9">B17*0.8+25</f>
        <v>#REF!</v>
      </c>
      <c r="C34" s="91" t="e">
        <f t="shared" si="9"/>
        <v>#REF!</v>
      </c>
      <c r="D34" s="91" t="e">
        <f t="shared" si="9"/>
        <v>#REF!</v>
      </c>
      <c r="E34" s="91" t="e">
        <f t="shared" si="9"/>
        <v>#REF!</v>
      </c>
      <c r="F34" s="91" t="e">
        <f t="shared" si="9"/>
        <v>#REF!</v>
      </c>
      <c r="G34" s="91" t="e">
        <f t="shared" si="9"/>
        <v>#REF!</v>
      </c>
      <c r="H34" s="91" t="e">
        <f t="shared" si="9"/>
        <v>#REF!</v>
      </c>
      <c r="I34" s="91" t="e">
        <f t="shared" si="9"/>
        <v>#REF!</v>
      </c>
      <c r="J34" s="91" t="e">
        <f t="shared" si="9"/>
        <v>#REF!</v>
      </c>
      <c r="K34" s="91" t="e">
        <f t="shared" si="9"/>
        <v>#REF!</v>
      </c>
      <c r="L34" s="91" t="e">
        <f t="shared" si="9"/>
        <v>#REF!</v>
      </c>
      <c r="M34" s="91" t="e">
        <f t="shared" si="9"/>
        <v>#REF!</v>
      </c>
      <c r="N34" s="91" t="e">
        <f t="shared" si="9"/>
        <v>#REF!</v>
      </c>
      <c r="O34" s="91" t="e">
        <f t="shared" si="9"/>
        <v>#REF!</v>
      </c>
      <c r="P34" s="91" t="e">
        <f t="shared" si="9"/>
        <v>#REF!</v>
      </c>
      <c r="Q34" s="91" t="e">
        <f t="shared" si="9"/>
        <v>#REF!</v>
      </c>
      <c r="R34" s="91" t="e">
        <f t="shared" si="9"/>
        <v>#REF!</v>
      </c>
      <c r="S34" s="91" t="e">
        <f t="shared" si="9"/>
        <v>#REF!</v>
      </c>
      <c r="T34" s="91" t="e">
        <f t="shared" si="9"/>
        <v>#REF!</v>
      </c>
      <c r="U34" s="91" t="e">
        <f t="shared" si="9"/>
        <v>#REF!</v>
      </c>
      <c r="V34" s="91" t="e">
        <f t="shared" si="9"/>
        <v>#REF!</v>
      </c>
      <c r="W34" s="91" t="e">
        <f t="shared" si="9"/>
        <v>#REF!</v>
      </c>
      <c r="X34" s="91" t="e">
        <f t="shared" si="9"/>
        <v>#REF!</v>
      </c>
      <c r="Y34" s="91" t="e">
        <f t="shared" si="9"/>
        <v>#REF!</v>
      </c>
      <c r="Z34" s="91" t="e">
        <f t="shared" si="9"/>
        <v>#REF!</v>
      </c>
      <c r="AA34" s="91" t="e">
        <f t="shared" si="9"/>
        <v>#REF!</v>
      </c>
      <c r="AB34" s="91" t="e">
        <f t="shared" si="9"/>
        <v>#REF!</v>
      </c>
      <c r="AC34" s="91" t="e">
        <f t="shared" si="9"/>
        <v>#REF!</v>
      </c>
      <c r="AD34" s="91" t="e">
        <f t="shared" si="9"/>
        <v>#REF!</v>
      </c>
      <c r="AE34" s="91" t="e">
        <f t="shared" si="9"/>
        <v>#REF!</v>
      </c>
      <c r="AF34" s="91" t="e">
        <f t="shared" si="9"/>
        <v>#REF!</v>
      </c>
      <c r="AG34" s="91" t="e">
        <f t="shared" si="9"/>
        <v>#REF!</v>
      </c>
      <c r="AH34" s="91" t="e">
        <f t="shared" si="9"/>
        <v>#REF!</v>
      </c>
      <c r="AI34" s="91" t="e">
        <f t="shared" si="9"/>
        <v>#REF!</v>
      </c>
      <c r="AJ34" s="91" t="e">
        <f t="shared" si="9"/>
        <v>#REF!</v>
      </c>
      <c r="AK34" s="91" t="e">
        <f t="shared" si="9"/>
        <v>#REF!</v>
      </c>
      <c r="AL34" s="91" t="e">
        <f t="shared" si="9"/>
        <v>#REF!</v>
      </c>
      <c r="AM34" s="91" t="e">
        <f t="shared" si="9"/>
        <v>#REF!</v>
      </c>
      <c r="AN34" s="91" t="e">
        <f t="shared" si="9"/>
        <v>#REF!</v>
      </c>
      <c r="AO34" s="91" t="e">
        <f t="shared" si="9"/>
        <v>#REF!</v>
      </c>
      <c r="AP34" s="91" t="e">
        <f t="shared" si="9"/>
        <v>#REF!</v>
      </c>
      <c r="AQ34" s="91" t="e">
        <f t="shared" si="9"/>
        <v>#REF!</v>
      </c>
      <c r="AR34" s="91" t="e">
        <f t="shared" si="9"/>
        <v>#REF!</v>
      </c>
    </row>
    <row r="35" spans="1:44" s="50" customFormat="1" x14ac:dyDescent="0.2">
      <c r="A35" s="42" t="s">
        <v>87</v>
      </c>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row>
    <row r="36" spans="1:44" s="50" customFormat="1" x14ac:dyDescent="0.2">
      <c r="A36" s="88" t="s">
        <v>88</v>
      </c>
      <c r="B36" s="42" t="e">
        <f t="shared" ref="B36:AR36" si="10">B19*0.8+25</f>
        <v>#REF!</v>
      </c>
      <c r="C36" s="42" t="e">
        <f t="shared" si="10"/>
        <v>#REF!</v>
      </c>
      <c r="D36" s="42" t="e">
        <f t="shared" si="10"/>
        <v>#REF!</v>
      </c>
      <c r="E36" s="42" t="e">
        <f t="shared" si="10"/>
        <v>#REF!</v>
      </c>
      <c r="F36" s="42" t="e">
        <f t="shared" si="10"/>
        <v>#REF!</v>
      </c>
      <c r="G36" s="42" t="e">
        <f t="shared" si="10"/>
        <v>#REF!</v>
      </c>
      <c r="H36" s="42" t="e">
        <f t="shared" si="10"/>
        <v>#REF!</v>
      </c>
      <c r="I36" s="42" t="e">
        <f t="shared" si="10"/>
        <v>#REF!</v>
      </c>
      <c r="J36" s="42" t="e">
        <f t="shared" si="10"/>
        <v>#REF!</v>
      </c>
      <c r="K36" s="42" t="e">
        <f t="shared" si="10"/>
        <v>#REF!</v>
      </c>
      <c r="L36" s="42" t="e">
        <f t="shared" si="10"/>
        <v>#REF!</v>
      </c>
      <c r="M36" s="42" t="e">
        <f t="shared" si="10"/>
        <v>#REF!</v>
      </c>
      <c r="N36" s="42" t="e">
        <f t="shared" si="10"/>
        <v>#REF!</v>
      </c>
      <c r="O36" s="42" t="e">
        <f t="shared" si="10"/>
        <v>#REF!</v>
      </c>
      <c r="P36" s="42" t="e">
        <f t="shared" si="10"/>
        <v>#REF!</v>
      </c>
      <c r="Q36" s="42" t="e">
        <f t="shared" si="10"/>
        <v>#REF!</v>
      </c>
      <c r="R36" s="42" t="e">
        <f t="shared" si="10"/>
        <v>#REF!</v>
      </c>
      <c r="S36" s="42" t="e">
        <f t="shared" si="10"/>
        <v>#REF!</v>
      </c>
      <c r="T36" s="42" t="e">
        <f t="shared" si="10"/>
        <v>#REF!</v>
      </c>
      <c r="U36" s="42" t="e">
        <f t="shared" si="10"/>
        <v>#REF!</v>
      </c>
      <c r="V36" s="42" t="e">
        <f t="shared" si="10"/>
        <v>#REF!</v>
      </c>
      <c r="W36" s="42" t="e">
        <f t="shared" si="10"/>
        <v>#REF!</v>
      </c>
      <c r="X36" s="42" t="e">
        <f t="shared" si="10"/>
        <v>#REF!</v>
      </c>
      <c r="Y36" s="42" t="e">
        <f t="shared" si="10"/>
        <v>#REF!</v>
      </c>
      <c r="Z36" s="42" t="e">
        <f t="shared" si="10"/>
        <v>#REF!</v>
      </c>
      <c r="AA36" s="42" t="e">
        <f t="shared" si="10"/>
        <v>#REF!</v>
      </c>
      <c r="AB36" s="42" t="e">
        <f t="shared" si="10"/>
        <v>#REF!</v>
      </c>
      <c r="AC36" s="42" t="e">
        <f t="shared" si="10"/>
        <v>#REF!</v>
      </c>
      <c r="AD36" s="42" t="e">
        <f t="shared" si="10"/>
        <v>#REF!</v>
      </c>
      <c r="AE36" s="42" t="e">
        <f t="shared" si="10"/>
        <v>#REF!</v>
      </c>
      <c r="AF36" s="42" t="e">
        <f t="shared" si="10"/>
        <v>#REF!</v>
      </c>
      <c r="AG36" s="42" t="e">
        <f t="shared" si="10"/>
        <v>#REF!</v>
      </c>
      <c r="AH36" s="42" t="e">
        <f t="shared" si="10"/>
        <v>#REF!</v>
      </c>
      <c r="AI36" s="42" t="e">
        <f t="shared" si="10"/>
        <v>#REF!</v>
      </c>
      <c r="AJ36" s="42" t="e">
        <f t="shared" si="10"/>
        <v>#REF!</v>
      </c>
      <c r="AK36" s="42" t="e">
        <f t="shared" si="10"/>
        <v>#REF!</v>
      </c>
      <c r="AL36" s="42" t="e">
        <f t="shared" si="10"/>
        <v>#REF!</v>
      </c>
      <c r="AM36" s="42" t="e">
        <f t="shared" si="10"/>
        <v>#REF!</v>
      </c>
      <c r="AN36" s="42" t="e">
        <f t="shared" si="10"/>
        <v>#REF!</v>
      </c>
      <c r="AO36" s="42" t="e">
        <f t="shared" si="10"/>
        <v>#REF!</v>
      </c>
      <c r="AP36" s="42" t="e">
        <f t="shared" si="10"/>
        <v>#REF!</v>
      </c>
      <c r="AQ36" s="42" t="e">
        <f t="shared" si="10"/>
        <v>#REF!</v>
      </c>
      <c r="AR36" s="42" t="e">
        <f t="shared" si="10"/>
        <v>#REF!</v>
      </c>
    </row>
    <row r="37" spans="1:44" s="50" customFormat="1" x14ac:dyDescent="0.2">
      <c r="A37" s="100"/>
    </row>
    <row r="38" spans="1:44" s="50" customFormat="1" x14ac:dyDescent="0.2">
      <c r="A38" s="100"/>
    </row>
    <row r="39" spans="1:44" s="50" customFormat="1" x14ac:dyDescent="0.2">
      <c r="A39" s="100"/>
    </row>
    <row r="40" spans="1:44" ht="9.6" customHeight="1" x14ac:dyDescent="0.2"/>
    <row r="41" spans="1:44" ht="9" hidden="1" customHeight="1" x14ac:dyDescent="0.2">
      <c r="A41" s="45"/>
    </row>
    <row r="42" spans="1:44" ht="10.7" customHeight="1" x14ac:dyDescent="0.2">
      <c r="A42" s="71" t="s">
        <v>66</v>
      </c>
    </row>
    <row r="43" spans="1:44" x14ac:dyDescent="0.2">
      <c r="A43" s="63" t="s">
        <v>78</v>
      </c>
    </row>
    <row r="44" spans="1:44" ht="13.35" customHeight="1" x14ac:dyDescent="0.2">
      <c r="A44" s="43" t="s">
        <v>67</v>
      </c>
    </row>
    <row r="45" spans="1:44" ht="13.35" customHeight="1" x14ac:dyDescent="0.2">
      <c r="A45" s="43" t="s">
        <v>89</v>
      </c>
    </row>
    <row r="46" spans="1:44" ht="12.6" customHeight="1" x14ac:dyDescent="0.2">
      <c r="A46" s="43" t="s">
        <v>68</v>
      </c>
    </row>
    <row r="47" spans="1:44" ht="13.35" customHeight="1" x14ac:dyDescent="0.2">
      <c r="A47" s="43" t="s">
        <v>69</v>
      </c>
    </row>
    <row r="48" spans="1:44" ht="11.45" customHeight="1" x14ac:dyDescent="0.2">
      <c r="A48" s="152" t="s">
        <v>158</v>
      </c>
    </row>
    <row r="49" spans="1:1" ht="12.75" thickBot="1" x14ac:dyDescent="0.25"/>
    <row r="50" spans="1:1" x14ac:dyDescent="0.2">
      <c r="A50" s="99" t="s">
        <v>70</v>
      </c>
    </row>
    <row r="51" spans="1:1" ht="163.5" customHeight="1" thickBot="1" x14ac:dyDescent="0.25">
      <c r="A51" s="151" t="s">
        <v>159</v>
      </c>
    </row>
  </sheetData>
  <mergeCells count="1">
    <mergeCell ref="A1:A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52"/>
  <sheetViews>
    <sheetView zoomScaleNormal="100" workbookViewId="0">
      <pane xSplit="1" topLeftCell="B1" activePane="topRight" state="frozen"/>
      <selection pane="topRight" activeCell="F1" sqref="B1:F1048576"/>
    </sheetView>
  </sheetViews>
  <sheetFormatPr defaultColWidth="9" defaultRowHeight="12" x14ac:dyDescent="0.2"/>
  <cols>
    <col min="1" max="1" width="75.85546875" style="48" customWidth="1"/>
    <col min="2" max="16384" width="9" style="48"/>
  </cols>
  <sheetData>
    <row r="1" spans="1:3" s="51" customFormat="1" ht="12" customHeight="1" x14ac:dyDescent="0.2">
      <c r="A1" s="228" t="s">
        <v>82</v>
      </c>
    </row>
    <row r="2" spans="1:3" s="51" customFormat="1" ht="12" customHeight="1" x14ac:dyDescent="0.2">
      <c r="A2" s="228"/>
    </row>
    <row r="3" spans="1:3" s="51" customFormat="1" ht="11.1" customHeight="1" x14ac:dyDescent="0.2">
      <c r="A3" s="97" t="s">
        <v>115</v>
      </c>
    </row>
    <row r="4" spans="1:3" s="52" customFormat="1" ht="32.1" customHeight="1" x14ac:dyDescent="0.2">
      <c r="A4" s="98" t="s">
        <v>64</v>
      </c>
      <c r="B4" s="136" t="e">
        <f>'C завтраками| Bed and breakfast'!#REF!</f>
        <v>#REF!</v>
      </c>
      <c r="C4" s="136" t="e">
        <f>'C завтраками| Bed and breakfast'!#REF!</f>
        <v>#REF!</v>
      </c>
    </row>
    <row r="5" spans="1:3" s="53" customFormat="1" ht="21.95" customHeight="1" x14ac:dyDescent="0.2">
      <c r="A5" s="98"/>
      <c r="B5" s="136" t="e">
        <f>'C завтраками| Bed and breakfast'!#REF!</f>
        <v>#REF!</v>
      </c>
      <c r="C5" s="136" t="e">
        <f>'C завтраками| Bed and breakfast'!#REF!</f>
        <v>#REF!</v>
      </c>
    </row>
    <row r="6" spans="1:3" s="53" customFormat="1" x14ac:dyDescent="0.2">
      <c r="A6" s="42" t="s">
        <v>83</v>
      </c>
      <c r="B6" s="87"/>
      <c r="C6" s="87"/>
    </row>
    <row r="7" spans="1:3" s="53" customFormat="1" x14ac:dyDescent="0.2">
      <c r="A7" s="88">
        <v>1</v>
      </c>
      <c r="B7" s="42" t="e">
        <f>'C завтраками| Bed and breakfast'!#REF!*0.9</f>
        <v>#REF!</v>
      </c>
      <c r="C7" s="42" t="e">
        <f>'C завтраками| Bed and breakfast'!#REF!*0.9</f>
        <v>#REF!</v>
      </c>
    </row>
    <row r="8" spans="1:3" s="53" customFormat="1" x14ac:dyDescent="0.2">
      <c r="A8" s="88">
        <v>2</v>
      </c>
      <c r="B8" s="42" t="e">
        <f>'C завтраками| Bed and breakfast'!#REF!*0.9</f>
        <v>#REF!</v>
      </c>
      <c r="C8" s="42" t="e">
        <f>'C завтраками| Bed and breakfast'!#REF!*0.9</f>
        <v>#REF!</v>
      </c>
    </row>
    <row r="9" spans="1:3" s="53" customFormat="1" x14ac:dyDescent="0.2">
      <c r="A9" s="42" t="s">
        <v>84</v>
      </c>
      <c r="B9" s="42"/>
      <c r="C9" s="42"/>
    </row>
    <row r="10" spans="1:3" s="53" customFormat="1" x14ac:dyDescent="0.2">
      <c r="A10" s="88">
        <f>A7</f>
        <v>1</v>
      </c>
      <c r="B10" s="42" t="e">
        <f>'C завтраками| Bed and breakfast'!#REF!*0.9</f>
        <v>#REF!</v>
      </c>
      <c r="C10" s="42" t="e">
        <f>'C завтраками| Bed and breakfast'!#REF!*0.9</f>
        <v>#REF!</v>
      </c>
    </row>
    <row r="11" spans="1:3" s="53" customFormat="1" x14ac:dyDescent="0.2">
      <c r="A11" s="88">
        <f>A8</f>
        <v>2</v>
      </c>
      <c r="B11" s="42" t="e">
        <f>'C завтраками| Bed and breakfast'!#REF!*0.9</f>
        <v>#REF!</v>
      </c>
      <c r="C11" s="42" t="e">
        <f>'C завтраками| Bed and breakfast'!#REF!*0.9</f>
        <v>#REF!</v>
      </c>
    </row>
    <row r="12" spans="1:3" s="53" customFormat="1" x14ac:dyDescent="0.2">
      <c r="A12" s="42" t="s">
        <v>85</v>
      </c>
      <c r="B12" s="42"/>
      <c r="C12" s="42"/>
    </row>
    <row r="13" spans="1:3" s="53" customFormat="1" x14ac:dyDescent="0.2">
      <c r="A13" s="88">
        <f>A7</f>
        <v>1</v>
      </c>
      <c r="B13" s="42" t="e">
        <f>'C завтраками| Bed and breakfast'!#REF!*0.9</f>
        <v>#REF!</v>
      </c>
      <c r="C13" s="42" t="e">
        <f>'C завтраками| Bed and breakfast'!#REF!*0.9</f>
        <v>#REF!</v>
      </c>
    </row>
    <row r="14" spans="1:3" s="53" customFormat="1" x14ac:dyDescent="0.2">
      <c r="A14" s="88">
        <f>A8</f>
        <v>2</v>
      </c>
      <c r="B14" s="42" t="e">
        <f>'C завтраками| Bed and breakfast'!#REF!*0.9</f>
        <v>#REF!</v>
      </c>
      <c r="C14" s="42" t="e">
        <f>'C завтраками| Bed and breakfast'!#REF!*0.9</f>
        <v>#REF!</v>
      </c>
    </row>
    <row r="15" spans="1:3" s="53" customFormat="1" x14ac:dyDescent="0.2">
      <c r="A15" s="42" t="s">
        <v>86</v>
      </c>
      <c r="B15" s="42"/>
      <c r="C15" s="42"/>
    </row>
    <row r="16" spans="1:3" s="53" customFormat="1" x14ac:dyDescent="0.2">
      <c r="A16" s="88">
        <f>A7</f>
        <v>1</v>
      </c>
      <c r="B16" s="42" t="e">
        <f>'C завтраками| Bed and breakfast'!#REF!*0.9</f>
        <v>#REF!</v>
      </c>
      <c r="C16" s="42" t="e">
        <f>'C завтраками| Bed and breakfast'!#REF!*0.9</f>
        <v>#REF!</v>
      </c>
    </row>
    <row r="17" spans="1:3" s="53" customFormat="1" x14ac:dyDescent="0.2">
      <c r="A17" s="88">
        <f>A8</f>
        <v>2</v>
      </c>
      <c r="B17" s="42" t="e">
        <f>'C завтраками| Bed and breakfast'!#REF!*0.9</f>
        <v>#REF!</v>
      </c>
      <c r="C17" s="42" t="e">
        <f>'C завтраками| Bed and breakfast'!#REF!*0.9</f>
        <v>#REF!</v>
      </c>
    </row>
    <row r="18" spans="1:3" s="53" customFormat="1" x14ac:dyDescent="0.2">
      <c r="A18" s="42" t="s">
        <v>87</v>
      </c>
      <c r="B18" s="42"/>
      <c r="C18" s="42"/>
    </row>
    <row r="19" spans="1:3" s="53" customFormat="1" x14ac:dyDescent="0.2">
      <c r="A19" s="88" t="s">
        <v>88</v>
      </c>
      <c r="B19" s="42" t="e">
        <f>'C завтраками| Bed and breakfast'!#REF!*0.9</f>
        <v>#REF!</v>
      </c>
      <c r="C19" s="42" t="e">
        <f>'C завтраками| Bed and breakfast'!#REF!*0.9</f>
        <v>#REF!</v>
      </c>
    </row>
    <row r="20" spans="1:3" s="53" customFormat="1" x14ac:dyDescent="0.2">
      <c r="A20" s="89"/>
      <c r="B20" s="89"/>
      <c r="C20" s="89"/>
    </row>
    <row r="21" spans="1:3" ht="18" customHeight="1" x14ac:dyDescent="0.2">
      <c r="A21" s="111" t="s">
        <v>100</v>
      </c>
      <c r="B21" s="136" t="e">
        <f t="shared" ref="B21:C21" si="0">B4</f>
        <v>#REF!</v>
      </c>
      <c r="C21" s="136" t="e">
        <f t="shared" si="0"/>
        <v>#REF!</v>
      </c>
    </row>
    <row r="22" spans="1:3" ht="20.25" customHeight="1" x14ac:dyDescent="0.2">
      <c r="A22" s="90" t="s">
        <v>64</v>
      </c>
      <c r="B22" s="136" t="e">
        <f t="shared" ref="B22:C22" si="1">B5</f>
        <v>#REF!</v>
      </c>
      <c r="C22" s="136" t="e">
        <f t="shared" si="1"/>
        <v>#REF!</v>
      </c>
    </row>
    <row r="23" spans="1:3" s="44" customFormat="1" x14ac:dyDescent="0.2">
      <c r="A23" s="42" t="s">
        <v>83</v>
      </c>
      <c r="B23" s="87"/>
      <c r="C23" s="87"/>
    </row>
    <row r="24" spans="1:3" s="50" customFormat="1" x14ac:dyDescent="0.2">
      <c r="A24" s="88">
        <v>1</v>
      </c>
      <c r="B24" s="94" t="e">
        <f t="shared" ref="B24:C24" si="2">ROUNDUP(B7*0.9,)</f>
        <v>#REF!</v>
      </c>
      <c r="C24" s="94" t="e">
        <f t="shared" si="2"/>
        <v>#REF!</v>
      </c>
    </row>
    <row r="25" spans="1:3" s="50" customFormat="1" x14ac:dyDescent="0.2">
      <c r="A25" s="88">
        <v>2</v>
      </c>
      <c r="B25" s="94" t="e">
        <f t="shared" ref="B25:C25" si="3">ROUNDUP(B8*0.9,)</f>
        <v>#REF!</v>
      </c>
      <c r="C25" s="94" t="e">
        <f t="shared" si="3"/>
        <v>#REF!</v>
      </c>
    </row>
    <row r="26" spans="1:3" s="50" customFormat="1" x14ac:dyDescent="0.2">
      <c r="A26" s="42" t="s">
        <v>84</v>
      </c>
      <c r="B26" s="94"/>
      <c r="C26" s="94"/>
    </row>
    <row r="27" spans="1:3" s="50" customFormat="1" x14ac:dyDescent="0.2">
      <c r="A27" s="88">
        <f>A24</f>
        <v>1</v>
      </c>
      <c r="B27" s="94" t="e">
        <f t="shared" ref="B27:C27" si="4">ROUNDUP(B10*0.9,)</f>
        <v>#REF!</v>
      </c>
      <c r="C27" s="94" t="e">
        <f t="shared" si="4"/>
        <v>#REF!</v>
      </c>
    </row>
    <row r="28" spans="1:3" s="50" customFormat="1" x14ac:dyDescent="0.2">
      <c r="A28" s="88">
        <f>A25</f>
        <v>2</v>
      </c>
      <c r="B28" s="94" t="e">
        <f t="shared" ref="B28:C28" si="5">ROUNDUP(B11*0.9,)</f>
        <v>#REF!</v>
      </c>
      <c r="C28" s="94" t="e">
        <f t="shared" si="5"/>
        <v>#REF!</v>
      </c>
    </row>
    <row r="29" spans="1:3" s="50" customFormat="1" x14ac:dyDescent="0.2">
      <c r="A29" s="42" t="s">
        <v>85</v>
      </c>
      <c r="B29" s="94"/>
      <c r="C29" s="94"/>
    </row>
    <row r="30" spans="1:3" s="50" customFormat="1" x14ac:dyDescent="0.2">
      <c r="A30" s="88">
        <f>A24</f>
        <v>1</v>
      </c>
      <c r="B30" s="94" t="e">
        <f t="shared" ref="B30:C30" si="6">ROUNDUP(B13*0.9,)</f>
        <v>#REF!</v>
      </c>
      <c r="C30" s="94" t="e">
        <f t="shared" si="6"/>
        <v>#REF!</v>
      </c>
    </row>
    <row r="31" spans="1:3" s="50" customFormat="1" x14ac:dyDescent="0.2">
      <c r="A31" s="88">
        <f>A25</f>
        <v>2</v>
      </c>
      <c r="B31" s="94" t="e">
        <f t="shared" ref="B31:C31" si="7">ROUNDUP(B14*0.9,)</f>
        <v>#REF!</v>
      </c>
      <c r="C31" s="94" t="e">
        <f t="shared" si="7"/>
        <v>#REF!</v>
      </c>
    </row>
    <row r="32" spans="1:3" s="50" customFormat="1" x14ac:dyDescent="0.2">
      <c r="A32" s="42" t="s">
        <v>86</v>
      </c>
      <c r="B32" s="94"/>
      <c r="C32" s="94"/>
    </row>
    <row r="33" spans="1:3" s="50" customFormat="1" x14ac:dyDescent="0.2">
      <c r="A33" s="88">
        <f>A24</f>
        <v>1</v>
      </c>
      <c r="B33" s="94" t="e">
        <f t="shared" ref="B33:C33" si="8">ROUNDUP(B16*0.9,)</f>
        <v>#REF!</v>
      </c>
      <c r="C33" s="94" t="e">
        <f t="shared" si="8"/>
        <v>#REF!</v>
      </c>
    </row>
    <row r="34" spans="1:3" s="50" customFormat="1" x14ac:dyDescent="0.2">
      <c r="A34" s="88">
        <f>A25</f>
        <v>2</v>
      </c>
      <c r="B34" s="94" t="e">
        <f t="shared" ref="B34:C34" si="9">ROUNDUP(B17*0.9,)</f>
        <v>#REF!</v>
      </c>
      <c r="C34" s="94" t="e">
        <f t="shared" si="9"/>
        <v>#REF!</v>
      </c>
    </row>
    <row r="35" spans="1:3" s="50" customFormat="1" x14ac:dyDescent="0.2">
      <c r="A35" s="42" t="s">
        <v>87</v>
      </c>
      <c r="B35" s="94"/>
      <c r="C35" s="94"/>
    </row>
    <row r="36" spans="1:3" s="50" customFormat="1" x14ac:dyDescent="0.2">
      <c r="A36" s="88" t="s">
        <v>88</v>
      </c>
      <c r="B36" s="42" t="e">
        <f t="shared" ref="B36:C36" si="10">ROUNDUP(B19*0.9,)</f>
        <v>#REF!</v>
      </c>
      <c r="C36" s="42" t="e">
        <f t="shared" si="10"/>
        <v>#REF!</v>
      </c>
    </row>
    <row r="37" spans="1:3" s="50" customFormat="1" x14ac:dyDescent="0.2">
      <c r="A37" s="100"/>
    </row>
    <row r="38" spans="1:3" s="50" customFormat="1" ht="12.75" thickBot="1" x14ac:dyDescent="0.25">
      <c r="A38" s="100"/>
    </row>
    <row r="39" spans="1:3" s="50" customFormat="1" ht="12.75" thickBot="1" x14ac:dyDescent="0.25">
      <c r="A39" s="104" t="s">
        <v>66</v>
      </c>
    </row>
    <row r="40" spans="1:3" x14ac:dyDescent="0.2">
      <c r="A40" s="63" t="s">
        <v>78</v>
      </c>
    </row>
    <row r="41" spans="1:3" ht="9" hidden="1" customHeight="1" x14ac:dyDescent="0.2">
      <c r="A41" s="43" t="s">
        <v>67</v>
      </c>
    </row>
    <row r="42" spans="1:3" ht="10.7" customHeight="1" x14ac:dyDescent="0.2">
      <c r="A42" s="43" t="s">
        <v>89</v>
      </c>
    </row>
    <row r="43" spans="1:3" x14ac:dyDescent="0.2">
      <c r="A43" s="43" t="s">
        <v>68</v>
      </c>
    </row>
    <row r="44" spans="1:3" ht="31.9" customHeight="1" x14ac:dyDescent="0.2">
      <c r="A44" s="46" t="s">
        <v>69</v>
      </c>
    </row>
    <row r="45" spans="1:3" ht="13.35" customHeight="1" x14ac:dyDescent="0.2">
      <c r="A45" s="159" t="s">
        <v>162</v>
      </c>
    </row>
    <row r="46" spans="1:3" ht="12.6" customHeight="1" thickBot="1" x14ac:dyDescent="0.25">
      <c r="A46" s="3"/>
    </row>
    <row r="47" spans="1:3" ht="13.35" customHeight="1" thickBot="1" x14ac:dyDescent="0.25">
      <c r="A47" s="105" t="s">
        <v>71</v>
      </c>
    </row>
    <row r="48" spans="1:3" ht="11.45" customHeight="1" x14ac:dyDescent="0.2">
      <c r="A48" s="127" t="s">
        <v>111</v>
      </c>
    </row>
    <row r="49" spans="1:1" ht="12.75" thickBot="1" x14ac:dyDescent="0.25">
      <c r="A49" s="3"/>
    </row>
    <row r="50" spans="1:1" ht="12.75" thickBot="1" x14ac:dyDescent="0.25">
      <c r="A50" s="107" t="s">
        <v>70</v>
      </c>
    </row>
    <row r="51" spans="1:1" ht="60" x14ac:dyDescent="0.2">
      <c r="A51" s="70" t="s">
        <v>92</v>
      </c>
    </row>
    <row r="52" spans="1:1" ht="12.75" x14ac:dyDescent="0.2">
      <c r="A52"/>
    </row>
  </sheetData>
  <mergeCells count="1">
    <mergeCell ref="A1:A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52"/>
  <sheetViews>
    <sheetView workbookViewId="0">
      <pane xSplit="1" topLeftCell="B1" activePane="topRight" state="frozen"/>
      <selection pane="topRight" activeCell="B24" sqref="B24"/>
    </sheetView>
  </sheetViews>
  <sheetFormatPr defaultColWidth="9" defaultRowHeight="12" x14ac:dyDescent="0.2"/>
  <cols>
    <col min="1" max="1" width="84.5703125" style="48" customWidth="1"/>
    <col min="2" max="16384" width="9" style="48"/>
  </cols>
  <sheetData>
    <row r="1" spans="1:20" s="51" customFormat="1" ht="12" customHeight="1" x14ac:dyDescent="0.2">
      <c r="A1" s="228" t="s">
        <v>82</v>
      </c>
    </row>
    <row r="2" spans="1:20" s="51" customFormat="1" ht="12" customHeight="1" x14ac:dyDescent="0.2">
      <c r="A2" s="228"/>
    </row>
    <row r="3" spans="1:20" s="51" customFormat="1" ht="11.1" customHeight="1" x14ac:dyDescent="0.2">
      <c r="A3" s="97" t="s">
        <v>101</v>
      </c>
    </row>
    <row r="4" spans="1:20" s="52" customFormat="1" ht="32.1" customHeight="1" x14ac:dyDescent="0.2">
      <c r="A4" s="98" t="s">
        <v>64</v>
      </c>
      <c r="B4" s="136" t="e">
        <f>'C завтраками| Bed and breakfast'!#REF!</f>
        <v>#REF!</v>
      </c>
      <c r="C4" s="136">
        <v>44753</v>
      </c>
      <c r="D4" s="136">
        <v>44757</v>
      </c>
      <c r="E4" s="136">
        <v>44759</v>
      </c>
      <c r="F4" s="136">
        <v>44764</v>
      </c>
      <c r="G4" s="136">
        <v>44766</v>
      </c>
      <c r="H4" s="136">
        <v>44771</v>
      </c>
      <c r="I4" s="136">
        <v>44774</v>
      </c>
      <c r="J4" s="136">
        <v>44778</v>
      </c>
      <c r="K4" s="136">
        <v>44780</v>
      </c>
      <c r="L4" s="136">
        <v>44785</v>
      </c>
      <c r="M4" s="136">
        <v>44787</v>
      </c>
      <c r="N4" s="136">
        <v>44792</v>
      </c>
      <c r="O4" s="136">
        <v>44794</v>
      </c>
      <c r="P4" s="136">
        <v>44799</v>
      </c>
      <c r="Q4" s="136">
        <v>44801</v>
      </c>
      <c r="R4" s="136">
        <v>44805</v>
      </c>
      <c r="S4" s="136">
        <v>44835</v>
      </c>
      <c r="T4" s="136">
        <v>44911</v>
      </c>
    </row>
    <row r="5" spans="1:20" s="53" customFormat="1" ht="21.95" customHeight="1" x14ac:dyDescent="0.2">
      <c r="A5" s="98"/>
      <c r="B5" s="136" t="e">
        <f>'C завтраками| Bed and breakfast'!#REF!</f>
        <v>#REF!</v>
      </c>
      <c r="C5" s="136">
        <v>44756</v>
      </c>
      <c r="D5" s="136">
        <v>44758</v>
      </c>
      <c r="E5" s="136">
        <v>44763</v>
      </c>
      <c r="F5" s="136">
        <v>44765</v>
      </c>
      <c r="G5" s="136">
        <v>44770</v>
      </c>
      <c r="H5" s="136">
        <v>44773</v>
      </c>
      <c r="I5" s="136">
        <v>44777</v>
      </c>
      <c r="J5" s="136">
        <v>44779</v>
      </c>
      <c r="K5" s="136">
        <v>44784</v>
      </c>
      <c r="L5" s="136">
        <v>44786</v>
      </c>
      <c r="M5" s="136">
        <v>44791</v>
      </c>
      <c r="N5" s="136">
        <v>44793</v>
      </c>
      <c r="O5" s="136">
        <v>44798</v>
      </c>
      <c r="P5" s="136">
        <v>44800</v>
      </c>
      <c r="Q5" s="136">
        <v>44804</v>
      </c>
      <c r="R5" s="136">
        <v>44834</v>
      </c>
      <c r="S5" s="136">
        <v>44910</v>
      </c>
      <c r="T5" s="136">
        <v>44924</v>
      </c>
    </row>
    <row r="6" spans="1:20" s="53" customFormat="1" x14ac:dyDescent="0.2">
      <c r="A6" s="42" t="s">
        <v>83</v>
      </c>
      <c r="B6" s="87"/>
      <c r="C6" s="87"/>
      <c r="D6" s="87"/>
      <c r="E6" s="87"/>
      <c r="F6" s="87"/>
      <c r="G6" s="87"/>
      <c r="H6" s="87"/>
      <c r="I6" s="87"/>
      <c r="J6" s="87"/>
      <c r="K6" s="87"/>
      <c r="L6" s="87"/>
      <c r="M6" s="87"/>
      <c r="N6" s="87"/>
      <c r="O6" s="87"/>
      <c r="P6" s="87"/>
      <c r="Q6" s="87"/>
      <c r="R6" s="87"/>
      <c r="S6" s="87"/>
      <c r="T6" s="87"/>
    </row>
    <row r="7" spans="1:20" s="53" customFormat="1" x14ac:dyDescent="0.2">
      <c r="A7" s="88">
        <v>1</v>
      </c>
      <c r="B7" s="42" t="e">
        <f>'C завтраками| Bed and breakfast'!#REF!*0.9</f>
        <v>#REF!</v>
      </c>
      <c r="C7" s="42" t="e">
        <f>'C завтраками| Bed and breakfast'!#REF!*0.9</f>
        <v>#REF!</v>
      </c>
      <c r="D7" s="42" t="e">
        <f>'C завтраками| Bed and breakfast'!#REF!*0.9</f>
        <v>#REF!</v>
      </c>
      <c r="E7" s="42" t="e">
        <f>'C завтраками| Bed and breakfast'!#REF!*0.9</f>
        <v>#REF!</v>
      </c>
      <c r="F7" s="42" t="e">
        <f>'C завтраками| Bed and breakfast'!#REF!*0.9</f>
        <v>#REF!</v>
      </c>
      <c r="G7" s="42" t="e">
        <f>'C завтраками| Bed and breakfast'!#REF!*0.9</f>
        <v>#REF!</v>
      </c>
      <c r="H7" s="42" t="e">
        <f>'C завтраками| Bed and breakfast'!#REF!*0.9</f>
        <v>#REF!</v>
      </c>
      <c r="I7" s="42" t="e">
        <f>'C завтраками| Bed and breakfast'!#REF!*0.9</f>
        <v>#REF!</v>
      </c>
      <c r="J7" s="42" t="e">
        <f>'C завтраками| Bed and breakfast'!#REF!*0.9</f>
        <v>#REF!</v>
      </c>
      <c r="K7" s="42" t="e">
        <f>'C завтраками| Bed and breakfast'!#REF!*0.9</f>
        <v>#REF!</v>
      </c>
      <c r="L7" s="42" t="e">
        <f>'C завтраками| Bed and breakfast'!#REF!*0.9</f>
        <v>#REF!</v>
      </c>
      <c r="M7" s="42" t="e">
        <f>'C завтраками| Bed and breakfast'!#REF!*0.9</f>
        <v>#REF!</v>
      </c>
      <c r="N7" s="42" t="e">
        <f>'C завтраками| Bed and breakfast'!#REF!*0.9</f>
        <v>#REF!</v>
      </c>
      <c r="O7" s="42" t="e">
        <f>'C завтраками| Bed and breakfast'!#REF!*0.9</f>
        <v>#REF!</v>
      </c>
      <c r="P7" s="42" t="e">
        <f>'C завтраками| Bed and breakfast'!#REF!*0.9</f>
        <v>#REF!</v>
      </c>
      <c r="Q7" s="42" t="e">
        <f>'C завтраками| Bed and breakfast'!#REF!*0.9</f>
        <v>#REF!</v>
      </c>
      <c r="R7" s="42" t="e">
        <f>'C завтраками| Bed and breakfast'!#REF!*0.9</f>
        <v>#REF!</v>
      </c>
      <c r="S7" s="42" t="e">
        <f>'C завтраками| Bed and breakfast'!#REF!*0.9</f>
        <v>#REF!</v>
      </c>
      <c r="T7" s="42" t="e">
        <f>'C завтраками| Bed and breakfast'!#REF!*0.9</f>
        <v>#REF!</v>
      </c>
    </row>
    <row r="8" spans="1:20" s="53" customFormat="1" x14ac:dyDescent="0.2">
      <c r="A8" s="88">
        <v>2</v>
      </c>
      <c r="B8" s="42" t="e">
        <f>'C завтраками| Bed and breakfast'!#REF!*0.9</f>
        <v>#REF!</v>
      </c>
      <c r="C8" s="42" t="e">
        <f>'C завтраками| Bed and breakfast'!#REF!*0.9</f>
        <v>#REF!</v>
      </c>
      <c r="D8" s="42" t="e">
        <f>'C завтраками| Bed and breakfast'!#REF!*0.9</f>
        <v>#REF!</v>
      </c>
      <c r="E8" s="42" t="e">
        <f>'C завтраками| Bed and breakfast'!#REF!*0.9</f>
        <v>#REF!</v>
      </c>
      <c r="F8" s="42" t="e">
        <f>'C завтраками| Bed and breakfast'!#REF!*0.9</f>
        <v>#REF!</v>
      </c>
      <c r="G8" s="42" t="e">
        <f>'C завтраками| Bed and breakfast'!#REF!*0.9</f>
        <v>#REF!</v>
      </c>
      <c r="H8" s="42" t="e">
        <f>'C завтраками| Bed and breakfast'!#REF!*0.9</f>
        <v>#REF!</v>
      </c>
      <c r="I8" s="42" t="e">
        <f>'C завтраками| Bed and breakfast'!#REF!*0.9</f>
        <v>#REF!</v>
      </c>
      <c r="J8" s="42" t="e">
        <f>'C завтраками| Bed and breakfast'!#REF!*0.9</f>
        <v>#REF!</v>
      </c>
      <c r="K8" s="42" t="e">
        <f>'C завтраками| Bed and breakfast'!#REF!*0.9</f>
        <v>#REF!</v>
      </c>
      <c r="L8" s="42" t="e">
        <f>'C завтраками| Bed and breakfast'!#REF!*0.9</f>
        <v>#REF!</v>
      </c>
      <c r="M8" s="42" t="e">
        <f>'C завтраками| Bed and breakfast'!#REF!*0.9</f>
        <v>#REF!</v>
      </c>
      <c r="N8" s="42" t="e">
        <f>'C завтраками| Bed and breakfast'!#REF!*0.9</f>
        <v>#REF!</v>
      </c>
      <c r="O8" s="42" t="e">
        <f>'C завтраками| Bed and breakfast'!#REF!*0.9</f>
        <v>#REF!</v>
      </c>
      <c r="P8" s="42" t="e">
        <f>'C завтраками| Bed and breakfast'!#REF!*0.9</f>
        <v>#REF!</v>
      </c>
      <c r="Q8" s="42" t="e">
        <f>'C завтраками| Bed and breakfast'!#REF!*0.9</f>
        <v>#REF!</v>
      </c>
      <c r="R8" s="42" t="e">
        <f>'C завтраками| Bed and breakfast'!#REF!*0.9</f>
        <v>#REF!</v>
      </c>
      <c r="S8" s="42" t="e">
        <f>'C завтраками| Bed and breakfast'!#REF!*0.9</f>
        <v>#REF!</v>
      </c>
      <c r="T8" s="42" t="e">
        <f>'C завтраками| Bed and breakfast'!#REF!*0.9</f>
        <v>#REF!</v>
      </c>
    </row>
    <row r="9" spans="1:20" s="53" customFormat="1" x14ac:dyDescent="0.2">
      <c r="A9" s="42" t="s">
        <v>84</v>
      </c>
      <c r="B9" s="42"/>
      <c r="C9" s="42"/>
      <c r="D9" s="42"/>
      <c r="E9" s="42"/>
      <c r="F9" s="42"/>
      <c r="G9" s="42"/>
      <c r="H9" s="42"/>
      <c r="I9" s="42"/>
      <c r="J9" s="42"/>
      <c r="K9" s="42"/>
      <c r="L9" s="42"/>
      <c r="M9" s="42"/>
      <c r="N9" s="42"/>
      <c r="O9" s="42"/>
      <c r="P9" s="42"/>
      <c r="Q9" s="42"/>
      <c r="R9" s="42"/>
      <c r="S9" s="42"/>
      <c r="T9" s="42"/>
    </row>
    <row r="10" spans="1:20" s="53" customFormat="1" x14ac:dyDescent="0.2">
      <c r="A10" s="88">
        <f>A7</f>
        <v>1</v>
      </c>
      <c r="B10" s="42" t="e">
        <f>'C завтраками| Bed and breakfast'!#REF!*0.9</f>
        <v>#REF!</v>
      </c>
      <c r="C10" s="42" t="e">
        <f>'C завтраками| Bed and breakfast'!#REF!*0.9</f>
        <v>#REF!</v>
      </c>
      <c r="D10" s="42" t="e">
        <f>'C завтраками| Bed and breakfast'!#REF!*0.9</f>
        <v>#REF!</v>
      </c>
      <c r="E10" s="42" t="e">
        <f>'C завтраками| Bed and breakfast'!#REF!*0.9</f>
        <v>#REF!</v>
      </c>
      <c r="F10" s="42" t="e">
        <f>'C завтраками| Bed and breakfast'!#REF!*0.9</f>
        <v>#REF!</v>
      </c>
      <c r="G10" s="42" t="e">
        <f>'C завтраками| Bed and breakfast'!#REF!*0.9</f>
        <v>#REF!</v>
      </c>
      <c r="H10" s="42" t="e">
        <f>'C завтраками| Bed and breakfast'!#REF!*0.9</f>
        <v>#REF!</v>
      </c>
      <c r="I10" s="42" t="e">
        <f>'C завтраками| Bed and breakfast'!#REF!*0.9</f>
        <v>#REF!</v>
      </c>
      <c r="J10" s="42" t="e">
        <f>'C завтраками| Bed and breakfast'!#REF!*0.9</f>
        <v>#REF!</v>
      </c>
      <c r="K10" s="42" t="e">
        <f>'C завтраками| Bed and breakfast'!#REF!*0.9</f>
        <v>#REF!</v>
      </c>
      <c r="L10" s="42" t="e">
        <f>'C завтраками| Bed and breakfast'!#REF!*0.9</f>
        <v>#REF!</v>
      </c>
      <c r="M10" s="42" t="e">
        <f>'C завтраками| Bed and breakfast'!#REF!*0.9</f>
        <v>#REF!</v>
      </c>
      <c r="N10" s="42" t="e">
        <f>'C завтраками| Bed and breakfast'!#REF!*0.9</f>
        <v>#REF!</v>
      </c>
      <c r="O10" s="42" t="e">
        <f>'C завтраками| Bed and breakfast'!#REF!*0.9</f>
        <v>#REF!</v>
      </c>
      <c r="P10" s="42" t="e">
        <f>'C завтраками| Bed and breakfast'!#REF!*0.9</f>
        <v>#REF!</v>
      </c>
      <c r="Q10" s="42" t="e">
        <f>'C завтраками| Bed and breakfast'!#REF!*0.9</f>
        <v>#REF!</v>
      </c>
      <c r="R10" s="42" t="e">
        <f>'C завтраками| Bed and breakfast'!#REF!*0.9</f>
        <v>#REF!</v>
      </c>
      <c r="S10" s="42" t="e">
        <f>'C завтраками| Bed and breakfast'!#REF!*0.9</f>
        <v>#REF!</v>
      </c>
      <c r="T10" s="42" t="e">
        <f>'C завтраками| Bed and breakfast'!#REF!*0.9</f>
        <v>#REF!</v>
      </c>
    </row>
    <row r="11" spans="1:20" s="53" customFormat="1" x14ac:dyDescent="0.2">
      <c r="A11" s="88">
        <f>A8</f>
        <v>2</v>
      </c>
      <c r="B11" s="42" t="e">
        <f>'C завтраками| Bed and breakfast'!#REF!*0.9</f>
        <v>#REF!</v>
      </c>
      <c r="C11" s="42" t="e">
        <f>'C завтраками| Bed and breakfast'!#REF!*0.9</f>
        <v>#REF!</v>
      </c>
      <c r="D11" s="42" t="e">
        <f>'C завтраками| Bed and breakfast'!#REF!*0.9</f>
        <v>#REF!</v>
      </c>
      <c r="E11" s="42" t="e">
        <f>'C завтраками| Bed and breakfast'!#REF!*0.9</f>
        <v>#REF!</v>
      </c>
      <c r="F11" s="42" t="e">
        <f>'C завтраками| Bed and breakfast'!#REF!*0.9</f>
        <v>#REF!</v>
      </c>
      <c r="G11" s="42" t="e">
        <f>'C завтраками| Bed and breakfast'!#REF!*0.9</f>
        <v>#REF!</v>
      </c>
      <c r="H11" s="42" t="e">
        <f>'C завтраками| Bed and breakfast'!#REF!*0.9</f>
        <v>#REF!</v>
      </c>
      <c r="I11" s="42" t="e">
        <f>'C завтраками| Bed and breakfast'!#REF!*0.9</f>
        <v>#REF!</v>
      </c>
      <c r="J11" s="42" t="e">
        <f>'C завтраками| Bed and breakfast'!#REF!*0.9</f>
        <v>#REF!</v>
      </c>
      <c r="K11" s="42" t="e">
        <f>'C завтраками| Bed and breakfast'!#REF!*0.9</f>
        <v>#REF!</v>
      </c>
      <c r="L11" s="42" t="e">
        <f>'C завтраками| Bed and breakfast'!#REF!*0.9</f>
        <v>#REF!</v>
      </c>
      <c r="M11" s="42" t="e">
        <f>'C завтраками| Bed and breakfast'!#REF!*0.9</f>
        <v>#REF!</v>
      </c>
      <c r="N11" s="42" t="e">
        <f>'C завтраками| Bed and breakfast'!#REF!*0.9</f>
        <v>#REF!</v>
      </c>
      <c r="O11" s="42" t="e">
        <f>'C завтраками| Bed and breakfast'!#REF!*0.9</f>
        <v>#REF!</v>
      </c>
      <c r="P11" s="42" t="e">
        <f>'C завтраками| Bed and breakfast'!#REF!*0.9</f>
        <v>#REF!</v>
      </c>
      <c r="Q11" s="42" t="e">
        <f>'C завтраками| Bed and breakfast'!#REF!*0.9</f>
        <v>#REF!</v>
      </c>
      <c r="R11" s="42" t="e">
        <f>'C завтраками| Bed and breakfast'!#REF!*0.9</f>
        <v>#REF!</v>
      </c>
      <c r="S11" s="42" t="e">
        <f>'C завтраками| Bed and breakfast'!#REF!*0.9</f>
        <v>#REF!</v>
      </c>
      <c r="T11" s="42" t="e">
        <f>'C завтраками| Bed and breakfast'!#REF!*0.9</f>
        <v>#REF!</v>
      </c>
    </row>
    <row r="12" spans="1:20" s="53" customFormat="1" x14ac:dyDescent="0.2">
      <c r="A12" s="42" t="s">
        <v>85</v>
      </c>
      <c r="B12" s="42"/>
      <c r="C12" s="42"/>
      <c r="D12" s="42"/>
      <c r="E12" s="42"/>
      <c r="F12" s="42"/>
      <c r="G12" s="42"/>
      <c r="H12" s="42"/>
      <c r="I12" s="42"/>
      <c r="J12" s="42"/>
      <c r="K12" s="42"/>
      <c r="L12" s="42"/>
      <c r="M12" s="42"/>
      <c r="N12" s="42"/>
      <c r="O12" s="42"/>
      <c r="P12" s="42"/>
      <c r="Q12" s="42"/>
      <c r="R12" s="42"/>
      <c r="S12" s="42"/>
      <c r="T12" s="42"/>
    </row>
    <row r="13" spans="1:20" s="53" customFormat="1" x14ac:dyDescent="0.2">
      <c r="A13" s="88">
        <f>A7</f>
        <v>1</v>
      </c>
      <c r="B13" s="42" t="e">
        <f>'C завтраками| Bed and breakfast'!#REF!*0.9</f>
        <v>#REF!</v>
      </c>
      <c r="C13" s="42" t="e">
        <f>'C завтраками| Bed and breakfast'!#REF!*0.9</f>
        <v>#REF!</v>
      </c>
      <c r="D13" s="42" t="e">
        <f>'C завтраками| Bed and breakfast'!#REF!*0.9</f>
        <v>#REF!</v>
      </c>
      <c r="E13" s="42" t="e">
        <f>'C завтраками| Bed and breakfast'!#REF!*0.9</f>
        <v>#REF!</v>
      </c>
      <c r="F13" s="42" t="e">
        <f>'C завтраками| Bed and breakfast'!#REF!*0.9</f>
        <v>#REF!</v>
      </c>
      <c r="G13" s="42" t="e">
        <f>'C завтраками| Bed and breakfast'!#REF!*0.9</f>
        <v>#REF!</v>
      </c>
      <c r="H13" s="42" t="e">
        <f>'C завтраками| Bed and breakfast'!#REF!*0.9</f>
        <v>#REF!</v>
      </c>
      <c r="I13" s="42" t="e">
        <f>'C завтраками| Bed and breakfast'!#REF!*0.9</f>
        <v>#REF!</v>
      </c>
      <c r="J13" s="42" t="e">
        <f>'C завтраками| Bed and breakfast'!#REF!*0.9</f>
        <v>#REF!</v>
      </c>
      <c r="K13" s="42" t="e">
        <f>'C завтраками| Bed and breakfast'!#REF!*0.9</f>
        <v>#REF!</v>
      </c>
      <c r="L13" s="42" t="e">
        <f>'C завтраками| Bed and breakfast'!#REF!*0.9</f>
        <v>#REF!</v>
      </c>
      <c r="M13" s="42" t="e">
        <f>'C завтраками| Bed and breakfast'!#REF!*0.9</f>
        <v>#REF!</v>
      </c>
      <c r="N13" s="42" t="e">
        <f>'C завтраками| Bed and breakfast'!#REF!*0.9</f>
        <v>#REF!</v>
      </c>
      <c r="O13" s="42" t="e">
        <f>'C завтраками| Bed and breakfast'!#REF!*0.9</f>
        <v>#REF!</v>
      </c>
      <c r="P13" s="42" t="e">
        <f>'C завтраками| Bed and breakfast'!#REF!*0.9</f>
        <v>#REF!</v>
      </c>
      <c r="Q13" s="42" t="e">
        <f>'C завтраками| Bed and breakfast'!#REF!*0.9</f>
        <v>#REF!</v>
      </c>
      <c r="R13" s="42" t="e">
        <f>'C завтраками| Bed and breakfast'!#REF!*0.9</f>
        <v>#REF!</v>
      </c>
      <c r="S13" s="42" t="e">
        <f>'C завтраками| Bed and breakfast'!#REF!*0.9</f>
        <v>#REF!</v>
      </c>
      <c r="T13" s="42" t="e">
        <f>'C завтраками| Bed and breakfast'!#REF!*0.9</f>
        <v>#REF!</v>
      </c>
    </row>
    <row r="14" spans="1:20" s="53" customFormat="1" x14ac:dyDescent="0.2">
      <c r="A14" s="88">
        <f>A8</f>
        <v>2</v>
      </c>
      <c r="B14" s="42" t="e">
        <f>'C завтраками| Bed and breakfast'!#REF!*0.9</f>
        <v>#REF!</v>
      </c>
      <c r="C14" s="42" t="e">
        <f>'C завтраками| Bed and breakfast'!#REF!*0.9</f>
        <v>#REF!</v>
      </c>
      <c r="D14" s="42" t="e">
        <f>'C завтраками| Bed and breakfast'!#REF!*0.9</f>
        <v>#REF!</v>
      </c>
      <c r="E14" s="42" t="e">
        <f>'C завтраками| Bed and breakfast'!#REF!*0.9</f>
        <v>#REF!</v>
      </c>
      <c r="F14" s="42" t="e">
        <f>'C завтраками| Bed and breakfast'!#REF!*0.9</f>
        <v>#REF!</v>
      </c>
      <c r="G14" s="42" t="e">
        <f>'C завтраками| Bed and breakfast'!#REF!*0.9</f>
        <v>#REF!</v>
      </c>
      <c r="H14" s="42" t="e">
        <f>'C завтраками| Bed and breakfast'!#REF!*0.9</f>
        <v>#REF!</v>
      </c>
      <c r="I14" s="42" t="e">
        <f>'C завтраками| Bed and breakfast'!#REF!*0.9</f>
        <v>#REF!</v>
      </c>
      <c r="J14" s="42" t="e">
        <f>'C завтраками| Bed and breakfast'!#REF!*0.9</f>
        <v>#REF!</v>
      </c>
      <c r="K14" s="42" t="e">
        <f>'C завтраками| Bed and breakfast'!#REF!*0.9</f>
        <v>#REF!</v>
      </c>
      <c r="L14" s="42" t="e">
        <f>'C завтраками| Bed and breakfast'!#REF!*0.9</f>
        <v>#REF!</v>
      </c>
      <c r="M14" s="42" t="e">
        <f>'C завтраками| Bed and breakfast'!#REF!*0.9</f>
        <v>#REF!</v>
      </c>
      <c r="N14" s="42" t="e">
        <f>'C завтраками| Bed and breakfast'!#REF!*0.9</f>
        <v>#REF!</v>
      </c>
      <c r="O14" s="42" t="e">
        <f>'C завтраками| Bed and breakfast'!#REF!*0.9</f>
        <v>#REF!</v>
      </c>
      <c r="P14" s="42" t="e">
        <f>'C завтраками| Bed and breakfast'!#REF!*0.9</f>
        <v>#REF!</v>
      </c>
      <c r="Q14" s="42" t="e">
        <f>'C завтраками| Bed and breakfast'!#REF!*0.9</f>
        <v>#REF!</v>
      </c>
      <c r="R14" s="42" t="e">
        <f>'C завтраками| Bed and breakfast'!#REF!*0.9</f>
        <v>#REF!</v>
      </c>
      <c r="S14" s="42" t="e">
        <f>'C завтраками| Bed and breakfast'!#REF!*0.9</f>
        <v>#REF!</v>
      </c>
      <c r="T14" s="42" t="e">
        <f>'C завтраками| Bed and breakfast'!#REF!*0.9</f>
        <v>#REF!</v>
      </c>
    </row>
    <row r="15" spans="1:20" s="53" customFormat="1" x14ac:dyDescent="0.2">
      <c r="A15" s="42" t="s">
        <v>86</v>
      </c>
      <c r="B15" s="42"/>
      <c r="C15" s="42"/>
      <c r="D15" s="42"/>
      <c r="E15" s="42"/>
      <c r="F15" s="42"/>
      <c r="G15" s="42"/>
      <c r="H15" s="42"/>
      <c r="I15" s="42"/>
      <c r="J15" s="42"/>
      <c r="K15" s="42"/>
      <c r="L15" s="42"/>
      <c r="M15" s="42"/>
      <c r="N15" s="42"/>
      <c r="O15" s="42"/>
      <c r="P15" s="42"/>
      <c r="Q15" s="42"/>
      <c r="R15" s="42"/>
      <c r="S15" s="42"/>
      <c r="T15" s="42"/>
    </row>
    <row r="16" spans="1:20" s="53" customFormat="1" x14ac:dyDescent="0.2">
      <c r="A16" s="88">
        <f>A7</f>
        <v>1</v>
      </c>
      <c r="B16" s="42" t="e">
        <f>'C завтраками| Bed and breakfast'!#REF!*0.9</f>
        <v>#REF!</v>
      </c>
      <c r="C16" s="42" t="e">
        <f>'C завтраками| Bed and breakfast'!#REF!*0.9</f>
        <v>#REF!</v>
      </c>
      <c r="D16" s="42" t="e">
        <f>'C завтраками| Bed and breakfast'!#REF!*0.9</f>
        <v>#REF!</v>
      </c>
      <c r="E16" s="42" t="e">
        <f>'C завтраками| Bed and breakfast'!#REF!*0.9</f>
        <v>#REF!</v>
      </c>
      <c r="F16" s="42" t="e">
        <f>'C завтраками| Bed and breakfast'!#REF!*0.9</f>
        <v>#REF!</v>
      </c>
      <c r="G16" s="42" t="e">
        <f>'C завтраками| Bed and breakfast'!#REF!*0.9</f>
        <v>#REF!</v>
      </c>
      <c r="H16" s="42" t="e">
        <f>'C завтраками| Bed and breakfast'!#REF!*0.9</f>
        <v>#REF!</v>
      </c>
      <c r="I16" s="42" t="e">
        <f>'C завтраками| Bed and breakfast'!#REF!*0.9</f>
        <v>#REF!</v>
      </c>
      <c r="J16" s="42" t="e">
        <f>'C завтраками| Bed and breakfast'!#REF!*0.9</f>
        <v>#REF!</v>
      </c>
      <c r="K16" s="42" t="e">
        <f>'C завтраками| Bed and breakfast'!#REF!*0.9</f>
        <v>#REF!</v>
      </c>
      <c r="L16" s="42" t="e">
        <f>'C завтраками| Bed and breakfast'!#REF!*0.9</f>
        <v>#REF!</v>
      </c>
      <c r="M16" s="42" t="e">
        <f>'C завтраками| Bed and breakfast'!#REF!*0.9</f>
        <v>#REF!</v>
      </c>
      <c r="N16" s="42" t="e">
        <f>'C завтраками| Bed and breakfast'!#REF!*0.9</f>
        <v>#REF!</v>
      </c>
      <c r="O16" s="42" t="e">
        <f>'C завтраками| Bed and breakfast'!#REF!*0.9</f>
        <v>#REF!</v>
      </c>
      <c r="P16" s="42" t="e">
        <f>'C завтраками| Bed and breakfast'!#REF!*0.9</f>
        <v>#REF!</v>
      </c>
      <c r="Q16" s="42" t="e">
        <f>'C завтраками| Bed and breakfast'!#REF!*0.9</f>
        <v>#REF!</v>
      </c>
      <c r="R16" s="42" t="e">
        <f>'C завтраками| Bed and breakfast'!#REF!*0.9</f>
        <v>#REF!</v>
      </c>
      <c r="S16" s="42" t="e">
        <f>'C завтраками| Bed and breakfast'!#REF!*0.9</f>
        <v>#REF!</v>
      </c>
      <c r="T16" s="42" t="e">
        <f>'C завтраками| Bed and breakfast'!#REF!*0.9</f>
        <v>#REF!</v>
      </c>
    </row>
    <row r="17" spans="1:20" s="53" customFormat="1" x14ac:dyDescent="0.2">
      <c r="A17" s="88">
        <f>A8</f>
        <v>2</v>
      </c>
      <c r="B17" s="42" t="e">
        <f>'C завтраками| Bed and breakfast'!#REF!*0.9</f>
        <v>#REF!</v>
      </c>
      <c r="C17" s="42" t="e">
        <f>'C завтраками| Bed and breakfast'!#REF!*0.9</f>
        <v>#REF!</v>
      </c>
      <c r="D17" s="42" t="e">
        <f>'C завтраками| Bed and breakfast'!#REF!*0.9</f>
        <v>#REF!</v>
      </c>
      <c r="E17" s="42" t="e">
        <f>'C завтраками| Bed and breakfast'!#REF!*0.9</f>
        <v>#REF!</v>
      </c>
      <c r="F17" s="42" t="e">
        <f>'C завтраками| Bed and breakfast'!#REF!*0.9</f>
        <v>#REF!</v>
      </c>
      <c r="G17" s="42" t="e">
        <f>'C завтраками| Bed and breakfast'!#REF!*0.9</f>
        <v>#REF!</v>
      </c>
      <c r="H17" s="42" t="e">
        <f>'C завтраками| Bed and breakfast'!#REF!*0.9</f>
        <v>#REF!</v>
      </c>
      <c r="I17" s="42" t="e">
        <f>'C завтраками| Bed and breakfast'!#REF!*0.9</f>
        <v>#REF!</v>
      </c>
      <c r="J17" s="42" t="e">
        <f>'C завтраками| Bed and breakfast'!#REF!*0.9</f>
        <v>#REF!</v>
      </c>
      <c r="K17" s="42" t="e">
        <f>'C завтраками| Bed and breakfast'!#REF!*0.9</f>
        <v>#REF!</v>
      </c>
      <c r="L17" s="42" t="e">
        <f>'C завтраками| Bed and breakfast'!#REF!*0.9</f>
        <v>#REF!</v>
      </c>
      <c r="M17" s="42" t="e">
        <f>'C завтраками| Bed and breakfast'!#REF!*0.9</f>
        <v>#REF!</v>
      </c>
      <c r="N17" s="42" t="e">
        <f>'C завтраками| Bed and breakfast'!#REF!*0.9</f>
        <v>#REF!</v>
      </c>
      <c r="O17" s="42" t="e">
        <f>'C завтраками| Bed and breakfast'!#REF!*0.9</f>
        <v>#REF!</v>
      </c>
      <c r="P17" s="42" t="e">
        <f>'C завтраками| Bed and breakfast'!#REF!*0.9</f>
        <v>#REF!</v>
      </c>
      <c r="Q17" s="42" t="e">
        <f>'C завтраками| Bed and breakfast'!#REF!*0.9</f>
        <v>#REF!</v>
      </c>
      <c r="R17" s="42" t="e">
        <f>'C завтраками| Bed and breakfast'!#REF!*0.9</f>
        <v>#REF!</v>
      </c>
      <c r="S17" s="42" t="e">
        <f>'C завтраками| Bed and breakfast'!#REF!*0.9</f>
        <v>#REF!</v>
      </c>
      <c r="T17" s="42" t="e">
        <f>'C завтраками| Bed and breakfast'!#REF!*0.9</f>
        <v>#REF!</v>
      </c>
    </row>
    <row r="18" spans="1:20" s="53" customFormat="1" x14ac:dyDescent="0.2">
      <c r="A18" s="42" t="s">
        <v>87</v>
      </c>
      <c r="B18" s="42"/>
      <c r="C18" s="42"/>
      <c r="D18" s="42"/>
      <c r="E18" s="42"/>
      <c r="F18" s="42"/>
      <c r="G18" s="42"/>
      <c r="H18" s="42"/>
      <c r="I18" s="42"/>
      <c r="J18" s="42"/>
      <c r="K18" s="42"/>
      <c r="L18" s="42"/>
      <c r="M18" s="42"/>
      <c r="N18" s="42"/>
      <c r="O18" s="42"/>
      <c r="P18" s="42"/>
      <c r="Q18" s="42"/>
      <c r="R18" s="42"/>
      <c r="S18" s="42"/>
      <c r="T18" s="42"/>
    </row>
    <row r="19" spans="1:20" s="53" customFormat="1" x14ac:dyDescent="0.2">
      <c r="A19" s="88" t="s">
        <v>88</v>
      </c>
      <c r="B19" s="42" t="e">
        <f>'C завтраками| Bed and breakfast'!#REF!*0.9</f>
        <v>#REF!</v>
      </c>
      <c r="C19" s="42" t="e">
        <f>'C завтраками| Bed and breakfast'!#REF!*0.9</f>
        <v>#REF!</v>
      </c>
      <c r="D19" s="42" t="e">
        <f>'C завтраками| Bed and breakfast'!#REF!*0.9</f>
        <v>#REF!</v>
      </c>
      <c r="E19" s="42" t="e">
        <f>'C завтраками| Bed and breakfast'!#REF!*0.9</f>
        <v>#REF!</v>
      </c>
      <c r="F19" s="42" t="e">
        <f>'C завтраками| Bed and breakfast'!#REF!*0.9</f>
        <v>#REF!</v>
      </c>
      <c r="G19" s="42" t="e">
        <f>'C завтраками| Bed and breakfast'!#REF!*0.9</f>
        <v>#REF!</v>
      </c>
      <c r="H19" s="42" t="e">
        <f>'C завтраками| Bed and breakfast'!#REF!*0.9</f>
        <v>#REF!</v>
      </c>
      <c r="I19" s="42" t="e">
        <f>'C завтраками| Bed and breakfast'!#REF!*0.9</f>
        <v>#REF!</v>
      </c>
      <c r="J19" s="42" t="e">
        <f>'C завтраками| Bed and breakfast'!#REF!*0.9</f>
        <v>#REF!</v>
      </c>
      <c r="K19" s="42" t="e">
        <f>'C завтраками| Bed and breakfast'!#REF!*0.9</f>
        <v>#REF!</v>
      </c>
      <c r="L19" s="42" t="e">
        <f>'C завтраками| Bed and breakfast'!#REF!*0.9</f>
        <v>#REF!</v>
      </c>
      <c r="M19" s="42" t="e">
        <f>'C завтраками| Bed and breakfast'!#REF!*0.9</f>
        <v>#REF!</v>
      </c>
      <c r="N19" s="42" t="e">
        <f>'C завтраками| Bed and breakfast'!#REF!*0.9</f>
        <v>#REF!</v>
      </c>
      <c r="O19" s="42" t="e">
        <f>'C завтраками| Bed and breakfast'!#REF!*0.9</f>
        <v>#REF!</v>
      </c>
      <c r="P19" s="42" t="e">
        <f>'C завтраками| Bed and breakfast'!#REF!*0.9</f>
        <v>#REF!</v>
      </c>
      <c r="Q19" s="42" t="e">
        <f>'C завтраками| Bed and breakfast'!#REF!*0.9</f>
        <v>#REF!</v>
      </c>
      <c r="R19" s="42" t="e">
        <f>'C завтраками| Bed and breakfast'!#REF!*0.9</f>
        <v>#REF!</v>
      </c>
      <c r="S19" s="42" t="e">
        <f>'C завтраками| Bed and breakfast'!#REF!*0.9</f>
        <v>#REF!</v>
      </c>
      <c r="T19" s="42" t="e">
        <f>'C завтраками| Bed and breakfast'!#REF!*0.9</f>
        <v>#REF!</v>
      </c>
    </row>
    <row r="20" spans="1:20" s="53" customFormat="1" x14ac:dyDescent="0.2">
      <c r="A20" s="89"/>
      <c r="B20" s="89"/>
      <c r="C20" s="89"/>
      <c r="D20" s="89"/>
      <c r="E20" s="89"/>
      <c r="F20" s="89"/>
      <c r="G20" s="89"/>
      <c r="H20" s="89"/>
      <c r="I20" s="89"/>
      <c r="J20" s="89"/>
      <c r="K20" s="89"/>
      <c r="L20" s="89"/>
      <c r="M20" s="89"/>
      <c r="N20" s="89"/>
      <c r="O20" s="89"/>
      <c r="P20" s="89"/>
      <c r="Q20" s="89"/>
      <c r="R20" s="89"/>
      <c r="S20" s="89"/>
      <c r="T20" s="89"/>
    </row>
    <row r="21" spans="1:20" ht="18" customHeight="1" x14ac:dyDescent="0.2">
      <c r="A21" s="111" t="s">
        <v>100</v>
      </c>
      <c r="B21" s="137" t="e">
        <f t="shared" ref="B21:T21" si="0">B4</f>
        <v>#REF!</v>
      </c>
      <c r="C21" s="137">
        <f t="shared" si="0"/>
        <v>44753</v>
      </c>
      <c r="D21" s="137">
        <f t="shared" si="0"/>
        <v>44757</v>
      </c>
      <c r="E21" s="137">
        <f t="shared" si="0"/>
        <v>44759</v>
      </c>
      <c r="F21" s="137">
        <f t="shared" si="0"/>
        <v>44764</v>
      </c>
      <c r="G21" s="137">
        <f t="shared" si="0"/>
        <v>44766</v>
      </c>
      <c r="H21" s="137">
        <f t="shared" si="0"/>
        <v>44771</v>
      </c>
      <c r="I21" s="137">
        <f t="shared" si="0"/>
        <v>44774</v>
      </c>
      <c r="J21" s="137">
        <f t="shared" si="0"/>
        <v>44778</v>
      </c>
      <c r="K21" s="137">
        <f t="shared" si="0"/>
        <v>44780</v>
      </c>
      <c r="L21" s="137">
        <f t="shared" si="0"/>
        <v>44785</v>
      </c>
      <c r="M21" s="137">
        <f t="shared" si="0"/>
        <v>44787</v>
      </c>
      <c r="N21" s="137">
        <f t="shared" si="0"/>
        <v>44792</v>
      </c>
      <c r="O21" s="137">
        <f t="shared" si="0"/>
        <v>44794</v>
      </c>
      <c r="P21" s="137">
        <f t="shared" si="0"/>
        <v>44799</v>
      </c>
      <c r="Q21" s="137">
        <f t="shared" si="0"/>
        <v>44801</v>
      </c>
      <c r="R21" s="137">
        <f t="shared" si="0"/>
        <v>44805</v>
      </c>
      <c r="S21" s="137">
        <f t="shared" si="0"/>
        <v>44835</v>
      </c>
      <c r="T21" s="137">
        <f t="shared" si="0"/>
        <v>44911</v>
      </c>
    </row>
    <row r="22" spans="1:20" ht="20.25" customHeight="1" x14ac:dyDescent="0.2">
      <c r="A22" s="90" t="s">
        <v>64</v>
      </c>
      <c r="B22" s="137" t="e">
        <f t="shared" ref="B22:T22" si="1">B5</f>
        <v>#REF!</v>
      </c>
      <c r="C22" s="137">
        <f t="shared" si="1"/>
        <v>44756</v>
      </c>
      <c r="D22" s="137">
        <f t="shared" si="1"/>
        <v>44758</v>
      </c>
      <c r="E22" s="137">
        <f t="shared" si="1"/>
        <v>44763</v>
      </c>
      <c r="F22" s="137">
        <f t="shared" si="1"/>
        <v>44765</v>
      </c>
      <c r="G22" s="137">
        <f t="shared" si="1"/>
        <v>44770</v>
      </c>
      <c r="H22" s="137">
        <f t="shared" si="1"/>
        <v>44773</v>
      </c>
      <c r="I22" s="137">
        <f t="shared" si="1"/>
        <v>44777</v>
      </c>
      <c r="J22" s="137">
        <f t="shared" si="1"/>
        <v>44779</v>
      </c>
      <c r="K22" s="137">
        <f t="shared" si="1"/>
        <v>44784</v>
      </c>
      <c r="L22" s="137">
        <f t="shared" si="1"/>
        <v>44786</v>
      </c>
      <c r="M22" s="137">
        <f t="shared" si="1"/>
        <v>44791</v>
      </c>
      <c r="N22" s="137">
        <f t="shared" si="1"/>
        <v>44793</v>
      </c>
      <c r="O22" s="137">
        <f t="shared" si="1"/>
        <v>44798</v>
      </c>
      <c r="P22" s="137">
        <f t="shared" si="1"/>
        <v>44800</v>
      </c>
      <c r="Q22" s="137">
        <f t="shared" si="1"/>
        <v>44804</v>
      </c>
      <c r="R22" s="137">
        <f t="shared" si="1"/>
        <v>44834</v>
      </c>
      <c r="S22" s="137">
        <f t="shared" si="1"/>
        <v>44910</v>
      </c>
      <c r="T22" s="137">
        <f t="shared" si="1"/>
        <v>44924</v>
      </c>
    </row>
    <row r="23" spans="1:20" s="44" customFormat="1" x14ac:dyDescent="0.2">
      <c r="A23" s="42" t="s">
        <v>83</v>
      </c>
      <c r="B23" s="87"/>
      <c r="C23" s="87"/>
      <c r="D23" s="87"/>
      <c r="E23" s="87"/>
      <c r="F23" s="87"/>
      <c r="G23" s="87"/>
      <c r="H23" s="87"/>
      <c r="I23" s="87"/>
      <c r="J23" s="87"/>
      <c r="K23" s="87"/>
      <c r="L23" s="87"/>
      <c r="M23" s="87"/>
      <c r="N23" s="87"/>
      <c r="O23" s="87"/>
      <c r="P23" s="87"/>
      <c r="Q23" s="87"/>
      <c r="R23" s="87"/>
      <c r="S23" s="87"/>
      <c r="T23" s="87"/>
    </row>
    <row r="24" spans="1:20" s="50" customFormat="1" x14ac:dyDescent="0.2">
      <c r="A24" s="88">
        <v>1</v>
      </c>
      <c r="B24" s="155" t="e">
        <f>ROUND(B7*0.87,)+25</f>
        <v>#REF!</v>
      </c>
      <c r="C24" s="155" t="e">
        <f t="shared" ref="C24:T36" si="2">ROUND(C7*0.87,)+25</f>
        <v>#REF!</v>
      </c>
      <c r="D24" s="155" t="e">
        <f t="shared" si="2"/>
        <v>#REF!</v>
      </c>
      <c r="E24" s="155" t="e">
        <f t="shared" si="2"/>
        <v>#REF!</v>
      </c>
      <c r="F24" s="155" t="e">
        <f t="shared" si="2"/>
        <v>#REF!</v>
      </c>
      <c r="G24" s="155" t="e">
        <f t="shared" si="2"/>
        <v>#REF!</v>
      </c>
      <c r="H24" s="155" t="e">
        <f t="shared" si="2"/>
        <v>#REF!</v>
      </c>
      <c r="I24" s="155" t="e">
        <f t="shared" si="2"/>
        <v>#REF!</v>
      </c>
      <c r="J24" s="155" t="e">
        <f t="shared" si="2"/>
        <v>#REF!</v>
      </c>
      <c r="K24" s="155" t="e">
        <f t="shared" si="2"/>
        <v>#REF!</v>
      </c>
      <c r="L24" s="155" t="e">
        <f t="shared" si="2"/>
        <v>#REF!</v>
      </c>
      <c r="M24" s="155" t="e">
        <f t="shared" si="2"/>
        <v>#REF!</v>
      </c>
      <c r="N24" s="155" t="e">
        <f t="shared" si="2"/>
        <v>#REF!</v>
      </c>
      <c r="O24" s="155" t="e">
        <f t="shared" si="2"/>
        <v>#REF!</v>
      </c>
      <c r="P24" s="155" t="e">
        <f t="shared" si="2"/>
        <v>#REF!</v>
      </c>
      <c r="Q24" s="155" t="e">
        <f t="shared" si="2"/>
        <v>#REF!</v>
      </c>
      <c r="R24" s="155" t="e">
        <f t="shared" si="2"/>
        <v>#REF!</v>
      </c>
      <c r="S24" s="155" t="e">
        <f t="shared" si="2"/>
        <v>#REF!</v>
      </c>
      <c r="T24" s="155" t="e">
        <f t="shared" si="2"/>
        <v>#REF!</v>
      </c>
    </row>
    <row r="25" spans="1:20" s="50" customFormat="1" x14ac:dyDescent="0.2">
      <c r="A25" s="88">
        <v>2</v>
      </c>
      <c r="B25" s="155" t="e">
        <f t="shared" ref="B25:Q36" si="3">ROUND(B8*0.87,)+25</f>
        <v>#REF!</v>
      </c>
      <c r="C25" s="155" t="e">
        <f t="shared" si="3"/>
        <v>#REF!</v>
      </c>
      <c r="D25" s="155" t="e">
        <f t="shared" si="3"/>
        <v>#REF!</v>
      </c>
      <c r="E25" s="155" t="e">
        <f t="shared" si="3"/>
        <v>#REF!</v>
      </c>
      <c r="F25" s="155" t="e">
        <f t="shared" si="3"/>
        <v>#REF!</v>
      </c>
      <c r="G25" s="155" t="e">
        <f t="shared" si="3"/>
        <v>#REF!</v>
      </c>
      <c r="H25" s="155" t="e">
        <f t="shared" si="3"/>
        <v>#REF!</v>
      </c>
      <c r="I25" s="155" t="e">
        <f t="shared" si="3"/>
        <v>#REF!</v>
      </c>
      <c r="J25" s="155" t="e">
        <f t="shared" si="3"/>
        <v>#REF!</v>
      </c>
      <c r="K25" s="155" t="e">
        <f t="shared" si="3"/>
        <v>#REF!</v>
      </c>
      <c r="L25" s="155" t="e">
        <f t="shared" si="3"/>
        <v>#REF!</v>
      </c>
      <c r="M25" s="155" t="e">
        <f t="shared" si="3"/>
        <v>#REF!</v>
      </c>
      <c r="N25" s="155" t="e">
        <f t="shared" si="3"/>
        <v>#REF!</v>
      </c>
      <c r="O25" s="155" t="e">
        <f t="shared" si="3"/>
        <v>#REF!</v>
      </c>
      <c r="P25" s="155" t="e">
        <f t="shared" si="3"/>
        <v>#REF!</v>
      </c>
      <c r="Q25" s="155" t="e">
        <f t="shared" si="3"/>
        <v>#REF!</v>
      </c>
      <c r="R25" s="155" t="e">
        <f t="shared" si="2"/>
        <v>#REF!</v>
      </c>
      <c r="S25" s="155" t="e">
        <f t="shared" si="2"/>
        <v>#REF!</v>
      </c>
      <c r="T25" s="155" t="e">
        <f t="shared" si="2"/>
        <v>#REF!</v>
      </c>
    </row>
    <row r="26" spans="1:20" s="50" customFormat="1" x14ac:dyDescent="0.2">
      <c r="A26" s="42" t="s">
        <v>84</v>
      </c>
      <c r="B26" s="94"/>
      <c r="C26" s="94"/>
      <c r="D26" s="94"/>
      <c r="E26" s="94"/>
      <c r="F26" s="94"/>
      <c r="G26" s="94"/>
      <c r="H26" s="94"/>
      <c r="I26" s="94"/>
      <c r="J26" s="94"/>
      <c r="K26" s="94"/>
      <c r="L26" s="94"/>
      <c r="M26" s="94"/>
      <c r="N26" s="94"/>
      <c r="O26" s="94"/>
      <c r="P26" s="94"/>
      <c r="Q26" s="94"/>
      <c r="R26" s="94"/>
      <c r="S26" s="94"/>
      <c r="T26" s="94"/>
    </row>
    <row r="27" spans="1:20" s="50" customFormat="1" x14ac:dyDescent="0.2">
      <c r="A27" s="88">
        <f>A24</f>
        <v>1</v>
      </c>
      <c r="B27" s="155" t="e">
        <f t="shared" si="3"/>
        <v>#REF!</v>
      </c>
      <c r="C27" s="155" t="e">
        <f t="shared" si="2"/>
        <v>#REF!</v>
      </c>
      <c r="D27" s="155" t="e">
        <f t="shared" si="2"/>
        <v>#REF!</v>
      </c>
      <c r="E27" s="155" t="e">
        <f t="shared" si="2"/>
        <v>#REF!</v>
      </c>
      <c r="F27" s="155" t="e">
        <f t="shared" si="2"/>
        <v>#REF!</v>
      </c>
      <c r="G27" s="155" t="e">
        <f t="shared" si="2"/>
        <v>#REF!</v>
      </c>
      <c r="H27" s="155" t="e">
        <f t="shared" si="2"/>
        <v>#REF!</v>
      </c>
      <c r="I27" s="155" t="e">
        <f t="shared" si="2"/>
        <v>#REF!</v>
      </c>
      <c r="J27" s="155" t="e">
        <f t="shared" si="2"/>
        <v>#REF!</v>
      </c>
      <c r="K27" s="155" t="e">
        <f t="shared" si="2"/>
        <v>#REF!</v>
      </c>
      <c r="L27" s="155" t="e">
        <f t="shared" si="2"/>
        <v>#REF!</v>
      </c>
      <c r="M27" s="155" t="e">
        <f t="shared" si="2"/>
        <v>#REF!</v>
      </c>
      <c r="N27" s="155" t="e">
        <f t="shared" si="2"/>
        <v>#REF!</v>
      </c>
      <c r="O27" s="155" t="e">
        <f t="shared" si="2"/>
        <v>#REF!</v>
      </c>
      <c r="P27" s="155" t="e">
        <f t="shared" si="2"/>
        <v>#REF!</v>
      </c>
      <c r="Q27" s="155" t="e">
        <f t="shared" si="2"/>
        <v>#REF!</v>
      </c>
      <c r="R27" s="155" t="e">
        <f t="shared" si="2"/>
        <v>#REF!</v>
      </c>
      <c r="S27" s="155" t="e">
        <f t="shared" si="2"/>
        <v>#REF!</v>
      </c>
      <c r="T27" s="155" t="e">
        <f t="shared" si="2"/>
        <v>#REF!</v>
      </c>
    </row>
    <row r="28" spans="1:20" s="50" customFormat="1" x14ac:dyDescent="0.2">
      <c r="A28" s="88">
        <f>A25</f>
        <v>2</v>
      </c>
      <c r="B28" s="155" t="e">
        <f t="shared" si="3"/>
        <v>#REF!</v>
      </c>
      <c r="C28" s="155" t="e">
        <f t="shared" si="2"/>
        <v>#REF!</v>
      </c>
      <c r="D28" s="155" t="e">
        <f t="shared" si="2"/>
        <v>#REF!</v>
      </c>
      <c r="E28" s="155" t="e">
        <f t="shared" si="2"/>
        <v>#REF!</v>
      </c>
      <c r="F28" s="155" t="e">
        <f t="shared" si="2"/>
        <v>#REF!</v>
      </c>
      <c r="G28" s="155" t="e">
        <f t="shared" si="2"/>
        <v>#REF!</v>
      </c>
      <c r="H28" s="155" t="e">
        <f t="shared" si="2"/>
        <v>#REF!</v>
      </c>
      <c r="I28" s="155" t="e">
        <f t="shared" si="2"/>
        <v>#REF!</v>
      </c>
      <c r="J28" s="155" t="e">
        <f t="shared" si="2"/>
        <v>#REF!</v>
      </c>
      <c r="K28" s="155" t="e">
        <f t="shared" si="2"/>
        <v>#REF!</v>
      </c>
      <c r="L28" s="155" t="e">
        <f t="shared" si="2"/>
        <v>#REF!</v>
      </c>
      <c r="M28" s="155" t="e">
        <f t="shared" si="2"/>
        <v>#REF!</v>
      </c>
      <c r="N28" s="155" t="e">
        <f t="shared" si="2"/>
        <v>#REF!</v>
      </c>
      <c r="O28" s="155" t="e">
        <f t="shared" si="2"/>
        <v>#REF!</v>
      </c>
      <c r="P28" s="155" t="e">
        <f t="shared" si="2"/>
        <v>#REF!</v>
      </c>
      <c r="Q28" s="155" t="e">
        <f t="shared" si="2"/>
        <v>#REF!</v>
      </c>
      <c r="R28" s="155" t="e">
        <f t="shared" si="2"/>
        <v>#REF!</v>
      </c>
      <c r="S28" s="155" t="e">
        <f t="shared" si="2"/>
        <v>#REF!</v>
      </c>
      <c r="T28" s="155" t="e">
        <f t="shared" si="2"/>
        <v>#REF!</v>
      </c>
    </row>
    <row r="29" spans="1:20" s="50" customFormat="1" x14ac:dyDescent="0.2">
      <c r="A29" s="42" t="s">
        <v>85</v>
      </c>
      <c r="B29" s="94"/>
      <c r="C29" s="94"/>
      <c r="D29" s="94"/>
      <c r="E29" s="94"/>
      <c r="F29" s="94"/>
      <c r="G29" s="94"/>
      <c r="H29" s="94"/>
      <c r="I29" s="94"/>
      <c r="J29" s="94"/>
      <c r="K29" s="94"/>
      <c r="L29" s="94"/>
      <c r="M29" s="94"/>
      <c r="N29" s="94"/>
      <c r="O29" s="94"/>
      <c r="P29" s="94"/>
      <c r="Q29" s="94"/>
      <c r="R29" s="94"/>
      <c r="S29" s="94"/>
      <c r="T29" s="94"/>
    </row>
    <row r="30" spans="1:20" s="50" customFormat="1" x14ac:dyDescent="0.2">
      <c r="A30" s="88">
        <f>A24</f>
        <v>1</v>
      </c>
      <c r="B30" s="155" t="e">
        <f t="shared" si="3"/>
        <v>#REF!</v>
      </c>
      <c r="C30" s="155" t="e">
        <f t="shared" si="2"/>
        <v>#REF!</v>
      </c>
      <c r="D30" s="155" t="e">
        <f t="shared" si="2"/>
        <v>#REF!</v>
      </c>
      <c r="E30" s="155" t="e">
        <f t="shared" si="2"/>
        <v>#REF!</v>
      </c>
      <c r="F30" s="155" t="e">
        <f t="shared" si="2"/>
        <v>#REF!</v>
      </c>
      <c r="G30" s="155" t="e">
        <f t="shared" si="2"/>
        <v>#REF!</v>
      </c>
      <c r="H30" s="155" t="e">
        <f t="shared" si="2"/>
        <v>#REF!</v>
      </c>
      <c r="I30" s="155" t="e">
        <f t="shared" si="2"/>
        <v>#REF!</v>
      </c>
      <c r="J30" s="155" t="e">
        <f t="shared" si="2"/>
        <v>#REF!</v>
      </c>
      <c r="K30" s="155" t="e">
        <f t="shared" si="2"/>
        <v>#REF!</v>
      </c>
      <c r="L30" s="155" t="e">
        <f t="shared" si="2"/>
        <v>#REF!</v>
      </c>
      <c r="M30" s="155" t="e">
        <f t="shared" si="2"/>
        <v>#REF!</v>
      </c>
      <c r="N30" s="155" t="e">
        <f t="shared" si="2"/>
        <v>#REF!</v>
      </c>
      <c r="O30" s="155" t="e">
        <f t="shared" si="2"/>
        <v>#REF!</v>
      </c>
      <c r="P30" s="155" t="e">
        <f t="shared" si="2"/>
        <v>#REF!</v>
      </c>
      <c r="Q30" s="155" t="e">
        <f t="shared" si="2"/>
        <v>#REF!</v>
      </c>
      <c r="R30" s="155" t="e">
        <f t="shared" si="2"/>
        <v>#REF!</v>
      </c>
      <c r="S30" s="155" t="e">
        <f t="shared" si="2"/>
        <v>#REF!</v>
      </c>
      <c r="T30" s="155" t="e">
        <f t="shared" si="2"/>
        <v>#REF!</v>
      </c>
    </row>
    <row r="31" spans="1:20" s="50" customFormat="1" x14ac:dyDescent="0.2">
      <c r="A31" s="88">
        <f>A25</f>
        <v>2</v>
      </c>
      <c r="B31" s="155" t="e">
        <f t="shared" si="3"/>
        <v>#REF!</v>
      </c>
      <c r="C31" s="155" t="e">
        <f t="shared" si="2"/>
        <v>#REF!</v>
      </c>
      <c r="D31" s="155" t="e">
        <f t="shared" si="2"/>
        <v>#REF!</v>
      </c>
      <c r="E31" s="155" t="e">
        <f t="shared" si="2"/>
        <v>#REF!</v>
      </c>
      <c r="F31" s="155" t="e">
        <f t="shared" si="2"/>
        <v>#REF!</v>
      </c>
      <c r="G31" s="155" t="e">
        <f t="shared" si="2"/>
        <v>#REF!</v>
      </c>
      <c r="H31" s="155" t="e">
        <f t="shared" si="2"/>
        <v>#REF!</v>
      </c>
      <c r="I31" s="155" t="e">
        <f t="shared" si="2"/>
        <v>#REF!</v>
      </c>
      <c r="J31" s="155" t="e">
        <f t="shared" si="2"/>
        <v>#REF!</v>
      </c>
      <c r="K31" s="155" t="e">
        <f t="shared" si="2"/>
        <v>#REF!</v>
      </c>
      <c r="L31" s="155" t="e">
        <f t="shared" si="2"/>
        <v>#REF!</v>
      </c>
      <c r="M31" s="155" t="e">
        <f t="shared" si="2"/>
        <v>#REF!</v>
      </c>
      <c r="N31" s="155" t="e">
        <f t="shared" si="2"/>
        <v>#REF!</v>
      </c>
      <c r="O31" s="155" t="e">
        <f t="shared" si="2"/>
        <v>#REF!</v>
      </c>
      <c r="P31" s="155" t="e">
        <f t="shared" si="2"/>
        <v>#REF!</v>
      </c>
      <c r="Q31" s="155" t="e">
        <f t="shared" si="2"/>
        <v>#REF!</v>
      </c>
      <c r="R31" s="155" t="e">
        <f t="shared" si="2"/>
        <v>#REF!</v>
      </c>
      <c r="S31" s="155" t="e">
        <f t="shared" si="2"/>
        <v>#REF!</v>
      </c>
      <c r="T31" s="155" t="e">
        <f t="shared" si="2"/>
        <v>#REF!</v>
      </c>
    </row>
    <row r="32" spans="1:20" s="50" customFormat="1" x14ac:dyDescent="0.2">
      <c r="A32" s="42" t="s">
        <v>86</v>
      </c>
      <c r="B32" s="94"/>
      <c r="C32" s="94"/>
      <c r="D32" s="94"/>
      <c r="E32" s="94"/>
      <c r="F32" s="94"/>
      <c r="G32" s="94"/>
      <c r="H32" s="94"/>
      <c r="I32" s="94"/>
      <c r="J32" s="94"/>
      <c r="K32" s="94"/>
      <c r="L32" s="94"/>
      <c r="M32" s="94"/>
      <c r="N32" s="94"/>
      <c r="O32" s="94"/>
      <c r="P32" s="94"/>
      <c r="Q32" s="94"/>
      <c r="R32" s="94"/>
      <c r="S32" s="94"/>
      <c r="T32" s="94"/>
    </row>
    <row r="33" spans="1:20" s="50" customFormat="1" x14ac:dyDescent="0.2">
      <c r="A33" s="88">
        <f>A24</f>
        <v>1</v>
      </c>
      <c r="B33" s="155" t="e">
        <f t="shared" si="3"/>
        <v>#REF!</v>
      </c>
      <c r="C33" s="155" t="e">
        <f t="shared" si="2"/>
        <v>#REF!</v>
      </c>
      <c r="D33" s="155" t="e">
        <f t="shared" si="2"/>
        <v>#REF!</v>
      </c>
      <c r="E33" s="155" t="e">
        <f t="shared" si="2"/>
        <v>#REF!</v>
      </c>
      <c r="F33" s="155" t="e">
        <f t="shared" si="2"/>
        <v>#REF!</v>
      </c>
      <c r="G33" s="155" t="e">
        <f t="shared" si="2"/>
        <v>#REF!</v>
      </c>
      <c r="H33" s="155" t="e">
        <f t="shared" si="2"/>
        <v>#REF!</v>
      </c>
      <c r="I33" s="155" t="e">
        <f t="shared" si="2"/>
        <v>#REF!</v>
      </c>
      <c r="J33" s="155" t="e">
        <f t="shared" si="2"/>
        <v>#REF!</v>
      </c>
      <c r="K33" s="155" t="e">
        <f t="shared" si="2"/>
        <v>#REF!</v>
      </c>
      <c r="L33" s="155" t="e">
        <f t="shared" si="2"/>
        <v>#REF!</v>
      </c>
      <c r="M33" s="155" t="e">
        <f t="shared" si="2"/>
        <v>#REF!</v>
      </c>
      <c r="N33" s="155" t="e">
        <f t="shared" si="2"/>
        <v>#REF!</v>
      </c>
      <c r="O33" s="155" t="e">
        <f t="shared" si="2"/>
        <v>#REF!</v>
      </c>
      <c r="P33" s="155" t="e">
        <f t="shared" si="2"/>
        <v>#REF!</v>
      </c>
      <c r="Q33" s="155" t="e">
        <f t="shared" si="2"/>
        <v>#REF!</v>
      </c>
      <c r="R33" s="155" t="e">
        <f t="shared" si="2"/>
        <v>#REF!</v>
      </c>
      <c r="S33" s="155" t="e">
        <f t="shared" si="2"/>
        <v>#REF!</v>
      </c>
      <c r="T33" s="155" t="e">
        <f t="shared" si="2"/>
        <v>#REF!</v>
      </c>
    </row>
    <row r="34" spans="1:20" s="50" customFormat="1" x14ac:dyDescent="0.2">
      <c r="A34" s="88">
        <f>A25</f>
        <v>2</v>
      </c>
      <c r="B34" s="155" t="e">
        <f t="shared" si="3"/>
        <v>#REF!</v>
      </c>
      <c r="C34" s="155" t="e">
        <f t="shared" si="2"/>
        <v>#REF!</v>
      </c>
      <c r="D34" s="155" t="e">
        <f t="shared" si="2"/>
        <v>#REF!</v>
      </c>
      <c r="E34" s="155" t="e">
        <f t="shared" si="2"/>
        <v>#REF!</v>
      </c>
      <c r="F34" s="155" t="e">
        <f t="shared" si="2"/>
        <v>#REF!</v>
      </c>
      <c r="G34" s="155" t="e">
        <f t="shared" si="2"/>
        <v>#REF!</v>
      </c>
      <c r="H34" s="155" t="e">
        <f t="shared" si="2"/>
        <v>#REF!</v>
      </c>
      <c r="I34" s="155" t="e">
        <f t="shared" si="2"/>
        <v>#REF!</v>
      </c>
      <c r="J34" s="155" t="e">
        <f t="shared" si="2"/>
        <v>#REF!</v>
      </c>
      <c r="K34" s="155" t="e">
        <f t="shared" si="2"/>
        <v>#REF!</v>
      </c>
      <c r="L34" s="155" t="e">
        <f t="shared" si="2"/>
        <v>#REF!</v>
      </c>
      <c r="M34" s="155" t="e">
        <f t="shared" si="2"/>
        <v>#REF!</v>
      </c>
      <c r="N34" s="155" t="e">
        <f t="shared" si="2"/>
        <v>#REF!</v>
      </c>
      <c r="O34" s="155" t="e">
        <f t="shared" si="2"/>
        <v>#REF!</v>
      </c>
      <c r="P34" s="155" t="e">
        <f t="shared" si="2"/>
        <v>#REF!</v>
      </c>
      <c r="Q34" s="155" t="e">
        <f t="shared" si="2"/>
        <v>#REF!</v>
      </c>
      <c r="R34" s="155" t="e">
        <f t="shared" si="2"/>
        <v>#REF!</v>
      </c>
      <c r="S34" s="155" t="e">
        <f t="shared" si="2"/>
        <v>#REF!</v>
      </c>
      <c r="T34" s="155" t="e">
        <f t="shared" si="2"/>
        <v>#REF!</v>
      </c>
    </row>
    <row r="35" spans="1:20" s="50" customFormat="1" x14ac:dyDescent="0.2">
      <c r="A35" s="42" t="s">
        <v>87</v>
      </c>
      <c r="B35" s="94"/>
      <c r="C35" s="94"/>
      <c r="D35" s="94"/>
      <c r="E35" s="94"/>
      <c r="F35" s="94"/>
      <c r="G35" s="94"/>
      <c r="H35" s="94"/>
      <c r="I35" s="94"/>
      <c r="J35" s="94"/>
      <c r="K35" s="94"/>
      <c r="L35" s="94"/>
      <c r="M35" s="94"/>
      <c r="N35" s="94"/>
      <c r="O35" s="94"/>
      <c r="P35" s="94"/>
      <c r="Q35" s="94"/>
      <c r="R35" s="94"/>
      <c r="S35" s="94"/>
      <c r="T35" s="94"/>
    </row>
    <row r="36" spans="1:20" s="50" customFormat="1" x14ac:dyDescent="0.2">
      <c r="A36" s="88" t="s">
        <v>88</v>
      </c>
      <c r="B36" s="155" t="e">
        <f t="shared" si="3"/>
        <v>#REF!</v>
      </c>
      <c r="C36" s="155" t="e">
        <f t="shared" si="2"/>
        <v>#REF!</v>
      </c>
      <c r="D36" s="155" t="e">
        <f t="shared" si="2"/>
        <v>#REF!</v>
      </c>
      <c r="E36" s="155" t="e">
        <f t="shared" si="2"/>
        <v>#REF!</v>
      </c>
      <c r="F36" s="155" t="e">
        <f t="shared" si="2"/>
        <v>#REF!</v>
      </c>
      <c r="G36" s="155" t="e">
        <f t="shared" si="2"/>
        <v>#REF!</v>
      </c>
      <c r="H36" s="155" t="e">
        <f t="shared" si="2"/>
        <v>#REF!</v>
      </c>
      <c r="I36" s="155" t="e">
        <f t="shared" si="2"/>
        <v>#REF!</v>
      </c>
      <c r="J36" s="155" t="e">
        <f t="shared" si="2"/>
        <v>#REF!</v>
      </c>
      <c r="K36" s="155" t="e">
        <f t="shared" si="2"/>
        <v>#REF!</v>
      </c>
      <c r="L36" s="155" t="e">
        <f t="shared" si="2"/>
        <v>#REF!</v>
      </c>
      <c r="M36" s="155" t="e">
        <f t="shared" si="2"/>
        <v>#REF!</v>
      </c>
      <c r="N36" s="155" t="e">
        <f t="shared" si="2"/>
        <v>#REF!</v>
      </c>
      <c r="O36" s="155" t="e">
        <f t="shared" si="2"/>
        <v>#REF!</v>
      </c>
      <c r="P36" s="155" t="e">
        <f t="shared" si="2"/>
        <v>#REF!</v>
      </c>
      <c r="Q36" s="155" t="e">
        <f t="shared" si="2"/>
        <v>#REF!</v>
      </c>
      <c r="R36" s="155" t="e">
        <f t="shared" si="2"/>
        <v>#REF!</v>
      </c>
      <c r="S36" s="155" t="e">
        <f t="shared" si="2"/>
        <v>#REF!</v>
      </c>
      <c r="T36" s="155" t="e">
        <f t="shared" si="2"/>
        <v>#REF!</v>
      </c>
    </row>
    <row r="37" spans="1:20" s="50" customFormat="1" x14ac:dyDescent="0.2">
      <c r="A37" s="100"/>
    </row>
    <row r="38" spans="1:20" s="50" customFormat="1" ht="12.75" thickBot="1" x14ac:dyDescent="0.25">
      <c r="A38" s="100"/>
    </row>
    <row r="39" spans="1:20" s="50" customFormat="1" ht="12.75" thickBot="1" x14ac:dyDescent="0.25">
      <c r="A39" s="104" t="s">
        <v>66</v>
      </c>
    </row>
    <row r="40" spans="1:20" x14ac:dyDescent="0.2">
      <c r="A40" s="63" t="s">
        <v>78</v>
      </c>
    </row>
    <row r="41" spans="1:20" ht="9" hidden="1" customHeight="1" x14ac:dyDescent="0.2">
      <c r="A41" s="43" t="s">
        <v>67</v>
      </c>
    </row>
    <row r="42" spans="1:20" ht="10.7" customHeight="1" x14ac:dyDescent="0.2">
      <c r="A42" s="43" t="s">
        <v>89</v>
      </c>
    </row>
    <row r="43" spans="1:20" x14ac:dyDescent="0.2">
      <c r="A43" s="43" t="s">
        <v>68</v>
      </c>
    </row>
    <row r="44" spans="1:20" ht="13.35" customHeight="1" x14ac:dyDescent="0.2">
      <c r="A44" s="43" t="s">
        <v>69</v>
      </c>
    </row>
    <row r="45" spans="1:20" ht="13.35" customHeight="1" x14ac:dyDescent="0.2">
      <c r="A45" s="152" t="s">
        <v>158</v>
      </c>
    </row>
    <row r="46" spans="1:20" ht="12.6" customHeight="1" thickBot="1" x14ac:dyDescent="0.25">
      <c r="A46" s="3"/>
    </row>
    <row r="47" spans="1:20" ht="13.35" customHeight="1" thickBot="1" x14ac:dyDescent="0.25">
      <c r="A47" s="105" t="s">
        <v>71</v>
      </c>
    </row>
    <row r="48" spans="1:20" ht="11.45" customHeight="1" x14ac:dyDescent="0.2">
      <c r="A48" s="127" t="s">
        <v>111</v>
      </c>
    </row>
    <row r="49" spans="1:1" ht="12.75" thickBot="1" x14ac:dyDescent="0.25">
      <c r="A49" s="3"/>
    </row>
    <row r="50" spans="1:1" ht="12.75" thickBot="1" x14ac:dyDescent="0.25">
      <c r="A50" s="107" t="s">
        <v>70</v>
      </c>
    </row>
    <row r="51" spans="1:1" ht="48" x14ac:dyDescent="0.2">
      <c r="A51" s="70" t="s">
        <v>92</v>
      </c>
    </row>
    <row r="52" spans="1:1" ht="12.75" x14ac:dyDescent="0.2">
      <c r="A52"/>
    </row>
  </sheetData>
  <mergeCells count="1">
    <mergeCell ref="A1:A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52"/>
  <sheetViews>
    <sheetView workbookViewId="0">
      <pane xSplit="1" topLeftCell="B1" activePane="topRight" state="frozen"/>
      <selection pane="topRight" activeCell="F1" sqref="B1:F1048576"/>
    </sheetView>
  </sheetViews>
  <sheetFormatPr defaultColWidth="9" defaultRowHeight="12" x14ac:dyDescent="0.2"/>
  <cols>
    <col min="1" max="1" width="84.5703125" style="48" customWidth="1"/>
    <col min="2" max="16384" width="9" style="48"/>
  </cols>
  <sheetData>
    <row r="1" spans="1:3" s="51" customFormat="1" ht="12" customHeight="1" x14ac:dyDescent="0.2">
      <c r="A1" s="228" t="s">
        <v>82</v>
      </c>
    </row>
    <row r="2" spans="1:3" s="51" customFormat="1" ht="12" customHeight="1" x14ac:dyDescent="0.2">
      <c r="A2" s="228"/>
    </row>
    <row r="3" spans="1:3" s="51" customFormat="1" ht="11.1" customHeight="1" x14ac:dyDescent="0.2">
      <c r="A3" s="97" t="s">
        <v>101</v>
      </c>
    </row>
    <row r="4" spans="1:3" s="52" customFormat="1" ht="32.1" customHeight="1" x14ac:dyDescent="0.2">
      <c r="A4" s="98" t="s">
        <v>64</v>
      </c>
      <c r="B4" s="136" t="e">
        <f>'C завтраками| Bed and breakfast'!#REF!</f>
        <v>#REF!</v>
      </c>
      <c r="C4" s="136" t="e">
        <f>'C завтраками| Bed and breakfast'!#REF!</f>
        <v>#REF!</v>
      </c>
    </row>
    <row r="5" spans="1:3" s="53" customFormat="1" ht="21.95" customHeight="1" x14ac:dyDescent="0.2">
      <c r="A5" s="98"/>
      <c r="B5" s="136" t="e">
        <f>'C завтраками| Bed and breakfast'!#REF!</f>
        <v>#REF!</v>
      </c>
      <c r="C5" s="136" t="e">
        <f>'C завтраками| Bed and breakfast'!#REF!</f>
        <v>#REF!</v>
      </c>
    </row>
    <row r="6" spans="1:3" s="53" customFormat="1" x14ac:dyDescent="0.2">
      <c r="A6" s="42" t="s">
        <v>83</v>
      </c>
      <c r="B6" s="87"/>
      <c r="C6" s="87"/>
    </row>
    <row r="7" spans="1:3" s="53" customFormat="1" x14ac:dyDescent="0.2">
      <c r="A7" s="88">
        <v>1</v>
      </c>
      <c r="B7" s="42" t="e">
        <f>'C завтраками| Bed and breakfast'!#REF!*0.9</f>
        <v>#REF!</v>
      </c>
      <c r="C7" s="42" t="e">
        <f>'C завтраками| Bed and breakfast'!#REF!*0.9</f>
        <v>#REF!</v>
      </c>
    </row>
    <row r="8" spans="1:3" s="53" customFormat="1" x14ac:dyDescent="0.2">
      <c r="A8" s="88">
        <v>2</v>
      </c>
      <c r="B8" s="42" t="e">
        <f>'C завтраками| Bed and breakfast'!#REF!*0.9</f>
        <v>#REF!</v>
      </c>
      <c r="C8" s="42" t="e">
        <f>'C завтраками| Bed and breakfast'!#REF!*0.9</f>
        <v>#REF!</v>
      </c>
    </row>
    <row r="9" spans="1:3" s="53" customFormat="1" x14ac:dyDescent="0.2">
      <c r="A9" s="42" t="s">
        <v>84</v>
      </c>
      <c r="B9" s="42"/>
      <c r="C9" s="42"/>
    </row>
    <row r="10" spans="1:3" s="53" customFormat="1" x14ac:dyDescent="0.2">
      <c r="A10" s="88">
        <f>A7</f>
        <v>1</v>
      </c>
      <c r="B10" s="42" t="e">
        <f>'C завтраками| Bed and breakfast'!#REF!*0.9</f>
        <v>#REF!</v>
      </c>
      <c r="C10" s="42" t="e">
        <f>'C завтраками| Bed and breakfast'!#REF!*0.9</f>
        <v>#REF!</v>
      </c>
    </row>
    <row r="11" spans="1:3" s="53" customFormat="1" x14ac:dyDescent="0.2">
      <c r="A11" s="88">
        <f>A8</f>
        <v>2</v>
      </c>
      <c r="B11" s="42" t="e">
        <f>'C завтраками| Bed and breakfast'!#REF!*0.9</f>
        <v>#REF!</v>
      </c>
      <c r="C11" s="42" t="e">
        <f>'C завтраками| Bed and breakfast'!#REF!*0.9</f>
        <v>#REF!</v>
      </c>
    </row>
    <row r="12" spans="1:3" s="53" customFormat="1" x14ac:dyDescent="0.2">
      <c r="A12" s="42" t="s">
        <v>85</v>
      </c>
      <c r="B12" s="42"/>
      <c r="C12" s="42"/>
    </row>
    <row r="13" spans="1:3" s="53" customFormat="1" x14ac:dyDescent="0.2">
      <c r="A13" s="88">
        <f>A7</f>
        <v>1</v>
      </c>
      <c r="B13" s="42" t="e">
        <f>'C завтраками| Bed and breakfast'!#REF!*0.9</f>
        <v>#REF!</v>
      </c>
      <c r="C13" s="42" t="e">
        <f>'C завтраками| Bed and breakfast'!#REF!*0.9</f>
        <v>#REF!</v>
      </c>
    </row>
    <row r="14" spans="1:3" s="53" customFormat="1" x14ac:dyDescent="0.2">
      <c r="A14" s="88">
        <f>A8</f>
        <v>2</v>
      </c>
      <c r="B14" s="42" t="e">
        <f>'C завтраками| Bed and breakfast'!#REF!*0.9</f>
        <v>#REF!</v>
      </c>
      <c r="C14" s="42" t="e">
        <f>'C завтраками| Bed and breakfast'!#REF!*0.9</f>
        <v>#REF!</v>
      </c>
    </row>
    <row r="15" spans="1:3" s="53" customFormat="1" x14ac:dyDescent="0.2">
      <c r="A15" s="42" t="s">
        <v>86</v>
      </c>
      <c r="B15" s="42"/>
      <c r="C15" s="42"/>
    </row>
    <row r="16" spans="1:3" s="53" customFormat="1" x14ac:dyDescent="0.2">
      <c r="A16" s="88">
        <f>A7</f>
        <v>1</v>
      </c>
      <c r="B16" s="42" t="e">
        <f>'C завтраками| Bed and breakfast'!#REF!*0.9</f>
        <v>#REF!</v>
      </c>
      <c r="C16" s="42" t="e">
        <f>'C завтраками| Bed and breakfast'!#REF!*0.9</f>
        <v>#REF!</v>
      </c>
    </row>
    <row r="17" spans="1:3" s="53" customFormat="1" x14ac:dyDescent="0.2">
      <c r="A17" s="88">
        <f>A8</f>
        <v>2</v>
      </c>
      <c r="B17" s="42" t="e">
        <f>'C завтраками| Bed and breakfast'!#REF!*0.9</f>
        <v>#REF!</v>
      </c>
      <c r="C17" s="42" t="e">
        <f>'C завтраками| Bed and breakfast'!#REF!*0.9</f>
        <v>#REF!</v>
      </c>
    </row>
    <row r="18" spans="1:3" s="53" customFormat="1" x14ac:dyDescent="0.2">
      <c r="A18" s="42" t="s">
        <v>87</v>
      </c>
      <c r="B18" s="42"/>
      <c r="C18" s="42"/>
    </row>
    <row r="19" spans="1:3" s="53" customFormat="1" x14ac:dyDescent="0.2">
      <c r="A19" s="88" t="s">
        <v>88</v>
      </c>
      <c r="B19" s="42" t="e">
        <f>'C завтраками| Bed and breakfast'!#REF!*0.9</f>
        <v>#REF!</v>
      </c>
      <c r="C19" s="42" t="e">
        <f>'C завтраками| Bed and breakfast'!#REF!*0.9</f>
        <v>#REF!</v>
      </c>
    </row>
    <row r="20" spans="1:3" s="53" customFormat="1" x14ac:dyDescent="0.2">
      <c r="A20" s="89"/>
      <c r="B20" s="89"/>
      <c r="C20" s="89"/>
    </row>
    <row r="21" spans="1:3" ht="18" customHeight="1" x14ac:dyDescent="0.2">
      <c r="A21" s="111" t="s">
        <v>100</v>
      </c>
      <c r="B21" s="136" t="e">
        <f t="shared" ref="B21:C21" si="0">B4</f>
        <v>#REF!</v>
      </c>
      <c r="C21" s="136" t="e">
        <f t="shared" si="0"/>
        <v>#REF!</v>
      </c>
    </row>
    <row r="22" spans="1:3" ht="20.25" customHeight="1" x14ac:dyDescent="0.2">
      <c r="A22" s="90" t="s">
        <v>64</v>
      </c>
      <c r="B22" s="136" t="e">
        <f t="shared" ref="B22:C22" si="1">B5</f>
        <v>#REF!</v>
      </c>
      <c r="C22" s="136" t="e">
        <f t="shared" si="1"/>
        <v>#REF!</v>
      </c>
    </row>
    <row r="23" spans="1:3" s="44" customFormat="1" x14ac:dyDescent="0.2">
      <c r="A23" s="42" t="s">
        <v>83</v>
      </c>
      <c r="B23" s="87"/>
      <c r="C23" s="87"/>
    </row>
    <row r="24" spans="1:3" s="50" customFormat="1" x14ac:dyDescent="0.2">
      <c r="A24" s="88">
        <v>1</v>
      </c>
      <c r="B24" s="94" t="e">
        <f t="shared" ref="B24:C24" si="2">ROUNDUP(B7*0.87,)</f>
        <v>#REF!</v>
      </c>
      <c r="C24" s="94" t="e">
        <f t="shared" si="2"/>
        <v>#REF!</v>
      </c>
    </row>
    <row r="25" spans="1:3" s="50" customFormat="1" x14ac:dyDescent="0.2">
      <c r="A25" s="88">
        <v>2</v>
      </c>
      <c r="B25" s="94" t="e">
        <f t="shared" ref="B25:C25" si="3">ROUNDUP(B8*0.87,)</f>
        <v>#REF!</v>
      </c>
      <c r="C25" s="94" t="e">
        <f t="shared" si="3"/>
        <v>#REF!</v>
      </c>
    </row>
    <row r="26" spans="1:3" s="50" customFormat="1" x14ac:dyDescent="0.2">
      <c r="A26" s="42" t="s">
        <v>84</v>
      </c>
      <c r="B26" s="94"/>
      <c r="C26" s="94"/>
    </row>
    <row r="27" spans="1:3" s="50" customFormat="1" x14ac:dyDescent="0.2">
      <c r="A27" s="88">
        <f>A24</f>
        <v>1</v>
      </c>
      <c r="B27" s="94" t="e">
        <f t="shared" ref="B27:C27" si="4">ROUNDUP(B10*0.87,)</f>
        <v>#REF!</v>
      </c>
      <c r="C27" s="94" t="e">
        <f t="shared" si="4"/>
        <v>#REF!</v>
      </c>
    </row>
    <row r="28" spans="1:3" s="50" customFormat="1" x14ac:dyDescent="0.2">
      <c r="A28" s="88">
        <f>A25</f>
        <v>2</v>
      </c>
      <c r="B28" s="94" t="e">
        <f t="shared" ref="B28:C28" si="5">ROUNDUP(B11*0.87,)</f>
        <v>#REF!</v>
      </c>
      <c r="C28" s="94" t="e">
        <f t="shared" si="5"/>
        <v>#REF!</v>
      </c>
    </row>
    <row r="29" spans="1:3" s="50" customFormat="1" x14ac:dyDescent="0.2">
      <c r="A29" s="42" t="s">
        <v>85</v>
      </c>
      <c r="B29" s="94"/>
      <c r="C29" s="94"/>
    </row>
    <row r="30" spans="1:3" s="50" customFormat="1" x14ac:dyDescent="0.2">
      <c r="A30" s="88">
        <f>A24</f>
        <v>1</v>
      </c>
      <c r="B30" s="94" t="e">
        <f t="shared" ref="B30:C30" si="6">ROUNDUP(B13*0.87,)</f>
        <v>#REF!</v>
      </c>
      <c r="C30" s="94" t="e">
        <f t="shared" si="6"/>
        <v>#REF!</v>
      </c>
    </row>
    <row r="31" spans="1:3" s="50" customFormat="1" x14ac:dyDescent="0.2">
      <c r="A31" s="88">
        <f>A25</f>
        <v>2</v>
      </c>
      <c r="B31" s="94" t="e">
        <f t="shared" ref="B31:C31" si="7">ROUNDUP(B14*0.87,)</f>
        <v>#REF!</v>
      </c>
      <c r="C31" s="94" t="e">
        <f t="shared" si="7"/>
        <v>#REF!</v>
      </c>
    </row>
    <row r="32" spans="1:3" s="50" customFormat="1" x14ac:dyDescent="0.2">
      <c r="A32" s="42" t="s">
        <v>86</v>
      </c>
      <c r="B32" s="94"/>
      <c r="C32" s="94"/>
    </row>
    <row r="33" spans="1:3" s="50" customFormat="1" x14ac:dyDescent="0.2">
      <c r="A33" s="88">
        <f>A24</f>
        <v>1</v>
      </c>
      <c r="B33" s="94" t="e">
        <f t="shared" ref="B33:C33" si="8">ROUNDUP(B16*0.87,)</f>
        <v>#REF!</v>
      </c>
      <c r="C33" s="94" t="e">
        <f t="shared" si="8"/>
        <v>#REF!</v>
      </c>
    </row>
    <row r="34" spans="1:3" s="50" customFormat="1" x14ac:dyDescent="0.2">
      <c r="A34" s="88">
        <f>A25</f>
        <v>2</v>
      </c>
      <c r="B34" s="94" t="e">
        <f t="shared" ref="B34:C34" si="9">ROUNDUP(B17*0.87,)</f>
        <v>#REF!</v>
      </c>
      <c r="C34" s="94" t="e">
        <f t="shared" si="9"/>
        <v>#REF!</v>
      </c>
    </row>
    <row r="35" spans="1:3" s="50" customFormat="1" x14ac:dyDescent="0.2">
      <c r="A35" s="42" t="s">
        <v>87</v>
      </c>
      <c r="B35" s="94"/>
      <c r="C35" s="94"/>
    </row>
    <row r="36" spans="1:3" s="50" customFormat="1" x14ac:dyDescent="0.2">
      <c r="A36" s="88" t="s">
        <v>88</v>
      </c>
      <c r="B36" s="94" t="e">
        <f t="shared" ref="B36:C36" si="10">ROUNDUP(B19*0.87,)</f>
        <v>#REF!</v>
      </c>
      <c r="C36" s="94" t="e">
        <f t="shared" si="10"/>
        <v>#REF!</v>
      </c>
    </row>
    <row r="37" spans="1:3" s="50" customFormat="1" x14ac:dyDescent="0.2">
      <c r="A37" s="100"/>
    </row>
    <row r="38" spans="1:3" s="50" customFormat="1" ht="12.75" thickBot="1" x14ac:dyDescent="0.25">
      <c r="A38" s="100"/>
    </row>
    <row r="39" spans="1:3" s="50" customFormat="1" ht="12.75" thickBot="1" x14ac:dyDescent="0.25">
      <c r="A39" s="104" t="s">
        <v>66</v>
      </c>
    </row>
    <row r="40" spans="1:3" x14ac:dyDescent="0.2">
      <c r="A40" s="63" t="s">
        <v>78</v>
      </c>
    </row>
    <row r="41" spans="1:3" ht="9" hidden="1" customHeight="1" x14ac:dyDescent="0.2">
      <c r="A41" s="43" t="s">
        <v>67</v>
      </c>
    </row>
    <row r="42" spans="1:3" ht="10.7" customHeight="1" x14ac:dyDescent="0.2">
      <c r="A42" s="43" t="s">
        <v>89</v>
      </c>
    </row>
    <row r="43" spans="1:3" x14ac:dyDescent="0.2">
      <c r="A43" s="43" t="s">
        <v>68</v>
      </c>
    </row>
    <row r="44" spans="1:3" ht="13.35" customHeight="1" x14ac:dyDescent="0.2">
      <c r="A44" s="43" t="s">
        <v>69</v>
      </c>
    </row>
    <row r="45" spans="1:3" ht="13.35" customHeight="1" x14ac:dyDescent="0.2">
      <c r="A45" s="159" t="s">
        <v>162</v>
      </c>
    </row>
    <row r="46" spans="1:3" ht="12.6" customHeight="1" thickBot="1" x14ac:dyDescent="0.25">
      <c r="A46" s="3"/>
    </row>
    <row r="47" spans="1:3" ht="13.35" customHeight="1" thickBot="1" x14ac:dyDescent="0.25">
      <c r="A47" s="105" t="s">
        <v>71</v>
      </c>
    </row>
    <row r="48" spans="1:3" ht="11.45" customHeight="1" x14ac:dyDescent="0.2">
      <c r="A48" s="127" t="s">
        <v>111</v>
      </c>
    </row>
    <row r="49" spans="1:1" ht="12.75" thickBot="1" x14ac:dyDescent="0.25">
      <c r="A49" s="3"/>
    </row>
    <row r="50" spans="1:1" ht="12.75" thickBot="1" x14ac:dyDescent="0.25">
      <c r="A50" s="107" t="s">
        <v>70</v>
      </c>
    </row>
    <row r="51" spans="1:1" ht="48" x14ac:dyDescent="0.2">
      <c r="A51" s="70" t="s">
        <v>92</v>
      </c>
    </row>
    <row r="52" spans="1:1" ht="12.75" x14ac:dyDescent="0.2">
      <c r="A52"/>
    </row>
  </sheetData>
  <mergeCells count="1">
    <mergeCell ref="A1:A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8"/>
  <sheetViews>
    <sheetView zoomScale="90" zoomScaleNormal="90" workbookViewId="0">
      <selection activeCell="B4" sqref="B4:C36"/>
    </sheetView>
  </sheetViews>
  <sheetFormatPr defaultColWidth="9" defaultRowHeight="12" x14ac:dyDescent="0.2"/>
  <cols>
    <col min="1" max="1" width="84.5703125" style="48" customWidth="1"/>
    <col min="2" max="3" width="9.85546875" style="48" bestFit="1" customWidth="1"/>
    <col min="4" max="16384" width="9" style="48"/>
  </cols>
  <sheetData>
    <row r="1" spans="1:3" s="51" customFormat="1" x14ac:dyDescent="0.2">
      <c r="A1" s="228" t="s">
        <v>82</v>
      </c>
    </row>
    <row r="2" spans="1:3" s="51" customFormat="1" x14ac:dyDescent="0.2">
      <c r="A2" s="228"/>
    </row>
    <row r="3" spans="1:3" s="51" customFormat="1" x14ac:dyDescent="0.2">
      <c r="A3" s="97" t="s">
        <v>91</v>
      </c>
    </row>
    <row r="4" spans="1:3" s="52" customFormat="1" ht="21" customHeight="1" x14ac:dyDescent="0.2">
      <c r="A4" s="98" t="s">
        <v>64</v>
      </c>
      <c r="B4" s="135" t="e">
        <f>'C завтраками| Bed and breakfast'!#REF!</f>
        <v>#REF!</v>
      </c>
      <c r="C4" s="135" t="e">
        <f>'C завтраками| Bed and breakfast'!#REF!</f>
        <v>#REF!</v>
      </c>
    </row>
    <row r="5" spans="1:3" s="53" customFormat="1" ht="22.5" customHeight="1" x14ac:dyDescent="0.2">
      <c r="A5" s="98"/>
      <c r="B5" s="135" t="e">
        <f>'C завтраками| Bed and breakfast'!#REF!</f>
        <v>#REF!</v>
      </c>
      <c r="C5" s="135" t="e">
        <f>'C завтраками| Bed and breakfast'!#REF!</f>
        <v>#REF!</v>
      </c>
    </row>
    <row r="6" spans="1:3" s="53" customFormat="1" x14ac:dyDescent="0.2">
      <c r="A6" s="42" t="s">
        <v>83</v>
      </c>
      <c r="B6" s="87"/>
      <c r="C6" s="87"/>
    </row>
    <row r="7" spans="1:3" s="53" customFormat="1" x14ac:dyDescent="0.2">
      <c r="A7" s="88">
        <v>1</v>
      </c>
      <c r="B7" s="42" t="e">
        <f>'C завтраками| Bed and breakfast'!#REF!</f>
        <v>#REF!</v>
      </c>
      <c r="C7" s="42" t="e">
        <f>'C завтраками| Bed and breakfast'!#REF!</f>
        <v>#REF!</v>
      </c>
    </row>
    <row r="8" spans="1:3" s="53" customFormat="1" x14ac:dyDescent="0.2">
      <c r="A8" s="88">
        <v>2</v>
      </c>
      <c r="B8" s="42" t="e">
        <f>'C завтраками| Bed and breakfast'!#REF!</f>
        <v>#REF!</v>
      </c>
      <c r="C8" s="42" t="e">
        <f>'C завтраками| Bed and breakfast'!#REF!</f>
        <v>#REF!</v>
      </c>
    </row>
    <row r="9" spans="1:3" s="53" customFormat="1" x14ac:dyDescent="0.2">
      <c r="A9" s="42" t="s">
        <v>84</v>
      </c>
      <c r="B9" s="42"/>
      <c r="C9" s="42"/>
    </row>
    <row r="10" spans="1:3" s="53" customFormat="1" x14ac:dyDescent="0.2">
      <c r="A10" s="88">
        <f>A7</f>
        <v>1</v>
      </c>
      <c r="B10" s="42" t="e">
        <f>'C завтраками| Bed and breakfast'!#REF!</f>
        <v>#REF!</v>
      </c>
      <c r="C10" s="42" t="e">
        <f>'C завтраками| Bed and breakfast'!#REF!</f>
        <v>#REF!</v>
      </c>
    </row>
    <row r="11" spans="1:3" s="53" customFormat="1" x14ac:dyDescent="0.2">
      <c r="A11" s="88">
        <f>A8</f>
        <v>2</v>
      </c>
      <c r="B11" s="42" t="e">
        <f>'C завтраками| Bed and breakfast'!#REF!</f>
        <v>#REF!</v>
      </c>
      <c r="C11" s="42" t="e">
        <f>'C завтраками| Bed and breakfast'!#REF!</f>
        <v>#REF!</v>
      </c>
    </row>
    <row r="12" spans="1:3" s="53" customFormat="1" x14ac:dyDescent="0.2">
      <c r="A12" s="42" t="s">
        <v>85</v>
      </c>
      <c r="B12" s="42"/>
      <c r="C12" s="42"/>
    </row>
    <row r="13" spans="1:3" s="53" customFormat="1" x14ac:dyDescent="0.2">
      <c r="A13" s="88">
        <f>A7</f>
        <v>1</v>
      </c>
      <c r="B13" s="42" t="e">
        <f>'C завтраками| Bed and breakfast'!#REF!</f>
        <v>#REF!</v>
      </c>
      <c r="C13" s="42" t="e">
        <f>'C завтраками| Bed and breakfast'!#REF!</f>
        <v>#REF!</v>
      </c>
    </row>
    <row r="14" spans="1:3" s="53" customFormat="1" x14ac:dyDescent="0.2">
      <c r="A14" s="88">
        <f>A8</f>
        <v>2</v>
      </c>
      <c r="B14" s="42" t="e">
        <f>'C завтраками| Bed and breakfast'!#REF!</f>
        <v>#REF!</v>
      </c>
      <c r="C14" s="42" t="e">
        <f>'C завтраками| Bed and breakfast'!#REF!</f>
        <v>#REF!</v>
      </c>
    </row>
    <row r="15" spans="1:3" s="53" customFormat="1" x14ac:dyDescent="0.2">
      <c r="A15" s="42" t="s">
        <v>86</v>
      </c>
      <c r="B15" s="42"/>
      <c r="C15" s="42"/>
    </row>
    <row r="16" spans="1:3" s="53" customFormat="1" x14ac:dyDescent="0.2">
      <c r="A16" s="88">
        <f>A7</f>
        <v>1</v>
      </c>
      <c r="B16" s="42" t="e">
        <f>'C завтраками| Bed and breakfast'!#REF!</f>
        <v>#REF!</v>
      </c>
      <c r="C16" s="42" t="e">
        <f>'C завтраками| Bed and breakfast'!#REF!</f>
        <v>#REF!</v>
      </c>
    </row>
    <row r="17" spans="1:3" s="53" customFormat="1" x14ac:dyDescent="0.2">
      <c r="A17" s="88">
        <f>A8</f>
        <v>2</v>
      </c>
      <c r="B17" s="42" t="e">
        <f>'C завтраками| Bed and breakfast'!#REF!</f>
        <v>#REF!</v>
      </c>
      <c r="C17" s="42" t="e">
        <f>'C завтраками| Bed and breakfast'!#REF!</f>
        <v>#REF!</v>
      </c>
    </row>
    <row r="18" spans="1:3" s="53" customFormat="1" x14ac:dyDescent="0.2">
      <c r="A18" s="42" t="s">
        <v>87</v>
      </c>
      <c r="B18" s="42"/>
      <c r="C18" s="42"/>
    </row>
    <row r="19" spans="1:3" s="53" customFormat="1" x14ac:dyDescent="0.2">
      <c r="A19" s="88" t="s">
        <v>88</v>
      </c>
      <c r="B19" s="42" t="e">
        <f>'C завтраками| Bed and breakfast'!#REF!</f>
        <v>#REF!</v>
      </c>
      <c r="C19" s="42" t="e">
        <f>'C завтраками| Bed and breakfast'!#REF!</f>
        <v>#REF!</v>
      </c>
    </row>
    <row r="20" spans="1:3" s="53" customFormat="1" x14ac:dyDescent="0.2">
      <c r="A20" s="89"/>
      <c r="B20" s="89"/>
      <c r="C20" s="89"/>
    </row>
    <row r="21" spans="1:3" ht="18.75" customHeight="1" x14ac:dyDescent="0.2">
      <c r="A21" s="111" t="s">
        <v>100</v>
      </c>
      <c r="B21" s="135" t="e">
        <f t="shared" ref="B21:C21" si="0">B4</f>
        <v>#REF!</v>
      </c>
      <c r="C21" s="135" t="e">
        <f t="shared" si="0"/>
        <v>#REF!</v>
      </c>
    </row>
    <row r="22" spans="1:3" ht="17.25" customHeight="1" x14ac:dyDescent="0.2">
      <c r="A22" s="90" t="s">
        <v>64</v>
      </c>
      <c r="B22" s="135" t="e">
        <f t="shared" ref="B22:C22" si="1">B5</f>
        <v>#REF!</v>
      </c>
      <c r="C22" s="135" t="e">
        <f t="shared" si="1"/>
        <v>#REF!</v>
      </c>
    </row>
    <row r="23" spans="1:3" s="44" customFormat="1" x14ac:dyDescent="0.2">
      <c r="A23" s="42" t="s">
        <v>83</v>
      </c>
      <c r="B23" s="87"/>
      <c r="C23" s="87"/>
    </row>
    <row r="24" spans="1:3" s="50" customFormat="1" x14ac:dyDescent="0.2">
      <c r="A24" s="88">
        <v>1</v>
      </c>
      <c r="B24" s="91" t="e">
        <f t="shared" ref="B24:C24" si="2">ROUND(B7*0.8,)</f>
        <v>#REF!</v>
      </c>
      <c r="C24" s="91" t="e">
        <f t="shared" si="2"/>
        <v>#REF!</v>
      </c>
    </row>
    <row r="25" spans="1:3" s="50" customFormat="1" x14ac:dyDescent="0.2">
      <c r="A25" s="88">
        <v>2</v>
      </c>
      <c r="B25" s="91" t="e">
        <f t="shared" ref="B25:C25" si="3">ROUND(B8*0.8,)</f>
        <v>#REF!</v>
      </c>
      <c r="C25" s="91" t="e">
        <f t="shared" si="3"/>
        <v>#REF!</v>
      </c>
    </row>
    <row r="26" spans="1:3" s="50" customFormat="1" x14ac:dyDescent="0.2">
      <c r="A26" s="42" t="s">
        <v>84</v>
      </c>
      <c r="B26" s="91"/>
      <c r="C26" s="91"/>
    </row>
    <row r="27" spans="1:3" s="50" customFormat="1" x14ac:dyDescent="0.2">
      <c r="A27" s="88">
        <f>A24</f>
        <v>1</v>
      </c>
      <c r="B27" s="91" t="e">
        <f t="shared" ref="B27:C27" si="4">ROUND(B10*0.8,)</f>
        <v>#REF!</v>
      </c>
      <c r="C27" s="91" t="e">
        <f t="shared" si="4"/>
        <v>#REF!</v>
      </c>
    </row>
    <row r="28" spans="1:3" s="50" customFormat="1" x14ac:dyDescent="0.2">
      <c r="A28" s="88">
        <f>A25</f>
        <v>2</v>
      </c>
      <c r="B28" s="91" t="e">
        <f t="shared" ref="B28:C28" si="5">ROUND(B11*0.8,)</f>
        <v>#REF!</v>
      </c>
      <c r="C28" s="91" t="e">
        <f t="shared" si="5"/>
        <v>#REF!</v>
      </c>
    </row>
    <row r="29" spans="1:3" s="50" customFormat="1" x14ac:dyDescent="0.2">
      <c r="A29" s="42" t="s">
        <v>85</v>
      </c>
      <c r="B29" s="91"/>
      <c r="C29" s="91"/>
    </row>
    <row r="30" spans="1:3" s="50" customFormat="1" x14ac:dyDescent="0.2">
      <c r="A30" s="88">
        <f>A24</f>
        <v>1</v>
      </c>
      <c r="B30" s="91" t="e">
        <f t="shared" ref="B30:C30" si="6">ROUND(B13*0.8,)</f>
        <v>#REF!</v>
      </c>
      <c r="C30" s="91" t="e">
        <f t="shared" si="6"/>
        <v>#REF!</v>
      </c>
    </row>
    <row r="31" spans="1:3" s="50" customFormat="1" x14ac:dyDescent="0.2">
      <c r="A31" s="88">
        <f>A25</f>
        <v>2</v>
      </c>
      <c r="B31" s="91" t="e">
        <f t="shared" ref="B31:C31" si="7">ROUND(B14*0.8,)</f>
        <v>#REF!</v>
      </c>
      <c r="C31" s="91" t="e">
        <f t="shared" si="7"/>
        <v>#REF!</v>
      </c>
    </row>
    <row r="32" spans="1:3" s="50" customFormat="1" x14ac:dyDescent="0.2">
      <c r="A32" s="42" t="s">
        <v>86</v>
      </c>
      <c r="B32" s="91"/>
      <c r="C32" s="91"/>
    </row>
    <row r="33" spans="1:3" s="50" customFormat="1" x14ac:dyDescent="0.2">
      <c r="A33" s="88">
        <f>A24</f>
        <v>1</v>
      </c>
      <c r="B33" s="91" t="e">
        <f t="shared" ref="B33:C33" si="8">ROUND(B16*0.8,)</f>
        <v>#REF!</v>
      </c>
      <c r="C33" s="91" t="e">
        <f t="shared" si="8"/>
        <v>#REF!</v>
      </c>
    </row>
    <row r="34" spans="1:3" s="50" customFormat="1" x14ac:dyDescent="0.2">
      <c r="A34" s="88">
        <f>A25</f>
        <v>2</v>
      </c>
      <c r="B34" s="91" t="e">
        <f t="shared" ref="B34:C34" si="9">ROUND(B17*0.8,)</f>
        <v>#REF!</v>
      </c>
      <c r="C34" s="91" t="e">
        <f t="shared" si="9"/>
        <v>#REF!</v>
      </c>
    </row>
    <row r="35" spans="1:3" s="50" customFormat="1" x14ac:dyDescent="0.2">
      <c r="A35" s="42" t="s">
        <v>87</v>
      </c>
      <c r="B35" s="91"/>
      <c r="C35" s="91"/>
    </row>
    <row r="36" spans="1:3" s="50" customFormat="1" x14ac:dyDescent="0.2">
      <c r="A36" s="88" t="s">
        <v>88</v>
      </c>
      <c r="B36" s="91" t="e">
        <f t="shared" ref="B36:C36" si="10">ROUND(B19*0.8,)</f>
        <v>#REF!</v>
      </c>
      <c r="C36" s="91" t="e">
        <f t="shared" si="10"/>
        <v>#REF!</v>
      </c>
    </row>
    <row r="37" spans="1:3" s="50" customFormat="1" x14ac:dyDescent="0.2">
      <c r="A37" s="100"/>
    </row>
    <row r="38" spans="1:3" s="50" customFormat="1" ht="12.75" hidden="1" thickBot="1" x14ac:dyDescent="0.25">
      <c r="A38" s="163" t="s">
        <v>182</v>
      </c>
    </row>
    <row r="39" spans="1:3" s="50" customFormat="1" ht="12.75" hidden="1" x14ac:dyDescent="0.2">
      <c r="A39" s="161" t="s">
        <v>181</v>
      </c>
    </row>
    <row r="40" spans="1:3" s="50" customFormat="1" hidden="1" x14ac:dyDescent="0.2">
      <c r="A40" s="48"/>
    </row>
    <row r="41" spans="1:3" s="50" customFormat="1" hidden="1" x14ac:dyDescent="0.2">
      <c r="A41" s="164" t="s">
        <v>183</v>
      </c>
    </row>
    <row r="42" spans="1:3" ht="25.5" hidden="1" x14ac:dyDescent="0.2">
      <c r="A42" s="162" t="s">
        <v>184</v>
      </c>
    </row>
    <row r="43" spans="1:3" hidden="1" x14ac:dyDescent="0.2">
      <c r="A43" s="164" t="s">
        <v>185</v>
      </c>
    </row>
    <row r="44" spans="1:3" x14ac:dyDescent="0.2">
      <c r="A44" s="165"/>
    </row>
    <row r="45" spans="1:3" x14ac:dyDescent="0.2">
      <c r="A45" s="71" t="s">
        <v>66</v>
      </c>
    </row>
    <row r="46" spans="1:3" x14ac:dyDescent="0.2">
      <c r="A46" s="63" t="s">
        <v>78</v>
      </c>
    </row>
    <row r="47" spans="1:3" ht="10.7" customHeight="1" x14ac:dyDescent="0.2">
      <c r="A47" s="43" t="s">
        <v>67</v>
      </c>
    </row>
    <row r="48" spans="1:3" x14ac:dyDescent="0.2">
      <c r="A48" s="43" t="s">
        <v>89</v>
      </c>
    </row>
    <row r="49" spans="1:1" ht="13.35" customHeight="1" x14ac:dyDescent="0.2">
      <c r="A49" s="43" t="s">
        <v>68</v>
      </c>
    </row>
    <row r="50" spans="1:1" ht="13.35" customHeight="1" x14ac:dyDescent="0.2">
      <c r="A50" s="43" t="s">
        <v>69</v>
      </c>
    </row>
    <row r="51" spans="1:1" ht="12.6" customHeight="1" x14ac:dyDescent="0.2">
      <c r="A51" s="159" t="s">
        <v>162</v>
      </c>
    </row>
    <row r="52" spans="1:1" ht="13.35" customHeight="1" thickBot="1" x14ac:dyDescent="0.25"/>
    <row r="53" spans="1:1" ht="11.45" customHeight="1" x14ac:dyDescent="0.2">
      <c r="A53" s="99" t="s">
        <v>70</v>
      </c>
    </row>
    <row r="54" spans="1:1" ht="72" x14ac:dyDescent="0.2">
      <c r="A54" s="112" t="s">
        <v>103</v>
      </c>
    </row>
    <row r="56" spans="1:1" x14ac:dyDescent="0.2">
      <c r="A56" s="124" t="s">
        <v>71</v>
      </c>
    </row>
    <row r="57" spans="1:1" x14ac:dyDescent="0.2">
      <c r="A57" s="172" t="s">
        <v>198</v>
      </c>
    </row>
    <row r="58" spans="1:1" x14ac:dyDescent="0.2">
      <c r="A58" s="173" t="s">
        <v>199</v>
      </c>
    </row>
  </sheetData>
  <mergeCells count="1">
    <mergeCell ref="A1:A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4"/>
  <sheetViews>
    <sheetView workbookViewId="0">
      <pane xSplit="1" topLeftCell="B1" activePane="topRight" state="frozen"/>
      <selection pane="topRight" activeCell="B1" sqref="B1:F1048576"/>
    </sheetView>
  </sheetViews>
  <sheetFormatPr defaultColWidth="9" defaultRowHeight="12" x14ac:dyDescent="0.2"/>
  <cols>
    <col min="1" max="1" width="84.42578125" style="48" customWidth="1"/>
    <col min="2" max="16384" width="9" style="48"/>
  </cols>
  <sheetData>
    <row r="1" spans="1:3" s="51" customFormat="1" ht="12" customHeight="1" x14ac:dyDescent="0.2">
      <c r="A1" s="228" t="s">
        <v>82</v>
      </c>
    </row>
    <row r="2" spans="1:3" s="51" customFormat="1" ht="12" customHeight="1" x14ac:dyDescent="0.2">
      <c r="A2" s="228"/>
    </row>
    <row r="3" spans="1:3" s="51" customFormat="1" ht="11.1" customHeight="1" x14ac:dyDescent="0.2">
      <c r="A3" s="97" t="s">
        <v>101</v>
      </c>
    </row>
    <row r="4" spans="1:3" s="52" customFormat="1" ht="22.9" customHeight="1" x14ac:dyDescent="0.2">
      <c r="A4" s="98" t="s">
        <v>64</v>
      </c>
      <c r="B4" s="136" t="e">
        <f>'C завтраками| Bed and breakfast'!#REF!</f>
        <v>#REF!</v>
      </c>
      <c r="C4" s="136" t="e">
        <f>'C завтраками| Bed and breakfast'!#REF!</f>
        <v>#REF!</v>
      </c>
    </row>
    <row r="5" spans="1:3" s="53" customFormat="1" ht="21.95" customHeight="1" x14ac:dyDescent="0.2">
      <c r="A5" s="98"/>
      <c r="B5" s="136" t="e">
        <f>'C завтраками| Bed and breakfast'!#REF!</f>
        <v>#REF!</v>
      </c>
      <c r="C5" s="136" t="e">
        <f>'C завтраками| Bed and breakfast'!#REF!</f>
        <v>#REF!</v>
      </c>
    </row>
    <row r="6" spans="1:3" s="53" customFormat="1" x14ac:dyDescent="0.2">
      <c r="A6" s="42" t="s">
        <v>83</v>
      </c>
      <c r="B6" s="87"/>
      <c r="C6" s="87"/>
    </row>
    <row r="7" spans="1:3" s="53" customFormat="1" x14ac:dyDescent="0.2">
      <c r="A7" s="88">
        <v>1</v>
      </c>
      <c r="B7" s="42" t="e">
        <f>'C завтраками| Bed and breakfast'!#REF!*0.9</f>
        <v>#REF!</v>
      </c>
      <c r="C7" s="42" t="e">
        <f>'C завтраками| Bed and breakfast'!#REF!*0.9</f>
        <v>#REF!</v>
      </c>
    </row>
    <row r="8" spans="1:3" s="53" customFormat="1" x14ac:dyDescent="0.2">
      <c r="A8" s="88">
        <v>2</v>
      </c>
      <c r="B8" s="42" t="e">
        <f>'C завтраками| Bed and breakfast'!#REF!*0.9</f>
        <v>#REF!</v>
      </c>
      <c r="C8" s="42" t="e">
        <f>'C завтраками| Bed and breakfast'!#REF!*0.9</f>
        <v>#REF!</v>
      </c>
    </row>
    <row r="9" spans="1:3" s="53" customFormat="1" x14ac:dyDescent="0.2">
      <c r="A9" s="42" t="s">
        <v>84</v>
      </c>
      <c r="B9" s="42"/>
      <c r="C9" s="42"/>
    </row>
    <row r="10" spans="1:3" s="53" customFormat="1" x14ac:dyDescent="0.2">
      <c r="A10" s="88">
        <f>A7</f>
        <v>1</v>
      </c>
      <c r="B10" s="42" t="e">
        <f>'C завтраками| Bed and breakfast'!#REF!*0.9</f>
        <v>#REF!</v>
      </c>
      <c r="C10" s="42" t="e">
        <f>'C завтраками| Bed and breakfast'!#REF!*0.9</f>
        <v>#REF!</v>
      </c>
    </row>
    <row r="11" spans="1:3" s="53" customFormat="1" x14ac:dyDescent="0.2">
      <c r="A11" s="88">
        <f>A8</f>
        <v>2</v>
      </c>
      <c r="B11" s="42" t="e">
        <f>'C завтраками| Bed and breakfast'!#REF!*0.9</f>
        <v>#REF!</v>
      </c>
      <c r="C11" s="42" t="e">
        <f>'C завтраками| Bed and breakfast'!#REF!*0.9</f>
        <v>#REF!</v>
      </c>
    </row>
    <row r="12" spans="1:3" s="53" customFormat="1" x14ac:dyDescent="0.2">
      <c r="A12" s="42" t="s">
        <v>85</v>
      </c>
      <c r="B12" s="42"/>
      <c r="C12" s="42"/>
    </row>
    <row r="13" spans="1:3" s="53" customFormat="1" x14ac:dyDescent="0.2">
      <c r="A13" s="88">
        <f>A7</f>
        <v>1</v>
      </c>
      <c r="B13" s="42" t="e">
        <f>'C завтраками| Bed and breakfast'!#REF!*0.9</f>
        <v>#REF!</v>
      </c>
      <c r="C13" s="42" t="e">
        <f>'C завтраками| Bed and breakfast'!#REF!*0.9</f>
        <v>#REF!</v>
      </c>
    </row>
    <row r="14" spans="1:3" s="53" customFormat="1" x14ac:dyDescent="0.2">
      <c r="A14" s="88">
        <f>A8</f>
        <v>2</v>
      </c>
      <c r="B14" s="42" t="e">
        <f>'C завтраками| Bed and breakfast'!#REF!*0.9</f>
        <v>#REF!</v>
      </c>
      <c r="C14" s="42" t="e">
        <f>'C завтраками| Bed and breakfast'!#REF!*0.9</f>
        <v>#REF!</v>
      </c>
    </row>
    <row r="15" spans="1:3" s="53" customFormat="1" x14ac:dyDescent="0.2">
      <c r="A15" s="42" t="s">
        <v>86</v>
      </c>
      <c r="B15" s="42"/>
      <c r="C15" s="42"/>
    </row>
    <row r="16" spans="1:3" s="53" customFormat="1" x14ac:dyDescent="0.2">
      <c r="A16" s="88">
        <f>A7</f>
        <v>1</v>
      </c>
      <c r="B16" s="42" t="e">
        <f>'C завтраками| Bed and breakfast'!#REF!*0.9</f>
        <v>#REF!</v>
      </c>
      <c r="C16" s="42" t="e">
        <f>'C завтраками| Bed and breakfast'!#REF!*0.9</f>
        <v>#REF!</v>
      </c>
    </row>
    <row r="17" spans="1:3" s="53" customFormat="1" x14ac:dyDescent="0.2">
      <c r="A17" s="88">
        <f>A8</f>
        <v>2</v>
      </c>
      <c r="B17" s="42" t="e">
        <f>'C завтраками| Bed and breakfast'!#REF!*0.9</f>
        <v>#REF!</v>
      </c>
      <c r="C17" s="42" t="e">
        <f>'C завтраками| Bed and breakfast'!#REF!*0.9</f>
        <v>#REF!</v>
      </c>
    </row>
    <row r="18" spans="1:3" s="53" customFormat="1" x14ac:dyDescent="0.2">
      <c r="A18" s="42" t="s">
        <v>87</v>
      </c>
      <c r="B18" s="42"/>
      <c r="C18" s="42"/>
    </row>
    <row r="19" spans="1:3" s="53" customFormat="1" x14ac:dyDescent="0.2">
      <c r="A19" s="88" t="s">
        <v>88</v>
      </c>
      <c r="B19" s="42" t="e">
        <f>'C завтраками| Bed and breakfast'!#REF!*0.9</f>
        <v>#REF!</v>
      </c>
      <c r="C19" s="42" t="e">
        <f>'C завтраками| Bed and breakfast'!#REF!*0.9</f>
        <v>#REF!</v>
      </c>
    </row>
    <row r="20" spans="1:3" s="53" customFormat="1" ht="12.75" thickBot="1" x14ac:dyDescent="0.25">
      <c r="A20" s="116"/>
    </row>
    <row r="21" spans="1:3" s="50" customFormat="1" ht="12.75" thickBot="1" x14ac:dyDescent="0.25">
      <c r="A21" s="104" t="s">
        <v>66</v>
      </c>
    </row>
    <row r="22" spans="1:3" x14ac:dyDescent="0.2">
      <c r="A22" s="63" t="s">
        <v>78</v>
      </c>
    </row>
    <row r="23" spans="1:3" ht="9" hidden="1" customHeight="1" x14ac:dyDescent="0.2">
      <c r="A23" s="43" t="s">
        <v>67</v>
      </c>
    </row>
    <row r="24" spans="1:3" ht="10.7" customHeight="1" x14ac:dyDescent="0.2">
      <c r="A24" s="43" t="s">
        <v>89</v>
      </c>
    </row>
    <row r="25" spans="1:3" x14ac:dyDescent="0.2">
      <c r="A25" s="43" t="s">
        <v>68</v>
      </c>
    </row>
    <row r="26" spans="1:3" ht="13.35" customHeight="1" x14ac:dyDescent="0.2">
      <c r="A26" s="43" t="s">
        <v>69</v>
      </c>
    </row>
    <row r="27" spans="1:3" ht="13.35" customHeight="1" x14ac:dyDescent="0.2">
      <c r="A27" s="159" t="s">
        <v>162</v>
      </c>
    </row>
    <row r="28" spans="1:3" ht="12.6" customHeight="1" thickBot="1" x14ac:dyDescent="0.25">
      <c r="A28" s="3"/>
    </row>
    <row r="29" spans="1:3" ht="13.35" customHeight="1" thickBot="1" x14ac:dyDescent="0.25">
      <c r="A29" s="105" t="s">
        <v>71</v>
      </c>
    </row>
    <row r="30" spans="1:3" ht="11.45" customHeight="1" x14ac:dyDescent="0.2">
      <c r="A30" s="127" t="s">
        <v>111</v>
      </c>
    </row>
    <row r="31" spans="1:3" ht="12.75" thickBot="1" x14ac:dyDescent="0.25">
      <c r="A31" s="3"/>
    </row>
    <row r="32" spans="1:3" ht="12.75" thickBot="1" x14ac:dyDescent="0.25">
      <c r="A32" s="107" t="s">
        <v>70</v>
      </c>
    </row>
    <row r="33" spans="1:1" ht="48" x14ac:dyDescent="0.2">
      <c r="A33" s="70" t="s">
        <v>92</v>
      </c>
    </row>
    <row r="34" spans="1:1" ht="12.75" x14ac:dyDescent="0.2">
      <c r="A34"/>
    </row>
  </sheetData>
  <mergeCells count="1">
    <mergeCell ref="A1:A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Лист37"/>
  <dimension ref="A1:AW65"/>
  <sheetViews>
    <sheetView workbookViewId="0">
      <selection activeCell="V1" sqref="V1:V1048576"/>
    </sheetView>
  </sheetViews>
  <sheetFormatPr defaultColWidth="8.7109375" defaultRowHeight="12.75" x14ac:dyDescent="0.2"/>
  <cols>
    <col min="1" max="1" width="82.5703125" style="55" customWidth="1"/>
    <col min="2" max="22" width="0" style="55" hidden="1" customWidth="1"/>
    <col min="23" max="16384" width="8.7109375" style="55"/>
  </cols>
  <sheetData>
    <row r="1" spans="1:23" x14ac:dyDescent="0.2">
      <c r="A1" s="228" t="s">
        <v>82</v>
      </c>
    </row>
    <row r="2" spans="1:23" x14ac:dyDescent="0.2">
      <c r="A2" s="228"/>
    </row>
    <row r="3" spans="1:23" x14ac:dyDescent="0.2">
      <c r="A3" s="228"/>
    </row>
    <row r="4" spans="1:23" x14ac:dyDescent="0.2">
      <c r="A4" s="122" t="s">
        <v>113</v>
      </c>
    </row>
    <row r="5" spans="1:23" s="52" customFormat="1" ht="32.1" customHeight="1" x14ac:dyDescent="0.2">
      <c r="A5" s="98" t="s">
        <v>64</v>
      </c>
      <c r="B5" s="85">
        <v>44409</v>
      </c>
      <c r="C5" s="85">
        <v>44414</v>
      </c>
      <c r="D5" s="85">
        <v>44416</v>
      </c>
      <c r="E5" s="101" t="e">
        <f>'C завтраками| Bed and breakfast'!#REF!</f>
        <v>#REF!</v>
      </c>
      <c r="F5" s="101" t="e">
        <f>'C завтраками| Bed and breakfast'!#REF!</f>
        <v>#REF!</v>
      </c>
      <c r="G5" s="101" t="e">
        <f>'C завтраками| Bed and breakfast'!#REF!</f>
        <v>#REF!</v>
      </c>
      <c r="H5" s="101" t="e">
        <f>'C завтраками| Bed and breakfast'!#REF!</f>
        <v>#REF!</v>
      </c>
      <c r="I5" s="101" t="e">
        <f>'C завтраками| Bed and breakfast'!#REF!</f>
        <v>#REF!</v>
      </c>
      <c r="J5" s="101" t="e">
        <f>'C завтраками| Bed and breakfast'!#REF!</f>
        <v>#REF!</v>
      </c>
      <c r="K5" s="101" t="e">
        <f>'C завтраками| Bed and breakfast'!#REF!</f>
        <v>#REF!</v>
      </c>
      <c r="L5" s="101"/>
      <c r="M5" s="101" t="e">
        <f>'C завтраками| Bed and breakfast'!#REF!</f>
        <v>#REF!</v>
      </c>
      <c r="N5" s="101" t="e">
        <f>'C завтраками| Bed and breakfast'!#REF!</f>
        <v>#REF!</v>
      </c>
      <c r="O5" s="101" t="e">
        <f>'C завтраками| Bed and breakfast'!#REF!</f>
        <v>#REF!</v>
      </c>
      <c r="P5" s="101" t="e">
        <f>'C завтраками| Bed and breakfast'!#REF!</f>
        <v>#REF!</v>
      </c>
      <c r="Q5" s="101" t="e">
        <f>'C завтраками| Bed and breakfast'!#REF!</f>
        <v>#REF!</v>
      </c>
      <c r="R5" s="101" t="e">
        <f>'C завтраками| Bed and breakfast'!#REF!</f>
        <v>#REF!</v>
      </c>
      <c r="S5" s="101" t="e">
        <f>'C завтраками| Bed and breakfast'!#REF!</f>
        <v>#REF!</v>
      </c>
      <c r="T5" s="101" t="e">
        <f>'C завтраками| Bed and breakfast'!#REF!</f>
        <v>#REF!</v>
      </c>
      <c r="U5" s="101" t="e">
        <f>'C завтраками| Bed and breakfast'!#REF!</f>
        <v>#REF!</v>
      </c>
      <c r="V5" s="101" t="e">
        <f>'C завтраками| Bed and breakfast'!#REF!</f>
        <v>#REF!</v>
      </c>
      <c r="W5" s="101" t="e">
        <f>'C завтраками| Bed and breakfast'!#REF!</f>
        <v>#REF!</v>
      </c>
    </row>
    <row r="6" spans="1:23" s="53" customFormat="1" ht="21.95" customHeight="1" x14ac:dyDescent="0.2">
      <c r="A6" s="98"/>
      <c r="B6" s="84">
        <v>44413</v>
      </c>
      <c r="C6" s="84">
        <v>44415</v>
      </c>
      <c r="D6" s="84">
        <v>44420</v>
      </c>
      <c r="E6" s="102" t="e">
        <f>'C завтраками| Bed and breakfast'!#REF!</f>
        <v>#REF!</v>
      </c>
      <c r="F6" s="102" t="e">
        <f>'C завтраками| Bed and breakfast'!#REF!</f>
        <v>#REF!</v>
      </c>
      <c r="G6" s="102" t="e">
        <f>'C завтраками| Bed and breakfast'!#REF!</f>
        <v>#REF!</v>
      </c>
      <c r="H6" s="102" t="e">
        <f>'C завтраками| Bed and breakfast'!#REF!</f>
        <v>#REF!</v>
      </c>
      <c r="I6" s="102" t="e">
        <f>'C завтраками| Bed and breakfast'!#REF!</f>
        <v>#REF!</v>
      </c>
      <c r="J6" s="102" t="e">
        <f>'C завтраками| Bed and breakfast'!#REF!</f>
        <v>#REF!</v>
      </c>
      <c r="K6" s="102" t="e">
        <f>'C завтраками| Bed and breakfast'!#REF!</f>
        <v>#REF!</v>
      </c>
      <c r="L6" s="102" t="e">
        <f>'C завтраками| Bed and breakfast'!#REF!</f>
        <v>#REF!</v>
      </c>
      <c r="M6" s="102" t="e">
        <f>'C завтраками| Bed and breakfast'!#REF!</f>
        <v>#REF!</v>
      </c>
      <c r="N6" s="102" t="e">
        <f>'C завтраками| Bed and breakfast'!#REF!</f>
        <v>#REF!</v>
      </c>
      <c r="O6" s="102" t="e">
        <f>'C завтраками| Bed and breakfast'!#REF!</f>
        <v>#REF!</v>
      </c>
      <c r="P6" s="102" t="e">
        <f>'C завтраками| Bed and breakfast'!#REF!</f>
        <v>#REF!</v>
      </c>
      <c r="Q6" s="102" t="e">
        <f>'C завтраками| Bed and breakfast'!#REF!</f>
        <v>#REF!</v>
      </c>
      <c r="R6" s="102" t="e">
        <f>'C завтраками| Bed and breakfast'!#REF!</f>
        <v>#REF!</v>
      </c>
      <c r="S6" s="102" t="e">
        <f>'C завтраками| Bed and breakfast'!#REF!</f>
        <v>#REF!</v>
      </c>
      <c r="T6" s="102" t="e">
        <f>'C завтраками| Bed and breakfast'!#REF!</f>
        <v>#REF!</v>
      </c>
      <c r="U6" s="102" t="e">
        <f>'C завтраками| Bed and breakfast'!#REF!</f>
        <v>#REF!</v>
      </c>
      <c r="V6" s="102" t="e">
        <f>'C завтраками| Bed and breakfast'!#REF!</f>
        <v>#REF!</v>
      </c>
      <c r="W6" s="102" t="e">
        <f>'C завтраками| Bed and breakfast'!#REF!</f>
        <v>#REF!</v>
      </c>
    </row>
    <row r="7" spans="1:23" s="53" customFormat="1" ht="12" x14ac:dyDescent="0.2">
      <c r="A7" s="42" t="s">
        <v>83</v>
      </c>
      <c r="B7" s="87"/>
      <c r="C7" s="87"/>
      <c r="D7" s="87"/>
      <c r="E7" s="87"/>
      <c r="F7" s="87"/>
      <c r="G7" s="87"/>
      <c r="H7" s="87"/>
      <c r="I7" s="87"/>
      <c r="J7" s="87"/>
      <c r="K7" s="87"/>
      <c r="L7" s="87"/>
      <c r="M7" s="87"/>
      <c r="N7" s="87"/>
      <c r="O7" s="87"/>
      <c r="P7" s="87"/>
      <c r="Q7" s="87"/>
      <c r="R7" s="87"/>
      <c r="S7" s="87"/>
      <c r="T7" s="87"/>
      <c r="U7" s="87"/>
      <c r="V7" s="87"/>
      <c r="W7" s="87"/>
    </row>
    <row r="8" spans="1:23" s="53" customFormat="1" ht="12" x14ac:dyDescent="0.2">
      <c r="A8" s="88">
        <v>1</v>
      </c>
      <c r="B8" s="42">
        <v>10200</v>
      </c>
      <c r="C8" s="42">
        <v>11000</v>
      </c>
      <c r="D8" s="42">
        <v>10200</v>
      </c>
      <c r="E8" s="42" t="e">
        <f>'C завтраками| Bed and breakfast'!#REF!*0.9</f>
        <v>#REF!</v>
      </c>
      <c r="F8" s="42" t="e">
        <f>'C завтраками| Bed and breakfast'!#REF!*0.9</f>
        <v>#REF!</v>
      </c>
      <c r="G8" s="42" t="e">
        <f>'C завтраками| Bed and breakfast'!#REF!*0.9</f>
        <v>#REF!</v>
      </c>
      <c r="H8" s="42" t="e">
        <f>'C завтраками| Bed and breakfast'!#REF!*0.9</f>
        <v>#REF!</v>
      </c>
      <c r="I8" s="42" t="e">
        <f>'C завтраками| Bed and breakfast'!#REF!*0.9</f>
        <v>#REF!</v>
      </c>
      <c r="J8" s="42" t="e">
        <f>'C завтраками| Bed and breakfast'!#REF!*0.9</f>
        <v>#REF!</v>
      </c>
      <c r="K8" s="42" t="e">
        <f>'C завтраками| Bed and breakfast'!#REF!*0.9</f>
        <v>#REF!</v>
      </c>
      <c r="L8" s="42" t="e">
        <f>'C завтраками| Bed and breakfast'!#REF!*0.9</f>
        <v>#REF!</v>
      </c>
      <c r="M8" s="42" t="e">
        <f>'C завтраками| Bed and breakfast'!#REF!*0.9</f>
        <v>#REF!</v>
      </c>
      <c r="N8" s="42" t="e">
        <f>'C завтраками| Bed and breakfast'!#REF!*0.9</f>
        <v>#REF!</v>
      </c>
      <c r="O8" s="42" t="e">
        <f>'C завтраками| Bed and breakfast'!#REF!*0.9</f>
        <v>#REF!</v>
      </c>
      <c r="P8" s="42" t="e">
        <f>'C завтраками| Bed and breakfast'!#REF!*0.9</f>
        <v>#REF!</v>
      </c>
      <c r="Q8" s="42" t="e">
        <f>'C завтраками| Bed and breakfast'!#REF!*0.9</f>
        <v>#REF!</v>
      </c>
      <c r="R8" s="42" t="e">
        <f>'C завтраками| Bed and breakfast'!#REF!*0.9</f>
        <v>#REF!</v>
      </c>
      <c r="S8" s="42" t="e">
        <f>'C завтраками| Bed and breakfast'!#REF!*0.9</f>
        <v>#REF!</v>
      </c>
      <c r="T8" s="42" t="e">
        <f>'C завтраками| Bed and breakfast'!#REF!*0.9</f>
        <v>#REF!</v>
      </c>
      <c r="U8" s="42" t="e">
        <f>'C завтраками| Bed and breakfast'!#REF!*0.9</f>
        <v>#REF!</v>
      </c>
      <c r="V8" s="42" t="e">
        <f>'C завтраками| Bed and breakfast'!#REF!*0.9</f>
        <v>#REF!</v>
      </c>
      <c r="W8" s="42" t="e">
        <f>'C завтраками| Bed and breakfast'!#REF!*0.9</f>
        <v>#REF!</v>
      </c>
    </row>
    <row r="9" spans="1:23" s="53" customFormat="1" ht="12" x14ac:dyDescent="0.2">
      <c r="A9" s="88">
        <v>2</v>
      </c>
      <c r="B9" s="42">
        <f>B8+1000</f>
        <v>11200</v>
      </c>
      <c r="C9" s="42">
        <f>C8+1000</f>
        <v>12000</v>
      </c>
      <c r="D9" s="42">
        <f>D8+1000</f>
        <v>11200</v>
      </c>
      <c r="E9" s="42" t="e">
        <f>'C завтраками| Bed and breakfast'!#REF!*0.9</f>
        <v>#REF!</v>
      </c>
      <c r="F9" s="42" t="e">
        <f>'C завтраками| Bed and breakfast'!#REF!*0.9</f>
        <v>#REF!</v>
      </c>
      <c r="G9" s="42" t="e">
        <f>'C завтраками| Bed and breakfast'!#REF!*0.9</f>
        <v>#REF!</v>
      </c>
      <c r="H9" s="42" t="e">
        <f>'C завтраками| Bed and breakfast'!#REF!*0.9</f>
        <v>#REF!</v>
      </c>
      <c r="I9" s="42" t="e">
        <f>'C завтраками| Bed and breakfast'!#REF!*0.9</f>
        <v>#REF!</v>
      </c>
      <c r="J9" s="42" t="e">
        <f>'C завтраками| Bed and breakfast'!#REF!*0.9</f>
        <v>#REF!</v>
      </c>
      <c r="K9" s="42" t="e">
        <f>'C завтраками| Bed and breakfast'!#REF!*0.9</f>
        <v>#REF!</v>
      </c>
      <c r="L9" s="42" t="e">
        <f>'C завтраками| Bed and breakfast'!#REF!*0.9</f>
        <v>#REF!</v>
      </c>
      <c r="M9" s="42" t="e">
        <f>'C завтраками| Bed and breakfast'!#REF!*0.9</f>
        <v>#REF!</v>
      </c>
      <c r="N9" s="42" t="e">
        <f>'C завтраками| Bed and breakfast'!#REF!*0.9</f>
        <v>#REF!</v>
      </c>
      <c r="O9" s="42" t="e">
        <f>'C завтраками| Bed and breakfast'!#REF!*0.9</f>
        <v>#REF!</v>
      </c>
      <c r="P9" s="42" t="e">
        <f>'C завтраками| Bed and breakfast'!#REF!*0.9</f>
        <v>#REF!</v>
      </c>
      <c r="Q9" s="42" t="e">
        <f>'C завтраками| Bed and breakfast'!#REF!*0.9</f>
        <v>#REF!</v>
      </c>
      <c r="R9" s="42" t="e">
        <f>'C завтраками| Bed and breakfast'!#REF!*0.9</f>
        <v>#REF!</v>
      </c>
      <c r="S9" s="42" t="e">
        <f>'C завтраками| Bed and breakfast'!#REF!*0.9</f>
        <v>#REF!</v>
      </c>
      <c r="T9" s="42" t="e">
        <f>'C завтраками| Bed and breakfast'!#REF!*0.9</f>
        <v>#REF!</v>
      </c>
      <c r="U9" s="42" t="e">
        <f>'C завтраками| Bed and breakfast'!#REF!*0.9</f>
        <v>#REF!</v>
      </c>
      <c r="V9" s="42" t="e">
        <f>'C завтраками| Bed and breakfast'!#REF!*0.9</f>
        <v>#REF!</v>
      </c>
      <c r="W9" s="42" t="e">
        <f>'C завтраками| Bed and breakfast'!#REF!*0.9</f>
        <v>#REF!</v>
      </c>
    </row>
    <row r="10" spans="1:23" s="53" customFormat="1" ht="12" x14ac:dyDescent="0.2">
      <c r="A10" s="42" t="s">
        <v>84</v>
      </c>
      <c r="B10" s="41"/>
      <c r="C10" s="41"/>
      <c r="D10" s="41"/>
      <c r="E10" s="42"/>
      <c r="F10" s="42"/>
      <c r="G10" s="42"/>
      <c r="H10" s="42"/>
      <c r="I10" s="42"/>
      <c r="J10" s="42"/>
      <c r="K10" s="42"/>
      <c r="L10" s="42"/>
      <c r="M10" s="42"/>
      <c r="N10" s="42"/>
      <c r="O10" s="42"/>
      <c r="P10" s="42"/>
      <c r="Q10" s="42"/>
      <c r="R10" s="42"/>
      <c r="S10" s="42"/>
      <c r="T10" s="42"/>
      <c r="U10" s="42"/>
      <c r="V10" s="42"/>
      <c r="W10" s="42"/>
    </row>
    <row r="11" spans="1:23" s="53" customFormat="1" ht="12" x14ac:dyDescent="0.2">
      <c r="A11" s="88">
        <f>A8</f>
        <v>1</v>
      </c>
      <c r="B11" s="42">
        <f t="shared" ref="B11:D12" si="0">B8+3000</f>
        <v>13200</v>
      </c>
      <c r="C11" s="42">
        <f t="shared" si="0"/>
        <v>14000</v>
      </c>
      <c r="D11" s="42">
        <f t="shared" si="0"/>
        <v>13200</v>
      </c>
      <c r="E11" s="42" t="e">
        <f>'C завтраками| Bed and breakfast'!#REF!*0.9</f>
        <v>#REF!</v>
      </c>
      <c r="F11" s="42" t="e">
        <f>'C завтраками| Bed and breakfast'!#REF!*0.9</f>
        <v>#REF!</v>
      </c>
      <c r="G11" s="42" t="e">
        <f>'C завтраками| Bed and breakfast'!#REF!*0.9</f>
        <v>#REF!</v>
      </c>
      <c r="H11" s="42" t="e">
        <f>'C завтраками| Bed and breakfast'!#REF!*0.9</f>
        <v>#REF!</v>
      </c>
      <c r="I11" s="42" t="e">
        <f>'C завтраками| Bed and breakfast'!#REF!*0.9</f>
        <v>#REF!</v>
      </c>
      <c r="J11" s="42" t="e">
        <f>'C завтраками| Bed and breakfast'!#REF!*0.9</f>
        <v>#REF!</v>
      </c>
      <c r="K11" s="42" t="e">
        <f>'C завтраками| Bed and breakfast'!#REF!*0.9</f>
        <v>#REF!</v>
      </c>
      <c r="L11" s="42" t="e">
        <f>'C завтраками| Bed and breakfast'!#REF!*0.9</f>
        <v>#REF!</v>
      </c>
      <c r="M11" s="42" t="e">
        <f>'C завтраками| Bed and breakfast'!#REF!*0.9</f>
        <v>#REF!</v>
      </c>
      <c r="N11" s="42" t="e">
        <f>'C завтраками| Bed and breakfast'!#REF!*0.9</f>
        <v>#REF!</v>
      </c>
      <c r="O11" s="42" t="e">
        <f>'C завтраками| Bed and breakfast'!#REF!*0.9</f>
        <v>#REF!</v>
      </c>
      <c r="P11" s="42" t="e">
        <f>'C завтраками| Bed and breakfast'!#REF!*0.9</f>
        <v>#REF!</v>
      </c>
      <c r="Q11" s="42" t="e">
        <f>'C завтраками| Bed and breakfast'!#REF!*0.9</f>
        <v>#REF!</v>
      </c>
      <c r="R11" s="42" t="e">
        <f>'C завтраками| Bed and breakfast'!#REF!*0.9</f>
        <v>#REF!</v>
      </c>
      <c r="S11" s="42" t="e">
        <f>'C завтраками| Bed and breakfast'!#REF!*0.9</f>
        <v>#REF!</v>
      </c>
      <c r="T11" s="42" t="e">
        <f>'C завтраками| Bed and breakfast'!#REF!*0.9</f>
        <v>#REF!</v>
      </c>
      <c r="U11" s="42" t="e">
        <f>'C завтраками| Bed and breakfast'!#REF!*0.9</f>
        <v>#REF!</v>
      </c>
      <c r="V11" s="42" t="e">
        <f>'C завтраками| Bed and breakfast'!#REF!*0.9</f>
        <v>#REF!</v>
      </c>
      <c r="W11" s="42" t="e">
        <f>'C завтраками| Bed and breakfast'!#REF!*0.9</f>
        <v>#REF!</v>
      </c>
    </row>
    <row r="12" spans="1:23" s="53" customFormat="1" ht="12" x14ac:dyDescent="0.2">
      <c r="A12" s="88">
        <f>A9</f>
        <v>2</v>
      </c>
      <c r="B12" s="42">
        <f t="shared" si="0"/>
        <v>14200</v>
      </c>
      <c r="C12" s="42">
        <f t="shared" si="0"/>
        <v>15000</v>
      </c>
      <c r="D12" s="42">
        <f t="shared" si="0"/>
        <v>14200</v>
      </c>
      <c r="E12" s="42" t="e">
        <f>'C завтраками| Bed and breakfast'!#REF!*0.9</f>
        <v>#REF!</v>
      </c>
      <c r="F12" s="42" t="e">
        <f>'C завтраками| Bed and breakfast'!#REF!*0.9</f>
        <v>#REF!</v>
      </c>
      <c r="G12" s="42" t="e">
        <f>'C завтраками| Bed and breakfast'!#REF!*0.9</f>
        <v>#REF!</v>
      </c>
      <c r="H12" s="42" t="e">
        <f>'C завтраками| Bed and breakfast'!#REF!*0.9</f>
        <v>#REF!</v>
      </c>
      <c r="I12" s="42" t="e">
        <f>'C завтраками| Bed and breakfast'!#REF!*0.9</f>
        <v>#REF!</v>
      </c>
      <c r="J12" s="42" t="e">
        <f>'C завтраками| Bed and breakfast'!#REF!*0.9</f>
        <v>#REF!</v>
      </c>
      <c r="K12" s="42" t="e">
        <f>'C завтраками| Bed and breakfast'!#REF!*0.9</f>
        <v>#REF!</v>
      </c>
      <c r="L12" s="42" t="e">
        <f>'C завтраками| Bed and breakfast'!#REF!*0.9</f>
        <v>#REF!</v>
      </c>
      <c r="M12" s="42" t="e">
        <f>'C завтраками| Bed and breakfast'!#REF!*0.9</f>
        <v>#REF!</v>
      </c>
      <c r="N12" s="42" t="e">
        <f>'C завтраками| Bed and breakfast'!#REF!*0.9</f>
        <v>#REF!</v>
      </c>
      <c r="O12" s="42" t="e">
        <f>'C завтраками| Bed and breakfast'!#REF!*0.9</f>
        <v>#REF!</v>
      </c>
      <c r="P12" s="42" t="e">
        <f>'C завтраками| Bed and breakfast'!#REF!*0.9</f>
        <v>#REF!</v>
      </c>
      <c r="Q12" s="42" t="e">
        <f>'C завтраками| Bed and breakfast'!#REF!*0.9</f>
        <v>#REF!</v>
      </c>
      <c r="R12" s="42" t="e">
        <f>'C завтраками| Bed and breakfast'!#REF!*0.9</f>
        <v>#REF!</v>
      </c>
      <c r="S12" s="42" t="e">
        <f>'C завтраками| Bed and breakfast'!#REF!*0.9</f>
        <v>#REF!</v>
      </c>
      <c r="T12" s="42" t="e">
        <f>'C завтраками| Bed and breakfast'!#REF!*0.9</f>
        <v>#REF!</v>
      </c>
      <c r="U12" s="42" t="e">
        <f>'C завтраками| Bed and breakfast'!#REF!*0.9</f>
        <v>#REF!</v>
      </c>
      <c r="V12" s="42" t="e">
        <f>'C завтраками| Bed and breakfast'!#REF!*0.9</f>
        <v>#REF!</v>
      </c>
      <c r="W12" s="42" t="e">
        <f>'C завтраками| Bed and breakfast'!#REF!*0.9</f>
        <v>#REF!</v>
      </c>
    </row>
    <row r="13" spans="1:23" s="53" customFormat="1" ht="12" x14ac:dyDescent="0.2">
      <c r="A13" s="42" t="s">
        <v>85</v>
      </c>
      <c r="B13" s="41"/>
      <c r="C13" s="41"/>
      <c r="D13" s="41"/>
      <c r="E13" s="42"/>
      <c r="F13" s="42"/>
      <c r="G13" s="42"/>
      <c r="H13" s="42"/>
      <c r="I13" s="42"/>
      <c r="J13" s="42"/>
      <c r="K13" s="42"/>
      <c r="L13" s="42"/>
      <c r="M13" s="42"/>
      <c r="N13" s="42"/>
      <c r="O13" s="42"/>
      <c r="P13" s="42"/>
      <c r="Q13" s="42"/>
      <c r="R13" s="42"/>
      <c r="S13" s="42"/>
      <c r="T13" s="42"/>
      <c r="U13" s="42"/>
      <c r="V13" s="42"/>
      <c r="W13" s="42"/>
    </row>
    <row r="14" spans="1:23" s="53" customFormat="1" ht="12" x14ac:dyDescent="0.2">
      <c r="A14" s="88">
        <f>A8</f>
        <v>1</v>
      </c>
      <c r="B14" s="42">
        <f>B8+4000</f>
        <v>14200</v>
      </c>
      <c r="C14" s="42">
        <f>C8+4000</f>
        <v>15000</v>
      </c>
      <c r="D14" s="42">
        <f>D8+4000</f>
        <v>14200</v>
      </c>
      <c r="E14" s="42" t="e">
        <f>'C завтраками| Bed and breakfast'!#REF!*0.9</f>
        <v>#REF!</v>
      </c>
      <c r="F14" s="42" t="e">
        <f>'C завтраками| Bed and breakfast'!#REF!*0.9</f>
        <v>#REF!</v>
      </c>
      <c r="G14" s="42" t="e">
        <f>'C завтраками| Bed and breakfast'!#REF!*0.9</f>
        <v>#REF!</v>
      </c>
      <c r="H14" s="42" t="e">
        <f>'C завтраками| Bed and breakfast'!#REF!*0.9</f>
        <v>#REF!</v>
      </c>
      <c r="I14" s="42" t="e">
        <f>'C завтраками| Bed and breakfast'!#REF!*0.9</f>
        <v>#REF!</v>
      </c>
      <c r="J14" s="42" t="e">
        <f>'C завтраками| Bed and breakfast'!#REF!*0.9</f>
        <v>#REF!</v>
      </c>
      <c r="K14" s="42" t="e">
        <f>'C завтраками| Bed and breakfast'!#REF!*0.9</f>
        <v>#REF!</v>
      </c>
      <c r="L14" s="42" t="e">
        <f>'C завтраками| Bed and breakfast'!#REF!*0.9</f>
        <v>#REF!</v>
      </c>
      <c r="M14" s="42" t="e">
        <f>'C завтраками| Bed and breakfast'!#REF!*0.9</f>
        <v>#REF!</v>
      </c>
      <c r="N14" s="42" t="e">
        <f>'C завтраками| Bed and breakfast'!#REF!*0.9</f>
        <v>#REF!</v>
      </c>
      <c r="O14" s="42" t="e">
        <f>'C завтраками| Bed and breakfast'!#REF!*0.9</f>
        <v>#REF!</v>
      </c>
      <c r="P14" s="42" t="e">
        <f>'C завтраками| Bed and breakfast'!#REF!*0.9</f>
        <v>#REF!</v>
      </c>
      <c r="Q14" s="42" t="e">
        <f>'C завтраками| Bed and breakfast'!#REF!*0.9</f>
        <v>#REF!</v>
      </c>
      <c r="R14" s="42" t="e">
        <f>'C завтраками| Bed and breakfast'!#REF!*0.9</f>
        <v>#REF!</v>
      </c>
      <c r="S14" s="42" t="e">
        <f>'C завтраками| Bed and breakfast'!#REF!*0.9</f>
        <v>#REF!</v>
      </c>
      <c r="T14" s="42" t="e">
        <f>'C завтраками| Bed and breakfast'!#REF!*0.9</f>
        <v>#REF!</v>
      </c>
      <c r="U14" s="42" t="e">
        <f>'C завтраками| Bed and breakfast'!#REF!*0.9</f>
        <v>#REF!</v>
      </c>
      <c r="V14" s="42" t="e">
        <f>'C завтраками| Bed and breakfast'!#REF!*0.9</f>
        <v>#REF!</v>
      </c>
      <c r="W14" s="42" t="e">
        <f>'C завтраками| Bed and breakfast'!#REF!*0.9</f>
        <v>#REF!</v>
      </c>
    </row>
    <row r="15" spans="1:23" s="53" customFormat="1" ht="12" x14ac:dyDescent="0.2">
      <c r="A15" s="88">
        <f>A9</f>
        <v>2</v>
      </c>
      <c r="B15" s="42">
        <f>B14+1000</f>
        <v>15200</v>
      </c>
      <c r="C15" s="42">
        <f>C14+1000</f>
        <v>16000</v>
      </c>
      <c r="D15" s="42">
        <f>D14+1000</f>
        <v>15200</v>
      </c>
      <c r="E15" s="42" t="e">
        <f>'C завтраками| Bed and breakfast'!#REF!*0.9</f>
        <v>#REF!</v>
      </c>
      <c r="F15" s="42" t="e">
        <f>'C завтраками| Bed and breakfast'!#REF!*0.9</f>
        <v>#REF!</v>
      </c>
      <c r="G15" s="42" t="e">
        <f>'C завтраками| Bed and breakfast'!#REF!*0.9</f>
        <v>#REF!</v>
      </c>
      <c r="H15" s="42" t="e">
        <f>'C завтраками| Bed and breakfast'!#REF!*0.9</f>
        <v>#REF!</v>
      </c>
      <c r="I15" s="42" t="e">
        <f>'C завтраками| Bed and breakfast'!#REF!*0.9</f>
        <v>#REF!</v>
      </c>
      <c r="J15" s="42" t="e">
        <f>'C завтраками| Bed and breakfast'!#REF!*0.9</f>
        <v>#REF!</v>
      </c>
      <c r="K15" s="42" t="e">
        <f>'C завтраками| Bed and breakfast'!#REF!*0.9</f>
        <v>#REF!</v>
      </c>
      <c r="L15" s="42" t="e">
        <f>'C завтраками| Bed and breakfast'!#REF!*0.9</f>
        <v>#REF!</v>
      </c>
      <c r="M15" s="42" t="e">
        <f>'C завтраками| Bed and breakfast'!#REF!*0.9</f>
        <v>#REF!</v>
      </c>
      <c r="N15" s="42" t="e">
        <f>'C завтраками| Bed and breakfast'!#REF!*0.9</f>
        <v>#REF!</v>
      </c>
      <c r="O15" s="42" t="e">
        <f>'C завтраками| Bed and breakfast'!#REF!*0.9</f>
        <v>#REF!</v>
      </c>
      <c r="P15" s="42" t="e">
        <f>'C завтраками| Bed and breakfast'!#REF!*0.9</f>
        <v>#REF!</v>
      </c>
      <c r="Q15" s="42" t="e">
        <f>'C завтраками| Bed and breakfast'!#REF!*0.9</f>
        <v>#REF!</v>
      </c>
      <c r="R15" s="42" t="e">
        <f>'C завтраками| Bed and breakfast'!#REF!*0.9</f>
        <v>#REF!</v>
      </c>
      <c r="S15" s="42" t="e">
        <f>'C завтраками| Bed and breakfast'!#REF!*0.9</f>
        <v>#REF!</v>
      </c>
      <c r="T15" s="42" t="e">
        <f>'C завтраками| Bed and breakfast'!#REF!*0.9</f>
        <v>#REF!</v>
      </c>
      <c r="U15" s="42" t="e">
        <f>'C завтраками| Bed and breakfast'!#REF!*0.9</f>
        <v>#REF!</v>
      </c>
      <c r="V15" s="42" t="e">
        <f>'C завтраками| Bed and breakfast'!#REF!*0.9</f>
        <v>#REF!</v>
      </c>
      <c r="W15" s="42" t="e">
        <f>'C завтраками| Bed and breakfast'!#REF!*0.9</f>
        <v>#REF!</v>
      </c>
    </row>
    <row r="16" spans="1:23" s="53" customFormat="1" ht="12" x14ac:dyDescent="0.2">
      <c r="A16" s="89"/>
      <c r="B16" s="89"/>
      <c r="C16" s="89"/>
      <c r="D16" s="89"/>
      <c r="E16" s="89"/>
      <c r="F16" s="89"/>
      <c r="G16" s="89"/>
      <c r="H16" s="89"/>
      <c r="I16" s="89"/>
      <c r="J16" s="89"/>
      <c r="K16" s="89"/>
      <c r="L16" s="89"/>
      <c r="M16" s="89"/>
      <c r="N16" s="89"/>
      <c r="O16" s="89"/>
      <c r="P16" s="89"/>
      <c r="Q16" s="89"/>
      <c r="R16" s="89"/>
      <c r="S16" s="89"/>
      <c r="T16" s="89"/>
      <c r="U16" s="89"/>
      <c r="V16" s="89"/>
      <c r="W16" s="89"/>
    </row>
    <row r="17" spans="1:49" s="48" customFormat="1" ht="19.5" customHeight="1" x14ac:dyDescent="0.2">
      <c r="A17" s="111" t="s">
        <v>100</v>
      </c>
      <c r="B17" s="85">
        <v>44409</v>
      </c>
      <c r="C17" s="85">
        <v>44414</v>
      </c>
      <c r="D17" s="85">
        <v>44416</v>
      </c>
      <c r="E17" s="101" t="e">
        <f>E5</f>
        <v>#REF!</v>
      </c>
      <c r="F17" s="101" t="e">
        <f t="shared" ref="E17:H18" si="1">F5</f>
        <v>#REF!</v>
      </c>
      <c r="G17" s="101" t="e">
        <f t="shared" si="1"/>
        <v>#REF!</v>
      </c>
      <c r="H17" s="101" t="e">
        <f t="shared" si="1"/>
        <v>#REF!</v>
      </c>
      <c r="I17" s="131" t="e">
        <f t="shared" ref="I17:T17" si="2">I5</f>
        <v>#REF!</v>
      </c>
      <c r="J17" s="101" t="e">
        <f t="shared" si="2"/>
        <v>#REF!</v>
      </c>
      <c r="K17" s="92" t="e">
        <f t="shared" si="2"/>
        <v>#REF!</v>
      </c>
      <c r="L17" s="92"/>
      <c r="M17" s="92" t="e">
        <f t="shared" si="2"/>
        <v>#REF!</v>
      </c>
      <c r="N17" s="92" t="e">
        <f t="shared" si="2"/>
        <v>#REF!</v>
      </c>
      <c r="O17" s="92" t="e">
        <f t="shared" si="2"/>
        <v>#REF!</v>
      </c>
      <c r="P17" s="101" t="e">
        <f t="shared" si="2"/>
        <v>#REF!</v>
      </c>
      <c r="Q17" s="101" t="e">
        <f t="shared" si="2"/>
        <v>#REF!</v>
      </c>
      <c r="R17" s="101" t="e">
        <f t="shared" si="2"/>
        <v>#REF!</v>
      </c>
      <c r="S17" s="101" t="e">
        <f t="shared" si="2"/>
        <v>#REF!</v>
      </c>
      <c r="T17" s="92" t="e">
        <f t="shared" si="2"/>
        <v>#REF!</v>
      </c>
      <c r="U17" s="133" t="e">
        <f t="shared" ref="U17:W17" si="3">U5</f>
        <v>#REF!</v>
      </c>
      <c r="V17" s="92" t="e">
        <f t="shared" si="3"/>
        <v>#REF!</v>
      </c>
      <c r="W17" s="92" t="e">
        <f t="shared" si="3"/>
        <v>#REF!</v>
      </c>
    </row>
    <row r="18" spans="1:49" s="48" customFormat="1" ht="12.6" customHeight="1" x14ac:dyDescent="0.2">
      <c r="A18" s="90" t="s">
        <v>64</v>
      </c>
      <c r="B18" s="84">
        <v>44413</v>
      </c>
      <c r="C18" s="84">
        <v>44415</v>
      </c>
      <c r="D18" s="84">
        <v>44420</v>
      </c>
      <c r="E18" s="102" t="e">
        <f t="shared" si="1"/>
        <v>#REF!</v>
      </c>
      <c r="F18" s="102" t="e">
        <f t="shared" si="1"/>
        <v>#REF!</v>
      </c>
      <c r="G18" s="102" t="e">
        <f t="shared" si="1"/>
        <v>#REF!</v>
      </c>
      <c r="H18" s="102" t="e">
        <f t="shared" si="1"/>
        <v>#REF!</v>
      </c>
      <c r="I18" s="132" t="e">
        <f t="shared" ref="I18:T18" si="4">I6</f>
        <v>#REF!</v>
      </c>
      <c r="J18" s="101" t="e">
        <f t="shared" si="4"/>
        <v>#REF!</v>
      </c>
      <c r="K18" s="101" t="e">
        <f t="shared" si="4"/>
        <v>#REF!</v>
      </c>
      <c r="L18" s="101" t="e">
        <f t="shared" si="4"/>
        <v>#REF!</v>
      </c>
      <c r="M18" s="103" t="e">
        <f t="shared" si="4"/>
        <v>#REF!</v>
      </c>
      <c r="N18" s="101" t="e">
        <f t="shared" si="4"/>
        <v>#REF!</v>
      </c>
      <c r="O18" s="92" t="e">
        <f t="shared" si="4"/>
        <v>#REF!</v>
      </c>
      <c r="P18" s="102" t="e">
        <f t="shared" si="4"/>
        <v>#REF!</v>
      </c>
      <c r="Q18" s="102" t="e">
        <f t="shared" si="4"/>
        <v>#REF!</v>
      </c>
      <c r="R18" s="102" t="e">
        <f t="shared" si="4"/>
        <v>#REF!</v>
      </c>
      <c r="S18" s="102" t="e">
        <f t="shared" si="4"/>
        <v>#REF!</v>
      </c>
      <c r="T18" s="92" t="e">
        <f t="shared" si="4"/>
        <v>#REF!</v>
      </c>
      <c r="U18" s="133" t="e">
        <f t="shared" ref="U18:W18" si="5">U6</f>
        <v>#REF!</v>
      </c>
      <c r="V18" s="92" t="e">
        <f t="shared" si="5"/>
        <v>#REF!</v>
      </c>
      <c r="W18" s="92" t="e">
        <f t="shared" si="5"/>
        <v>#REF!</v>
      </c>
    </row>
    <row r="19" spans="1:49" s="44" customFormat="1" ht="12" x14ac:dyDescent="0.2">
      <c r="A19" s="42" t="s">
        <v>83</v>
      </c>
      <c r="B19" s="87"/>
      <c r="C19" s="87"/>
      <c r="D19" s="87"/>
      <c r="E19" s="87"/>
      <c r="F19" s="87"/>
      <c r="G19" s="87"/>
      <c r="H19" s="87"/>
      <c r="I19" s="87"/>
      <c r="J19" s="87"/>
      <c r="K19" s="87"/>
      <c r="L19" s="87"/>
      <c r="M19" s="87"/>
      <c r="N19" s="87"/>
      <c r="O19" s="87"/>
      <c r="P19" s="87"/>
      <c r="Q19" s="87"/>
      <c r="R19" s="87"/>
      <c r="S19" s="87"/>
      <c r="T19" s="87"/>
      <c r="U19" s="87"/>
      <c r="V19" s="87"/>
      <c r="W19" s="87"/>
    </row>
    <row r="20" spans="1:49" s="50" customFormat="1" ht="12" x14ac:dyDescent="0.2">
      <c r="A20" s="88">
        <v>1</v>
      </c>
      <c r="B20" s="91">
        <f t="shared" ref="B20:D21" si="6">B8*0.75</f>
        <v>7650</v>
      </c>
      <c r="C20" s="91">
        <f t="shared" si="6"/>
        <v>8250</v>
      </c>
      <c r="D20" s="91">
        <f t="shared" si="6"/>
        <v>7650</v>
      </c>
      <c r="E20" s="94" t="e">
        <f>ROUNDUP(E8*0.87,)</f>
        <v>#REF!</v>
      </c>
      <c r="F20" s="94" t="e">
        <f t="shared" ref="F20:H26" si="7">ROUNDUP(F8*0.87,)</f>
        <v>#REF!</v>
      </c>
      <c r="G20" s="94" t="e">
        <f t="shared" si="7"/>
        <v>#REF!</v>
      </c>
      <c r="H20" s="94" t="e">
        <f t="shared" si="7"/>
        <v>#REF!</v>
      </c>
      <c r="I20" s="94" t="e">
        <f t="shared" ref="I20:T20" si="8">ROUNDUP(I8*0.87,)</f>
        <v>#REF!</v>
      </c>
      <c r="J20" s="94" t="e">
        <f t="shared" si="8"/>
        <v>#REF!</v>
      </c>
      <c r="K20" s="94" t="e">
        <f t="shared" si="8"/>
        <v>#REF!</v>
      </c>
      <c r="L20" s="94" t="e">
        <f t="shared" si="8"/>
        <v>#REF!</v>
      </c>
      <c r="M20" s="94" t="e">
        <f t="shared" si="8"/>
        <v>#REF!</v>
      </c>
      <c r="N20" s="94" t="e">
        <f t="shared" si="8"/>
        <v>#REF!</v>
      </c>
      <c r="O20" s="94" t="e">
        <f t="shared" si="8"/>
        <v>#REF!</v>
      </c>
      <c r="P20" s="94" t="e">
        <f t="shared" si="8"/>
        <v>#REF!</v>
      </c>
      <c r="Q20" s="94" t="e">
        <f t="shared" si="8"/>
        <v>#REF!</v>
      </c>
      <c r="R20" s="94" t="e">
        <f t="shared" si="8"/>
        <v>#REF!</v>
      </c>
      <c r="S20" s="94" t="e">
        <f t="shared" si="8"/>
        <v>#REF!</v>
      </c>
      <c r="T20" s="94" t="e">
        <f t="shared" si="8"/>
        <v>#REF!</v>
      </c>
      <c r="U20" s="94" t="e">
        <f t="shared" ref="U20:W20" si="9">ROUNDUP(U8*0.87,)</f>
        <v>#REF!</v>
      </c>
      <c r="V20" s="94" t="e">
        <f t="shared" si="9"/>
        <v>#REF!</v>
      </c>
      <c r="W20" s="94" t="e">
        <f t="shared" si="9"/>
        <v>#REF!</v>
      </c>
    </row>
    <row r="21" spans="1:49" s="50" customFormat="1" ht="12" x14ac:dyDescent="0.2">
      <c r="A21" s="88">
        <v>2</v>
      </c>
      <c r="B21" s="91">
        <f t="shared" si="6"/>
        <v>8400</v>
      </c>
      <c r="C21" s="91">
        <f t="shared" si="6"/>
        <v>9000</v>
      </c>
      <c r="D21" s="91">
        <f t="shared" si="6"/>
        <v>8400</v>
      </c>
      <c r="E21" s="94" t="e">
        <f>ROUNDUP(E9*0.87,)</f>
        <v>#REF!</v>
      </c>
      <c r="F21" s="94" t="e">
        <f t="shared" ref="F21:H21" si="10">ROUNDUP(F9*0.87,)</f>
        <v>#REF!</v>
      </c>
      <c r="G21" s="94" t="e">
        <f t="shared" si="10"/>
        <v>#REF!</v>
      </c>
      <c r="H21" s="94" t="e">
        <f t="shared" si="10"/>
        <v>#REF!</v>
      </c>
      <c r="I21" s="94" t="e">
        <f t="shared" ref="I21:T21" si="11">ROUNDUP(I9*0.87,)</f>
        <v>#REF!</v>
      </c>
      <c r="J21" s="94" t="e">
        <f t="shared" si="11"/>
        <v>#REF!</v>
      </c>
      <c r="K21" s="94" t="e">
        <f t="shared" si="11"/>
        <v>#REF!</v>
      </c>
      <c r="L21" s="94" t="e">
        <f t="shared" si="11"/>
        <v>#REF!</v>
      </c>
      <c r="M21" s="94" t="e">
        <f t="shared" si="11"/>
        <v>#REF!</v>
      </c>
      <c r="N21" s="94" t="e">
        <f t="shared" si="11"/>
        <v>#REF!</v>
      </c>
      <c r="O21" s="94" t="e">
        <f t="shared" si="11"/>
        <v>#REF!</v>
      </c>
      <c r="P21" s="94" t="e">
        <f t="shared" si="11"/>
        <v>#REF!</v>
      </c>
      <c r="Q21" s="94" t="e">
        <f t="shared" si="11"/>
        <v>#REF!</v>
      </c>
      <c r="R21" s="94" t="e">
        <f t="shared" si="11"/>
        <v>#REF!</v>
      </c>
      <c r="S21" s="94" t="e">
        <f t="shared" si="11"/>
        <v>#REF!</v>
      </c>
      <c r="T21" s="94" t="e">
        <f t="shared" si="11"/>
        <v>#REF!</v>
      </c>
      <c r="U21" s="94" t="e">
        <f t="shared" ref="U21:W21" si="12">ROUNDUP(U9*0.87,)</f>
        <v>#REF!</v>
      </c>
      <c r="V21" s="94" t="e">
        <f t="shared" si="12"/>
        <v>#REF!</v>
      </c>
      <c r="W21" s="94" t="e">
        <f t="shared" si="12"/>
        <v>#REF!</v>
      </c>
    </row>
    <row r="22" spans="1:49" s="50" customFormat="1" ht="12" x14ac:dyDescent="0.2">
      <c r="A22" s="42" t="s">
        <v>84</v>
      </c>
      <c r="B22" s="91"/>
      <c r="C22" s="91"/>
      <c r="D22" s="91"/>
      <c r="E22" s="94"/>
      <c r="F22" s="94"/>
      <c r="G22" s="94"/>
      <c r="H22" s="94"/>
      <c r="I22" s="94"/>
      <c r="J22" s="94"/>
      <c r="K22" s="94"/>
      <c r="L22" s="94"/>
      <c r="M22" s="94"/>
      <c r="N22" s="94"/>
      <c r="O22" s="94"/>
      <c r="P22" s="94"/>
      <c r="Q22" s="94"/>
      <c r="R22" s="94"/>
      <c r="S22" s="94"/>
      <c r="T22" s="94"/>
      <c r="U22" s="94"/>
      <c r="V22" s="94"/>
      <c r="W22" s="94"/>
    </row>
    <row r="23" spans="1:49" s="50" customFormat="1" ht="12" x14ac:dyDescent="0.2">
      <c r="A23" s="88">
        <f>A20</f>
        <v>1</v>
      </c>
      <c r="B23" s="91">
        <f t="shared" ref="B23:D24" si="13">B11*0.75</f>
        <v>9900</v>
      </c>
      <c r="C23" s="91">
        <f t="shared" si="13"/>
        <v>10500</v>
      </c>
      <c r="D23" s="91">
        <f t="shared" si="13"/>
        <v>9900</v>
      </c>
      <c r="E23" s="94" t="e">
        <f>ROUNDUP(E11*0.87,)</f>
        <v>#REF!</v>
      </c>
      <c r="F23" s="94" t="e">
        <f t="shared" si="7"/>
        <v>#REF!</v>
      </c>
      <c r="G23" s="94" t="e">
        <f t="shared" si="7"/>
        <v>#REF!</v>
      </c>
      <c r="H23" s="94" t="e">
        <f t="shared" si="7"/>
        <v>#REF!</v>
      </c>
      <c r="I23" s="94" t="e">
        <f t="shared" ref="I23:T23" si="14">ROUNDUP(I11*0.87,)</f>
        <v>#REF!</v>
      </c>
      <c r="J23" s="94" t="e">
        <f t="shared" si="14"/>
        <v>#REF!</v>
      </c>
      <c r="K23" s="94" t="e">
        <f t="shared" si="14"/>
        <v>#REF!</v>
      </c>
      <c r="L23" s="94" t="e">
        <f t="shared" si="14"/>
        <v>#REF!</v>
      </c>
      <c r="M23" s="94" t="e">
        <f t="shared" si="14"/>
        <v>#REF!</v>
      </c>
      <c r="N23" s="94" t="e">
        <f t="shared" si="14"/>
        <v>#REF!</v>
      </c>
      <c r="O23" s="94" t="e">
        <f t="shared" si="14"/>
        <v>#REF!</v>
      </c>
      <c r="P23" s="94" t="e">
        <f t="shared" si="14"/>
        <v>#REF!</v>
      </c>
      <c r="Q23" s="94" t="e">
        <f t="shared" si="14"/>
        <v>#REF!</v>
      </c>
      <c r="R23" s="94" t="e">
        <f t="shared" si="14"/>
        <v>#REF!</v>
      </c>
      <c r="S23" s="94" t="e">
        <f t="shared" si="14"/>
        <v>#REF!</v>
      </c>
      <c r="T23" s="94" t="e">
        <f t="shared" si="14"/>
        <v>#REF!</v>
      </c>
      <c r="U23" s="94" t="e">
        <f t="shared" ref="U23:W23" si="15">ROUNDUP(U11*0.87,)</f>
        <v>#REF!</v>
      </c>
      <c r="V23" s="94" t="e">
        <f t="shared" si="15"/>
        <v>#REF!</v>
      </c>
      <c r="W23" s="94" t="e">
        <f t="shared" si="15"/>
        <v>#REF!</v>
      </c>
    </row>
    <row r="24" spans="1:49" s="50" customFormat="1" ht="12" x14ac:dyDescent="0.2">
      <c r="A24" s="88">
        <f>A21</f>
        <v>2</v>
      </c>
      <c r="B24" s="91">
        <f t="shared" si="13"/>
        <v>10650</v>
      </c>
      <c r="C24" s="91">
        <f t="shared" si="13"/>
        <v>11250</v>
      </c>
      <c r="D24" s="91">
        <f t="shared" si="13"/>
        <v>10650</v>
      </c>
      <c r="E24" s="94" t="e">
        <f>ROUNDUP(E12*0.87,)</f>
        <v>#REF!</v>
      </c>
      <c r="F24" s="94" t="e">
        <f t="shared" si="7"/>
        <v>#REF!</v>
      </c>
      <c r="G24" s="94" t="e">
        <f t="shared" si="7"/>
        <v>#REF!</v>
      </c>
      <c r="H24" s="94" t="e">
        <f t="shared" si="7"/>
        <v>#REF!</v>
      </c>
      <c r="I24" s="94" t="e">
        <f t="shared" ref="I24:T24" si="16">ROUNDUP(I12*0.87,)</f>
        <v>#REF!</v>
      </c>
      <c r="J24" s="94" t="e">
        <f t="shared" si="16"/>
        <v>#REF!</v>
      </c>
      <c r="K24" s="94" t="e">
        <f t="shared" si="16"/>
        <v>#REF!</v>
      </c>
      <c r="L24" s="94" t="e">
        <f t="shared" si="16"/>
        <v>#REF!</v>
      </c>
      <c r="M24" s="94" t="e">
        <f t="shared" si="16"/>
        <v>#REF!</v>
      </c>
      <c r="N24" s="94" t="e">
        <f t="shared" si="16"/>
        <v>#REF!</v>
      </c>
      <c r="O24" s="94" t="e">
        <f t="shared" si="16"/>
        <v>#REF!</v>
      </c>
      <c r="P24" s="94" t="e">
        <f t="shared" si="16"/>
        <v>#REF!</v>
      </c>
      <c r="Q24" s="94" t="e">
        <f t="shared" si="16"/>
        <v>#REF!</v>
      </c>
      <c r="R24" s="94" t="e">
        <f t="shared" si="16"/>
        <v>#REF!</v>
      </c>
      <c r="S24" s="94" t="e">
        <f t="shared" si="16"/>
        <v>#REF!</v>
      </c>
      <c r="T24" s="94" t="e">
        <f t="shared" si="16"/>
        <v>#REF!</v>
      </c>
      <c r="U24" s="94" t="e">
        <f t="shared" ref="U24:W24" si="17">ROUNDUP(U12*0.87,)</f>
        <v>#REF!</v>
      </c>
      <c r="V24" s="94" t="e">
        <f t="shared" si="17"/>
        <v>#REF!</v>
      </c>
      <c r="W24" s="94" t="e">
        <f t="shared" si="17"/>
        <v>#REF!</v>
      </c>
    </row>
    <row r="25" spans="1:49" s="50" customFormat="1" ht="12" x14ac:dyDescent="0.2">
      <c r="A25" s="42" t="s">
        <v>85</v>
      </c>
      <c r="B25" s="91"/>
      <c r="C25" s="91"/>
      <c r="D25" s="91"/>
      <c r="E25" s="94"/>
      <c r="F25" s="94"/>
      <c r="G25" s="94"/>
      <c r="H25" s="94"/>
      <c r="I25" s="94"/>
      <c r="J25" s="94"/>
      <c r="K25" s="94"/>
      <c r="L25" s="94"/>
      <c r="M25" s="94"/>
      <c r="N25" s="94"/>
      <c r="O25" s="94"/>
      <c r="P25" s="94"/>
      <c r="Q25" s="94"/>
      <c r="R25" s="94"/>
      <c r="S25" s="94"/>
      <c r="T25" s="94"/>
      <c r="U25" s="94"/>
      <c r="V25" s="94"/>
      <c r="W25" s="94"/>
    </row>
    <row r="26" spans="1:49" s="50" customFormat="1" ht="12" x14ac:dyDescent="0.2">
      <c r="A26" s="88">
        <f>A20</f>
        <v>1</v>
      </c>
      <c r="B26" s="91">
        <f t="shared" ref="B26:D27" si="18">B14*0.75</f>
        <v>10650</v>
      </c>
      <c r="C26" s="91">
        <f t="shared" si="18"/>
        <v>11250</v>
      </c>
      <c r="D26" s="91">
        <f t="shared" si="18"/>
        <v>10650</v>
      </c>
      <c r="E26" s="94" t="e">
        <f>ROUNDUP(E14*0.87,)</f>
        <v>#REF!</v>
      </c>
      <c r="F26" s="94" t="e">
        <f t="shared" si="7"/>
        <v>#REF!</v>
      </c>
      <c r="G26" s="94" t="e">
        <f t="shared" si="7"/>
        <v>#REF!</v>
      </c>
      <c r="H26" s="94" t="e">
        <f t="shared" si="7"/>
        <v>#REF!</v>
      </c>
      <c r="I26" s="94" t="e">
        <f t="shared" ref="I26:T26" si="19">ROUNDUP(I14*0.87,)</f>
        <v>#REF!</v>
      </c>
      <c r="J26" s="94" t="e">
        <f t="shared" si="19"/>
        <v>#REF!</v>
      </c>
      <c r="K26" s="94" t="e">
        <f t="shared" si="19"/>
        <v>#REF!</v>
      </c>
      <c r="L26" s="94" t="e">
        <f t="shared" si="19"/>
        <v>#REF!</v>
      </c>
      <c r="M26" s="94" t="e">
        <f t="shared" si="19"/>
        <v>#REF!</v>
      </c>
      <c r="N26" s="94" t="e">
        <f t="shared" si="19"/>
        <v>#REF!</v>
      </c>
      <c r="O26" s="94" t="e">
        <f t="shared" si="19"/>
        <v>#REF!</v>
      </c>
      <c r="P26" s="94" t="e">
        <f t="shared" si="19"/>
        <v>#REF!</v>
      </c>
      <c r="Q26" s="94" t="e">
        <f t="shared" si="19"/>
        <v>#REF!</v>
      </c>
      <c r="R26" s="94" t="e">
        <f t="shared" si="19"/>
        <v>#REF!</v>
      </c>
      <c r="S26" s="94" t="e">
        <f t="shared" si="19"/>
        <v>#REF!</v>
      </c>
      <c r="T26" s="94" t="e">
        <f t="shared" si="19"/>
        <v>#REF!</v>
      </c>
      <c r="U26" s="94" t="e">
        <f t="shared" ref="U26:W26" si="20">ROUNDUP(U14*0.87,)</f>
        <v>#REF!</v>
      </c>
      <c r="V26" s="94" t="e">
        <f t="shared" si="20"/>
        <v>#REF!</v>
      </c>
      <c r="W26" s="94" t="e">
        <f t="shared" si="20"/>
        <v>#REF!</v>
      </c>
    </row>
    <row r="27" spans="1:49" s="50" customFormat="1" ht="12" x14ac:dyDescent="0.2">
      <c r="A27" s="88">
        <f>A21</f>
        <v>2</v>
      </c>
      <c r="B27" s="91">
        <f t="shared" si="18"/>
        <v>11400</v>
      </c>
      <c r="C27" s="91">
        <f t="shared" si="18"/>
        <v>12000</v>
      </c>
      <c r="D27" s="91">
        <f t="shared" si="18"/>
        <v>11400</v>
      </c>
      <c r="E27" s="94" t="e">
        <f>ROUNDUP(E15*0.87,)</f>
        <v>#REF!</v>
      </c>
      <c r="F27" s="94" t="e">
        <f t="shared" ref="F27:H27" si="21">ROUNDUP(F15*0.87,)</f>
        <v>#REF!</v>
      </c>
      <c r="G27" s="94" t="e">
        <f t="shared" si="21"/>
        <v>#REF!</v>
      </c>
      <c r="H27" s="94" t="e">
        <f t="shared" si="21"/>
        <v>#REF!</v>
      </c>
      <c r="I27" s="94" t="e">
        <f t="shared" ref="I27:T27" si="22">ROUNDUP(I15*0.87,)</f>
        <v>#REF!</v>
      </c>
      <c r="J27" s="94" t="e">
        <f t="shared" si="22"/>
        <v>#REF!</v>
      </c>
      <c r="K27" s="94" t="e">
        <f t="shared" si="22"/>
        <v>#REF!</v>
      </c>
      <c r="L27" s="94" t="e">
        <f t="shared" si="22"/>
        <v>#REF!</v>
      </c>
      <c r="M27" s="94" t="e">
        <f t="shared" si="22"/>
        <v>#REF!</v>
      </c>
      <c r="N27" s="94" t="e">
        <f t="shared" si="22"/>
        <v>#REF!</v>
      </c>
      <c r="O27" s="94" t="e">
        <f t="shared" si="22"/>
        <v>#REF!</v>
      </c>
      <c r="P27" s="94" t="e">
        <f t="shared" si="22"/>
        <v>#REF!</v>
      </c>
      <c r="Q27" s="94" t="e">
        <f t="shared" si="22"/>
        <v>#REF!</v>
      </c>
      <c r="R27" s="94" t="e">
        <f t="shared" si="22"/>
        <v>#REF!</v>
      </c>
      <c r="S27" s="94" t="e">
        <f t="shared" si="22"/>
        <v>#REF!</v>
      </c>
      <c r="T27" s="94" t="e">
        <f t="shared" si="22"/>
        <v>#REF!</v>
      </c>
      <c r="U27" s="94" t="e">
        <f t="shared" ref="U27:W27" si="23">ROUNDUP(U15*0.87,)</f>
        <v>#REF!</v>
      </c>
      <c r="V27" s="94" t="e">
        <f t="shared" si="23"/>
        <v>#REF!</v>
      </c>
      <c r="W27" s="94" t="e">
        <f t="shared" si="23"/>
        <v>#REF!</v>
      </c>
    </row>
    <row r="28" spans="1:49" ht="15" x14ac:dyDescent="0.2">
      <c r="A28" s="229" t="s">
        <v>117</v>
      </c>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row>
    <row r="29" spans="1:49" s="72" customFormat="1" ht="12" x14ac:dyDescent="0.2">
      <c r="A29" s="80" t="s">
        <v>71</v>
      </c>
      <c r="E29" s="83"/>
    </row>
    <row r="30" spans="1:49" s="72" customFormat="1" ht="12" x14ac:dyDescent="0.2">
      <c r="A30" s="61" t="s">
        <v>80</v>
      </c>
      <c r="B30" s="81"/>
      <c r="C30" s="81"/>
      <c r="D30" s="81"/>
      <c r="E30" s="109"/>
      <c r="F30" s="81"/>
      <c r="G30" s="81"/>
      <c r="H30" s="81"/>
      <c r="I30" s="81"/>
      <c r="J30" s="81"/>
      <c r="K30" s="81"/>
      <c r="L30" s="81"/>
      <c r="M30" s="81"/>
      <c r="N30" s="81"/>
      <c r="O30" s="81"/>
      <c r="P30" s="81"/>
      <c r="Q30" s="81"/>
      <c r="R30" s="81"/>
      <c r="S30" s="81"/>
      <c r="T30" s="82"/>
      <c r="U30" s="82"/>
      <c r="V30" s="82"/>
      <c r="W30" s="82"/>
      <c r="X30" s="82"/>
      <c r="Y30" s="82"/>
      <c r="Z30" s="82"/>
      <c r="AA30" s="82"/>
      <c r="AB30" s="82"/>
      <c r="AC30" s="82"/>
      <c r="AD30" s="82"/>
      <c r="AE30" s="82"/>
    </row>
    <row r="31" spans="1:49" s="72" customFormat="1" ht="12" x14ac:dyDescent="0.2">
      <c r="A31" s="61" t="s">
        <v>81</v>
      </c>
      <c r="B31" s="81"/>
      <c r="C31" s="81"/>
      <c r="D31" s="81"/>
      <c r="E31" s="109"/>
      <c r="F31" s="81"/>
      <c r="G31" s="81"/>
      <c r="H31" s="81"/>
      <c r="I31" s="81"/>
      <c r="J31" s="81"/>
      <c r="K31" s="81"/>
      <c r="L31" s="81"/>
      <c r="M31" s="81"/>
      <c r="N31" s="81"/>
      <c r="O31" s="81"/>
      <c r="P31" s="81"/>
      <c r="Q31" s="81"/>
      <c r="R31" s="81"/>
      <c r="S31" s="81"/>
      <c r="T31" s="82"/>
      <c r="U31" s="82"/>
      <c r="V31" s="82"/>
      <c r="W31" s="82"/>
      <c r="X31" s="82"/>
      <c r="Y31" s="82"/>
      <c r="Z31" s="82"/>
      <c r="AA31" s="82"/>
      <c r="AB31" s="82"/>
      <c r="AC31" s="82"/>
      <c r="AD31" s="82"/>
      <c r="AE31" s="82"/>
    </row>
    <row r="32" spans="1:49" s="72" customFormat="1" ht="12" x14ac:dyDescent="0.2">
      <c r="A32" s="3"/>
      <c r="E32" s="83"/>
    </row>
    <row r="33" spans="1:21" s="72" customFormat="1" ht="12" x14ac:dyDescent="0.2">
      <c r="A33" s="71" t="s">
        <v>66</v>
      </c>
      <c r="E33" s="83"/>
    </row>
    <row r="34" spans="1:21" s="72" customFormat="1" ht="12" x14ac:dyDescent="0.2">
      <c r="A34" s="63" t="s">
        <v>78</v>
      </c>
      <c r="E34" s="83"/>
    </row>
    <row r="35" spans="1:21" s="72" customFormat="1" ht="12" x14ac:dyDescent="0.2">
      <c r="A35" s="43" t="s">
        <v>67</v>
      </c>
      <c r="E35" s="83"/>
    </row>
    <row r="36" spans="1:21" s="72" customFormat="1" ht="12" x14ac:dyDescent="0.2">
      <c r="A36" s="43" t="s">
        <v>89</v>
      </c>
      <c r="E36" s="83"/>
    </row>
    <row r="37" spans="1:21" s="72" customFormat="1" ht="12" x14ac:dyDescent="0.2">
      <c r="A37" s="43" t="s">
        <v>68</v>
      </c>
      <c r="E37" s="83"/>
    </row>
    <row r="38" spans="1:21" s="72" customFormat="1" ht="24" x14ac:dyDescent="0.2">
      <c r="A38" s="46" t="s">
        <v>69</v>
      </c>
      <c r="E38" s="83"/>
    </row>
    <row r="39" spans="1:21" s="72" customFormat="1" ht="12" x14ac:dyDescent="0.2">
      <c r="A39" s="43" t="s">
        <v>79</v>
      </c>
      <c r="E39" s="83"/>
    </row>
    <row r="40" spans="1:21" s="72" customFormat="1" ht="24" x14ac:dyDescent="0.2">
      <c r="A40" s="54" t="s">
        <v>118</v>
      </c>
      <c r="E40" s="83"/>
    </row>
    <row r="41" spans="1:21" s="72" customFormat="1" ht="12" x14ac:dyDescent="0.2">
      <c r="A41" s="54"/>
      <c r="E41" s="83"/>
    </row>
    <row r="42" spans="1:21" s="72" customFormat="1" ht="25.5" x14ac:dyDescent="0.2">
      <c r="A42" s="64" t="s">
        <v>119</v>
      </c>
      <c r="E42" s="79"/>
      <c r="F42" s="79"/>
      <c r="G42" s="79"/>
      <c r="H42" s="79"/>
      <c r="I42" s="79"/>
      <c r="J42" s="79"/>
      <c r="K42" s="79"/>
      <c r="L42" s="79"/>
      <c r="M42" s="79"/>
      <c r="N42" s="79"/>
      <c r="O42" s="79"/>
      <c r="P42" s="79"/>
      <c r="Q42" s="79"/>
      <c r="R42" s="79"/>
      <c r="S42" s="79"/>
      <c r="T42" s="79"/>
      <c r="U42" s="79"/>
    </row>
    <row r="43" spans="1:21" s="72" customFormat="1" ht="12" x14ac:dyDescent="0.2">
      <c r="A43" s="73"/>
      <c r="B43" s="74"/>
      <c r="C43" s="74"/>
      <c r="D43" s="74"/>
      <c r="E43" s="79"/>
      <c r="F43" s="79"/>
      <c r="G43" s="79"/>
      <c r="H43" s="79"/>
      <c r="I43" s="79"/>
      <c r="J43" s="79"/>
      <c r="K43" s="79"/>
      <c r="L43" s="79"/>
      <c r="M43" s="79"/>
      <c r="N43" s="79"/>
      <c r="O43" s="79"/>
      <c r="P43" s="79"/>
      <c r="Q43" s="79"/>
      <c r="R43" s="79"/>
      <c r="S43" s="79"/>
      <c r="T43" s="79"/>
      <c r="U43" s="79"/>
    </row>
    <row r="44" spans="1:21" s="72" customFormat="1" ht="42" x14ac:dyDescent="0.2">
      <c r="A44" s="121" t="s">
        <v>105</v>
      </c>
      <c r="B44" s="75"/>
      <c r="C44" s="76"/>
      <c r="D44" s="78"/>
      <c r="E44" s="53"/>
      <c r="F44" s="53"/>
      <c r="G44" s="53"/>
      <c r="H44" s="53"/>
      <c r="I44" s="53"/>
      <c r="J44" s="53"/>
      <c r="K44" s="53"/>
      <c r="L44" s="53"/>
      <c r="M44" s="53"/>
      <c r="N44" s="53"/>
      <c r="O44" s="53"/>
      <c r="P44" s="53"/>
      <c r="Q44" s="53"/>
      <c r="R44" s="2"/>
      <c r="S44" s="2"/>
      <c r="T44" s="2"/>
      <c r="U44" s="79"/>
    </row>
    <row r="45" spans="1:21" s="72" customFormat="1" ht="31.5" x14ac:dyDescent="0.2">
      <c r="A45" s="121" t="s">
        <v>106</v>
      </c>
      <c r="B45" s="75"/>
      <c r="C45" s="76"/>
      <c r="D45" s="78"/>
      <c r="E45" s="53"/>
      <c r="F45" s="53"/>
      <c r="G45" s="53"/>
      <c r="H45" s="53"/>
      <c r="I45" s="53"/>
      <c r="J45" s="53"/>
      <c r="K45" s="53"/>
      <c r="L45" s="53"/>
      <c r="M45" s="53"/>
      <c r="N45" s="53"/>
      <c r="O45" s="53"/>
      <c r="P45" s="53"/>
      <c r="Q45" s="53"/>
      <c r="R45" s="2"/>
      <c r="S45" s="2"/>
      <c r="T45" s="2"/>
      <c r="U45" s="79"/>
    </row>
    <row r="46" spans="1:21" s="72" customFormat="1" ht="63" x14ac:dyDescent="0.2">
      <c r="A46" s="121" t="s">
        <v>107</v>
      </c>
      <c r="B46" s="77"/>
      <c r="C46" s="77"/>
      <c r="D46" s="77"/>
      <c r="E46" s="53"/>
      <c r="F46" s="53"/>
      <c r="G46" s="53"/>
      <c r="H46" s="53"/>
      <c r="I46" s="53"/>
      <c r="J46" s="53"/>
      <c r="K46" s="53"/>
      <c r="L46" s="53"/>
      <c r="M46" s="53"/>
      <c r="N46" s="53"/>
      <c r="O46" s="53"/>
      <c r="P46" s="53"/>
      <c r="Q46" s="53"/>
      <c r="R46" s="2"/>
      <c r="S46" s="2"/>
      <c r="T46" s="2"/>
      <c r="U46" s="79"/>
    </row>
    <row r="47" spans="1:21" s="72" customFormat="1" ht="42" x14ac:dyDescent="0.2">
      <c r="A47" s="134" t="s">
        <v>122</v>
      </c>
      <c r="E47" s="79"/>
      <c r="F47" s="79"/>
      <c r="G47" s="79"/>
      <c r="H47" s="79"/>
      <c r="I47" s="79"/>
      <c r="J47" s="79"/>
      <c r="K47" s="79"/>
      <c r="L47" s="79"/>
      <c r="M47" s="79"/>
      <c r="N47" s="79"/>
      <c r="O47" s="79"/>
      <c r="P47" s="79"/>
      <c r="Q47" s="79"/>
      <c r="R47" s="79"/>
      <c r="S47" s="79"/>
      <c r="T47" s="79"/>
      <c r="U47" s="79"/>
    </row>
    <row r="48" spans="1:21" s="72" customFormat="1" ht="52.5" x14ac:dyDescent="0.2">
      <c r="A48" s="121" t="s">
        <v>108</v>
      </c>
      <c r="E48" s="79"/>
      <c r="F48" s="79"/>
      <c r="G48" s="79"/>
      <c r="H48" s="79"/>
      <c r="I48" s="79"/>
      <c r="J48" s="79"/>
      <c r="K48" s="79"/>
      <c r="L48" s="79"/>
      <c r="M48" s="79"/>
      <c r="N48" s="79"/>
      <c r="O48" s="79"/>
      <c r="P48" s="79"/>
      <c r="Q48" s="79"/>
      <c r="R48" s="79"/>
      <c r="S48" s="79"/>
      <c r="T48" s="79"/>
      <c r="U48" s="79"/>
    </row>
    <row r="49" spans="1:21" s="72" customFormat="1" ht="27" customHeight="1" x14ac:dyDescent="0.2">
      <c r="A49" s="134" t="s">
        <v>120</v>
      </c>
      <c r="E49" s="79"/>
      <c r="F49" s="79"/>
      <c r="G49" s="79"/>
      <c r="H49" s="79"/>
      <c r="I49" s="79"/>
      <c r="J49" s="79"/>
      <c r="K49" s="79"/>
      <c r="L49" s="79"/>
      <c r="M49" s="79"/>
      <c r="N49" s="79"/>
      <c r="O49" s="79"/>
      <c r="P49" s="79"/>
      <c r="Q49" s="79"/>
      <c r="R49" s="79"/>
      <c r="S49" s="79"/>
      <c r="T49" s="79"/>
      <c r="U49" s="79"/>
    </row>
    <row r="50" spans="1:21" s="72" customFormat="1" ht="42" x14ac:dyDescent="0.2">
      <c r="A50" s="121" t="s">
        <v>124</v>
      </c>
      <c r="E50" s="79"/>
      <c r="F50" s="79"/>
      <c r="G50" s="79"/>
      <c r="H50" s="79"/>
      <c r="I50" s="79"/>
      <c r="J50" s="79"/>
      <c r="K50" s="79"/>
      <c r="L50" s="79"/>
      <c r="M50" s="79"/>
      <c r="N50" s="79"/>
      <c r="O50" s="79"/>
      <c r="P50" s="79"/>
      <c r="Q50" s="79"/>
      <c r="R50" s="79"/>
      <c r="S50" s="79"/>
      <c r="T50" s="79"/>
      <c r="U50" s="79"/>
    </row>
    <row r="51" spans="1:21" s="72" customFormat="1" ht="31.5" x14ac:dyDescent="0.2">
      <c r="A51" s="121" t="s">
        <v>125</v>
      </c>
      <c r="E51" s="83"/>
    </row>
    <row r="52" spans="1:21" s="72" customFormat="1" ht="42" x14ac:dyDescent="0.2">
      <c r="A52" s="134" t="s">
        <v>123</v>
      </c>
      <c r="E52" s="83"/>
    </row>
    <row r="53" spans="1:21" s="72" customFormat="1" ht="39.75" customHeight="1" x14ac:dyDescent="0.2">
      <c r="A53" s="134" t="s">
        <v>121</v>
      </c>
      <c r="E53" s="83"/>
    </row>
    <row r="54" spans="1:21" s="72" customFormat="1" ht="12" x14ac:dyDescent="0.2">
      <c r="A54" s="65"/>
      <c r="E54" s="83"/>
    </row>
    <row r="55" spans="1:21" s="72" customFormat="1" ht="31.5" x14ac:dyDescent="0.2">
      <c r="A55" s="66" t="s">
        <v>98</v>
      </c>
      <c r="E55" s="83"/>
    </row>
    <row r="56" spans="1:21" s="72" customFormat="1" ht="42" x14ac:dyDescent="0.2">
      <c r="A56" s="113" t="s">
        <v>99</v>
      </c>
      <c r="E56" s="83"/>
    </row>
    <row r="57" spans="1:21" s="72" customFormat="1" ht="21" x14ac:dyDescent="0.2">
      <c r="A57" s="66" t="s">
        <v>95</v>
      </c>
      <c r="E57" s="83"/>
    </row>
    <row r="58" spans="1:21" s="72" customFormat="1" ht="42.75" x14ac:dyDescent="0.2">
      <c r="A58" s="108" t="s">
        <v>96</v>
      </c>
      <c r="E58" s="83"/>
    </row>
    <row r="59" spans="1:21" s="72" customFormat="1" ht="21" x14ac:dyDescent="0.2">
      <c r="A59" s="66" t="s">
        <v>97</v>
      </c>
      <c r="E59" s="83"/>
    </row>
    <row r="60" spans="1:21" s="72" customFormat="1" ht="12" x14ac:dyDescent="0.2">
      <c r="A60" s="110"/>
      <c r="E60" s="83"/>
    </row>
    <row r="61" spans="1:21" s="72" customFormat="1" ht="12" x14ac:dyDescent="0.2">
      <c r="A61" s="69" t="s">
        <v>70</v>
      </c>
      <c r="E61" s="83"/>
    </row>
    <row r="62" spans="1:21" s="72" customFormat="1" ht="24" x14ac:dyDescent="0.2">
      <c r="A62" s="70" t="s">
        <v>76</v>
      </c>
      <c r="E62" s="83"/>
    </row>
    <row r="63" spans="1:21" s="72" customFormat="1" ht="24" x14ac:dyDescent="0.2">
      <c r="A63" s="70" t="s">
        <v>77</v>
      </c>
      <c r="E63" s="83"/>
    </row>
    <row r="64" spans="1:21" x14ac:dyDescent="0.2">
      <c r="A64" s="70"/>
    </row>
    <row r="65" spans="1:1" x14ac:dyDescent="0.2">
      <c r="A65" s="70"/>
    </row>
  </sheetData>
  <mergeCells count="2">
    <mergeCell ref="A1:A3"/>
    <mergeCell ref="A28:AW2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Лист38"/>
  <dimension ref="A1:AY53"/>
  <sheetViews>
    <sheetView workbookViewId="0">
      <selection activeCell="V1" sqref="V1:V1048576"/>
    </sheetView>
  </sheetViews>
  <sheetFormatPr defaultColWidth="8.7109375" defaultRowHeight="12.75" x14ac:dyDescent="0.2"/>
  <cols>
    <col min="1" max="1" width="82.5703125" style="55" customWidth="1"/>
    <col min="2" max="22" width="0" style="55" hidden="1" customWidth="1"/>
    <col min="23" max="16384" width="8.7109375" style="55"/>
  </cols>
  <sheetData>
    <row r="1" spans="1:51" x14ac:dyDescent="0.2">
      <c r="A1" s="228" t="s">
        <v>82</v>
      </c>
    </row>
    <row r="2" spans="1:51" x14ac:dyDescent="0.2">
      <c r="A2" s="228"/>
    </row>
    <row r="3" spans="1:51" x14ac:dyDescent="0.2">
      <c r="A3" s="228"/>
    </row>
    <row r="4" spans="1:51" x14ac:dyDescent="0.2">
      <c r="A4" s="122" t="s">
        <v>113</v>
      </c>
    </row>
    <row r="5" spans="1:51" s="52" customFormat="1" ht="32.1" customHeight="1" x14ac:dyDescent="0.2">
      <c r="A5" s="98" t="s">
        <v>64</v>
      </c>
      <c r="B5" s="85">
        <v>44409</v>
      </c>
      <c r="C5" s="85">
        <v>44414</v>
      </c>
      <c r="D5" s="85">
        <v>44416</v>
      </c>
      <c r="E5" s="101" t="e">
        <f>'C завтраками| Bed and breakfast'!#REF!</f>
        <v>#REF!</v>
      </c>
      <c r="F5" s="101" t="e">
        <f>'C завтраками| Bed and breakfast'!#REF!</f>
        <v>#REF!</v>
      </c>
      <c r="G5" s="101" t="e">
        <f>'C завтраками| Bed and breakfast'!#REF!</f>
        <v>#REF!</v>
      </c>
      <c r="H5" s="101" t="e">
        <f>'C завтраками| Bed and breakfast'!#REF!</f>
        <v>#REF!</v>
      </c>
      <c r="I5" s="131" t="e">
        <f>'C завтраками| Bed and breakfast'!#REF!</f>
        <v>#REF!</v>
      </c>
      <c r="J5" s="131" t="e">
        <f>'C завтраками| Bed and breakfast'!#REF!</f>
        <v>#REF!</v>
      </c>
      <c r="K5" s="133" t="e">
        <f>'C завтраками| Bed and breakfast'!#REF!</f>
        <v>#REF!</v>
      </c>
      <c r="L5" s="92"/>
      <c r="M5" s="92" t="e">
        <f>'C завтраками| Bed and breakfast'!#REF!</f>
        <v>#REF!</v>
      </c>
      <c r="N5" s="92" t="e">
        <f>'C завтраками| Bed and breakfast'!#REF!</f>
        <v>#REF!</v>
      </c>
      <c r="O5" s="92" t="e">
        <f>'C завтраками| Bed and breakfast'!#REF!</f>
        <v>#REF!</v>
      </c>
      <c r="P5" s="101" t="e">
        <f>'C завтраками| Bed and breakfast'!#REF!</f>
        <v>#REF!</v>
      </c>
      <c r="Q5" s="101" t="e">
        <f>'C завтраками| Bed and breakfast'!#REF!</f>
        <v>#REF!</v>
      </c>
      <c r="R5" s="101" t="e">
        <f>'C завтраками| Bed and breakfast'!#REF!</f>
        <v>#REF!</v>
      </c>
      <c r="S5" s="101" t="e">
        <f>'C завтраками| Bed and breakfast'!#REF!</f>
        <v>#REF!</v>
      </c>
      <c r="T5" s="92" t="e">
        <f>'C завтраками| Bed and breakfast'!#REF!</f>
        <v>#REF!</v>
      </c>
      <c r="U5" s="133" t="e">
        <f>'C завтраками| Bed and breakfast'!#REF!</f>
        <v>#REF!</v>
      </c>
      <c r="V5" s="92" t="e">
        <f>'C завтраками| Bed and breakfast'!#REF!</f>
        <v>#REF!</v>
      </c>
      <c r="W5" s="92" t="e">
        <f>'C завтраками| Bed and breakfast'!#REF!</f>
        <v>#REF!</v>
      </c>
    </row>
    <row r="6" spans="1:51" s="53" customFormat="1" ht="21.95" customHeight="1" x14ac:dyDescent="0.2">
      <c r="A6" s="98"/>
      <c r="B6" s="84">
        <v>44413</v>
      </c>
      <c r="C6" s="84">
        <v>44415</v>
      </c>
      <c r="D6" s="84">
        <v>44420</v>
      </c>
      <c r="E6" s="102" t="e">
        <f>'C завтраками| Bed and breakfast'!#REF!</f>
        <v>#REF!</v>
      </c>
      <c r="F6" s="102" t="e">
        <f>'C завтраками| Bed and breakfast'!#REF!</f>
        <v>#REF!</v>
      </c>
      <c r="G6" s="102" t="e">
        <f>'C завтраками| Bed and breakfast'!#REF!</f>
        <v>#REF!</v>
      </c>
      <c r="H6" s="102" t="e">
        <f>'C завтраками| Bed and breakfast'!#REF!</f>
        <v>#REF!</v>
      </c>
      <c r="I6" s="132" t="e">
        <f>'C завтраками| Bed and breakfast'!#REF!</f>
        <v>#REF!</v>
      </c>
      <c r="J6" s="131" t="e">
        <f>'C завтраками| Bed and breakfast'!#REF!</f>
        <v>#REF!</v>
      </c>
      <c r="K6" s="131" t="e">
        <f>'C завтраками| Bed and breakfast'!#REF!</f>
        <v>#REF!</v>
      </c>
      <c r="L6" s="101" t="e">
        <f>'C завтраками| Bed and breakfast'!#REF!</f>
        <v>#REF!</v>
      </c>
      <c r="M6" s="103" t="e">
        <f>'C завтраками| Bed and breakfast'!#REF!</f>
        <v>#REF!</v>
      </c>
      <c r="N6" s="101" t="e">
        <f>'C завтраками| Bed and breakfast'!#REF!</f>
        <v>#REF!</v>
      </c>
      <c r="O6" s="92" t="e">
        <f>'C завтраками| Bed and breakfast'!#REF!</f>
        <v>#REF!</v>
      </c>
      <c r="P6" s="102" t="e">
        <f>'C завтраками| Bed and breakfast'!#REF!</f>
        <v>#REF!</v>
      </c>
      <c r="Q6" s="102" t="e">
        <f>'C завтраками| Bed and breakfast'!#REF!</f>
        <v>#REF!</v>
      </c>
      <c r="R6" s="102" t="e">
        <f>'C завтраками| Bed and breakfast'!#REF!</f>
        <v>#REF!</v>
      </c>
      <c r="S6" s="102" t="e">
        <f>'C завтраками| Bed and breakfast'!#REF!</f>
        <v>#REF!</v>
      </c>
      <c r="T6" s="92" t="e">
        <f>'C завтраками| Bed and breakfast'!#REF!</f>
        <v>#REF!</v>
      </c>
      <c r="U6" s="133" t="e">
        <f>'C завтраками| Bed and breakfast'!#REF!</f>
        <v>#REF!</v>
      </c>
      <c r="V6" s="92" t="e">
        <f>'C завтраками| Bed and breakfast'!#REF!</f>
        <v>#REF!</v>
      </c>
      <c r="W6" s="92" t="e">
        <f>'C завтраками| Bed and breakfast'!#REF!</f>
        <v>#REF!</v>
      </c>
    </row>
    <row r="7" spans="1:51" s="53" customFormat="1" ht="12" x14ac:dyDescent="0.2">
      <c r="A7" s="42" t="s">
        <v>83</v>
      </c>
      <c r="B7" s="87"/>
      <c r="C7" s="87"/>
      <c r="D7" s="87"/>
      <c r="E7" s="87"/>
      <c r="F7" s="87"/>
      <c r="G7" s="87"/>
      <c r="H7" s="87"/>
      <c r="I7" s="87"/>
      <c r="J7" s="87"/>
      <c r="K7" s="87"/>
      <c r="L7" s="87"/>
      <c r="M7" s="87"/>
      <c r="N7" s="87"/>
      <c r="O7" s="87"/>
      <c r="P7" s="87"/>
      <c r="Q7" s="87"/>
      <c r="R7" s="87"/>
      <c r="S7" s="87"/>
      <c r="T7" s="87"/>
      <c r="U7" s="87"/>
      <c r="V7" s="87"/>
      <c r="W7" s="87"/>
    </row>
    <row r="8" spans="1:51" s="53" customFormat="1" ht="12" x14ac:dyDescent="0.2">
      <c r="A8" s="88">
        <v>1</v>
      </c>
      <c r="B8" s="42">
        <v>10200</v>
      </c>
      <c r="C8" s="42">
        <v>11000</v>
      </c>
      <c r="D8" s="42">
        <v>10200</v>
      </c>
      <c r="E8" s="42" t="e">
        <f>'C завтраками| Bed and breakfast'!#REF!*0.9</f>
        <v>#REF!</v>
      </c>
      <c r="F8" s="42" t="e">
        <f>'C завтраками| Bed and breakfast'!#REF!*0.9</f>
        <v>#REF!</v>
      </c>
      <c r="G8" s="42" t="e">
        <f>'C завтраками| Bed and breakfast'!#REF!*0.9</f>
        <v>#REF!</v>
      </c>
      <c r="H8" s="42" t="e">
        <f>'C завтраками| Bed and breakfast'!#REF!*0.9</f>
        <v>#REF!</v>
      </c>
      <c r="I8" s="42" t="e">
        <f>'C завтраками| Bed and breakfast'!#REF!*0.9</f>
        <v>#REF!</v>
      </c>
      <c r="J8" s="42" t="e">
        <f>'C завтраками| Bed and breakfast'!#REF!*0.9</f>
        <v>#REF!</v>
      </c>
      <c r="K8" s="42" t="e">
        <f>'C завтраками| Bed and breakfast'!#REF!*0.9</f>
        <v>#REF!</v>
      </c>
      <c r="L8" s="42" t="e">
        <f>'C завтраками| Bed and breakfast'!#REF!*0.9</f>
        <v>#REF!</v>
      </c>
      <c r="M8" s="42" t="e">
        <f>'C завтраками| Bed and breakfast'!#REF!*0.9</f>
        <v>#REF!</v>
      </c>
      <c r="N8" s="42" t="e">
        <f>'C завтраками| Bed and breakfast'!#REF!*0.9</f>
        <v>#REF!</v>
      </c>
      <c r="O8" s="42" t="e">
        <f>'C завтраками| Bed and breakfast'!#REF!*0.9</f>
        <v>#REF!</v>
      </c>
      <c r="P8" s="42" t="e">
        <f>'C завтраками| Bed and breakfast'!#REF!*0.9</f>
        <v>#REF!</v>
      </c>
      <c r="Q8" s="42" t="e">
        <f>'C завтраками| Bed and breakfast'!#REF!*0.9</f>
        <v>#REF!</v>
      </c>
      <c r="R8" s="42" t="e">
        <f>'C завтраками| Bed and breakfast'!#REF!*0.9</f>
        <v>#REF!</v>
      </c>
      <c r="S8" s="42" t="e">
        <f>'C завтраками| Bed and breakfast'!#REF!*0.9</f>
        <v>#REF!</v>
      </c>
      <c r="T8" s="42" t="e">
        <f>'C завтраками| Bed and breakfast'!#REF!*0.9</f>
        <v>#REF!</v>
      </c>
      <c r="U8" s="42" t="e">
        <f>'C завтраками| Bed and breakfast'!#REF!*0.9</f>
        <v>#REF!</v>
      </c>
      <c r="V8" s="42" t="e">
        <f>'C завтраками| Bed and breakfast'!#REF!*0.9</f>
        <v>#REF!</v>
      </c>
      <c r="W8" s="42" t="e">
        <f>'C завтраками| Bed and breakfast'!#REF!*0.9</f>
        <v>#REF!</v>
      </c>
    </row>
    <row r="9" spans="1:51" s="53" customFormat="1" ht="12" x14ac:dyDescent="0.2">
      <c r="A9" s="88">
        <v>2</v>
      </c>
      <c r="B9" s="42">
        <f>B8+1000</f>
        <v>11200</v>
      </c>
      <c r="C9" s="42">
        <f>C8+1000</f>
        <v>12000</v>
      </c>
      <c r="D9" s="42">
        <f>D8+1000</f>
        <v>11200</v>
      </c>
      <c r="E9" s="42" t="e">
        <f>'C завтраками| Bed and breakfast'!#REF!*0.9</f>
        <v>#REF!</v>
      </c>
      <c r="F9" s="42" t="e">
        <f>'C завтраками| Bed and breakfast'!#REF!*0.9</f>
        <v>#REF!</v>
      </c>
      <c r="G9" s="42" t="e">
        <f>'C завтраками| Bed and breakfast'!#REF!*0.9</f>
        <v>#REF!</v>
      </c>
      <c r="H9" s="42" t="e">
        <f>'C завтраками| Bed and breakfast'!#REF!*0.9</f>
        <v>#REF!</v>
      </c>
      <c r="I9" s="42" t="e">
        <f>'C завтраками| Bed and breakfast'!#REF!*0.9</f>
        <v>#REF!</v>
      </c>
      <c r="J9" s="42" t="e">
        <f>'C завтраками| Bed and breakfast'!#REF!*0.9</f>
        <v>#REF!</v>
      </c>
      <c r="K9" s="42" t="e">
        <f>'C завтраками| Bed and breakfast'!#REF!*0.9</f>
        <v>#REF!</v>
      </c>
      <c r="L9" s="42" t="e">
        <f>'C завтраками| Bed and breakfast'!#REF!*0.9</f>
        <v>#REF!</v>
      </c>
      <c r="M9" s="42" t="e">
        <f>'C завтраками| Bed and breakfast'!#REF!*0.9</f>
        <v>#REF!</v>
      </c>
      <c r="N9" s="42" t="e">
        <f>'C завтраками| Bed and breakfast'!#REF!*0.9</f>
        <v>#REF!</v>
      </c>
      <c r="O9" s="42" t="e">
        <f>'C завтраками| Bed and breakfast'!#REF!*0.9</f>
        <v>#REF!</v>
      </c>
      <c r="P9" s="42" t="e">
        <f>'C завтраками| Bed and breakfast'!#REF!*0.9</f>
        <v>#REF!</v>
      </c>
      <c r="Q9" s="42" t="e">
        <f>'C завтраками| Bed and breakfast'!#REF!*0.9</f>
        <v>#REF!</v>
      </c>
      <c r="R9" s="42" t="e">
        <f>'C завтраками| Bed and breakfast'!#REF!*0.9</f>
        <v>#REF!</v>
      </c>
      <c r="S9" s="42" t="e">
        <f>'C завтраками| Bed and breakfast'!#REF!*0.9</f>
        <v>#REF!</v>
      </c>
      <c r="T9" s="42" t="e">
        <f>'C завтраками| Bed and breakfast'!#REF!*0.9</f>
        <v>#REF!</v>
      </c>
      <c r="U9" s="42" t="e">
        <f>'C завтраками| Bed and breakfast'!#REF!*0.9</f>
        <v>#REF!</v>
      </c>
      <c r="V9" s="42" t="e">
        <f>'C завтраками| Bed and breakfast'!#REF!*0.9</f>
        <v>#REF!</v>
      </c>
      <c r="W9" s="42" t="e">
        <f>'C завтраками| Bed and breakfast'!#REF!*0.9</f>
        <v>#REF!</v>
      </c>
    </row>
    <row r="10" spans="1:51" s="53" customFormat="1" ht="12" x14ac:dyDescent="0.2">
      <c r="A10" s="42" t="s">
        <v>84</v>
      </c>
      <c r="B10" s="41"/>
      <c r="C10" s="41"/>
      <c r="D10" s="41"/>
      <c r="E10" s="42"/>
      <c r="F10" s="42"/>
      <c r="G10" s="42"/>
      <c r="H10" s="42"/>
      <c r="I10" s="42"/>
      <c r="J10" s="42"/>
      <c r="K10" s="42"/>
      <c r="L10" s="42"/>
      <c r="M10" s="42"/>
      <c r="N10" s="42"/>
      <c r="O10" s="42"/>
      <c r="P10" s="42"/>
      <c r="Q10" s="42"/>
      <c r="R10" s="42"/>
      <c r="S10" s="42"/>
      <c r="T10" s="42"/>
      <c r="U10" s="42"/>
      <c r="V10" s="42"/>
      <c r="W10" s="42"/>
    </row>
    <row r="11" spans="1:51" s="53" customFormat="1" ht="12" x14ac:dyDescent="0.2">
      <c r="A11" s="88">
        <f>A8</f>
        <v>1</v>
      </c>
      <c r="B11" s="42">
        <f t="shared" ref="B11:D12" si="0">B8+3000</f>
        <v>13200</v>
      </c>
      <c r="C11" s="42">
        <f t="shared" si="0"/>
        <v>14000</v>
      </c>
      <c r="D11" s="42">
        <f t="shared" si="0"/>
        <v>13200</v>
      </c>
      <c r="E11" s="42" t="e">
        <f>'C завтраками| Bed and breakfast'!#REF!*0.9</f>
        <v>#REF!</v>
      </c>
      <c r="F11" s="42" t="e">
        <f>'C завтраками| Bed and breakfast'!#REF!*0.9</f>
        <v>#REF!</v>
      </c>
      <c r="G11" s="42" t="e">
        <f>'C завтраками| Bed and breakfast'!#REF!*0.9</f>
        <v>#REF!</v>
      </c>
      <c r="H11" s="42" t="e">
        <f>'C завтраками| Bed and breakfast'!#REF!*0.9</f>
        <v>#REF!</v>
      </c>
      <c r="I11" s="42" t="e">
        <f>'C завтраками| Bed and breakfast'!#REF!*0.9</f>
        <v>#REF!</v>
      </c>
      <c r="J11" s="42" t="e">
        <f>'C завтраками| Bed and breakfast'!#REF!*0.9</f>
        <v>#REF!</v>
      </c>
      <c r="K11" s="42" t="e">
        <f>'C завтраками| Bed and breakfast'!#REF!*0.9</f>
        <v>#REF!</v>
      </c>
      <c r="L11" s="42" t="e">
        <f>'C завтраками| Bed and breakfast'!#REF!*0.9</f>
        <v>#REF!</v>
      </c>
      <c r="M11" s="42" t="e">
        <f>'C завтраками| Bed and breakfast'!#REF!*0.9</f>
        <v>#REF!</v>
      </c>
      <c r="N11" s="42" t="e">
        <f>'C завтраками| Bed and breakfast'!#REF!*0.9</f>
        <v>#REF!</v>
      </c>
      <c r="O11" s="42" t="e">
        <f>'C завтраками| Bed and breakfast'!#REF!*0.9</f>
        <v>#REF!</v>
      </c>
      <c r="P11" s="42" t="e">
        <f>'C завтраками| Bed and breakfast'!#REF!*0.9</f>
        <v>#REF!</v>
      </c>
      <c r="Q11" s="42" t="e">
        <f>'C завтраками| Bed and breakfast'!#REF!*0.9</f>
        <v>#REF!</v>
      </c>
      <c r="R11" s="42" t="e">
        <f>'C завтраками| Bed and breakfast'!#REF!*0.9</f>
        <v>#REF!</v>
      </c>
      <c r="S11" s="42" t="e">
        <f>'C завтраками| Bed and breakfast'!#REF!*0.9</f>
        <v>#REF!</v>
      </c>
      <c r="T11" s="42" t="e">
        <f>'C завтраками| Bed and breakfast'!#REF!*0.9</f>
        <v>#REF!</v>
      </c>
      <c r="U11" s="42" t="e">
        <f>'C завтраками| Bed and breakfast'!#REF!*0.9</f>
        <v>#REF!</v>
      </c>
      <c r="V11" s="42" t="e">
        <f>'C завтраками| Bed and breakfast'!#REF!*0.9</f>
        <v>#REF!</v>
      </c>
      <c r="W11" s="42" t="e">
        <f>'C завтраками| Bed and breakfast'!#REF!*0.9</f>
        <v>#REF!</v>
      </c>
    </row>
    <row r="12" spans="1:51" s="53" customFormat="1" ht="12" x14ac:dyDescent="0.2">
      <c r="A12" s="88">
        <f>A9</f>
        <v>2</v>
      </c>
      <c r="B12" s="42">
        <f t="shared" si="0"/>
        <v>14200</v>
      </c>
      <c r="C12" s="42">
        <f t="shared" si="0"/>
        <v>15000</v>
      </c>
      <c r="D12" s="42">
        <f t="shared" si="0"/>
        <v>14200</v>
      </c>
      <c r="E12" s="42" t="e">
        <f>'C завтраками| Bed and breakfast'!#REF!*0.9</f>
        <v>#REF!</v>
      </c>
      <c r="F12" s="42" t="e">
        <f>'C завтраками| Bed and breakfast'!#REF!*0.9</f>
        <v>#REF!</v>
      </c>
      <c r="G12" s="42" t="e">
        <f>'C завтраками| Bed and breakfast'!#REF!*0.9</f>
        <v>#REF!</v>
      </c>
      <c r="H12" s="42" t="e">
        <f>'C завтраками| Bed and breakfast'!#REF!*0.9</f>
        <v>#REF!</v>
      </c>
      <c r="I12" s="42" t="e">
        <f>'C завтраками| Bed and breakfast'!#REF!*0.9</f>
        <v>#REF!</v>
      </c>
      <c r="J12" s="42" t="e">
        <f>'C завтраками| Bed and breakfast'!#REF!*0.9</f>
        <v>#REF!</v>
      </c>
      <c r="K12" s="42" t="e">
        <f>'C завтраками| Bed and breakfast'!#REF!*0.9</f>
        <v>#REF!</v>
      </c>
      <c r="L12" s="42" t="e">
        <f>'C завтраками| Bed and breakfast'!#REF!*0.9</f>
        <v>#REF!</v>
      </c>
      <c r="M12" s="42" t="e">
        <f>'C завтраками| Bed and breakfast'!#REF!*0.9</f>
        <v>#REF!</v>
      </c>
      <c r="N12" s="42" t="e">
        <f>'C завтраками| Bed and breakfast'!#REF!*0.9</f>
        <v>#REF!</v>
      </c>
      <c r="O12" s="42" t="e">
        <f>'C завтраками| Bed and breakfast'!#REF!*0.9</f>
        <v>#REF!</v>
      </c>
      <c r="P12" s="42" t="e">
        <f>'C завтраками| Bed and breakfast'!#REF!*0.9</f>
        <v>#REF!</v>
      </c>
      <c r="Q12" s="42" t="e">
        <f>'C завтраками| Bed and breakfast'!#REF!*0.9</f>
        <v>#REF!</v>
      </c>
      <c r="R12" s="42" t="e">
        <f>'C завтраками| Bed and breakfast'!#REF!*0.9</f>
        <v>#REF!</v>
      </c>
      <c r="S12" s="42" t="e">
        <f>'C завтраками| Bed and breakfast'!#REF!*0.9</f>
        <v>#REF!</v>
      </c>
      <c r="T12" s="42" t="e">
        <f>'C завтраками| Bed and breakfast'!#REF!*0.9</f>
        <v>#REF!</v>
      </c>
      <c r="U12" s="42" t="e">
        <f>'C завтраками| Bed and breakfast'!#REF!*0.9</f>
        <v>#REF!</v>
      </c>
      <c r="V12" s="42" t="e">
        <f>'C завтраками| Bed and breakfast'!#REF!*0.9</f>
        <v>#REF!</v>
      </c>
      <c r="W12" s="42" t="e">
        <f>'C завтраками| Bed and breakfast'!#REF!*0.9</f>
        <v>#REF!</v>
      </c>
    </row>
    <row r="13" spans="1:51" s="53" customFormat="1" ht="12" x14ac:dyDescent="0.2">
      <c r="A13" s="42" t="s">
        <v>85</v>
      </c>
      <c r="B13" s="41"/>
      <c r="C13" s="41"/>
      <c r="D13" s="41"/>
      <c r="E13" s="42"/>
      <c r="F13" s="42"/>
      <c r="G13" s="42"/>
      <c r="H13" s="42"/>
      <c r="I13" s="42"/>
      <c r="J13" s="42"/>
      <c r="K13" s="42"/>
      <c r="L13" s="42"/>
      <c r="M13" s="42"/>
      <c r="N13" s="42"/>
      <c r="O13" s="42"/>
      <c r="P13" s="42"/>
      <c r="Q13" s="42"/>
      <c r="R13" s="42"/>
      <c r="S13" s="42"/>
      <c r="T13" s="42"/>
      <c r="U13" s="42"/>
      <c r="V13" s="42"/>
      <c r="W13" s="42"/>
    </row>
    <row r="14" spans="1:51" s="53" customFormat="1" ht="12" x14ac:dyDescent="0.2">
      <c r="A14" s="88">
        <f>A8</f>
        <v>1</v>
      </c>
      <c r="B14" s="42">
        <f>B8+4000</f>
        <v>14200</v>
      </c>
      <c r="C14" s="42">
        <f>C8+4000</f>
        <v>15000</v>
      </c>
      <c r="D14" s="42">
        <f>D8+4000</f>
        <v>14200</v>
      </c>
      <c r="E14" s="42" t="e">
        <f>'C завтраками| Bed and breakfast'!#REF!*0.9</f>
        <v>#REF!</v>
      </c>
      <c r="F14" s="42" t="e">
        <f>'C завтраками| Bed and breakfast'!#REF!*0.9</f>
        <v>#REF!</v>
      </c>
      <c r="G14" s="42" t="e">
        <f>'C завтраками| Bed and breakfast'!#REF!*0.9</f>
        <v>#REF!</v>
      </c>
      <c r="H14" s="42" t="e">
        <f>'C завтраками| Bed and breakfast'!#REF!*0.9</f>
        <v>#REF!</v>
      </c>
      <c r="I14" s="42" t="e">
        <f>'C завтраками| Bed and breakfast'!#REF!*0.9</f>
        <v>#REF!</v>
      </c>
      <c r="J14" s="42" t="e">
        <f>'C завтраками| Bed and breakfast'!#REF!*0.9</f>
        <v>#REF!</v>
      </c>
      <c r="K14" s="42" t="e">
        <f>'C завтраками| Bed and breakfast'!#REF!*0.9</f>
        <v>#REF!</v>
      </c>
      <c r="L14" s="42" t="e">
        <f>'C завтраками| Bed and breakfast'!#REF!*0.9</f>
        <v>#REF!</v>
      </c>
      <c r="M14" s="42" t="e">
        <f>'C завтраками| Bed and breakfast'!#REF!*0.9</f>
        <v>#REF!</v>
      </c>
      <c r="N14" s="42" t="e">
        <f>'C завтраками| Bed and breakfast'!#REF!*0.9</f>
        <v>#REF!</v>
      </c>
      <c r="O14" s="42" t="e">
        <f>'C завтраками| Bed and breakfast'!#REF!*0.9</f>
        <v>#REF!</v>
      </c>
      <c r="P14" s="42" t="e">
        <f>'C завтраками| Bed and breakfast'!#REF!*0.9</f>
        <v>#REF!</v>
      </c>
      <c r="Q14" s="42" t="e">
        <f>'C завтраками| Bed and breakfast'!#REF!*0.9</f>
        <v>#REF!</v>
      </c>
      <c r="R14" s="42" t="e">
        <f>'C завтраками| Bed and breakfast'!#REF!*0.9</f>
        <v>#REF!</v>
      </c>
      <c r="S14" s="42" t="e">
        <f>'C завтраками| Bed and breakfast'!#REF!*0.9</f>
        <v>#REF!</v>
      </c>
      <c r="T14" s="42" t="e">
        <f>'C завтраками| Bed and breakfast'!#REF!*0.9</f>
        <v>#REF!</v>
      </c>
      <c r="U14" s="42" t="e">
        <f>'C завтраками| Bed and breakfast'!#REF!*0.9</f>
        <v>#REF!</v>
      </c>
      <c r="V14" s="42" t="e">
        <f>'C завтраками| Bed and breakfast'!#REF!*0.9</f>
        <v>#REF!</v>
      </c>
      <c r="W14" s="42" t="e">
        <f>'C завтраками| Bed and breakfast'!#REF!*0.9</f>
        <v>#REF!</v>
      </c>
    </row>
    <row r="15" spans="1:51" s="53" customFormat="1" ht="12" x14ac:dyDescent="0.2">
      <c r="A15" s="88">
        <f>A9</f>
        <v>2</v>
      </c>
      <c r="B15" s="42">
        <f>B14+1000</f>
        <v>15200</v>
      </c>
      <c r="C15" s="42">
        <f>C14+1000</f>
        <v>16000</v>
      </c>
      <c r="D15" s="42">
        <f>D14+1000</f>
        <v>15200</v>
      </c>
      <c r="E15" s="42" t="e">
        <f>'C завтраками| Bed and breakfast'!#REF!*0.9</f>
        <v>#REF!</v>
      </c>
      <c r="F15" s="42" t="e">
        <f>'C завтраками| Bed and breakfast'!#REF!*0.9</f>
        <v>#REF!</v>
      </c>
      <c r="G15" s="42" t="e">
        <f>'C завтраками| Bed and breakfast'!#REF!*0.9</f>
        <v>#REF!</v>
      </c>
      <c r="H15" s="42" t="e">
        <f>'C завтраками| Bed and breakfast'!#REF!*0.9</f>
        <v>#REF!</v>
      </c>
      <c r="I15" s="42" t="e">
        <f>'C завтраками| Bed and breakfast'!#REF!*0.9</f>
        <v>#REF!</v>
      </c>
      <c r="J15" s="42" t="e">
        <f>'C завтраками| Bed and breakfast'!#REF!*0.9</f>
        <v>#REF!</v>
      </c>
      <c r="K15" s="42" t="e">
        <f>'C завтраками| Bed and breakfast'!#REF!*0.9</f>
        <v>#REF!</v>
      </c>
      <c r="L15" s="42" t="e">
        <f>'C завтраками| Bed and breakfast'!#REF!*0.9</f>
        <v>#REF!</v>
      </c>
      <c r="M15" s="42" t="e">
        <f>'C завтраками| Bed and breakfast'!#REF!*0.9</f>
        <v>#REF!</v>
      </c>
      <c r="N15" s="42" t="e">
        <f>'C завтраками| Bed and breakfast'!#REF!*0.9</f>
        <v>#REF!</v>
      </c>
      <c r="O15" s="42" t="e">
        <f>'C завтраками| Bed and breakfast'!#REF!*0.9</f>
        <v>#REF!</v>
      </c>
      <c r="P15" s="42" t="e">
        <f>'C завтраками| Bed and breakfast'!#REF!*0.9</f>
        <v>#REF!</v>
      </c>
      <c r="Q15" s="42" t="e">
        <f>'C завтраками| Bed and breakfast'!#REF!*0.9</f>
        <v>#REF!</v>
      </c>
      <c r="R15" s="42" t="e">
        <f>'C завтраками| Bed and breakfast'!#REF!*0.9</f>
        <v>#REF!</v>
      </c>
      <c r="S15" s="42" t="e">
        <f>'C завтраками| Bed and breakfast'!#REF!*0.9</f>
        <v>#REF!</v>
      </c>
      <c r="T15" s="42" t="e">
        <f>'C завтраками| Bed and breakfast'!#REF!*0.9</f>
        <v>#REF!</v>
      </c>
      <c r="U15" s="42" t="e">
        <f>'C завтраками| Bed and breakfast'!#REF!*0.9</f>
        <v>#REF!</v>
      </c>
      <c r="V15" s="42" t="e">
        <f>'C завтраками| Bed and breakfast'!#REF!*0.9</f>
        <v>#REF!</v>
      </c>
      <c r="W15" s="42" t="e">
        <f>'C завтраками| Bed and breakfast'!#REF!*0.9</f>
        <v>#REF!</v>
      </c>
    </row>
    <row r="16" spans="1:51" customFormat="1" ht="14.45" customHeight="1" x14ac:dyDescent="0.2">
      <c r="A16" s="229" t="s">
        <v>117</v>
      </c>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55"/>
    </row>
    <row r="17" spans="1:51" x14ac:dyDescent="0.2">
      <c r="A17" s="80" t="s">
        <v>71</v>
      </c>
      <c r="B17" s="72"/>
      <c r="C17" s="72"/>
      <c r="D17" s="72"/>
      <c r="E17" s="83"/>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row>
    <row r="18" spans="1:51" s="72" customFormat="1" ht="12" x14ac:dyDescent="0.2">
      <c r="A18" s="61" t="s">
        <v>80</v>
      </c>
      <c r="B18" s="81"/>
      <c r="C18" s="81"/>
      <c r="D18" s="81"/>
      <c r="E18" s="109"/>
      <c r="F18" s="81"/>
      <c r="G18" s="81"/>
      <c r="H18" s="81"/>
      <c r="I18" s="81"/>
      <c r="J18" s="81"/>
      <c r="K18" s="81"/>
      <c r="L18" s="81"/>
      <c r="M18" s="81"/>
      <c r="N18" s="81"/>
      <c r="O18" s="81"/>
      <c r="P18" s="81"/>
      <c r="Q18" s="81"/>
      <c r="R18" s="81"/>
      <c r="S18" s="81"/>
      <c r="T18" s="82"/>
      <c r="U18" s="82"/>
      <c r="V18" s="82"/>
      <c r="W18" s="82"/>
      <c r="X18" s="82"/>
      <c r="Y18" s="82"/>
      <c r="Z18" s="82"/>
      <c r="AA18" s="82"/>
      <c r="AB18" s="82"/>
      <c r="AC18" s="82"/>
      <c r="AD18" s="82"/>
      <c r="AE18" s="82"/>
      <c r="AF18" s="82"/>
    </row>
    <row r="19" spans="1:51" s="72" customFormat="1" ht="12" x14ac:dyDescent="0.2">
      <c r="A19" s="61" t="s">
        <v>81</v>
      </c>
      <c r="B19" s="81"/>
      <c r="C19" s="81"/>
      <c r="D19" s="81"/>
      <c r="E19" s="109"/>
      <c r="F19" s="81"/>
      <c r="G19" s="81"/>
      <c r="H19" s="81"/>
      <c r="I19" s="81"/>
      <c r="J19" s="81"/>
      <c r="K19" s="81"/>
      <c r="L19" s="81"/>
      <c r="M19" s="81"/>
      <c r="N19" s="81"/>
      <c r="O19" s="81"/>
      <c r="P19" s="81"/>
      <c r="Q19" s="81"/>
      <c r="R19" s="81"/>
      <c r="S19" s="81"/>
      <c r="T19" s="82"/>
      <c r="U19" s="82"/>
      <c r="V19" s="82"/>
      <c r="W19" s="82"/>
      <c r="X19" s="82"/>
      <c r="Y19" s="82"/>
      <c r="Z19" s="82"/>
      <c r="AA19" s="82"/>
      <c r="AB19" s="82"/>
      <c r="AC19" s="82"/>
      <c r="AD19" s="82"/>
      <c r="AE19" s="82"/>
      <c r="AF19" s="82"/>
    </row>
    <row r="20" spans="1:51" s="72" customFormat="1" ht="12" x14ac:dyDescent="0.2">
      <c r="A20" s="3"/>
      <c r="E20" s="83"/>
    </row>
    <row r="21" spans="1:51" s="72" customFormat="1" ht="12" x14ac:dyDescent="0.2">
      <c r="A21" s="71" t="s">
        <v>66</v>
      </c>
      <c r="E21" s="83"/>
    </row>
    <row r="22" spans="1:51" s="72" customFormat="1" ht="12" x14ac:dyDescent="0.2">
      <c r="A22" s="63" t="s">
        <v>78</v>
      </c>
      <c r="E22" s="83"/>
    </row>
    <row r="23" spans="1:51" s="72" customFormat="1" ht="12" x14ac:dyDescent="0.2">
      <c r="A23" s="43" t="s">
        <v>67</v>
      </c>
      <c r="E23" s="83"/>
    </row>
    <row r="24" spans="1:51" s="72" customFormat="1" ht="12" x14ac:dyDescent="0.2">
      <c r="A24" s="43" t="s">
        <v>89</v>
      </c>
      <c r="E24" s="83"/>
    </row>
    <row r="25" spans="1:51" s="72" customFormat="1" ht="12" x14ac:dyDescent="0.2">
      <c r="A25" s="43" t="s">
        <v>68</v>
      </c>
      <c r="E25" s="83"/>
    </row>
    <row r="26" spans="1:51" s="72" customFormat="1" ht="24" x14ac:dyDescent="0.2">
      <c r="A26" s="46" t="s">
        <v>69</v>
      </c>
      <c r="E26" s="83"/>
    </row>
    <row r="27" spans="1:51" s="72" customFormat="1" ht="12" x14ac:dyDescent="0.2">
      <c r="A27" s="43" t="s">
        <v>79</v>
      </c>
      <c r="E27" s="83"/>
    </row>
    <row r="28" spans="1:51" s="72" customFormat="1" ht="24" x14ac:dyDescent="0.2">
      <c r="A28" s="54" t="s">
        <v>118</v>
      </c>
      <c r="E28" s="83"/>
    </row>
    <row r="29" spans="1:51" s="72" customFormat="1" ht="12" x14ac:dyDescent="0.2">
      <c r="A29" s="54"/>
      <c r="E29" s="83"/>
    </row>
    <row r="30" spans="1:51" s="72" customFormat="1" ht="25.5" x14ac:dyDescent="0.2">
      <c r="A30" s="64" t="s">
        <v>119</v>
      </c>
      <c r="E30" s="79"/>
      <c r="F30" s="79"/>
      <c r="G30" s="79"/>
      <c r="H30" s="79"/>
      <c r="I30" s="79"/>
      <c r="J30" s="79"/>
      <c r="K30" s="79"/>
      <c r="L30" s="79"/>
      <c r="M30" s="79"/>
      <c r="N30" s="79"/>
      <c r="O30" s="79"/>
      <c r="P30" s="79"/>
      <c r="Q30" s="79"/>
      <c r="R30" s="79"/>
      <c r="S30" s="79"/>
      <c r="T30" s="79"/>
      <c r="U30" s="79"/>
    </row>
    <row r="31" spans="1:51" s="72" customFormat="1" ht="12" x14ac:dyDescent="0.2">
      <c r="A31" s="73"/>
      <c r="B31" s="74"/>
      <c r="C31" s="74"/>
      <c r="D31" s="74"/>
      <c r="E31" s="79"/>
      <c r="F31" s="79"/>
      <c r="G31" s="79"/>
      <c r="H31" s="79"/>
      <c r="I31" s="79"/>
      <c r="J31" s="79"/>
      <c r="K31" s="79"/>
      <c r="L31" s="79"/>
      <c r="M31" s="79"/>
      <c r="N31" s="79"/>
      <c r="O31" s="79"/>
      <c r="P31" s="79"/>
      <c r="Q31" s="79"/>
      <c r="R31" s="79"/>
      <c r="S31" s="79"/>
      <c r="T31" s="79"/>
      <c r="U31" s="79"/>
    </row>
    <row r="32" spans="1:51" s="72" customFormat="1" ht="42" x14ac:dyDescent="0.2">
      <c r="A32" s="121" t="s">
        <v>105</v>
      </c>
      <c r="B32" s="75"/>
      <c r="C32" s="76"/>
      <c r="D32" s="78"/>
      <c r="E32" s="53"/>
      <c r="F32" s="53"/>
      <c r="G32" s="53"/>
      <c r="H32" s="53"/>
      <c r="I32" s="53"/>
      <c r="J32" s="53"/>
      <c r="K32" s="53"/>
      <c r="L32" s="53"/>
      <c r="M32" s="53"/>
      <c r="N32" s="53"/>
      <c r="O32" s="53"/>
      <c r="P32" s="53"/>
      <c r="Q32" s="53"/>
      <c r="R32" s="2"/>
      <c r="S32" s="2"/>
      <c r="T32" s="2"/>
      <c r="U32" s="79"/>
    </row>
    <row r="33" spans="1:21" s="72" customFormat="1" ht="31.5" x14ac:dyDescent="0.2">
      <c r="A33" s="121" t="s">
        <v>106</v>
      </c>
      <c r="B33" s="75"/>
      <c r="C33" s="76"/>
      <c r="D33" s="78"/>
      <c r="E33" s="53"/>
      <c r="F33" s="53"/>
      <c r="G33" s="53"/>
      <c r="H33" s="53"/>
      <c r="I33" s="53"/>
      <c r="J33" s="53"/>
      <c r="K33" s="53"/>
      <c r="L33" s="53"/>
      <c r="M33" s="53"/>
      <c r="N33" s="53"/>
      <c r="O33" s="53"/>
      <c r="P33" s="53"/>
      <c r="Q33" s="53"/>
      <c r="R33" s="2"/>
      <c r="S33" s="2"/>
      <c r="T33" s="2"/>
      <c r="U33" s="79"/>
    </row>
    <row r="34" spans="1:21" s="72" customFormat="1" ht="63" x14ac:dyDescent="0.2">
      <c r="A34" s="121" t="s">
        <v>107</v>
      </c>
      <c r="B34" s="77"/>
      <c r="C34" s="77"/>
      <c r="D34" s="77"/>
      <c r="E34" s="53"/>
      <c r="F34" s="53"/>
      <c r="G34" s="53"/>
      <c r="H34" s="53"/>
      <c r="I34" s="53"/>
      <c r="J34" s="53"/>
      <c r="K34" s="53"/>
      <c r="L34" s="53"/>
      <c r="M34" s="53"/>
      <c r="N34" s="53"/>
      <c r="O34" s="53"/>
      <c r="P34" s="53"/>
      <c r="Q34" s="53"/>
      <c r="R34" s="2"/>
      <c r="S34" s="2"/>
      <c r="T34" s="2"/>
      <c r="U34" s="79"/>
    </row>
    <row r="35" spans="1:21" s="72" customFormat="1" ht="42" x14ac:dyDescent="0.2">
      <c r="A35" s="134" t="s">
        <v>122</v>
      </c>
      <c r="E35" s="79"/>
      <c r="F35" s="79"/>
      <c r="G35" s="79"/>
      <c r="H35" s="79"/>
      <c r="I35" s="79"/>
      <c r="J35" s="79"/>
      <c r="K35" s="79"/>
      <c r="L35" s="79"/>
      <c r="M35" s="79"/>
      <c r="N35" s="79"/>
      <c r="O35" s="79"/>
      <c r="P35" s="79"/>
      <c r="Q35" s="79"/>
      <c r="R35" s="79"/>
      <c r="S35" s="79"/>
      <c r="T35" s="79"/>
      <c r="U35" s="79"/>
    </row>
    <row r="36" spans="1:21" s="72" customFormat="1" ht="52.5" x14ac:dyDescent="0.2">
      <c r="A36" s="121" t="s">
        <v>108</v>
      </c>
      <c r="E36" s="79"/>
      <c r="F36" s="79"/>
      <c r="G36" s="79"/>
      <c r="H36" s="79"/>
      <c r="I36" s="79"/>
      <c r="J36" s="79"/>
      <c r="K36" s="79"/>
      <c r="L36" s="79"/>
      <c r="M36" s="79"/>
      <c r="N36" s="79"/>
      <c r="O36" s="79"/>
      <c r="P36" s="79"/>
      <c r="Q36" s="79"/>
      <c r="R36" s="79"/>
      <c r="S36" s="79"/>
      <c r="T36" s="79"/>
      <c r="U36" s="79"/>
    </row>
    <row r="37" spans="1:21" s="72" customFormat="1" ht="29.25" customHeight="1" x14ac:dyDescent="0.2">
      <c r="A37" s="134" t="s">
        <v>120</v>
      </c>
      <c r="E37" s="79"/>
      <c r="F37" s="79"/>
      <c r="G37" s="79"/>
      <c r="H37" s="79"/>
      <c r="I37" s="79"/>
      <c r="J37" s="79"/>
      <c r="K37" s="79"/>
      <c r="L37" s="79"/>
      <c r="M37" s="79"/>
      <c r="N37" s="79"/>
      <c r="O37" s="79"/>
      <c r="P37" s="79"/>
      <c r="Q37" s="79"/>
      <c r="R37" s="79"/>
      <c r="S37" s="79"/>
      <c r="T37" s="79"/>
      <c r="U37" s="79"/>
    </row>
    <row r="38" spans="1:21" s="72" customFormat="1" ht="42" x14ac:dyDescent="0.2">
      <c r="A38" s="121" t="s">
        <v>124</v>
      </c>
      <c r="E38" s="79"/>
      <c r="F38" s="79"/>
      <c r="G38" s="79"/>
      <c r="H38" s="79"/>
      <c r="I38" s="79"/>
      <c r="J38" s="79"/>
      <c r="K38" s="79"/>
      <c r="L38" s="79"/>
      <c r="M38" s="79"/>
      <c r="N38" s="79"/>
      <c r="O38" s="79"/>
      <c r="P38" s="79"/>
      <c r="Q38" s="79"/>
      <c r="R38" s="79"/>
      <c r="S38" s="79"/>
      <c r="T38" s="79"/>
      <c r="U38" s="79"/>
    </row>
    <row r="39" spans="1:21" s="72" customFormat="1" ht="31.5" x14ac:dyDescent="0.2">
      <c r="A39" s="121" t="s">
        <v>125</v>
      </c>
      <c r="E39" s="83"/>
    </row>
    <row r="40" spans="1:21" s="72" customFormat="1" ht="42" x14ac:dyDescent="0.2">
      <c r="A40" s="134" t="s">
        <v>123</v>
      </c>
      <c r="E40" s="83"/>
    </row>
    <row r="41" spans="1:21" s="72" customFormat="1" ht="33.75" customHeight="1" x14ac:dyDescent="0.2">
      <c r="A41" s="134" t="s">
        <v>121</v>
      </c>
      <c r="E41" s="83"/>
    </row>
    <row r="42" spans="1:21" s="72" customFormat="1" ht="12" x14ac:dyDescent="0.2">
      <c r="A42" s="65"/>
      <c r="E42" s="83"/>
    </row>
    <row r="43" spans="1:21" s="72" customFormat="1" ht="31.5" x14ac:dyDescent="0.2">
      <c r="A43" s="66" t="s">
        <v>98</v>
      </c>
      <c r="E43" s="83"/>
    </row>
    <row r="44" spans="1:21" s="72" customFormat="1" ht="42" x14ac:dyDescent="0.2">
      <c r="A44" s="113" t="s">
        <v>99</v>
      </c>
      <c r="E44" s="83"/>
    </row>
    <row r="45" spans="1:21" s="72" customFormat="1" ht="21" x14ac:dyDescent="0.2">
      <c r="A45" s="66" t="s">
        <v>95</v>
      </c>
      <c r="E45" s="83"/>
    </row>
    <row r="46" spans="1:21" s="72" customFormat="1" ht="42.75" x14ac:dyDescent="0.2">
      <c r="A46" s="108" t="s">
        <v>96</v>
      </c>
      <c r="E46" s="83"/>
    </row>
    <row r="47" spans="1:21" s="72" customFormat="1" ht="21" x14ac:dyDescent="0.2">
      <c r="A47" s="66" t="s">
        <v>97</v>
      </c>
      <c r="E47" s="83"/>
    </row>
    <row r="48" spans="1:21" s="72" customFormat="1" ht="12" x14ac:dyDescent="0.2">
      <c r="A48" s="110"/>
      <c r="E48" s="83"/>
    </row>
    <row r="49" spans="1:51" s="72" customFormat="1" ht="12" x14ac:dyDescent="0.2">
      <c r="A49" s="69" t="s">
        <v>70</v>
      </c>
      <c r="E49" s="83"/>
    </row>
    <row r="50" spans="1:51" s="72" customFormat="1" ht="24" x14ac:dyDescent="0.2">
      <c r="A50" s="70" t="s">
        <v>76</v>
      </c>
      <c r="E50" s="83"/>
    </row>
    <row r="51" spans="1:51" s="72" customFormat="1" ht="24" x14ac:dyDescent="0.2">
      <c r="A51" s="70" t="s">
        <v>77</v>
      </c>
      <c r="E51" s="83"/>
    </row>
    <row r="52" spans="1:51" s="72" customFormat="1" x14ac:dyDescent="0.2">
      <c r="A52" s="70"/>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row>
    <row r="53" spans="1:51" x14ac:dyDescent="0.2">
      <c r="A53" s="70"/>
    </row>
  </sheetData>
  <mergeCells count="2">
    <mergeCell ref="A1:A3"/>
    <mergeCell ref="A16:AX1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V52"/>
  <sheetViews>
    <sheetView topLeftCell="A13" workbookViewId="0">
      <pane xSplit="1" topLeftCell="B1" activePane="topRight" state="frozen"/>
      <selection pane="topRight" activeCell="B21" sqref="B21:V22"/>
    </sheetView>
  </sheetViews>
  <sheetFormatPr defaultColWidth="9" defaultRowHeight="12" x14ac:dyDescent="0.2"/>
  <cols>
    <col min="1" max="1" width="84.5703125" style="48" customWidth="1"/>
    <col min="2" max="16384" width="9" style="48"/>
  </cols>
  <sheetData>
    <row r="1" spans="1:22" s="51" customFormat="1" ht="12" customHeight="1" x14ac:dyDescent="0.2">
      <c r="A1" s="228" t="s">
        <v>82</v>
      </c>
    </row>
    <row r="2" spans="1:22" s="51" customFormat="1" ht="12" customHeight="1" x14ac:dyDescent="0.2">
      <c r="A2" s="228"/>
    </row>
    <row r="3" spans="1:22" s="51" customFormat="1" ht="11.1" customHeight="1" x14ac:dyDescent="0.2">
      <c r="A3" s="97" t="s">
        <v>101</v>
      </c>
    </row>
    <row r="4" spans="1:22" s="52" customFormat="1" ht="32.1" customHeight="1" x14ac:dyDescent="0.2">
      <c r="A4" s="98" t="s">
        <v>64</v>
      </c>
      <c r="B4" s="136">
        <v>44935</v>
      </c>
      <c r="C4" s="136">
        <v>44940</v>
      </c>
      <c r="D4" s="136">
        <v>44942</v>
      </c>
      <c r="E4" s="136">
        <v>44947</v>
      </c>
      <c r="F4" s="136">
        <v>44949</v>
      </c>
      <c r="G4" s="136">
        <v>44954</v>
      </c>
      <c r="H4" s="136">
        <v>44956</v>
      </c>
      <c r="I4" s="136">
        <v>44958</v>
      </c>
      <c r="J4" s="136">
        <v>44961</v>
      </c>
      <c r="K4" s="136">
        <v>44963</v>
      </c>
      <c r="L4" s="136">
        <v>44968</v>
      </c>
      <c r="M4" s="136">
        <v>44970</v>
      </c>
      <c r="N4" s="136">
        <v>44975</v>
      </c>
      <c r="O4" s="136">
        <v>44981</v>
      </c>
      <c r="P4" s="136">
        <v>44984</v>
      </c>
      <c r="Q4" s="136">
        <v>44986</v>
      </c>
      <c r="R4" s="136">
        <v>44988</v>
      </c>
      <c r="S4" s="136">
        <v>44994</v>
      </c>
      <c r="T4" s="136">
        <v>45005</v>
      </c>
      <c r="U4" s="136">
        <v>45010</v>
      </c>
      <c r="V4" s="136">
        <v>45012</v>
      </c>
    </row>
    <row r="5" spans="1:22" s="53" customFormat="1" ht="21.95" customHeight="1" x14ac:dyDescent="0.2">
      <c r="A5" s="98"/>
      <c r="B5" s="136">
        <v>44939</v>
      </c>
      <c r="C5" s="136">
        <v>44941</v>
      </c>
      <c r="D5" s="136">
        <v>44946</v>
      </c>
      <c r="E5" s="136">
        <v>44948</v>
      </c>
      <c r="F5" s="136">
        <v>44953</v>
      </c>
      <c r="G5" s="136">
        <v>44955</v>
      </c>
      <c r="H5" s="136">
        <v>44957</v>
      </c>
      <c r="I5" s="136">
        <v>44960</v>
      </c>
      <c r="J5" s="136">
        <v>44962</v>
      </c>
      <c r="K5" s="136">
        <v>44967</v>
      </c>
      <c r="L5" s="136">
        <v>44969</v>
      </c>
      <c r="M5" s="136">
        <v>44974</v>
      </c>
      <c r="N5" s="136">
        <v>44980</v>
      </c>
      <c r="O5" s="136">
        <v>44983</v>
      </c>
      <c r="P5" s="136">
        <v>44985</v>
      </c>
      <c r="Q5" s="136">
        <v>44987</v>
      </c>
      <c r="R5" s="136">
        <v>44993</v>
      </c>
      <c r="S5" s="136">
        <v>45004</v>
      </c>
      <c r="T5" s="136">
        <v>45009</v>
      </c>
      <c r="U5" s="136">
        <v>45011</v>
      </c>
      <c r="V5" s="136">
        <v>45016</v>
      </c>
    </row>
    <row r="6" spans="1:22" s="53" customFormat="1" x14ac:dyDescent="0.2">
      <c r="A6" s="42" t="s">
        <v>83</v>
      </c>
      <c r="B6" s="87"/>
      <c r="C6" s="87"/>
      <c r="D6" s="87"/>
      <c r="E6" s="87"/>
      <c r="F6" s="87"/>
      <c r="G6" s="87"/>
      <c r="H6" s="87"/>
      <c r="I6" s="87"/>
      <c r="J6" s="87"/>
      <c r="K6" s="87"/>
      <c r="L6" s="87"/>
      <c r="M6" s="87"/>
      <c r="N6" s="87"/>
      <c r="O6" s="87"/>
      <c r="P6" s="87"/>
      <c r="Q6" s="87"/>
      <c r="R6" s="87"/>
      <c r="S6" s="87"/>
      <c r="T6" s="87"/>
      <c r="U6" s="87"/>
      <c r="V6" s="87"/>
    </row>
    <row r="7" spans="1:22" s="53" customFormat="1" x14ac:dyDescent="0.2">
      <c r="A7" s="88">
        <v>1</v>
      </c>
      <c r="B7" s="42">
        <v>11610</v>
      </c>
      <c r="C7" s="42">
        <v>13770</v>
      </c>
      <c r="D7" s="42">
        <v>11610</v>
      </c>
      <c r="E7" s="42">
        <v>13770</v>
      </c>
      <c r="F7" s="42">
        <v>11610</v>
      </c>
      <c r="G7" s="42">
        <v>13770</v>
      </c>
      <c r="H7" s="42">
        <v>11610</v>
      </c>
      <c r="I7" s="42">
        <v>12600</v>
      </c>
      <c r="J7" s="42">
        <v>13770</v>
      </c>
      <c r="K7" s="42">
        <v>12600</v>
      </c>
      <c r="L7" s="42">
        <v>13770</v>
      </c>
      <c r="M7" s="42">
        <v>12600</v>
      </c>
      <c r="N7" s="42">
        <v>13770</v>
      </c>
      <c r="O7" s="42">
        <v>12600</v>
      </c>
      <c r="P7" s="42">
        <v>11610</v>
      </c>
      <c r="Q7" s="42">
        <v>10710</v>
      </c>
      <c r="R7" s="42">
        <v>11610</v>
      </c>
      <c r="S7" s="42">
        <v>10710</v>
      </c>
      <c r="T7" s="42">
        <v>8550</v>
      </c>
      <c r="U7" s="42">
        <v>9450</v>
      </c>
      <c r="V7" s="42">
        <v>8550</v>
      </c>
    </row>
    <row r="8" spans="1:22" s="53" customFormat="1" x14ac:dyDescent="0.2">
      <c r="A8" s="88">
        <v>2</v>
      </c>
      <c r="B8" s="42">
        <v>12510</v>
      </c>
      <c r="C8" s="42">
        <v>14670</v>
      </c>
      <c r="D8" s="42">
        <v>12510</v>
      </c>
      <c r="E8" s="42">
        <v>14670</v>
      </c>
      <c r="F8" s="42">
        <v>12510</v>
      </c>
      <c r="G8" s="42">
        <v>14670</v>
      </c>
      <c r="H8" s="42">
        <v>12510</v>
      </c>
      <c r="I8" s="42">
        <v>13500</v>
      </c>
      <c r="J8" s="42">
        <v>14670</v>
      </c>
      <c r="K8" s="42">
        <v>13500</v>
      </c>
      <c r="L8" s="42">
        <v>14670</v>
      </c>
      <c r="M8" s="42">
        <v>13500</v>
      </c>
      <c r="N8" s="42">
        <v>14670</v>
      </c>
      <c r="O8" s="42">
        <v>13500</v>
      </c>
      <c r="P8" s="42">
        <v>12510</v>
      </c>
      <c r="Q8" s="42">
        <v>11610</v>
      </c>
      <c r="R8" s="42">
        <v>12510</v>
      </c>
      <c r="S8" s="42">
        <v>11610</v>
      </c>
      <c r="T8" s="42">
        <v>9450</v>
      </c>
      <c r="U8" s="42">
        <v>10350</v>
      </c>
      <c r="V8" s="42">
        <v>9450</v>
      </c>
    </row>
    <row r="9" spans="1:22" s="53" customFormat="1" x14ac:dyDescent="0.2">
      <c r="A9" s="42" t="s">
        <v>84</v>
      </c>
      <c r="B9" s="42"/>
      <c r="C9" s="42"/>
      <c r="D9" s="42"/>
      <c r="E9" s="42"/>
      <c r="F9" s="42"/>
      <c r="G9" s="42"/>
      <c r="H9" s="42"/>
      <c r="I9" s="42"/>
      <c r="J9" s="42"/>
      <c r="K9" s="42"/>
      <c r="L9" s="42"/>
      <c r="M9" s="42"/>
      <c r="N9" s="42"/>
      <c r="O9" s="42"/>
      <c r="P9" s="42"/>
      <c r="Q9" s="42"/>
      <c r="R9" s="42"/>
      <c r="S9" s="42"/>
      <c r="T9" s="42"/>
      <c r="U9" s="42"/>
      <c r="V9" s="42"/>
    </row>
    <row r="10" spans="1:22" s="53" customFormat="1" x14ac:dyDescent="0.2">
      <c r="A10" s="88">
        <f>A7</f>
        <v>1</v>
      </c>
      <c r="B10" s="42">
        <v>13410</v>
      </c>
      <c r="C10" s="42">
        <v>15570</v>
      </c>
      <c r="D10" s="42">
        <v>13410</v>
      </c>
      <c r="E10" s="42">
        <v>15570</v>
      </c>
      <c r="F10" s="42">
        <v>13410</v>
      </c>
      <c r="G10" s="42">
        <v>15570</v>
      </c>
      <c r="H10" s="42">
        <v>13410</v>
      </c>
      <c r="I10" s="42">
        <v>14400</v>
      </c>
      <c r="J10" s="42">
        <v>15570</v>
      </c>
      <c r="K10" s="42">
        <v>14400</v>
      </c>
      <c r="L10" s="42">
        <v>15570</v>
      </c>
      <c r="M10" s="42">
        <v>14400</v>
      </c>
      <c r="N10" s="42">
        <v>15570</v>
      </c>
      <c r="O10" s="42">
        <v>14400</v>
      </c>
      <c r="P10" s="42">
        <v>13410</v>
      </c>
      <c r="Q10" s="42">
        <v>12510</v>
      </c>
      <c r="R10" s="42">
        <v>13410</v>
      </c>
      <c r="S10" s="42">
        <v>12510</v>
      </c>
      <c r="T10" s="42">
        <v>10350</v>
      </c>
      <c r="U10" s="42">
        <v>11250</v>
      </c>
      <c r="V10" s="42">
        <v>10350</v>
      </c>
    </row>
    <row r="11" spans="1:22" s="53" customFormat="1" x14ac:dyDescent="0.2">
      <c r="A11" s="88">
        <f>A8</f>
        <v>2</v>
      </c>
      <c r="B11" s="42">
        <v>14310</v>
      </c>
      <c r="C11" s="42">
        <v>16470</v>
      </c>
      <c r="D11" s="42">
        <v>14310</v>
      </c>
      <c r="E11" s="42">
        <v>16470</v>
      </c>
      <c r="F11" s="42">
        <v>14310</v>
      </c>
      <c r="G11" s="42">
        <v>16470</v>
      </c>
      <c r="H11" s="42">
        <v>14310</v>
      </c>
      <c r="I11" s="42">
        <v>15300</v>
      </c>
      <c r="J11" s="42">
        <v>16470</v>
      </c>
      <c r="K11" s="42">
        <v>15300</v>
      </c>
      <c r="L11" s="42">
        <v>16470</v>
      </c>
      <c r="M11" s="42">
        <v>15300</v>
      </c>
      <c r="N11" s="42">
        <v>16470</v>
      </c>
      <c r="O11" s="42">
        <v>15300</v>
      </c>
      <c r="P11" s="42">
        <v>14310</v>
      </c>
      <c r="Q11" s="42">
        <v>13410</v>
      </c>
      <c r="R11" s="42">
        <v>14310</v>
      </c>
      <c r="S11" s="42">
        <v>13410</v>
      </c>
      <c r="T11" s="42">
        <v>11250</v>
      </c>
      <c r="U11" s="42">
        <v>12150</v>
      </c>
      <c r="V11" s="42">
        <v>11250</v>
      </c>
    </row>
    <row r="12" spans="1:22" s="53" customFormat="1" x14ac:dyDescent="0.2">
      <c r="A12" s="42" t="s">
        <v>85</v>
      </c>
      <c r="B12" s="42"/>
      <c r="C12" s="42"/>
      <c r="D12" s="42"/>
      <c r="E12" s="42"/>
      <c r="F12" s="42"/>
      <c r="G12" s="42"/>
      <c r="H12" s="42"/>
      <c r="I12" s="42"/>
      <c r="J12" s="42"/>
      <c r="K12" s="42"/>
      <c r="L12" s="42"/>
      <c r="M12" s="42"/>
      <c r="N12" s="42"/>
      <c r="O12" s="42"/>
      <c r="P12" s="42"/>
      <c r="Q12" s="42"/>
      <c r="R12" s="42"/>
      <c r="S12" s="42"/>
      <c r="T12" s="42"/>
      <c r="U12" s="42"/>
      <c r="V12" s="42"/>
    </row>
    <row r="13" spans="1:22" s="53" customFormat="1" x14ac:dyDescent="0.2">
      <c r="A13" s="88">
        <f>A7</f>
        <v>1</v>
      </c>
      <c r="B13" s="42">
        <v>14310</v>
      </c>
      <c r="C13" s="42">
        <v>16470</v>
      </c>
      <c r="D13" s="42">
        <v>14310</v>
      </c>
      <c r="E13" s="42">
        <v>16470</v>
      </c>
      <c r="F13" s="42">
        <v>14310</v>
      </c>
      <c r="G13" s="42">
        <v>16470</v>
      </c>
      <c r="H13" s="42">
        <v>14310</v>
      </c>
      <c r="I13" s="42">
        <v>15300</v>
      </c>
      <c r="J13" s="42">
        <v>16470</v>
      </c>
      <c r="K13" s="42">
        <v>15300</v>
      </c>
      <c r="L13" s="42">
        <v>16470</v>
      </c>
      <c r="M13" s="42">
        <v>15300</v>
      </c>
      <c r="N13" s="42">
        <v>16470</v>
      </c>
      <c r="O13" s="42">
        <v>15300</v>
      </c>
      <c r="P13" s="42">
        <v>14310</v>
      </c>
      <c r="Q13" s="42">
        <v>13410</v>
      </c>
      <c r="R13" s="42">
        <v>14310</v>
      </c>
      <c r="S13" s="42">
        <v>13410</v>
      </c>
      <c r="T13" s="42">
        <v>11250</v>
      </c>
      <c r="U13" s="42">
        <v>12150</v>
      </c>
      <c r="V13" s="42">
        <v>11250</v>
      </c>
    </row>
    <row r="14" spans="1:22" s="53" customFormat="1" x14ac:dyDescent="0.2">
      <c r="A14" s="88">
        <f>A8</f>
        <v>2</v>
      </c>
      <c r="B14" s="42">
        <v>15210</v>
      </c>
      <c r="C14" s="42">
        <v>17370</v>
      </c>
      <c r="D14" s="42">
        <v>15210</v>
      </c>
      <c r="E14" s="42">
        <v>17370</v>
      </c>
      <c r="F14" s="42">
        <v>15210</v>
      </c>
      <c r="G14" s="42">
        <v>17370</v>
      </c>
      <c r="H14" s="42">
        <v>15210</v>
      </c>
      <c r="I14" s="42">
        <v>16200</v>
      </c>
      <c r="J14" s="42">
        <v>17370</v>
      </c>
      <c r="K14" s="42">
        <v>16200</v>
      </c>
      <c r="L14" s="42">
        <v>17370</v>
      </c>
      <c r="M14" s="42">
        <v>16200</v>
      </c>
      <c r="N14" s="42">
        <v>17370</v>
      </c>
      <c r="O14" s="42">
        <v>16200</v>
      </c>
      <c r="P14" s="42">
        <v>15210</v>
      </c>
      <c r="Q14" s="42">
        <v>14310</v>
      </c>
      <c r="R14" s="42">
        <v>15210</v>
      </c>
      <c r="S14" s="42">
        <v>14310</v>
      </c>
      <c r="T14" s="42">
        <v>12150</v>
      </c>
      <c r="U14" s="42">
        <v>13050</v>
      </c>
      <c r="V14" s="42">
        <v>12150</v>
      </c>
    </row>
    <row r="15" spans="1:22" s="53" customFormat="1" x14ac:dyDescent="0.2">
      <c r="A15" s="42" t="s">
        <v>86</v>
      </c>
      <c r="B15" s="42"/>
      <c r="C15" s="42"/>
      <c r="D15" s="42"/>
      <c r="E15" s="42"/>
      <c r="F15" s="42"/>
      <c r="G15" s="42"/>
      <c r="H15" s="42"/>
      <c r="I15" s="42"/>
      <c r="J15" s="42"/>
      <c r="K15" s="42"/>
      <c r="L15" s="42"/>
      <c r="M15" s="42"/>
      <c r="N15" s="42"/>
      <c r="O15" s="42"/>
      <c r="P15" s="42"/>
      <c r="Q15" s="42"/>
      <c r="R15" s="42"/>
      <c r="S15" s="42"/>
      <c r="T15" s="42"/>
      <c r="U15" s="42"/>
      <c r="V15" s="42"/>
    </row>
    <row r="16" spans="1:22" s="53" customFormat="1" x14ac:dyDescent="0.2">
      <c r="A16" s="88">
        <f>A7</f>
        <v>1</v>
      </c>
      <c r="B16" s="42">
        <v>29610</v>
      </c>
      <c r="C16" s="42">
        <v>31770</v>
      </c>
      <c r="D16" s="42">
        <v>29610</v>
      </c>
      <c r="E16" s="42">
        <v>31770</v>
      </c>
      <c r="F16" s="42">
        <v>29610</v>
      </c>
      <c r="G16" s="42">
        <v>31770</v>
      </c>
      <c r="H16" s="42">
        <v>29610</v>
      </c>
      <c r="I16" s="42">
        <v>30600</v>
      </c>
      <c r="J16" s="42">
        <v>31770</v>
      </c>
      <c r="K16" s="42">
        <v>30600</v>
      </c>
      <c r="L16" s="42">
        <v>31770</v>
      </c>
      <c r="M16" s="42">
        <v>30600</v>
      </c>
      <c r="N16" s="42">
        <v>31770</v>
      </c>
      <c r="O16" s="42">
        <v>30600</v>
      </c>
      <c r="P16" s="42">
        <v>29610</v>
      </c>
      <c r="Q16" s="42">
        <v>28710</v>
      </c>
      <c r="R16" s="42">
        <v>29610</v>
      </c>
      <c r="S16" s="42">
        <v>28710</v>
      </c>
      <c r="T16" s="42">
        <v>26550</v>
      </c>
      <c r="U16" s="42">
        <v>27450</v>
      </c>
      <c r="V16" s="42">
        <v>26550</v>
      </c>
    </row>
    <row r="17" spans="1:22" s="53" customFormat="1" x14ac:dyDescent="0.2">
      <c r="A17" s="88">
        <f>A8</f>
        <v>2</v>
      </c>
      <c r="B17" s="42">
        <v>30510</v>
      </c>
      <c r="C17" s="42">
        <v>32670</v>
      </c>
      <c r="D17" s="42">
        <v>30510</v>
      </c>
      <c r="E17" s="42">
        <v>32670</v>
      </c>
      <c r="F17" s="42">
        <v>30510</v>
      </c>
      <c r="G17" s="42">
        <v>32670</v>
      </c>
      <c r="H17" s="42">
        <v>30510</v>
      </c>
      <c r="I17" s="42">
        <v>31500</v>
      </c>
      <c r="J17" s="42">
        <v>32670</v>
      </c>
      <c r="K17" s="42">
        <v>31500</v>
      </c>
      <c r="L17" s="42">
        <v>32670</v>
      </c>
      <c r="M17" s="42">
        <v>31500</v>
      </c>
      <c r="N17" s="42">
        <v>32670</v>
      </c>
      <c r="O17" s="42">
        <v>31500</v>
      </c>
      <c r="P17" s="42">
        <v>30510</v>
      </c>
      <c r="Q17" s="42">
        <v>29610</v>
      </c>
      <c r="R17" s="42">
        <v>30510</v>
      </c>
      <c r="S17" s="42">
        <v>29610</v>
      </c>
      <c r="T17" s="42">
        <v>27450</v>
      </c>
      <c r="U17" s="42">
        <v>28350</v>
      </c>
      <c r="V17" s="42">
        <v>27450</v>
      </c>
    </row>
    <row r="18" spans="1:22" s="53" customFormat="1" x14ac:dyDescent="0.2">
      <c r="A18" s="42" t="s">
        <v>87</v>
      </c>
      <c r="B18" s="42"/>
      <c r="C18" s="42"/>
      <c r="D18" s="42"/>
      <c r="E18" s="42"/>
      <c r="F18" s="42"/>
      <c r="G18" s="42"/>
      <c r="H18" s="42"/>
      <c r="I18" s="42"/>
      <c r="J18" s="42"/>
      <c r="K18" s="42"/>
      <c r="L18" s="42"/>
      <c r="M18" s="42"/>
      <c r="N18" s="42"/>
      <c r="O18" s="42"/>
      <c r="P18" s="42"/>
      <c r="Q18" s="42"/>
      <c r="R18" s="42"/>
      <c r="S18" s="42"/>
      <c r="T18" s="42"/>
      <c r="U18" s="42"/>
      <c r="V18" s="42"/>
    </row>
    <row r="19" spans="1:22" s="53" customFormat="1" x14ac:dyDescent="0.2">
      <c r="A19" s="88" t="s">
        <v>88</v>
      </c>
      <c r="B19" s="42">
        <v>66510</v>
      </c>
      <c r="C19" s="42">
        <v>68670</v>
      </c>
      <c r="D19" s="42">
        <v>66510</v>
      </c>
      <c r="E19" s="42">
        <v>68670</v>
      </c>
      <c r="F19" s="42">
        <v>66510</v>
      </c>
      <c r="G19" s="42">
        <v>68670</v>
      </c>
      <c r="H19" s="42">
        <v>66510</v>
      </c>
      <c r="I19" s="42">
        <v>67500</v>
      </c>
      <c r="J19" s="42">
        <v>68670</v>
      </c>
      <c r="K19" s="42">
        <v>67500</v>
      </c>
      <c r="L19" s="42">
        <v>68670</v>
      </c>
      <c r="M19" s="42">
        <v>67500</v>
      </c>
      <c r="N19" s="42">
        <v>68670</v>
      </c>
      <c r="O19" s="42">
        <v>67500</v>
      </c>
      <c r="P19" s="42">
        <v>66510</v>
      </c>
      <c r="Q19" s="42">
        <v>65610</v>
      </c>
      <c r="R19" s="42">
        <v>66510</v>
      </c>
      <c r="S19" s="42">
        <v>65610</v>
      </c>
      <c r="T19" s="42">
        <v>63450</v>
      </c>
      <c r="U19" s="42">
        <v>64350</v>
      </c>
      <c r="V19" s="42">
        <v>63450</v>
      </c>
    </row>
    <row r="20" spans="1:22" s="53" customFormat="1" x14ac:dyDescent="0.2">
      <c r="A20" s="89"/>
      <c r="B20" s="89"/>
      <c r="C20" s="89"/>
      <c r="D20" s="89"/>
      <c r="E20" s="89"/>
      <c r="F20" s="89"/>
      <c r="G20" s="89"/>
      <c r="H20" s="89"/>
      <c r="I20" s="89"/>
      <c r="J20" s="89"/>
      <c r="K20" s="89"/>
      <c r="L20" s="89"/>
      <c r="M20" s="89"/>
      <c r="N20" s="89"/>
      <c r="O20" s="89"/>
      <c r="P20" s="89"/>
      <c r="Q20" s="89"/>
      <c r="R20" s="89"/>
      <c r="S20" s="89"/>
      <c r="T20" s="89"/>
      <c r="U20" s="89"/>
      <c r="V20" s="89"/>
    </row>
    <row r="21" spans="1:22" ht="18" customHeight="1" x14ac:dyDescent="0.2">
      <c r="A21" s="111" t="s">
        <v>100</v>
      </c>
      <c r="B21" s="137">
        <f t="shared" ref="B21:V21" si="0">B4</f>
        <v>44935</v>
      </c>
      <c r="C21" s="137">
        <f t="shared" si="0"/>
        <v>44940</v>
      </c>
      <c r="D21" s="137">
        <f t="shared" si="0"/>
        <v>44942</v>
      </c>
      <c r="E21" s="137">
        <f t="shared" si="0"/>
        <v>44947</v>
      </c>
      <c r="F21" s="137">
        <f t="shared" si="0"/>
        <v>44949</v>
      </c>
      <c r="G21" s="137">
        <f t="shared" si="0"/>
        <v>44954</v>
      </c>
      <c r="H21" s="137">
        <f t="shared" si="0"/>
        <v>44956</v>
      </c>
      <c r="I21" s="137">
        <f t="shared" si="0"/>
        <v>44958</v>
      </c>
      <c r="J21" s="137">
        <f t="shared" si="0"/>
        <v>44961</v>
      </c>
      <c r="K21" s="137">
        <f t="shared" si="0"/>
        <v>44963</v>
      </c>
      <c r="L21" s="137">
        <f t="shared" si="0"/>
        <v>44968</v>
      </c>
      <c r="M21" s="137">
        <f t="shared" si="0"/>
        <v>44970</v>
      </c>
      <c r="N21" s="137">
        <f t="shared" si="0"/>
        <v>44975</v>
      </c>
      <c r="O21" s="137">
        <f t="shared" si="0"/>
        <v>44981</v>
      </c>
      <c r="P21" s="137">
        <f t="shared" si="0"/>
        <v>44984</v>
      </c>
      <c r="Q21" s="137">
        <f t="shared" si="0"/>
        <v>44986</v>
      </c>
      <c r="R21" s="137">
        <f t="shared" si="0"/>
        <v>44988</v>
      </c>
      <c r="S21" s="137">
        <f t="shared" si="0"/>
        <v>44994</v>
      </c>
      <c r="T21" s="137">
        <f t="shared" si="0"/>
        <v>45005</v>
      </c>
      <c r="U21" s="137">
        <f t="shared" si="0"/>
        <v>45010</v>
      </c>
      <c r="V21" s="137">
        <f t="shared" si="0"/>
        <v>45012</v>
      </c>
    </row>
    <row r="22" spans="1:22" ht="20.25" customHeight="1" x14ac:dyDescent="0.2">
      <c r="A22" s="90" t="s">
        <v>64</v>
      </c>
      <c r="B22" s="137">
        <f t="shared" ref="B22:V22" si="1">B5</f>
        <v>44939</v>
      </c>
      <c r="C22" s="137">
        <f t="shared" si="1"/>
        <v>44941</v>
      </c>
      <c r="D22" s="137">
        <f t="shared" si="1"/>
        <v>44946</v>
      </c>
      <c r="E22" s="137">
        <f t="shared" si="1"/>
        <v>44948</v>
      </c>
      <c r="F22" s="137">
        <f t="shared" si="1"/>
        <v>44953</v>
      </c>
      <c r="G22" s="137">
        <f t="shared" si="1"/>
        <v>44955</v>
      </c>
      <c r="H22" s="137">
        <f t="shared" si="1"/>
        <v>44957</v>
      </c>
      <c r="I22" s="137">
        <f t="shared" si="1"/>
        <v>44960</v>
      </c>
      <c r="J22" s="137">
        <f t="shared" si="1"/>
        <v>44962</v>
      </c>
      <c r="K22" s="137">
        <f t="shared" si="1"/>
        <v>44967</v>
      </c>
      <c r="L22" s="137">
        <f t="shared" si="1"/>
        <v>44969</v>
      </c>
      <c r="M22" s="137">
        <f t="shared" si="1"/>
        <v>44974</v>
      </c>
      <c r="N22" s="137">
        <f t="shared" si="1"/>
        <v>44980</v>
      </c>
      <c r="O22" s="137">
        <f t="shared" si="1"/>
        <v>44983</v>
      </c>
      <c r="P22" s="137">
        <f t="shared" si="1"/>
        <v>44985</v>
      </c>
      <c r="Q22" s="137">
        <f t="shared" si="1"/>
        <v>44987</v>
      </c>
      <c r="R22" s="137">
        <f t="shared" si="1"/>
        <v>44993</v>
      </c>
      <c r="S22" s="137">
        <f t="shared" si="1"/>
        <v>45004</v>
      </c>
      <c r="T22" s="137">
        <f t="shared" si="1"/>
        <v>45009</v>
      </c>
      <c r="U22" s="137">
        <f t="shared" si="1"/>
        <v>45011</v>
      </c>
      <c r="V22" s="137">
        <f t="shared" si="1"/>
        <v>45016</v>
      </c>
    </row>
    <row r="23" spans="1:22" s="44" customFormat="1" x14ac:dyDescent="0.2">
      <c r="A23" s="42" t="s">
        <v>83</v>
      </c>
      <c r="B23" s="87"/>
      <c r="C23" s="87"/>
      <c r="D23" s="87"/>
      <c r="E23" s="87"/>
      <c r="F23" s="87"/>
      <c r="G23" s="87"/>
      <c r="H23" s="87"/>
      <c r="I23" s="87"/>
      <c r="J23" s="87"/>
      <c r="K23" s="87"/>
      <c r="L23" s="87"/>
      <c r="M23" s="87"/>
      <c r="N23" s="87"/>
      <c r="O23" s="87"/>
      <c r="P23" s="87"/>
      <c r="Q23" s="87"/>
      <c r="R23" s="87"/>
      <c r="S23" s="87"/>
      <c r="T23" s="87"/>
      <c r="U23" s="87"/>
      <c r="V23" s="87"/>
    </row>
    <row r="24" spans="1:22" s="50" customFormat="1" x14ac:dyDescent="0.2">
      <c r="A24" s="88">
        <v>1</v>
      </c>
      <c r="B24" s="94">
        <f t="shared" ref="B24:V24" si="2">ROUND(B7*0.87,)+25</f>
        <v>10126</v>
      </c>
      <c r="C24" s="94">
        <f t="shared" si="2"/>
        <v>12005</v>
      </c>
      <c r="D24" s="94">
        <f t="shared" si="2"/>
        <v>10126</v>
      </c>
      <c r="E24" s="94">
        <f t="shared" si="2"/>
        <v>12005</v>
      </c>
      <c r="F24" s="94">
        <f t="shared" si="2"/>
        <v>10126</v>
      </c>
      <c r="G24" s="94">
        <f t="shared" si="2"/>
        <v>12005</v>
      </c>
      <c r="H24" s="94">
        <f t="shared" si="2"/>
        <v>10126</v>
      </c>
      <c r="I24" s="94">
        <f t="shared" si="2"/>
        <v>10987</v>
      </c>
      <c r="J24" s="94">
        <f t="shared" si="2"/>
        <v>12005</v>
      </c>
      <c r="K24" s="94">
        <f t="shared" si="2"/>
        <v>10987</v>
      </c>
      <c r="L24" s="94">
        <f t="shared" si="2"/>
        <v>12005</v>
      </c>
      <c r="M24" s="94">
        <f t="shared" si="2"/>
        <v>10987</v>
      </c>
      <c r="N24" s="94">
        <f t="shared" si="2"/>
        <v>12005</v>
      </c>
      <c r="O24" s="94">
        <f t="shared" si="2"/>
        <v>10987</v>
      </c>
      <c r="P24" s="94">
        <f t="shared" si="2"/>
        <v>10126</v>
      </c>
      <c r="Q24" s="94">
        <f t="shared" si="2"/>
        <v>9343</v>
      </c>
      <c r="R24" s="94">
        <f t="shared" si="2"/>
        <v>10126</v>
      </c>
      <c r="S24" s="94">
        <f t="shared" si="2"/>
        <v>9343</v>
      </c>
      <c r="T24" s="94">
        <f t="shared" si="2"/>
        <v>7464</v>
      </c>
      <c r="U24" s="94">
        <f t="shared" si="2"/>
        <v>8247</v>
      </c>
      <c r="V24" s="94">
        <f t="shared" si="2"/>
        <v>7464</v>
      </c>
    </row>
    <row r="25" spans="1:22" s="50" customFormat="1" x14ac:dyDescent="0.2">
      <c r="A25" s="88">
        <v>2</v>
      </c>
      <c r="B25" s="94">
        <f t="shared" ref="B25:V25" si="3">ROUND(B8*0.87,)+25</f>
        <v>10909</v>
      </c>
      <c r="C25" s="94">
        <f t="shared" si="3"/>
        <v>12788</v>
      </c>
      <c r="D25" s="94">
        <f t="shared" si="3"/>
        <v>10909</v>
      </c>
      <c r="E25" s="94">
        <f t="shared" si="3"/>
        <v>12788</v>
      </c>
      <c r="F25" s="94">
        <f t="shared" si="3"/>
        <v>10909</v>
      </c>
      <c r="G25" s="94">
        <f t="shared" si="3"/>
        <v>12788</v>
      </c>
      <c r="H25" s="94">
        <f t="shared" si="3"/>
        <v>10909</v>
      </c>
      <c r="I25" s="94">
        <f t="shared" si="3"/>
        <v>11770</v>
      </c>
      <c r="J25" s="94">
        <f t="shared" si="3"/>
        <v>12788</v>
      </c>
      <c r="K25" s="94">
        <f t="shared" si="3"/>
        <v>11770</v>
      </c>
      <c r="L25" s="94">
        <f t="shared" si="3"/>
        <v>12788</v>
      </c>
      <c r="M25" s="94">
        <f t="shared" si="3"/>
        <v>11770</v>
      </c>
      <c r="N25" s="94">
        <f t="shared" si="3"/>
        <v>12788</v>
      </c>
      <c r="O25" s="94">
        <f t="shared" si="3"/>
        <v>11770</v>
      </c>
      <c r="P25" s="94">
        <f t="shared" si="3"/>
        <v>10909</v>
      </c>
      <c r="Q25" s="94">
        <f t="shared" si="3"/>
        <v>10126</v>
      </c>
      <c r="R25" s="94">
        <f t="shared" si="3"/>
        <v>10909</v>
      </c>
      <c r="S25" s="94">
        <f t="shared" si="3"/>
        <v>10126</v>
      </c>
      <c r="T25" s="94">
        <f t="shared" si="3"/>
        <v>8247</v>
      </c>
      <c r="U25" s="94">
        <f t="shared" si="3"/>
        <v>9030</v>
      </c>
      <c r="V25" s="94">
        <f t="shared" si="3"/>
        <v>8247</v>
      </c>
    </row>
    <row r="26" spans="1:22" s="50" customFormat="1" x14ac:dyDescent="0.2">
      <c r="A26" s="42" t="s">
        <v>84</v>
      </c>
      <c r="B26" s="94"/>
      <c r="C26" s="94"/>
      <c r="D26" s="94"/>
      <c r="E26" s="94"/>
      <c r="F26" s="94"/>
      <c r="G26" s="94"/>
      <c r="H26" s="94"/>
      <c r="I26" s="94"/>
      <c r="J26" s="94"/>
      <c r="K26" s="94"/>
      <c r="L26" s="94"/>
      <c r="M26" s="94"/>
      <c r="N26" s="94"/>
      <c r="O26" s="94"/>
      <c r="P26" s="94"/>
      <c r="Q26" s="94"/>
      <c r="R26" s="94"/>
      <c r="S26" s="94"/>
      <c r="T26" s="94"/>
      <c r="U26" s="94"/>
      <c r="V26" s="94"/>
    </row>
    <row r="27" spans="1:22" s="50" customFormat="1" x14ac:dyDescent="0.2">
      <c r="A27" s="88">
        <f>A24</f>
        <v>1</v>
      </c>
      <c r="B27" s="94">
        <f t="shared" ref="B27:V27" si="4">ROUND(B10*0.87,)+25</f>
        <v>11692</v>
      </c>
      <c r="C27" s="94">
        <f t="shared" si="4"/>
        <v>13571</v>
      </c>
      <c r="D27" s="94">
        <f t="shared" si="4"/>
        <v>11692</v>
      </c>
      <c r="E27" s="94">
        <f t="shared" si="4"/>
        <v>13571</v>
      </c>
      <c r="F27" s="94">
        <f t="shared" si="4"/>
        <v>11692</v>
      </c>
      <c r="G27" s="94">
        <f t="shared" si="4"/>
        <v>13571</v>
      </c>
      <c r="H27" s="94">
        <f t="shared" si="4"/>
        <v>11692</v>
      </c>
      <c r="I27" s="94">
        <f t="shared" si="4"/>
        <v>12553</v>
      </c>
      <c r="J27" s="94">
        <f t="shared" si="4"/>
        <v>13571</v>
      </c>
      <c r="K27" s="94">
        <f t="shared" si="4"/>
        <v>12553</v>
      </c>
      <c r="L27" s="94">
        <f t="shared" si="4"/>
        <v>13571</v>
      </c>
      <c r="M27" s="94">
        <f t="shared" si="4"/>
        <v>12553</v>
      </c>
      <c r="N27" s="94">
        <f t="shared" si="4"/>
        <v>13571</v>
      </c>
      <c r="O27" s="94">
        <f t="shared" si="4"/>
        <v>12553</v>
      </c>
      <c r="P27" s="94">
        <f t="shared" si="4"/>
        <v>11692</v>
      </c>
      <c r="Q27" s="94">
        <f t="shared" si="4"/>
        <v>10909</v>
      </c>
      <c r="R27" s="94">
        <f t="shared" si="4"/>
        <v>11692</v>
      </c>
      <c r="S27" s="94">
        <f t="shared" si="4"/>
        <v>10909</v>
      </c>
      <c r="T27" s="94">
        <f t="shared" si="4"/>
        <v>9030</v>
      </c>
      <c r="U27" s="94">
        <f t="shared" si="4"/>
        <v>9813</v>
      </c>
      <c r="V27" s="94">
        <f t="shared" si="4"/>
        <v>9030</v>
      </c>
    </row>
    <row r="28" spans="1:22" s="50" customFormat="1" x14ac:dyDescent="0.2">
      <c r="A28" s="88">
        <f>A25</f>
        <v>2</v>
      </c>
      <c r="B28" s="94">
        <f t="shared" ref="B28:V28" si="5">ROUND(B11*0.87,)+25</f>
        <v>12475</v>
      </c>
      <c r="C28" s="94">
        <f t="shared" si="5"/>
        <v>14354</v>
      </c>
      <c r="D28" s="94">
        <f t="shared" si="5"/>
        <v>12475</v>
      </c>
      <c r="E28" s="94">
        <f t="shared" si="5"/>
        <v>14354</v>
      </c>
      <c r="F28" s="94">
        <f t="shared" si="5"/>
        <v>12475</v>
      </c>
      <c r="G28" s="94">
        <f t="shared" si="5"/>
        <v>14354</v>
      </c>
      <c r="H28" s="94">
        <f t="shared" si="5"/>
        <v>12475</v>
      </c>
      <c r="I28" s="94">
        <f t="shared" si="5"/>
        <v>13336</v>
      </c>
      <c r="J28" s="94">
        <f t="shared" si="5"/>
        <v>14354</v>
      </c>
      <c r="K28" s="94">
        <f t="shared" si="5"/>
        <v>13336</v>
      </c>
      <c r="L28" s="94">
        <f t="shared" si="5"/>
        <v>14354</v>
      </c>
      <c r="M28" s="94">
        <f t="shared" si="5"/>
        <v>13336</v>
      </c>
      <c r="N28" s="94">
        <f t="shared" si="5"/>
        <v>14354</v>
      </c>
      <c r="O28" s="94">
        <f t="shared" si="5"/>
        <v>13336</v>
      </c>
      <c r="P28" s="94">
        <f t="shared" si="5"/>
        <v>12475</v>
      </c>
      <c r="Q28" s="94">
        <f t="shared" si="5"/>
        <v>11692</v>
      </c>
      <c r="R28" s="94">
        <f t="shared" si="5"/>
        <v>12475</v>
      </c>
      <c r="S28" s="94">
        <f t="shared" si="5"/>
        <v>11692</v>
      </c>
      <c r="T28" s="94">
        <f t="shared" si="5"/>
        <v>9813</v>
      </c>
      <c r="U28" s="94">
        <f t="shared" si="5"/>
        <v>10596</v>
      </c>
      <c r="V28" s="94">
        <f t="shared" si="5"/>
        <v>9813</v>
      </c>
    </row>
    <row r="29" spans="1:22" s="50" customFormat="1" x14ac:dyDescent="0.2">
      <c r="A29" s="42" t="s">
        <v>85</v>
      </c>
      <c r="B29" s="94"/>
      <c r="C29" s="94"/>
      <c r="D29" s="94"/>
      <c r="E29" s="94"/>
      <c r="F29" s="94"/>
      <c r="G29" s="94"/>
      <c r="H29" s="94"/>
      <c r="I29" s="94"/>
      <c r="J29" s="94"/>
      <c r="K29" s="94"/>
      <c r="L29" s="94"/>
      <c r="M29" s="94"/>
      <c r="N29" s="94"/>
      <c r="O29" s="94"/>
      <c r="P29" s="94"/>
      <c r="Q29" s="94"/>
      <c r="R29" s="94"/>
      <c r="S29" s="94"/>
      <c r="T29" s="94"/>
      <c r="U29" s="94"/>
      <c r="V29" s="94"/>
    </row>
    <row r="30" spans="1:22" s="50" customFormat="1" x14ac:dyDescent="0.2">
      <c r="A30" s="88">
        <f>A24</f>
        <v>1</v>
      </c>
      <c r="B30" s="94">
        <f t="shared" ref="B30:V30" si="6">ROUND(B13*0.87,)+25</f>
        <v>12475</v>
      </c>
      <c r="C30" s="94">
        <f t="shared" si="6"/>
        <v>14354</v>
      </c>
      <c r="D30" s="94">
        <f t="shared" si="6"/>
        <v>12475</v>
      </c>
      <c r="E30" s="94">
        <f t="shared" si="6"/>
        <v>14354</v>
      </c>
      <c r="F30" s="94">
        <f t="shared" si="6"/>
        <v>12475</v>
      </c>
      <c r="G30" s="94">
        <f t="shared" si="6"/>
        <v>14354</v>
      </c>
      <c r="H30" s="94">
        <f t="shared" si="6"/>
        <v>12475</v>
      </c>
      <c r="I30" s="94">
        <f t="shared" si="6"/>
        <v>13336</v>
      </c>
      <c r="J30" s="94">
        <f t="shared" si="6"/>
        <v>14354</v>
      </c>
      <c r="K30" s="94">
        <f t="shared" si="6"/>
        <v>13336</v>
      </c>
      <c r="L30" s="94">
        <f t="shared" si="6"/>
        <v>14354</v>
      </c>
      <c r="M30" s="94">
        <f t="shared" si="6"/>
        <v>13336</v>
      </c>
      <c r="N30" s="94">
        <f t="shared" si="6"/>
        <v>14354</v>
      </c>
      <c r="O30" s="94">
        <f t="shared" si="6"/>
        <v>13336</v>
      </c>
      <c r="P30" s="94">
        <f t="shared" si="6"/>
        <v>12475</v>
      </c>
      <c r="Q30" s="94">
        <f t="shared" si="6"/>
        <v>11692</v>
      </c>
      <c r="R30" s="94">
        <f t="shared" si="6"/>
        <v>12475</v>
      </c>
      <c r="S30" s="94">
        <f t="shared" si="6"/>
        <v>11692</v>
      </c>
      <c r="T30" s="94">
        <f t="shared" si="6"/>
        <v>9813</v>
      </c>
      <c r="U30" s="94">
        <f t="shared" si="6"/>
        <v>10596</v>
      </c>
      <c r="V30" s="94">
        <f t="shared" si="6"/>
        <v>9813</v>
      </c>
    </row>
    <row r="31" spans="1:22" s="50" customFormat="1" x14ac:dyDescent="0.2">
      <c r="A31" s="88">
        <f>A25</f>
        <v>2</v>
      </c>
      <c r="B31" s="94">
        <f t="shared" ref="B31:V31" si="7">ROUND(B14*0.87,)+25</f>
        <v>13258</v>
      </c>
      <c r="C31" s="94">
        <f t="shared" si="7"/>
        <v>15137</v>
      </c>
      <c r="D31" s="94">
        <f t="shared" si="7"/>
        <v>13258</v>
      </c>
      <c r="E31" s="94">
        <f t="shared" si="7"/>
        <v>15137</v>
      </c>
      <c r="F31" s="94">
        <f t="shared" si="7"/>
        <v>13258</v>
      </c>
      <c r="G31" s="94">
        <f t="shared" si="7"/>
        <v>15137</v>
      </c>
      <c r="H31" s="94">
        <f t="shared" si="7"/>
        <v>13258</v>
      </c>
      <c r="I31" s="94">
        <f t="shared" si="7"/>
        <v>14119</v>
      </c>
      <c r="J31" s="94">
        <f t="shared" si="7"/>
        <v>15137</v>
      </c>
      <c r="K31" s="94">
        <f t="shared" si="7"/>
        <v>14119</v>
      </c>
      <c r="L31" s="94">
        <f t="shared" si="7"/>
        <v>15137</v>
      </c>
      <c r="M31" s="94">
        <f t="shared" si="7"/>
        <v>14119</v>
      </c>
      <c r="N31" s="94">
        <f t="shared" si="7"/>
        <v>15137</v>
      </c>
      <c r="O31" s="94">
        <f t="shared" si="7"/>
        <v>14119</v>
      </c>
      <c r="P31" s="94">
        <f t="shared" si="7"/>
        <v>13258</v>
      </c>
      <c r="Q31" s="94">
        <f t="shared" si="7"/>
        <v>12475</v>
      </c>
      <c r="R31" s="94">
        <f t="shared" si="7"/>
        <v>13258</v>
      </c>
      <c r="S31" s="94">
        <f t="shared" si="7"/>
        <v>12475</v>
      </c>
      <c r="T31" s="94">
        <f t="shared" si="7"/>
        <v>10596</v>
      </c>
      <c r="U31" s="94">
        <f t="shared" si="7"/>
        <v>11379</v>
      </c>
      <c r="V31" s="94">
        <f t="shared" si="7"/>
        <v>10596</v>
      </c>
    </row>
    <row r="32" spans="1:22" s="50" customFormat="1" x14ac:dyDescent="0.2">
      <c r="A32" s="42" t="s">
        <v>86</v>
      </c>
      <c r="B32" s="94"/>
      <c r="C32" s="94"/>
      <c r="D32" s="94"/>
      <c r="E32" s="94"/>
      <c r="F32" s="94"/>
      <c r="G32" s="94"/>
      <c r="H32" s="94"/>
      <c r="I32" s="94"/>
      <c r="J32" s="94"/>
      <c r="K32" s="94"/>
      <c r="L32" s="94"/>
      <c r="M32" s="94"/>
      <c r="N32" s="94"/>
      <c r="O32" s="94"/>
      <c r="P32" s="94"/>
      <c r="Q32" s="94"/>
      <c r="R32" s="94"/>
      <c r="S32" s="94"/>
      <c r="T32" s="94"/>
      <c r="U32" s="94"/>
      <c r="V32" s="94"/>
    </row>
    <row r="33" spans="1:22" s="50" customFormat="1" x14ac:dyDescent="0.2">
      <c r="A33" s="88">
        <f>A24</f>
        <v>1</v>
      </c>
      <c r="B33" s="94">
        <f t="shared" ref="B33:V33" si="8">ROUND(B16*0.87,)+25</f>
        <v>25786</v>
      </c>
      <c r="C33" s="94">
        <f t="shared" si="8"/>
        <v>27665</v>
      </c>
      <c r="D33" s="94">
        <f t="shared" si="8"/>
        <v>25786</v>
      </c>
      <c r="E33" s="94">
        <f t="shared" si="8"/>
        <v>27665</v>
      </c>
      <c r="F33" s="94">
        <f t="shared" si="8"/>
        <v>25786</v>
      </c>
      <c r="G33" s="94">
        <f t="shared" si="8"/>
        <v>27665</v>
      </c>
      <c r="H33" s="94">
        <f t="shared" si="8"/>
        <v>25786</v>
      </c>
      <c r="I33" s="94">
        <f t="shared" si="8"/>
        <v>26647</v>
      </c>
      <c r="J33" s="94">
        <f t="shared" si="8"/>
        <v>27665</v>
      </c>
      <c r="K33" s="94">
        <f t="shared" si="8"/>
        <v>26647</v>
      </c>
      <c r="L33" s="94">
        <f t="shared" si="8"/>
        <v>27665</v>
      </c>
      <c r="M33" s="94">
        <f t="shared" si="8"/>
        <v>26647</v>
      </c>
      <c r="N33" s="94">
        <f t="shared" si="8"/>
        <v>27665</v>
      </c>
      <c r="O33" s="94">
        <f t="shared" si="8"/>
        <v>26647</v>
      </c>
      <c r="P33" s="94">
        <f t="shared" si="8"/>
        <v>25786</v>
      </c>
      <c r="Q33" s="94">
        <f t="shared" si="8"/>
        <v>25003</v>
      </c>
      <c r="R33" s="94">
        <f t="shared" si="8"/>
        <v>25786</v>
      </c>
      <c r="S33" s="94">
        <f t="shared" si="8"/>
        <v>25003</v>
      </c>
      <c r="T33" s="94">
        <f t="shared" si="8"/>
        <v>23124</v>
      </c>
      <c r="U33" s="94">
        <f t="shared" si="8"/>
        <v>23907</v>
      </c>
      <c r="V33" s="94">
        <f t="shared" si="8"/>
        <v>23124</v>
      </c>
    </row>
    <row r="34" spans="1:22" s="50" customFormat="1" x14ac:dyDescent="0.2">
      <c r="A34" s="88">
        <f>A25</f>
        <v>2</v>
      </c>
      <c r="B34" s="94">
        <f t="shared" ref="B34:V34" si="9">ROUND(B17*0.87,)+25</f>
        <v>26569</v>
      </c>
      <c r="C34" s="94">
        <f t="shared" si="9"/>
        <v>28448</v>
      </c>
      <c r="D34" s="94">
        <f t="shared" si="9"/>
        <v>26569</v>
      </c>
      <c r="E34" s="94">
        <f t="shared" si="9"/>
        <v>28448</v>
      </c>
      <c r="F34" s="94">
        <f t="shared" si="9"/>
        <v>26569</v>
      </c>
      <c r="G34" s="94">
        <f t="shared" si="9"/>
        <v>28448</v>
      </c>
      <c r="H34" s="94">
        <f t="shared" si="9"/>
        <v>26569</v>
      </c>
      <c r="I34" s="94">
        <f t="shared" si="9"/>
        <v>27430</v>
      </c>
      <c r="J34" s="94">
        <f t="shared" si="9"/>
        <v>28448</v>
      </c>
      <c r="K34" s="94">
        <f t="shared" si="9"/>
        <v>27430</v>
      </c>
      <c r="L34" s="94">
        <f t="shared" si="9"/>
        <v>28448</v>
      </c>
      <c r="M34" s="94">
        <f t="shared" si="9"/>
        <v>27430</v>
      </c>
      <c r="N34" s="94">
        <f t="shared" si="9"/>
        <v>28448</v>
      </c>
      <c r="O34" s="94">
        <f t="shared" si="9"/>
        <v>27430</v>
      </c>
      <c r="P34" s="94">
        <f t="shared" si="9"/>
        <v>26569</v>
      </c>
      <c r="Q34" s="94">
        <f t="shared" si="9"/>
        <v>25786</v>
      </c>
      <c r="R34" s="94">
        <f t="shared" si="9"/>
        <v>26569</v>
      </c>
      <c r="S34" s="94">
        <f t="shared" si="9"/>
        <v>25786</v>
      </c>
      <c r="T34" s="94">
        <f t="shared" si="9"/>
        <v>23907</v>
      </c>
      <c r="U34" s="94">
        <f t="shared" si="9"/>
        <v>24690</v>
      </c>
      <c r="V34" s="94">
        <f t="shared" si="9"/>
        <v>23907</v>
      </c>
    </row>
    <row r="35" spans="1:22" s="50" customFormat="1" x14ac:dyDescent="0.2">
      <c r="A35" s="42" t="s">
        <v>87</v>
      </c>
      <c r="B35" s="94"/>
      <c r="C35" s="94"/>
      <c r="D35" s="94"/>
      <c r="E35" s="94"/>
      <c r="F35" s="94"/>
      <c r="G35" s="94"/>
      <c r="H35" s="94"/>
      <c r="I35" s="94"/>
      <c r="J35" s="94"/>
      <c r="K35" s="94"/>
      <c r="L35" s="94"/>
      <c r="M35" s="94"/>
      <c r="N35" s="94"/>
      <c r="O35" s="94"/>
      <c r="P35" s="94"/>
      <c r="Q35" s="94"/>
      <c r="R35" s="94"/>
      <c r="S35" s="94"/>
      <c r="T35" s="94"/>
      <c r="U35" s="94"/>
      <c r="V35" s="94"/>
    </row>
    <row r="36" spans="1:22" s="50" customFormat="1" x14ac:dyDescent="0.2">
      <c r="A36" s="88" t="s">
        <v>88</v>
      </c>
      <c r="B36" s="94">
        <f t="shared" ref="B36:V36" si="10">ROUND(B19*0.87,)+25</f>
        <v>57889</v>
      </c>
      <c r="C36" s="94">
        <f t="shared" si="10"/>
        <v>59768</v>
      </c>
      <c r="D36" s="94">
        <f t="shared" si="10"/>
        <v>57889</v>
      </c>
      <c r="E36" s="94">
        <f t="shared" si="10"/>
        <v>59768</v>
      </c>
      <c r="F36" s="94">
        <f t="shared" si="10"/>
        <v>57889</v>
      </c>
      <c r="G36" s="94">
        <f t="shared" si="10"/>
        <v>59768</v>
      </c>
      <c r="H36" s="94">
        <f t="shared" si="10"/>
        <v>57889</v>
      </c>
      <c r="I36" s="94">
        <f t="shared" si="10"/>
        <v>58750</v>
      </c>
      <c r="J36" s="94">
        <f t="shared" si="10"/>
        <v>59768</v>
      </c>
      <c r="K36" s="94">
        <f t="shared" si="10"/>
        <v>58750</v>
      </c>
      <c r="L36" s="94">
        <f t="shared" si="10"/>
        <v>59768</v>
      </c>
      <c r="M36" s="94">
        <f t="shared" si="10"/>
        <v>58750</v>
      </c>
      <c r="N36" s="94">
        <f t="shared" si="10"/>
        <v>59768</v>
      </c>
      <c r="O36" s="94">
        <f t="shared" si="10"/>
        <v>58750</v>
      </c>
      <c r="P36" s="94">
        <f t="shared" si="10"/>
        <v>57889</v>
      </c>
      <c r="Q36" s="94">
        <f t="shared" si="10"/>
        <v>57106</v>
      </c>
      <c r="R36" s="94">
        <f t="shared" si="10"/>
        <v>57889</v>
      </c>
      <c r="S36" s="94">
        <f t="shared" si="10"/>
        <v>57106</v>
      </c>
      <c r="T36" s="94">
        <f t="shared" si="10"/>
        <v>55227</v>
      </c>
      <c r="U36" s="94">
        <f t="shared" si="10"/>
        <v>56010</v>
      </c>
      <c r="V36" s="94">
        <f t="shared" si="10"/>
        <v>55227</v>
      </c>
    </row>
    <row r="37" spans="1:22" s="50" customFormat="1" x14ac:dyDescent="0.2">
      <c r="A37" s="100"/>
    </row>
    <row r="38" spans="1:22" s="50" customFormat="1" ht="12.75" thickBot="1" x14ac:dyDescent="0.25">
      <c r="A38" s="100"/>
    </row>
    <row r="39" spans="1:22" s="50" customFormat="1" ht="12.75" thickBot="1" x14ac:dyDescent="0.25">
      <c r="A39" s="104" t="s">
        <v>66</v>
      </c>
    </row>
    <row r="40" spans="1:22" x14ac:dyDescent="0.2">
      <c r="A40" s="63" t="s">
        <v>78</v>
      </c>
    </row>
    <row r="41" spans="1:22" ht="9" hidden="1" customHeight="1" x14ac:dyDescent="0.2">
      <c r="A41" s="43" t="s">
        <v>67</v>
      </c>
    </row>
    <row r="42" spans="1:22" ht="10.7" customHeight="1" x14ac:dyDescent="0.2">
      <c r="A42" s="43" t="s">
        <v>89</v>
      </c>
    </row>
    <row r="43" spans="1:22" x14ac:dyDescent="0.2">
      <c r="A43" s="43" t="s">
        <v>68</v>
      </c>
    </row>
    <row r="44" spans="1:22" ht="13.35" customHeight="1" x14ac:dyDescent="0.2">
      <c r="A44" s="43" t="s">
        <v>69</v>
      </c>
    </row>
    <row r="45" spans="1:22" ht="13.35" customHeight="1" x14ac:dyDescent="0.2">
      <c r="A45" s="152" t="s">
        <v>158</v>
      </c>
    </row>
    <row r="46" spans="1:22" ht="12.6" customHeight="1" thickBot="1" x14ac:dyDescent="0.25">
      <c r="A46" s="3"/>
    </row>
    <row r="47" spans="1:22" ht="13.35" customHeight="1" thickBot="1" x14ac:dyDescent="0.25">
      <c r="A47" s="105" t="s">
        <v>71</v>
      </c>
    </row>
    <row r="48" spans="1:22" ht="11.45" customHeight="1" x14ac:dyDescent="0.2">
      <c r="A48" s="127" t="s">
        <v>111</v>
      </c>
    </row>
    <row r="49" spans="1:1" ht="12.75" thickBot="1" x14ac:dyDescent="0.25">
      <c r="A49" s="3"/>
    </row>
    <row r="50" spans="1:1" ht="12.75" thickBot="1" x14ac:dyDescent="0.25">
      <c r="A50" s="107" t="s">
        <v>70</v>
      </c>
    </row>
    <row r="51" spans="1:1" ht="48" x14ac:dyDescent="0.2">
      <c r="A51" s="70" t="s">
        <v>92</v>
      </c>
    </row>
    <row r="52" spans="1:1" ht="12.75" x14ac:dyDescent="0.2">
      <c r="A52"/>
    </row>
  </sheetData>
  <mergeCells count="1">
    <mergeCell ref="A1:A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52"/>
  <sheetViews>
    <sheetView zoomScaleNormal="100" workbookViewId="0">
      <pane xSplit="1" topLeftCell="B1" activePane="topRight" state="frozen"/>
      <selection pane="topRight" activeCell="B1" sqref="B1:F1048576"/>
    </sheetView>
  </sheetViews>
  <sheetFormatPr defaultColWidth="9" defaultRowHeight="12" x14ac:dyDescent="0.2"/>
  <cols>
    <col min="1" max="1" width="84.5703125" style="48" customWidth="1"/>
    <col min="2" max="16384" width="9" style="48"/>
  </cols>
  <sheetData>
    <row r="1" spans="1:3" s="51" customFormat="1" ht="12" customHeight="1" x14ac:dyDescent="0.2">
      <c r="A1" s="228" t="s">
        <v>82</v>
      </c>
    </row>
    <row r="2" spans="1:3" s="51" customFormat="1" ht="12" customHeight="1" x14ac:dyDescent="0.2">
      <c r="A2" s="228"/>
    </row>
    <row r="3" spans="1:3" s="51" customFormat="1" ht="11.1" customHeight="1" x14ac:dyDescent="0.2">
      <c r="A3" s="97" t="s">
        <v>115</v>
      </c>
    </row>
    <row r="4" spans="1:3" s="52" customFormat="1" ht="32.1" customHeight="1" x14ac:dyDescent="0.2">
      <c r="A4" s="98" t="s">
        <v>64</v>
      </c>
      <c r="B4" s="136" t="e">
        <f>'C завтраками| Bed and breakfast'!#REF!</f>
        <v>#REF!</v>
      </c>
      <c r="C4" s="136" t="e">
        <f>'C завтраками| Bed and breakfast'!#REF!</f>
        <v>#REF!</v>
      </c>
    </row>
    <row r="5" spans="1:3" s="53" customFormat="1" ht="21.95" customHeight="1" x14ac:dyDescent="0.2">
      <c r="A5" s="98"/>
      <c r="B5" s="136" t="e">
        <f>'C завтраками| Bed and breakfast'!#REF!</f>
        <v>#REF!</v>
      </c>
      <c r="C5" s="136" t="e">
        <f>'C завтраками| Bed and breakfast'!#REF!</f>
        <v>#REF!</v>
      </c>
    </row>
    <row r="6" spans="1:3" s="53" customFormat="1" x14ac:dyDescent="0.2">
      <c r="A6" s="42" t="s">
        <v>83</v>
      </c>
      <c r="B6" s="87"/>
      <c r="C6" s="87"/>
    </row>
    <row r="7" spans="1:3" s="53" customFormat="1" x14ac:dyDescent="0.2">
      <c r="A7" s="88">
        <v>1</v>
      </c>
      <c r="B7" s="42" t="e">
        <f>'C завтраками| Bed and breakfast'!#REF!*0.85</f>
        <v>#REF!</v>
      </c>
      <c r="C7" s="42" t="e">
        <f>'C завтраками| Bed and breakfast'!#REF!*0.85</f>
        <v>#REF!</v>
      </c>
    </row>
    <row r="8" spans="1:3" s="53" customFormat="1" x14ac:dyDescent="0.2">
      <c r="A8" s="88">
        <v>2</v>
      </c>
      <c r="B8" s="42" t="e">
        <f>'C завтраками| Bed and breakfast'!#REF!*0.85</f>
        <v>#REF!</v>
      </c>
      <c r="C8" s="42" t="e">
        <f>'C завтраками| Bed and breakfast'!#REF!*0.85</f>
        <v>#REF!</v>
      </c>
    </row>
    <row r="9" spans="1:3" s="53" customFormat="1" x14ac:dyDescent="0.2">
      <c r="A9" s="42" t="s">
        <v>84</v>
      </c>
      <c r="B9" s="42"/>
      <c r="C9" s="42"/>
    </row>
    <row r="10" spans="1:3" s="53" customFormat="1" x14ac:dyDescent="0.2">
      <c r="A10" s="88">
        <f>A7</f>
        <v>1</v>
      </c>
      <c r="B10" s="42" t="e">
        <f>'C завтраками| Bed and breakfast'!#REF!*0.85</f>
        <v>#REF!</v>
      </c>
      <c r="C10" s="42" t="e">
        <f>'C завтраками| Bed and breakfast'!#REF!*0.85</f>
        <v>#REF!</v>
      </c>
    </row>
    <row r="11" spans="1:3" s="53" customFormat="1" x14ac:dyDescent="0.2">
      <c r="A11" s="88">
        <f>A8</f>
        <v>2</v>
      </c>
      <c r="B11" s="42" t="e">
        <f>'C завтраками| Bed and breakfast'!#REF!*0.85</f>
        <v>#REF!</v>
      </c>
      <c r="C11" s="42" t="e">
        <f>'C завтраками| Bed and breakfast'!#REF!*0.85</f>
        <v>#REF!</v>
      </c>
    </row>
    <row r="12" spans="1:3" s="53" customFormat="1" x14ac:dyDescent="0.2">
      <c r="A12" s="42" t="s">
        <v>85</v>
      </c>
      <c r="B12" s="42"/>
      <c r="C12" s="42"/>
    </row>
    <row r="13" spans="1:3" s="53" customFormat="1" x14ac:dyDescent="0.2">
      <c r="A13" s="88">
        <f>A7</f>
        <v>1</v>
      </c>
      <c r="B13" s="42" t="e">
        <f>'C завтраками| Bed and breakfast'!#REF!*0.85</f>
        <v>#REF!</v>
      </c>
      <c r="C13" s="42" t="e">
        <f>'C завтраками| Bed and breakfast'!#REF!*0.85</f>
        <v>#REF!</v>
      </c>
    </row>
    <row r="14" spans="1:3" s="53" customFormat="1" x14ac:dyDescent="0.2">
      <c r="A14" s="88">
        <f>A8</f>
        <v>2</v>
      </c>
      <c r="B14" s="42" t="e">
        <f>'C завтраками| Bed and breakfast'!#REF!*0.85</f>
        <v>#REF!</v>
      </c>
      <c r="C14" s="42" t="e">
        <f>'C завтраками| Bed and breakfast'!#REF!*0.85</f>
        <v>#REF!</v>
      </c>
    </row>
    <row r="15" spans="1:3" s="53" customFormat="1" x14ac:dyDescent="0.2">
      <c r="A15" s="42" t="s">
        <v>86</v>
      </c>
      <c r="B15" s="42"/>
      <c r="C15" s="42"/>
    </row>
    <row r="16" spans="1:3" s="53" customFormat="1" x14ac:dyDescent="0.2">
      <c r="A16" s="88">
        <f>A7</f>
        <v>1</v>
      </c>
      <c r="B16" s="42" t="e">
        <f>'C завтраками| Bed and breakfast'!#REF!*0.85</f>
        <v>#REF!</v>
      </c>
      <c r="C16" s="42" t="e">
        <f>'C завтраками| Bed and breakfast'!#REF!*0.85</f>
        <v>#REF!</v>
      </c>
    </row>
    <row r="17" spans="1:3" s="53" customFormat="1" x14ac:dyDescent="0.2">
      <c r="A17" s="88">
        <f>A8</f>
        <v>2</v>
      </c>
      <c r="B17" s="42" t="e">
        <f>'C завтраками| Bed and breakfast'!#REF!*0.85</f>
        <v>#REF!</v>
      </c>
      <c r="C17" s="42" t="e">
        <f>'C завтраками| Bed and breakfast'!#REF!*0.85</f>
        <v>#REF!</v>
      </c>
    </row>
    <row r="18" spans="1:3" s="53" customFormat="1" x14ac:dyDescent="0.2">
      <c r="A18" s="42" t="s">
        <v>87</v>
      </c>
      <c r="B18" s="42"/>
      <c r="C18" s="42"/>
    </row>
    <row r="19" spans="1:3" s="53" customFormat="1" x14ac:dyDescent="0.2">
      <c r="A19" s="88" t="s">
        <v>88</v>
      </c>
      <c r="B19" s="42" t="e">
        <f>'C завтраками| Bed and breakfast'!#REF!*0.85</f>
        <v>#REF!</v>
      </c>
      <c r="C19" s="42" t="e">
        <f>'C завтраками| Bed and breakfast'!#REF!*0.85</f>
        <v>#REF!</v>
      </c>
    </row>
    <row r="20" spans="1:3" s="53" customFormat="1" x14ac:dyDescent="0.2">
      <c r="A20" s="89"/>
      <c r="B20" s="89"/>
      <c r="C20" s="89"/>
    </row>
    <row r="21" spans="1:3" ht="18" customHeight="1" x14ac:dyDescent="0.2">
      <c r="A21" s="111" t="s">
        <v>100</v>
      </c>
      <c r="B21" s="136" t="e">
        <f t="shared" ref="B21:C21" si="0">B4</f>
        <v>#REF!</v>
      </c>
      <c r="C21" s="136" t="e">
        <f t="shared" si="0"/>
        <v>#REF!</v>
      </c>
    </row>
    <row r="22" spans="1:3" ht="20.25" customHeight="1" x14ac:dyDescent="0.2">
      <c r="A22" s="90" t="s">
        <v>64</v>
      </c>
      <c r="B22" s="136" t="e">
        <f t="shared" ref="B22:C22" si="1">B5</f>
        <v>#REF!</v>
      </c>
      <c r="C22" s="136" t="e">
        <f t="shared" si="1"/>
        <v>#REF!</v>
      </c>
    </row>
    <row r="23" spans="1:3" s="44" customFormat="1" x14ac:dyDescent="0.2">
      <c r="A23" s="42" t="s">
        <v>83</v>
      </c>
      <c r="B23" s="87"/>
      <c r="C23" s="87"/>
    </row>
    <row r="24" spans="1:3" s="50" customFormat="1" x14ac:dyDescent="0.2">
      <c r="A24" s="88">
        <v>1</v>
      </c>
      <c r="B24" s="94" t="e">
        <f t="shared" ref="B24:C24" si="2">ROUNDUP(B7*0.9,)</f>
        <v>#REF!</v>
      </c>
      <c r="C24" s="94" t="e">
        <f t="shared" si="2"/>
        <v>#REF!</v>
      </c>
    </row>
    <row r="25" spans="1:3" s="50" customFormat="1" x14ac:dyDescent="0.2">
      <c r="A25" s="88">
        <v>2</v>
      </c>
      <c r="B25" s="94" t="e">
        <f t="shared" ref="B25:C25" si="3">ROUNDUP(B8*0.9,)</f>
        <v>#REF!</v>
      </c>
      <c r="C25" s="94" t="e">
        <f t="shared" si="3"/>
        <v>#REF!</v>
      </c>
    </row>
    <row r="26" spans="1:3" s="50" customFormat="1" x14ac:dyDescent="0.2">
      <c r="A26" s="42" t="s">
        <v>84</v>
      </c>
      <c r="B26" s="94"/>
      <c r="C26" s="94"/>
    </row>
    <row r="27" spans="1:3" s="50" customFormat="1" x14ac:dyDescent="0.2">
      <c r="A27" s="88">
        <f>A24</f>
        <v>1</v>
      </c>
      <c r="B27" s="94" t="e">
        <f t="shared" ref="B27:C27" si="4">ROUNDUP(B10*0.9,)</f>
        <v>#REF!</v>
      </c>
      <c r="C27" s="94" t="e">
        <f t="shared" si="4"/>
        <v>#REF!</v>
      </c>
    </row>
    <row r="28" spans="1:3" s="50" customFormat="1" x14ac:dyDescent="0.2">
      <c r="A28" s="88">
        <f>A25</f>
        <v>2</v>
      </c>
      <c r="B28" s="94" t="e">
        <f t="shared" ref="B28:C28" si="5">ROUNDUP(B11*0.9,)</f>
        <v>#REF!</v>
      </c>
      <c r="C28" s="94" t="e">
        <f t="shared" si="5"/>
        <v>#REF!</v>
      </c>
    </row>
    <row r="29" spans="1:3" s="50" customFormat="1" x14ac:dyDescent="0.2">
      <c r="A29" s="42" t="s">
        <v>85</v>
      </c>
      <c r="B29" s="94"/>
      <c r="C29" s="94"/>
    </row>
    <row r="30" spans="1:3" s="50" customFormat="1" x14ac:dyDescent="0.2">
      <c r="A30" s="88">
        <f>A24</f>
        <v>1</v>
      </c>
      <c r="B30" s="94" t="e">
        <f t="shared" ref="B30:C30" si="6">ROUNDUP(B13*0.9,)</f>
        <v>#REF!</v>
      </c>
      <c r="C30" s="94" t="e">
        <f t="shared" si="6"/>
        <v>#REF!</v>
      </c>
    </row>
    <row r="31" spans="1:3" s="50" customFormat="1" x14ac:dyDescent="0.2">
      <c r="A31" s="88">
        <f>A25</f>
        <v>2</v>
      </c>
      <c r="B31" s="94" t="e">
        <f t="shared" ref="B31:C31" si="7">ROUNDUP(B14*0.9,)</f>
        <v>#REF!</v>
      </c>
      <c r="C31" s="94" t="e">
        <f t="shared" si="7"/>
        <v>#REF!</v>
      </c>
    </row>
    <row r="32" spans="1:3" s="50" customFormat="1" x14ac:dyDescent="0.2">
      <c r="A32" s="42" t="s">
        <v>86</v>
      </c>
      <c r="B32" s="94"/>
      <c r="C32" s="94"/>
    </row>
    <row r="33" spans="1:3" s="50" customFormat="1" x14ac:dyDescent="0.2">
      <c r="A33" s="88">
        <f>A24</f>
        <v>1</v>
      </c>
      <c r="B33" s="94" t="e">
        <f t="shared" ref="B33:C33" si="8">ROUNDUP(B16*0.9,)</f>
        <v>#REF!</v>
      </c>
      <c r="C33" s="94" t="e">
        <f t="shared" si="8"/>
        <v>#REF!</v>
      </c>
    </row>
    <row r="34" spans="1:3" s="50" customFormat="1" x14ac:dyDescent="0.2">
      <c r="A34" s="88">
        <f>A25</f>
        <v>2</v>
      </c>
      <c r="B34" s="94" t="e">
        <f t="shared" ref="B34:C34" si="9">ROUNDUP(B17*0.9,)</f>
        <v>#REF!</v>
      </c>
      <c r="C34" s="94" t="e">
        <f t="shared" si="9"/>
        <v>#REF!</v>
      </c>
    </row>
    <row r="35" spans="1:3" s="50" customFormat="1" x14ac:dyDescent="0.2">
      <c r="A35" s="42" t="s">
        <v>87</v>
      </c>
      <c r="B35" s="94"/>
      <c r="C35" s="94"/>
    </row>
    <row r="36" spans="1:3" s="50" customFormat="1" x14ac:dyDescent="0.2">
      <c r="A36" s="88" t="s">
        <v>88</v>
      </c>
      <c r="B36" s="42" t="e">
        <f t="shared" ref="B36:C36" si="10">ROUNDUP(B19*0.9,)</f>
        <v>#REF!</v>
      </c>
      <c r="C36" s="42" t="e">
        <f t="shared" si="10"/>
        <v>#REF!</v>
      </c>
    </row>
    <row r="37" spans="1:3" s="50" customFormat="1" x14ac:dyDescent="0.2">
      <c r="A37" s="100"/>
    </row>
    <row r="38" spans="1:3" s="50" customFormat="1" ht="12.75" thickBot="1" x14ac:dyDescent="0.25">
      <c r="A38" s="100"/>
    </row>
    <row r="39" spans="1:3" s="50" customFormat="1" ht="12.75" thickBot="1" x14ac:dyDescent="0.25">
      <c r="A39" s="104" t="s">
        <v>66</v>
      </c>
    </row>
    <row r="40" spans="1:3" x14ac:dyDescent="0.2">
      <c r="A40" s="63" t="s">
        <v>78</v>
      </c>
    </row>
    <row r="41" spans="1:3" ht="9" hidden="1" customHeight="1" x14ac:dyDescent="0.2">
      <c r="A41" s="43" t="s">
        <v>67</v>
      </c>
    </row>
    <row r="42" spans="1:3" ht="10.7" customHeight="1" x14ac:dyDescent="0.2">
      <c r="A42" s="43" t="s">
        <v>89</v>
      </c>
    </row>
    <row r="43" spans="1:3" x14ac:dyDescent="0.2">
      <c r="A43" s="43" t="s">
        <v>68</v>
      </c>
    </row>
    <row r="44" spans="1:3" ht="13.35" customHeight="1" x14ac:dyDescent="0.2">
      <c r="A44" s="43" t="s">
        <v>69</v>
      </c>
    </row>
    <row r="45" spans="1:3" ht="13.35" customHeight="1" x14ac:dyDescent="0.2">
      <c r="A45" s="159" t="s">
        <v>162</v>
      </c>
    </row>
    <row r="46" spans="1:3" ht="12.6" customHeight="1" thickBot="1" x14ac:dyDescent="0.25">
      <c r="A46" s="3"/>
    </row>
    <row r="47" spans="1:3" ht="13.35" customHeight="1" thickBot="1" x14ac:dyDescent="0.25">
      <c r="A47" s="105" t="s">
        <v>71</v>
      </c>
    </row>
    <row r="48" spans="1:3" ht="11.45" customHeight="1" x14ac:dyDescent="0.2">
      <c r="A48" s="96" t="s">
        <v>157</v>
      </c>
    </row>
    <row r="49" spans="1:1" ht="12.75" thickBot="1" x14ac:dyDescent="0.25">
      <c r="A49" s="3"/>
    </row>
    <row r="50" spans="1:1" ht="12.75" thickBot="1" x14ac:dyDescent="0.25">
      <c r="A50" s="107" t="s">
        <v>70</v>
      </c>
    </row>
    <row r="51" spans="1:1" ht="48" x14ac:dyDescent="0.2">
      <c r="A51" s="70" t="s">
        <v>92</v>
      </c>
    </row>
    <row r="52" spans="1:1" ht="12.75" x14ac:dyDescent="0.2">
      <c r="A52"/>
    </row>
  </sheetData>
  <mergeCells count="1">
    <mergeCell ref="A1:A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52"/>
  <sheetViews>
    <sheetView workbookViewId="0">
      <pane xSplit="1" topLeftCell="B1" activePane="topRight" state="frozen"/>
      <selection pane="topRight" activeCell="B1" sqref="B1:F1048576"/>
    </sheetView>
  </sheetViews>
  <sheetFormatPr defaultColWidth="9" defaultRowHeight="12" x14ac:dyDescent="0.2"/>
  <cols>
    <col min="1" max="1" width="84.5703125" style="48" customWidth="1"/>
    <col min="2" max="16384" width="9" style="48"/>
  </cols>
  <sheetData>
    <row r="1" spans="1:3" s="51" customFormat="1" ht="12" customHeight="1" x14ac:dyDescent="0.2">
      <c r="A1" s="228" t="s">
        <v>82</v>
      </c>
    </row>
    <row r="2" spans="1:3" s="51" customFormat="1" ht="12" customHeight="1" x14ac:dyDescent="0.2">
      <c r="A2" s="228"/>
    </row>
    <row r="3" spans="1:3" s="51" customFormat="1" ht="11.1" customHeight="1" x14ac:dyDescent="0.2">
      <c r="A3" s="97" t="s">
        <v>101</v>
      </c>
    </row>
    <row r="4" spans="1:3" s="52" customFormat="1" ht="32.1" customHeight="1" x14ac:dyDescent="0.2">
      <c r="A4" s="98" t="s">
        <v>64</v>
      </c>
      <c r="B4" s="136" t="e">
        <f>'C завтраками| Bed and breakfast'!#REF!</f>
        <v>#REF!</v>
      </c>
      <c r="C4" s="136" t="e">
        <f>'C завтраками| Bed and breakfast'!#REF!</f>
        <v>#REF!</v>
      </c>
    </row>
    <row r="5" spans="1:3" s="53" customFormat="1" ht="21.95" customHeight="1" x14ac:dyDescent="0.2">
      <c r="A5" s="98"/>
      <c r="B5" s="136" t="e">
        <f>'C завтраками| Bed and breakfast'!#REF!</f>
        <v>#REF!</v>
      </c>
      <c r="C5" s="136" t="e">
        <f>'C завтраками| Bed and breakfast'!#REF!</f>
        <v>#REF!</v>
      </c>
    </row>
    <row r="6" spans="1:3" s="53" customFormat="1" x14ac:dyDescent="0.2">
      <c r="A6" s="42" t="s">
        <v>83</v>
      </c>
      <c r="B6" s="87"/>
      <c r="C6" s="87"/>
    </row>
    <row r="7" spans="1:3" s="53" customFormat="1" x14ac:dyDescent="0.2">
      <c r="A7" s="88">
        <v>1</v>
      </c>
      <c r="B7" s="42" t="e">
        <f>'C завтраками| Bed and breakfast'!#REF!*0.85</f>
        <v>#REF!</v>
      </c>
      <c r="C7" s="42" t="e">
        <f>'C завтраками| Bed and breakfast'!#REF!*0.85</f>
        <v>#REF!</v>
      </c>
    </row>
    <row r="8" spans="1:3" s="53" customFormat="1" x14ac:dyDescent="0.2">
      <c r="A8" s="88">
        <v>2</v>
      </c>
      <c r="B8" s="42" t="e">
        <f>'C завтраками| Bed and breakfast'!#REF!*0.85</f>
        <v>#REF!</v>
      </c>
      <c r="C8" s="42" t="e">
        <f>'C завтраками| Bed and breakfast'!#REF!*0.85</f>
        <v>#REF!</v>
      </c>
    </row>
    <row r="9" spans="1:3" s="53" customFormat="1" x14ac:dyDescent="0.2">
      <c r="A9" s="42" t="s">
        <v>84</v>
      </c>
      <c r="B9" s="42"/>
      <c r="C9" s="42"/>
    </row>
    <row r="10" spans="1:3" s="53" customFormat="1" x14ac:dyDescent="0.2">
      <c r="A10" s="88">
        <f>A7</f>
        <v>1</v>
      </c>
      <c r="B10" s="42" t="e">
        <f>'C завтраками| Bed and breakfast'!#REF!*0.85</f>
        <v>#REF!</v>
      </c>
      <c r="C10" s="42" t="e">
        <f>'C завтраками| Bed and breakfast'!#REF!*0.85</f>
        <v>#REF!</v>
      </c>
    </row>
    <row r="11" spans="1:3" s="53" customFormat="1" x14ac:dyDescent="0.2">
      <c r="A11" s="88">
        <f>A8</f>
        <v>2</v>
      </c>
      <c r="B11" s="42" t="e">
        <f>'C завтраками| Bed and breakfast'!#REF!*0.85</f>
        <v>#REF!</v>
      </c>
      <c r="C11" s="42" t="e">
        <f>'C завтраками| Bed and breakfast'!#REF!*0.85</f>
        <v>#REF!</v>
      </c>
    </row>
    <row r="12" spans="1:3" s="53" customFormat="1" x14ac:dyDescent="0.2">
      <c r="A12" s="42" t="s">
        <v>85</v>
      </c>
      <c r="B12" s="42"/>
      <c r="C12" s="42"/>
    </row>
    <row r="13" spans="1:3" s="53" customFormat="1" x14ac:dyDescent="0.2">
      <c r="A13" s="88">
        <f>A7</f>
        <v>1</v>
      </c>
      <c r="B13" s="42" t="e">
        <f>'C завтраками| Bed and breakfast'!#REF!*0.85</f>
        <v>#REF!</v>
      </c>
      <c r="C13" s="42" t="e">
        <f>'C завтраками| Bed and breakfast'!#REF!*0.85</f>
        <v>#REF!</v>
      </c>
    </row>
    <row r="14" spans="1:3" s="53" customFormat="1" x14ac:dyDescent="0.2">
      <c r="A14" s="88">
        <f>A8</f>
        <v>2</v>
      </c>
      <c r="B14" s="42" t="e">
        <f>'C завтраками| Bed and breakfast'!#REF!*0.85</f>
        <v>#REF!</v>
      </c>
      <c r="C14" s="42" t="e">
        <f>'C завтраками| Bed and breakfast'!#REF!*0.85</f>
        <v>#REF!</v>
      </c>
    </row>
    <row r="15" spans="1:3" s="53" customFormat="1" x14ac:dyDescent="0.2">
      <c r="A15" s="42" t="s">
        <v>86</v>
      </c>
      <c r="B15" s="42"/>
      <c r="C15" s="42"/>
    </row>
    <row r="16" spans="1:3" s="53" customFormat="1" x14ac:dyDescent="0.2">
      <c r="A16" s="88">
        <f>A7</f>
        <v>1</v>
      </c>
      <c r="B16" s="42" t="e">
        <f>'C завтраками| Bed and breakfast'!#REF!*0.85</f>
        <v>#REF!</v>
      </c>
      <c r="C16" s="42" t="e">
        <f>'C завтраками| Bed and breakfast'!#REF!*0.85</f>
        <v>#REF!</v>
      </c>
    </row>
    <row r="17" spans="1:3" s="53" customFormat="1" x14ac:dyDescent="0.2">
      <c r="A17" s="88">
        <f>A8</f>
        <v>2</v>
      </c>
      <c r="B17" s="42" t="e">
        <f>'C завтраками| Bed and breakfast'!#REF!*0.85</f>
        <v>#REF!</v>
      </c>
      <c r="C17" s="42" t="e">
        <f>'C завтраками| Bed and breakfast'!#REF!*0.85</f>
        <v>#REF!</v>
      </c>
    </row>
    <row r="18" spans="1:3" s="53" customFormat="1" x14ac:dyDescent="0.2">
      <c r="A18" s="42" t="s">
        <v>87</v>
      </c>
      <c r="B18" s="42"/>
      <c r="C18" s="42"/>
    </row>
    <row r="19" spans="1:3" s="53" customFormat="1" x14ac:dyDescent="0.2">
      <c r="A19" s="88" t="s">
        <v>88</v>
      </c>
      <c r="B19" s="42" t="e">
        <f>'C завтраками| Bed and breakfast'!#REF!*0.85</f>
        <v>#REF!</v>
      </c>
      <c r="C19" s="42" t="e">
        <f>'C завтраками| Bed and breakfast'!#REF!*0.85</f>
        <v>#REF!</v>
      </c>
    </row>
    <row r="20" spans="1:3" s="53" customFormat="1" x14ac:dyDescent="0.2">
      <c r="A20" s="89"/>
      <c r="B20" s="89"/>
      <c r="C20" s="89"/>
    </row>
    <row r="21" spans="1:3" ht="18" customHeight="1" x14ac:dyDescent="0.2">
      <c r="A21" s="111" t="s">
        <v>100</v>
      </c>
      <c r="B21" s="136" t="e">
        <f t="shared" ref="B21:C21" si="0">B4</f>
        <v>#REF!</v>
      </c>
      <c r="C21" s="136" t="e">
        <f t="shared" si="0"/>
        <v>#REF!</v>
      </c>
    </row>
    <row r="22" spans="1:3" ht="20.25" customHeight="1" x14ac:dyDescent="0.2">
      <c r="A22" s="90" t="s">
        <v>64</v>
      </c>
      <c r="B22" s="136" t="e">
        <f t="shared" ref="B22:C22" si="1">B5</f>
        <v>#REF!</v>
      </c>
      <c r="C22" s="136" t="e">
        <f t="shared" si="1"/>
        <v>#REF!</v>
      </c>
    </row>
    <row r="23" spans="1:3" s="44" customFormat="1" x14ac:dyDescent="0.2">
      <c r="A23" s="42" t="s">
        <v>83</v>
      </c>
      <c r="B23" s="87"/>
      <c r="C23" s="87"/>
    </row>
    <row r="24" spans="1:3" s="50" customFormat="1" x14ac:dyDescent="0.2">
      <c r="A24" s="88">
        <v>1</v>
      </c>
      <c r="B24" s="94" t="e">
        <f t="shared" ref="B24:C24" si="2">ROUNDUP(B7*0.87,)</f>
        <v>#REF!</v>
      </c>
      <c r="C24" s="94" t="e">
        <f t="shared" si="2"/>
        <v>#REF!</v>
      </c>
    </row>
    <row r="25" spans="1:3" s="50" customFormat="1" x14ac:dyDescent="0.2">
      <c r="A25" s="88">
        <v>2</v>
      </c>
      <c r="B25" s="94" t="e">
        <f t="shared" ref="B25:C25" si="3">ROUNDUP(B8*0.87,)</f>
        <v>#REF!</v>
      </c>
      <c r="C25" s="94" t="e">
        <f t="shared" si="3"/>
        <v>#REF!</v>
      </c>
    </row>
    <row r="26" spans="1:3" s="50" customFormat="1" x14ac:dyDescent="0.2">
      <c r="A26" s="42" t="s">
        <v>84</v>
      </c>
      <c r="B26" s="94"/>
      <c r="C26" s="94"/>
    </row>
    <row r="27" spans="1:3" s="50" customFormat="1" x14ac:dyDescent="0.2">
      <c r="A27" s="88">
        <f>A24</f>
        <v>1</v>
      </c>
      <c r="B27" s="94" t="e">
        <f t="shared" ref="B27:C27" si="4">ROUNDUP(B10*0.87,)</f>
        <v>#REF!</v>
      </c>
      <c r="C27" s="94" t="e">
        <f t="shared" si="4"/>
        <v>#REF!</v>
      </c>
    </row>
    <row r="28" spans="1:3" s="50" customFormat="1" x14ac:dyDescent="0.2">
      <c r="A28" s="88">
        <f>A25</f>
        <v>2</v>
      </c>
      <c r="B28" s="94" t="e">
        <f t="shared" ref="B28:C28" si="5">ROUNDUP(B11*0.87,)</f>
        <v>#REF!</v>
      </c>
      <c r="C28" s="94" t="e">
        <f t="shared" si="5"/>
        <v>#REF!</v>
      </c>
    </row>
    <row r="29" spans="1:3" s="50" customFormat="1" x14ac:dyDescent="0.2">
      <c r="A29" s="42" t="s">
        <v>85</v>
      </c>
      <c r="B29" s="94"/>
      <c r="C29" s="94"/>
    </row>
    <row r="30" spans="1:3" s="50" customFormat="1" x14ac:dyDescent="0.2">
      <c r="A30" s="88">
        <f>A24</f>
        <v>1</v>
      </c>
      <c r="B30" s="94" t="e">
        <f t="shared" ref="B30:C30" si="6">ROUNDUP(B13*0.87,)</f>
        <v>#REF!</v>
      </c>
      <c r="C30" s="94" t="e">
        <f t="shared" si="6"/>
        <v>#REF!</v>
      </c>
    </row>
    <row r="31" spans="1:3" s="50" customFormat="1" x14ac:dyDescent="0.2">
      <c r="A31" s="88">
        <f>A25</f>
        <v>2</v>
      </c>
      <c r="B31" s="94" t="e">
        <f t="shared" ref="B31:C31" si="7">ROUNDUP(B14*0.87,)</f>
        <v>#REF!</v>
      </c>
      <c r="C31" s="94" t="e">
        <f t="shared" si="7"/>
        <v>#REF!</v>
      </c>
    </row>
    <row r="32" spans="1:3" s="50" customFormat="1" x14ac:dyDescent="0.2">
      <c r="A32" s="42" t="s">
        <v>86</v>
      </c>
      <c r="B32" s="94"/>
      <c r="C32" s="94"/>
    </row>
    <row r="33" spans="1:3" s="50" customFormat="1" x14ac:dyDescent="0.2">
      <c r="A33" s="88">
        <f>A24</f>
        <v>1</v>
      </c>
      <c r="B33" s="94" t="e">
        <f t="shared" ref="B33:C33" si="8">ROUNDUP(B16*0.87,)</f>
        <v>#REF!</v>
      </c>
      <c r="C33" s="94" t="e">
        <f t="shared" si="8"/>
        <v>#REF!</v>
      </c>
    </row>
    <row r="34" spans="1:3" s="50" customFormat="1" x14ac:dyDescent="0.2">
      <c r="A34" s="88">
        <f>A25</f>
        <v>2</v>
      </c>
      <c r="B34" s="94" t="e">
        <f t="shared" ref="B34:C34" si="9">ROUNDUP(B17*0.87,)</f>
        <v>#REF!</v>
      </c>
      <c r="C34" s="94" t="e">
        <f t="shared" si="9"/>
        <v>#REF!</v>
      </c>
    </row>
    <row r="35" spans="1:3" s="50" customFormat="1" x14ac:dyDescent="0.2">
      <c r="A35" s="42" t="s">
        <v>87</v>
      </c>
      <c r="B35" s="94"/>
      <c r="C35" s="94"/>
    </row>
    <row r="36" spans="1:3" s="50" customFormat="1" x14ac:dyDescent="0.2">
      <c r="A36" s="88" t="s">
        <v>88</v>
      </c>
      <c r="B36" s="94" t="e">
        <f t="shared" ref="B36:C36" si="10">ROUNDUP(B19*0.87,)</f>
        <v>#REF!</v>
      </c>
      <c r="C36" s="94" t="e">
        <f t="shared" si="10"/>
        <v>#REF!</v>
      </c>
    </row>
    <row r="37" spans="1:3" s="50" customFormat="1" x14ac:dyDescent="0.2">
      <c r="A37" s="100"/>
    </row>
    <row r="38" spans="1:3" s="50" customFormat="1" ht="12.75" thickBot="1" x14ac:dyDescent="0.25">
      <c r="A38" s="100"/>
    </row>
    <row r="39" spans="1:3" s="50" customFormat="1" ht="12.75" thickBot="1" x14ac:dyDescent="0.25">
      <c r="A39" s="104" t="s">
        <v>66</v>
      </c>
    </row>
    <row r="40" spans="1:3" x14ac:dyDescent="0.2">
      <c r="A40" s="63" t="s">
        <v>78</v>
      </c>
    </row>
    <row r="41" spans="1:3" ht="9" hidden="1" customHeight="1" x14ac:dyDescent="0.2">
      <c r="A41" s="43" t="s">
        <v>67</v>
      </c>
    </row>
    <row r="42" spans="1:3" ht="10.7" customHeight="1" x14ac:dyDescent="0.2">
      <c r="A42" s="43" t="s">
        <v>89</v>
      </c>
    </row>
    <row r="43" spans="1:3" x14ac:dyDescent="0.2">
      <c r="A43" s="43" t="s">
        <v>68</v>
      </c>
    </row>
    <row r="44" spans="1:3" ht="13.35" customHeight="1" x14ac:dyDescent="0.2">
      <c r="A44" s="43" t="s">
        <v>69</v>
      </c>
    </row>
    <row r="45" spans="1:3" ht="13.35" customHeight="1" x14ac:dyDescent="0.2">
      <c r="A45" s="159" t="s">
        <v>162</v>
      </c>
    </row>
    <row r="46" spans="1:3" ht="12.6" customHeight="1" thickBot="1" x14ac:dyDescent="0.25">
      <c r="A46" s="3"/>
    </row>
    <row r="47" spans="1:3" ht="13.35" customHeight="1" thickBot="1" x14ac:dyDescent="0.25">
      <c r="A47" s="105" t="s">
        <v>71</v>
      </c>
    </row>
    <row r="48" spans="1:3" ht="11.45" customHeight="1" x14ac:dyDescent="0.2">
      <c r="A48" s="96" t="s">
        <v>157</v>
      </c>
    </row>
    <row r="49" spans="1:1" ht="12.75" thickBot="1" x14ac:dyDescent="0.25">
      <c r="A49" s="3"/>
    </row>
    <row r="50" spans="1:1" ht="12.75" thickBot="1" x14ac:dyDescent="0.25">
      <c r="A50" s="107" t="s">
        <v>70</v>
      </c>
    </row>
    <row r="51" spans="1:1" ht="48" x14ac:dyDescent="0.2">
      <c r="A51" s="70" t="s">
        <v>92</v>
      </c>
    </row>
    <row r="52" spans="1:1" ht="12.75" x14ac:dyDescent="0.2">
      <c r="A52"/>
    </row>
  </sheetData>
  <mergeCells count="1">
    <mergeCell ref="A1:A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52"/>
  <sheetViews>
    <sheetView topLeftCell="A19" workbookViewId="0">
      <pane xSplit="1" topLeftCell="B1" activePane="topRight" state="frozen"/>
      <selection pane="topRight" activeCell="B21" sqref="B21"/>
    </sheetView>
  </sheetViews>
  <sheetFormatPr defaultColWidth="9" defaultRowHeight="12" x14ac:dyDescent="0.2"/>
  <cols>
    <col min="1" max="1" width="84.5703125" style="48" customWidth="1"/>
    <col min="2" max="16384" width="9" style="48"/>
  </cols>
  <sheetData>
    <row r="1" spans="1:20" s="51" customFormat="1" ht="12" customHeight="1" x14ac:dyDescent="0.2">
      <c r="A1" s="228" t="s">
        <v>82</v>
      </c>
    </row>
    <row r="2" spans="1:20" s="51" customFormat="1" ht="12" customHeight="1" x14ac:dyDescent="0.2">
      <c r="A2" s="228"/>
    </row>
    <row r="3" spans="1:20" s="51" customFormat="1" ht="11.1" customHeight="1" x14ac:dyDescent="0.2">
      <c r="A3" s="97" t="s">
        <v>101</v>
      </c>
    </row>
    <row r="4" spans="1:20" s="52" customFormat="1" ht="32.1" customHeight="1" x14ac:dyDescent="0.2">
      <c r="A4" s="98" t="s">
        <v>64</v>
      </c>
      <c r="B4" s="136" t="e">
        <f>'C завтраками| Bed and breakfast'!#REF!</f>
        <v>#REF!</v>
      </c>
      <c r="C4" s="136" t="e">
        <f>'C завтраками| Bed and breakfast'!#REF!</f>
        <v>#REF!</v>
      </c>
      <c r="D4" s="136" t="e">
        <f>'C завтраками| Bed and breakfast'!#REF!</f>
        <v>#REF!</v>
      </c>
      <c r="E4" s="136" t="e">
        <f>'C завтраками| Bed and breakfast'!#REF!</f>
        <v>#REF!</v>
      </c>
      <c r="F4" s="136" t="e">
        <f>'C завтраками| Bed and breakfast'!#REF!</f>
        <v>#REF!</v>
      </c>
      <c r="G4" s="136" t="e">
        <f>'C завтраками| Bed and breakfast'!#REF!</f>
        <v>#REF!</v>
      </c>
      <c r="H4" s="136" t="e">
        <f>'C завтраками| Bed and breakfast'!#REF!</f>
        <v>#REF!</v>
      </c>
      <c r="I4" s="136" t="e">
        <f>'C завтраками| Bed and breakfast'!#REF!</f>
        <v>#REF!</v>
      </c>
      <c r="J4" s="136" t="e">
        <f>'C завтраками| Bed and breakfast'!#REF!</f>
        <v>#REF!</v>
      </c>
      <c r="K4" s="136" t="e">
        <f>'C завтраками| Bed and breakfast'!#REF!</f>
        <v>#REF!</v>
      </c>
      <c r="L4" s="136" t="e">
        <f>'C завтраками| Bed and breakfast'!#REF!</f>
        <v>#REF!</v>
      </c>
      <c r="M4" s="136" t="e">
        <f>'C завтраками| Bed and breakfast'!#REF!</f>
        <v>#REF!</v>
      </c>
      <c r="N4" s="136" t="e">
        <f>'C завтраками| Bed and breakfast'!#REF!</f>
        <v>#REF!</v>
      </c>
      <c r="O4" s="136" t="e">
        <f>'C завтраками| Bed and breakfast'!#REF!</f>
        <v>#REF!</v>
      </c>
      <c r="P4" s="136" t="e">
        <f>'C завтраками| Bed and breakfast'!#REF!</f>
        <v>#REF!</v>
      </c>
      <c r="Q4" s="136" t="e">
        <f>'C завтраками| Bed and breakfast'!#REF!</f>
        <v>#REF!</v>
      </c>
      <c r="R4" s="136" t="e">
        <f>'C завтраками| Bed and breakfast'!#REF!</f>
        <v>#REF!</v>
      </c>
      <c r="S4" s="136" t="e">
        <f>'C завтраками| Bed and breakfast'!#REF!</f>
        <v>#REF!</v>
      </c>
      <c r="T4" s="136" t="e">
        <f>'C завтраками| Bed and breakfast'!#REF!</f>
        <v>#REF!</v>
      </c>
    </row>
    <row r="5" spans="1:20" s="53" customFormat="1" ht="21.95" customHeight="1" x14ac:dyDescent="0.2">
      <c r="A5" s="98"/>
      <c r="B5" s="136" t="e">
        <f>'C завтраками| Bed and breakfast'!#REF!</f>
        <v>#REF!</v>
      </c>
      <c r="C5" s="136" t="e">
        <f>'C завтраками| Bed and breakfast'!#REF!</f>
        <v>#REF!</v>
      </c>
      <c r="D5" s="136" t="e">
        <f>'C завтраками| Bed and breakfast'!#REF!</f>
        <v>#REF!</v>
      </c>
      <c r="E5" s="136" t="e">
        <f>'C завтраками| Bed and breakfast'!#REF!</f>
        <v>#REF!</v>
      </c>
      <c r="F5" s="136" t="e">
        <f>'C завтраками| Bed and breakfast'!#REF!</f>
        <v>#REF!</v>
      </c>
      <c r="G5" s="136" t="e">
        <f>'C завтраками| Bed and breakfast'!#REF!</f>
        <v>#REF!</v>
      </c>
      <c r="H5" s="136" t="e">
        <f>'C завтраками| Bed and breakfast'!#REF!</f>
        <v>#REF!</v>
      </c>
      <c r="I5" s="136" t="e">
        <f>'C завтраками| Bed and breakfast'!#REF!</f>
        <v>#REF!</v>
      </c>
      <c r="J5" s="136" t="e">
        <f>'C завтраками| Bed and breakfast'!#REF!</f>
        <v>#REF!</v>
      </c>
      <c r="K5" s="136" t="e">
        <f>'C завтраками| Bed and breakfast'!#REF!</f>
        <v>#REF!</v>
      </c>
      <c r="L5" s="136" t="e">
        <f>'C завтраками| Bed and breakfast'!#REF!</f>
        <v>#REF!</v>
      </c>
      <c r="M5" s="136" t="e">
        <f>'C завтраками| Bed and breakfast'!#REF!</f>
        <v>#REF!</v>
      </c>
      <c r="N5" s="136" t="e">
        <f>'C завтраками| Bed and breakfast'!#REF!</f>
        <v>#REF!</v>
      </c>
      <c r="O5" s="136" t="e">
        <f>'C завтраками| Bed and breakfast'!#REF!</f>
        <v>#REF!</v>
      </c>
      <c r="P5" s="136" t="e">
        <f>'C завтраками| Bed and breakfast'!#REF!</f>
        <v>#REF!</v>
      </c>
      <c r="Q5" s="136" t="e">
        <f>'C завтраками| Bed and breakfast'!#REF!</f>
        <v>#REF!</v>
      </c>
      <c r="R5" s="136" t="e">
        <f>'C завтраками| Bed and breakfast'!#REF!</f>
        <v>#REF!</v>
      </c>
      <c r="S5" s="136" t="e">
        <f>'C завтраками| Bed and breakfast'!#REF!</f>
        <v>#REF!</v>
      </c>
      <c r="T5" s="136" t="e">
        <f>'C завтраками| Bed and breakfast'!#REF!</f>
        <v>#REF!</v>
      </c>
    </row>
    <row r="6" spans="1:20" s="53" customFormat="1" x14ac:dyDescent="0.2">
      <c r="A6" s="42" t="s">
        <v>83</v>
      </c>
      <c r="B6" s="87"/>
      <c r="C6" s="87"/>
      <c r="D6" s="87"/>
      <c r="E6" s="87"/>
      <c r="F6" s="87"/>
      <c r="G6" s="87"/>
      <c r="H6" s="87"/>
      <c r="I6" s="87"/>
      <c r="J6" s="87"/>
      <c r="K6" s="87"/>
      <c r="L6" s="87"/>
      <c r="M6" s="87"/>
      <c r="N6" s="87"/>
      <c r="O6" s="87"/>
      <c r="P6" s="87"/>
      <c r="Q6" s="87"/>
      <c r="R6" s="87"/>
      <c r="S6" s="87"/>
      <c r="T6" s="87"/>
    </row>
    <row r="7" spans="1:20" s="53" customFormat="1" x14ac:dyDescent="0.2">
      <c r="A7" s="88">
        <v>1</v>
      </c>
      <c r="B7" s="42" t="e">
        <f>'C завтраками| Bed and breakfast'!#REF!*0.85</f>
        <v>#REF!</v>
      </c>
      <c r="C7" s="42" t="e">
        <f>'C завтраками| Bed and breakfast'!#REF!*0.85</f>
        <v>#REF!</v>
      </c>
      <c r="D7" s="42" t="e">
        <f>'C завтраками| Bed and breakfast'!#REF!*0.85</f>
        <v>#REF!</v>
      </c>
      <c r="E7" s="42" t="e">
        <f>'C завтраками| Bed and breakfast'!#REF!*0.85</f>
        <v>#REF!</v>
      </c>
      <c r="F7" s="42" t="e">
        <f>'C завтраками| Bed and breakfast'!#REF!*0.85</f>
        <v>#REF!</v>
      </c>
      <c r="G7" s="42" t="e">
        <f>'C завтраками| Bed and breakfast'!#REF!*0.85</f>
        <v>#REF!</v>
      </c>
      <c r="H7" s="42" t="e">
        <f>'C завтраками| Bed and breakfast'!#REF!*0.85</f>
        <v>#REF!</v>
      </c>
      <c r="I7" s="42" t="e">
        <f>'C завтраками| Bed and breakfast'!#REF!*0.85</f>
        <v>#REF!</v>
      </c>
      <c r="J7" s="42" t="e">
        <f>'C завтраками| Bed and breakfast'!#REF!*0.85</f>
        <v>#REF!</v>
      </c>
      <c r="K7" s="42" t="e">
        <f>'C завтраками| Bed and breakfast'!#REF!*0.85</f>
        <v>#REF!</v>
      </c>
      <c r="L7" s="42" t="e">
        <f>'C завтраками| Bed and breakfast'!#REF!*0.85</f>
        <v>#REF!</v>
      </c>
      <c r="M7" s="42" t="e">
        <f>'C завтраками| Bed and breakfast'!#REF!*0.85</f>
        <v>#REF!</v>
      </c>
      <c r="N7" s="42" t="e">
        <f>'C завтраками| Bed and breakfast'!#REF!*0.85</f>
        <v>#REF!</v>
      </c>
      <c r="O7" s="42" t="e">
        <f>'C завтраками| Bed and breakfast'!#REF!*0.85</f>
        <v>#REF!</v>
      </c>
      <c r="P7" s="42" t="e">
        <f>'C завтраками| Bed and breakfast'!#REF!*0.85</f>
        <v>#REF!</v>
      </c>
      <c r="Q7" s="42" t="e">
        <f>'C завтраками| Bed and breakfast'!#REF!*0.85</f>
        <v>#REF!</v>
      </c>
      <c r="R7" s="42" t="e">
        <f>'C завтраками| Bed and breakfast'!#REF!*0.85</f>
        <v>#REF!</v>
      </c>
      <c r="S7" s="42" t="e">
        <f>'C завтраками| Bed and breakfast'!#REF!*0.85</f>
        <v>#REF!</v>
      </c>
      <c r="T7" s="42" t="e">
        <f>'C завтраками| Bed and breakfast'!#REF!*0.85</f>
        <v>#REF!</v>
      </c>
    </row>
    <row r="8" spans="1:20" s="53" customFormat="1" x14ac:dyDescent="0.2">
      <c r="A8" s="88">
        <v>2</v>
      </c>
      <c r="B8" s="42" t="e">
        <f>'C завтраками| Bed and breakfast'!#REF!*0.85</f>
        <v>#REF!</v>
      </c>
      <c r="C8" s="42" t="e">
        <f>'C завтраками| Bed and breakfast'!#REF!*0.85</f>
        <v>#REF!</v>
      </c>
      <c r="D8" s="42" t="e">
        <f>'C завтраками| Bed and breakfast'!#REF!*0.85</f>
        <v>#REF!</v>
      </c>
      <c r="E8" s="42" t="e">
        <f>'C завтраками| Bed and breakfast'!#REF!*0.85</f>
        <v>#REF!</v>
      </c>
      <c r="F8" s="42" t="e">
        <f>'C завтраками| Bed and breakfast'!#REF!*0.85</f>
        <v>#REF!</v>
      </c>
      <c r="G8" s="42" t="e">
        <f>'C завтраками| Bed and breakfast'!#REF!*0.85</f>
        <v>#REF!</v>
      </c>
      <c r="H8" s="42" t="e">
        <f>'C завтраками| Bed and breakfast'!#REF!*0.85</f>
        <v>#REF!</v>
      </c>
      <c r="I8" s="42" t="e">
        <f>'C завтраками| Bed and breakfast'!#REF!*0.85</f>
        <v>#REF!</v>
      </c>
      <c r="J8" s="42" t="e">
        <f>'C завтраками| Bed and breakfast'!#REF!*0.85</f>
        <v>#REF!</v>
      </c>
      <c r="K8" s="42" t="e">
        <f>'C завтраками| Bed and breakfast'!#REF!*0.85</f>
        <v>#REF!</v>
      </c>
      <c r="L8" s="42" t="e">
        <f>'C завтраками| Bed and breakfast'!#REF!*0.85</f>
        <v>#REF!</v>
      </c>
      <c r="M8" s="42" t="e">
        <f>'C завтраками| Bed and breakfast'!#REF!*0.85</f>
        <v>#REF!</v>
      </c>
      <c r="N8" s="42" t="e">
        <f>'C завтраками| Bed and breakfast'!#REF!*0.85</f>
        <v>#REF!</v>
      </c>
      <c r="O8" s="42" t="e">
        <f>'C завтраками| Bed and breakfast'!#REF!*0.85</f>
        <v>#REF!</v>
      </c>
      <c r="P8" s="42" t="e">
        <f>'C завтраками| Bed and breakfast'!#REF!*0.85</f>
        <v>#REF!</v>
      </c>
      <c r="Q8" s="42" t="e">
        <f>'C завтраками| Bed and breakfast'!#REF!*0.85</f>
        <v>#REF!</v>
      </c>
      <c r="R8" s="42" t="e">
        <f>'C завтраками| Bed and breakfast'!#REF!*0.85</f>
        <v>#REF!</v>
      </c>
      <c r="S8" s="42" t="e">
        <f>'C завтраками| Bed and breakfast'!#REF!*0.85</f>
        <v>#REF!</v>
      </c>
      <c r="T8" s="42" t="e">
        <f>'C завтраками| Bed and breakfast'!#REF!*0.85</f>
        <v>#REF!</v>
      </c>
    </row>
    <row r="9" spans="1:20" s="53" customFormat="1" x14ac:dyDescent="0.2">
      <c r="A9" s="42" t="s">
        <v>84</v>
      </c>
      <c r="B9" s="42"/>
      <c r="C9" s="42"/>
      <c r="D9" s="42"/>
      <c r="E9" s="42"/>
      <c r="F9" s="42"/>
      <c r="G9" s="42"/>
      <c r="H9" s="42"/>
      <c r="I9" s="42"/>
      <c r="J9" s="42"/>
      <c r="K9" s="42"/>
      <c r="L9" s="42"/>
      <c r="M9" s="42"/>
      <c r="N9" s="42"/>
      <c r="O9" s="42"/>
      <c r="P9" s="42"/>
      <c r="Q9" s="42"/>
      <c r="R9" s="42"/>
      <c r="S9" s="42"/>
      <c r="T9" s="42"/>
    </row>
    <row r="10" spans="1:20" s="53" customFormat="1" x14ac:dyDescent="0.2">
      <c r="A10" s="88">
        <f>A7</f>
        <v>1</v>
      </c>
      <c r="B10" s="42" t="e">
        <f>'C завтраками| Bed and breakfast'!#REF!*0.85</f>
        <v>#REF!</v>
      </c>
      <c r="C10" s="42" t="e">
        <f>'C завтраками| Bed and breakfast'!#REF!*0.85</f>
        <v>#REF!</v>
      </c>
      <c r="D10" s="42" t="e">
        <f>'C завтраками| Bed and breakfast'!#REF!*0.85</f>
        <v>#REF!</v>
      </c>
      <c r="E10" s="42" t="e">
        <f>'C завтраками| Bed and breakfast'!#REF!*0.85</f>
        <v>#REF!</v>
      </c>
      <c r="F10" s="42" t="e">
        <f>'C завтраками| Bed and breakfast'!#REF!*0.85</f>
        <v>#REF!</v>
      </c>
      <c r="G10" s="42" t="e">
        <f>'C завтраками| Bed and breakfast'!#REF!*0.85</f>
        <v>#REF!</v>
      </c>
      <c r="H10" s="42" t="e">
        <f>'C завтраками| Bed and breakfast'!#REF!*0.85</f>
        <v>#REF!</v>
      </c>
      <c r="I10" s="42" t="e">
        <f>'C завтраками| Bed and breakfast'!#REF!*0.85</f>
        <v>#REF!</v>
      </c>
      <c r="J10" s="42" t="e">
        <f>'C завтраками| Bed and breakfast'!#REF!*0.85</f>
        <v>#REF!</v>
      </c>
      <c r="K10" s="42" t="e">
        <f>'C завтраками| Bed and breakfast'!#REF!*0.85</f>
        <v>#REF!</v>
      </c>
      <c r="L10" s="42" t="e">
        <f>'C завтраками| Bed and breakfast'!#REF!*0.85</f>
        <v>#REF!</v>
      </c>
      <c r="M10" s="42" t="e">
        <f>'C завтраками| Bed and breakfast'!#REF!*0.85</f>
        <v>#REF!</v>
      </c>
      <c r="N10" s="42" t="e">
        <f>'C завтраками| Bed and breakfast'!#REF!*0.85</f>
        <v>#REF!</v>
      </c>
      <c r="O10" s="42" t="e">
        <f>'C завтраками| Bed and breakfast'!#REF!*0.85</f>
        <v>#REF!</v>
      </c>
      <c r="P10" s="42" t="e">
        <f>'C завтраками| Bed and breakfast'!#REF!*0.85</f>
        <v>#REF!</v>
      </c>
      <c r="Q10" s="42" t="e">
        <f>'C завтраками| Bed and breakfast'!#REF!*0.85</f>
        <v>#REF!</v>
      </c>
      <c r="R10" s="42" t="e">
        <f>'C завтраками| Bed and breakfast'!#REF!*0.85</f>
        <v>#REF!</v>
      </c>
      <c r="S10" s="42" t="e">
        <f>'C завтраками| Bed and breakfast'!#REF!*0.85</f>
        <v>#REF!</v>
      </c>
      <c r="T10" s="42" t="e">
        <f>'C завтраками| Bed and breakfast'!#REF!*0.85</f>
        <v>#REF!</v>
      </c>
    </row>
    <row r="11" spans="1:20" s="53" customFormat="1" x14ac:dyDescent="0.2">
      <c r="A11" s="88">
        <f>A8</f>
        <v>2</v>
      </c>
      <c r="B11" s="42" t="e">
        <f>'C завтраками| Bed and breakfast'!#REF!*0.85</f>
        <v>#REF!</v>
      </c>
      <c r="C11" s="42" t="e">
        <f>'C завтраками| Bed and breakfast'!#REF!*0.85</f>
        <v>#REF!</v>
      </c>
      <c r="D11" s="42" t="e">
        <f>'C завтраками| Bed and breakfast'!#REF!*0.85</f>
        <v>#REF!</v>
      </c>
      <c r="E11" s="42" t="e">
        <f>'C завтраками| Bed and breakfast'!#REF!*0.85</f>
        <v>#REF!</v>
      </c>
      <c r="F11" s="42" t="e">
        <f>'C завтраками| Bed and breakfast'!#REF!*0.85</f>
        <v>#REF!</v>
      </c>
      <c r="G11" s="42" t="e">
        <f>'C завтраками| Bed and breakfast'!#REF!*0.85</f>
        <v>#REF!</v>
      </c>
      <c r="H11" s="42" t="e">
        <f>'C завтраками| Bed and breakfast'!#REF!*0.85</f>
        <v>#REF!</v>
      </c>
      <c r="I11" s="42" t="e">
        <f>'C завтраками| Bed and breakfast'!#REF!*0.85</f>
        <v>#REF!</v>
      </c>
      <c r="J11" s="42" t="e">
        <f>'C завтраками| Bed and breakfast'!#REF!*0.85</f>
        <v>#REF!</v>
      </c>
      <c r="K11" s="42" t="e">
        <f>'C завтраками| Bed and breakfast'!#REF!*0.85</f>
        <v>#REF!</v>
      </c>
      <c r="L11" s="42" t="e">
        <f>'C завтраками| Bed and breakfast'!#REF!*0.85</f>
        <v>#REF!</v>
      </c>
      <c r="M11" s="42" t="e">
        <f>'C завтраками| Bed and breakfast'!#REF!*0.85</f>
        <v>#REF!</v>
      </c>
      <c r="N11" s="42" t="e">
        <f>'C завтраками| Bed and breakfast'!#REF!*0.85</f>
        <v>#REF!</v>
      </c>
      <c r="O11" s="42" t="e">
        <f>'C завтраками| Bed and breakfast'!#REF!*0.85</f>
        <v>#REF!</v>
      </c>
      <c r="P11" s="42" t="e">
        <f>'C завтраками| Bed and breakfast'!#REF!*0.85</f>
        <v>#REF!</v>
      </c>
      <c r="Q11" s="42" t="e">
        <f>'C завтраками| Bed and breakfast'!#REF!*0.85</f>
        <v>#REF!</v>
      </c>
      <c r="R11" s="42" t="e">
        <f>'C завтраками| Bed and breakfast'!#REF!*0.85</f>
        <v>#REF!</v>
      </c>
      <c r="S11" s="42" t="e">
        <f>'C завтраками| Bed and breakfast'!#REF!*0.85</f>
        <v>#REF!</v>
      </c>
      <c r="T11" s="42" t="e">
        <f>'C завтраками| Bed and breakfast'!#REF!*0.85</f>
        <v>#REF!</v>
      </c>
    </row>
    <row r="12" spans="1:20" s="53" customFormat="1" x14ac:dyDescent="0.2">
      <c r="A12" s="42" t="s">
        <v>85</v>
      </c>
      <c r="B12" s="42"/>
      <c r="C12" s="42"/>
      <c r="D12" s="42"/>
      <c r="E12" s="42"/>
      <c r="F12" s="42"/>
      <c r="G12" s="42"/>
      <c r="H12" s="42"/>
      <c r="I12" s="42"/>
      <c r="J12" s="42"/>
      <c r="K12" s="42"/>
      <c r="L12" s="42"/>
      <c r="M12" s="42"/>
      <c r="N12" s="42"/>
      <c r="O12" s="42"/>
      <c r="P12" s="42"/>
      <c r="Q12" s="42"/>
      <c r="R12" s="42"/>
      <c r="S12" s="42"/>
      <c r="T12" s="42"/>
    </row>
    <row r="13" spans="1:20" s="53" customFormat="1" x14ac:dyDescent="0.2">
      <c r="A13" s="88">
        <f>A7</f>
        <v>1</v>
      </c>
      <c r="B13" s="42" t="e">
        <f>'C завтраками| Bed and breakfast'!#REF!*0.85</f>
        <v>#REF!</v>
      </c>
      <c r="C13" s="42" t="e">
        <f>'C завтраками| Bed and breakfast'!#REF!*0.85</f>
        <v>#REF!</v>
      </c>
      <c r="D13" s="42" t="e">
        <f>'C завтраками| Bed and breakfast'!#REF!*0.85</f>
        <v>#REF!</v>
      </c>
      <c r="E13" s="42" t="e">
        <f>'C завтраками| Bed and breakfast'!#REF!*0.85</f>
        <v>#REF!</v>
      </c>
      <c r="F13" s="42" t="e">
        <f>'C завтраками| Bed and breakfast'!#REF!*0.85</f>
        <v>#REF!</v>
      </c>
      <c r="G13" s="42" t="e">
        <f>'C завтраками| Bed and breakfast'!#REF!*0.85</f>
        <v>#REF!</v>
      </c>
      <c r="H13" s="42" t="e">
        <f>'C завтраками| Bed and breakfast'!#REF!*0.85</f>
        <v>#REF!</v>
      </c>
      <c r="I13" s="42" t="e">
        <f>'C завтраками| Bed and breakfast'!#REF!*0.85</f>
        <v>#REF!</v>
      </c>
      <c r="J13" s="42" t="e">
        <f>'C завтраками| Bed and breakfast'!#REF!*0.85</f>
        <v>#REF!</v>
      </c>
      <c r="K13" s="42" t="e">
        <f>'C завтраками| Bed and breakfast'!#REF!*0.85</f>
        <v>#REF!</v>
      </c>
      <c r="L13" s="42" t="e">
        <f>'C завтраками| Bed and breakfast'!#REF!*0.85</f>
        <v>#REF!</v>
      </c>
      <c r="M13" s="42" t="e">
        <f>'C завтраками| Bed and breakfast'!#REF!*0.85</f>
        <v>#REF!</v>
      </c>
      <c r="N13" s="42" t="e">
        <f>'C завтраками| Bed and breakfast'!#REF!*0.85</f>
        <v>#REF!</v>
      </c>
      <c r="O13" s="42" t="e">
        <f>'C завтраками| Bed and breakfast'!#REF!*0.85</f>
        <v>#REF!</v>
      </c>
      <c r="P13" s="42" t="e">
        <f>'C завтраками| Bed and breakfast'!#REF!*0.85</f>
        <v>#REF!</v>
      </c>
      <c r="Q13" s="42" t="e">
        <f>'C завтраками| Bed and breakfast'!#REF!*0.85</f>
        <v>#REF!</v>
      </c>
      <c r="R13" s="42" t="e">
        <f>'C завтраками| Bed and breakfast'!#REF!*0.85</f>
        <v>#REF!</v>
      </c>
      <c r="S13" s="42" t="e">
        <f>'C завтраками| Bed and breakfast'!#REF!*0.85</f>
        <v>#REF!</v>
      </c>
      <c r="T13" s="42" t="e">
        <f>'C завтраками| Bed and breakfast'!#REF!*0.85</f>
        <v>#REF!</v>
      </c>
    </row>
    <row r="14" spans="1:20" s="53" customFormat="1" x14ac:dyDescent="0.2">
      <c r="A14" s="88">
        <f>A8</f>
        <v>2</v>
      </c>
      <c r="B14" s="42" t="e">
        <f>'C завтраками| Bed and breakfast'!#REF!*0.85</f>
        <v>#REF!</v>
      </c>
      <c r="C14" s="42" t="e">
        <f>'C завтраками| Bed and breakfast'!#REF!*0.85</f>
        <v>#REF!</v>
      </c>
      <c r="D14" s="42" t="e">
        <f>'C завтраками| Bed and breakfast'!#REF!*0.85</f>
        <v>#REF!</v>
      </c>
      <c r="E14" s="42" t="e">
        <f>'C завтраками| Bed and breakfast'!#REF!*0.85</f>
        <v>#REF!</v>
      </c>
      <c r="F14" s="42" t="e">
        <f>'C завтраками| Bed and breakfast'!#REF!*0.85</f>
        <v>#REF!</v>
      </c>
      <c r="G14" s="42" t="e">
        <f>'C завтраками| Bed and breakfast'!#REF!*0.85</f>
        <v>#REF!</v>
      </c>
      <c r="H14" s="42" t="e">
        <f>'C завтраками| Bed and breakfast'!#REF!*0.85</f>
        <v>#REF!</v>
      </c>
      <c r="I14" s="42" t="e">
        <f>'C завтраками| Bed and breakfast'!#REF!*0.85</f>
        <v>#REF!</v>
      </c>
      <c r="J14" s="42" t="e">
        <f>'C завтраками| Bed and breakfast'!#REF!*0.85</f>
        <v>#REF!</v>
      </c>
      <c r="K14" s="42" t="e">
        <f>'C завтраками| Bed and breakfast'!#REF!*0.85</f>
        <v>#REF!</v>
      </c>
      <c r="L14" s="42" t="e">
        <f>'C завтраками| Bed and breakfast'!#REF!*0.85</f>
        <v>#REF!</v>
      </c>
      <c r="M14" s="42" t="e">
        <f>'C завтраками| Bed and breakfast'!#REF!*0.85</f>
        <v>#REF!</v>
      </c>
      <c r="N14" s="42" t="e">
        <f>'C завтраками| Bed and breakfast'!#REF!*0.85</f>
        <v>#REF!</v>
      </c>
      <c r="O14" s="42" t="e">
        <f>'C завтраками| Bed and breakfast'!#REF!*0.85</f>
        <v>#REF!</v>
      </c>
      <c r="P14" s="42" t="e">
        <f>'C завтраками| Bed and breakfast'!#REF!*0.85</f>
        <v>#REF!</v>
      </c>
      <c r="Q14" s="42" t="e">
        <f>'C завтраками| Bed and breakfast'!#REF!*0.85</f>
        <v>#REF!</v>
      </c>
      <c r="R14" s="42" t="e">
        <f>'C завтраками| Bed and breakfast'!#REF!*0.85</f>
        <v>#REF!</v>
      </c>
      <c r="S14" s="42" t="e">
        <f>'C завтраками| Bed and breakfast'!#REF!*0.85</f>
        <v>#REF!</v>
      </c>
      <c r="T14" s="42" t="e">
        <f>'C завтраками| Bed and breakfast'!#REF!*0.85</f>
        <v>#REF!</v>
      </c>
    </row>
    <row r="15" spans="1:20" s="53" customFormat="1" x14ac:dyDescent="0.2">
      <c r="A15" s="42" t="s">
        <v>86</v>
      </c>
      <c r="B15" s="42"/>
      <c r="C15" s="42"/>
      <c r="D15" s="42"/>
      <c r="E15" s="42"/>
      <c r="F15" s="42"/>
      <c r="G15" s="42"/>
      <c r="H15" s="42"/>
      <c r="I15" s="42"/>
      <c r="J15" s="42"/>
      <c r="K15" s="42"/>
      <c r="L15" s="42"/>
      <c r="M15" s="42"/>
      <c r="N15" s="42"/>
      <c r="O15" s="42"/>
      <c r="P15" s="42"/>
      <c r="Q15" s="42"/>
      <c r="R15" s="42"/>
      <c r="S15" s="42"/>
      <c r="T15" s="42"/>
    </row>
    <row r="16" spans="1:20" s="53" customFormat="1" x14ac:dyDescent="0.2">
      <c r="A16" s="88">
        <f>A7</f>
        <v>1</v>
      </c>
      <c r="B16" s="42" t="e">
        <f>'C завтраками| Bed and breakfast'!#REF!*0.85</f>
        <v>#REF!</v>
      </c>
      <c r="C16" s="42" t="e">
        <f>'C завтраками| Bed and breakfast'!#REF!*0.85</f>
        <v>#REF!</v>
      </c>
      <c r="D16" s="42" t="e">
        <f>'C завтраками| Bed and breakfast'!#REF!*0.85</f>
        <v>#REF!</v>
      </c>
      <c r="E16" s="42" t="e">
        <f>'C завтраками| Bed and breakfast'!#REF!*0.85</f>
        <v>#REF!</v>
      </c>
      <c r="F16" s="42" t="e">
        <f>'C завтраками| Bed and breakfast'!#REF!*0.85</f>
        <v>#REF!</v>
      </c>
      <c r="G16" s="42" t="e">
        <f>'C завтраками| Bed and breakfast'!#REF!*0.85</f>
        <v>#REF!</v>
      </c>
      <c r="H16" s="42" t="e">
        <f>'C завтраками| Bed and breakfast'!#REF!*0.85</f>
        <v>#REF!</v>
      </c>
      <c r="I16" s="42" t="e">
        <f>'C завтраками| Bed and breakfast'!#REF!*0.85</f>
        <v>#REF!</v>
      </c>
      <c r="J16" s="42" t="e">
        <f>'C завтраками| Bed and breakfast'!#REF!*0.85</f>
        <v>#REF!</v>
      </c>
      <c r="K16" s="42" t="e">
        <f>'C завтраками| Bed and breakfast'!#REF!*0.85</f>
        <v>#REF!</v>
      </c>
      <c r="L16" s="42" t="e">
        <f>'C завтраками| Bed and breakfast'!#REF!*0.85</f>
        <v>#REF!</v>
      </c>
      <c r="M16" s="42" t="e">
        <f>'C завтраками| Bed and breakfast'!#REF!*0.85</f>
        <v>#REF!</v>
      </c>
      <c r="N16" s="42" t="e">
        <f>'C завтраками| Bed and breakfast'!#REF!*0.85</f>
        <v>#REF!</v>
      </c>
      <c r="O16" s="42" t="e">
        <f>'C завтраками| Bed and breakfast'!#REF!*0.85</f>
        <v>#REF!</v>
      </c>
      <c r="P16" s="42" t="e">
        <f>'C завтраками| Bed and breakfast'!#REF!*0.85</f>
        <v>#REF!</v>
      </c>
      <c r="Q16" s="42" t="e">
        <f>'C завтраками| Bed and breakfast'!#REF!*0.85</f>
        <v>#REF!</v>
      </c>
      <c r="R16" s="42" t="e">
        <f>'C завтраками| Bed and breakfast'!#REF!*0.85</f>
        <v>#REF!</v>
      </c>
      <c r="S16" s="42" t="e">
        <f>'C завтраками| Bed and breakfast'!#REF!*0.85</f>
        <v>#REF!</v>
      </c>
      <c r="T16" s="42" t="e">
        <f>'C завтраками| Bed and breakfast'!#REF!*0.85</f>
        <v>#REF!</v>
      </c>
    </row>
    <row r="17" spans="1:20" s="53" customFormat="1" x14ac:dyDescent="0.2">
      <c r="A17" s="88">
        <f>A8</f>
        <v>2</v>
      </c>
      <c r="B17" s="42" t="e">
        <f>'C завтраками| Bed and breakfast'!#REF!*0.85</f>
        <v>#REF!</v>
      </c>
      <c r="C17" s="42" t="e">
        <f>'C завтраками| Bed and breakfast'!#REF!*0.85</f>
        <v>#REF!</v>
      </c>
      <c r="D17" s="42" t="e">
        <f>'C завтраками| Bed and breakfast'!#REF!*0.85</f>
        <v>#REF!</v>
      </c>
      <c r="E17" s="42" t="e">
        <f>'C завтраками| Bed and breakfast'!#REF!*0.85</f>
        <v>#REF!</v>
      </c>
      <c r="F17" s="42" t="e">
        <f>'C завтраками| Bed and breakfast'!#REF!*0.85</f>
        <v>#REF!</v>
      </c>
      <c r="G17" s="42" t="e">
        <f>'C завтраками| Bed and breakfast'!#REF!*0.85</f>
        <v>#REF!</v>
      </c>
      <c r="H17" s="42" t="e">
        <f>'C завтраками| Bed and breakfast'!#REF!*0.85</f>
        <v>#REF!</v>
      </c>
      <c r="I17" s="42" t="e">
        <f>'C завтраками| Bed and breakfast'!#REF!*0.85</f>
        <v>#REF!</v>
      </c>
      <c r="J17" s="42" t="e">
        <f>'C завтраками| Bed and breakfast'!#REF!*0.85</f>
        <v>#REF!</v>
      </c>
      <c r="K17" s="42" t="e">
        <f>'C завтраками| Bed and breakfast'!#REF!*0.85</f>
        <v>#REF!</v>
      </c>
      <c r="L17" s="42" t="e">
        <f>'C завтраками| Bed and breakfast'!#REF!*0.85</f>
        <v>#REF!</v>
      </c>
      <c r="M17" s="42" t="e">
        <f>'C завтраками| Bed and breakfast'!#REF!*0.85</f>
        <v>#REF!</v>
      </c>
      <c r="N17" s="42" t="e">
        <f>'C завтраками| Bed and breakfast'!#REF!*0.85</f>
        <v>#REF!</v>
      </c>
      <c r="O17" s="42" t="e">
        <f>'C завтраками| Bed and breakfast'!#REF!*0.85</f>
        <v>#REF!</v>
      </c>
      <c r="P17" s="42" t="e">
        <f>'C завтраками| Bed and breakfast'!#REF!*0.85</f>
        <v>#REF!</v>
      </c>
      <c r="Q17" s="42" t="e">
        <f>'C завтраками| Bed and breakfast'!#REF!*0.85</f>
        <v>#REF!</v>
      </c>
      <c r="R17" s="42" t="e">
        <f>'C завтраками| Bed and breakfast'!#REF!*0.85</f>
        <v>#REF!</v>
      </c>
      <c r="S17" s="42" t="e">
        <f>'C завтраками| Bed and breakfast'!#REF!*0.85</f>
        <v>#REF!</v>
      </c>
      <c r="T17" s="42" t="e">
        <f>'C завтраками| Bed and breakfast'!#REF!*0.85</f>
        <v>#REF!</v>
      </c>
    </row>
    <row r="18" spans="1:20" s="53" customFormat="1" x14ac:dyDescent="0.2">
      <c r="A18" s="42" t="s">
        <v>87</v>
      </c>
      <c r="B18" s="42"/>
      <c r="C18" s="42"/>
      <c r="D18" s="42"/>
      <c r="E18" s="42"/>
      <c r="F18" s="42"/>
      <c r="G18" s="42"/>
      <c r="H18" s="42"/>
      <c r="I18" s="42"/>
      <c r="J18" s="42"/>
      <c r="K18" s="42"/>
      <c r="L18" s="42"/>
      <c r="M18" s="42"/>
      <c r="N18" s="42"/>
      <c r="O18" s="42"/>
      <c r="P18" s="42"/>
      <c r="Q18" s="42"/>
      <c r="R18" s="42"/>
      <c r="S18" s="42"/>
      <c r="T18" s="42"/>
    </row>
    <row r="19" spans="1:20" s="53" customFormat="1" x14ac:dyDescent="0.2">
      <c r="A19" s="88" t="s">
        <v>88</v>
      </c>
      <c r="B19" s="42" t="e">
        <f>'C завтраками| Bed and breakfast'!#REF!*0.85</f>
        <v>#REF!</v>
      </c>
      <c r="C19" s="42" t="e">
        <f>'C завтраками| Bed and breakfast'!#REF!*0.85</f>
        <v>#REF!</v>
      </c>
      <c r="D19" s="42" t="e">
        <f>'C завтраками| Bed and breakfast'!#REF!*0.85</f>
        <v>#REF!</v>
      </c>
      <c r="E19" s="42" t="e">
        <f>'C завтраками| Bed and breakfast'!#REF!*0.85</f>
        <v>#REF!</v>
      </c>
      <c r="F19" s="42" t="e">
        <f>'C завтраками| Bed and breakfast'!#REF!*0.85</f>
        <v>#REF!</v>
      </c>
      <c r="G19" s="42" t="e">
        <f>'C завтраками| Bed and breakfast'!#REF!*0.85</f>
        <v>#REF!</v>
      </c>
      <c r="H19" s="42" t="e">
        <f>'C завтраками| Bed and breakfast'!#REF!*0.85</f>
        <v>#REF!</v>
      </c>
      <c r="I19" s="42" t="e">
        <f>'C завтраками| Bed and breakfast'!#REF!*0.85</f>
        <v>#REF!</v>
      </c>
      <c r="J19" s="42" t="e">
        <f>'C завтраками| Bed and breakfast'!#REF!*0.85</f>
        <v>#REF!</v>
      </c>
      <c r="K19" s="42" t="e">
        <f>'C завтраками| Bed and breakfast'!#REF!*0.85</f>
        <v>#REF!</v>
      </c>
      <c r="L19" s="42" t="e">
        <f>'C завтраками| Bed and breakfast'!#REF!*0.85</f>
        <v>#REF!</v>
      </c>
      <c r="M19" s="42" t="e">
        <f>'C завтраками| Bed and breakfast'!#REF!*0.85</f>
        <v>#REF!</v>
      </c>
      <c r="N19" s="42" t="e">
        <f>'C завтраками| Bed and breakfast'!#REF!*0.85</f>
        <v>#REF!</v>
      </c>
      <c r="O19" s="42" t="e">
        <f>'C завтраками| Bed and breakfast'!#REF!*0.85</f>
        <v>#REF!</v>
      </c>
      <c r="P19" s="42" t="e">
        <f>'C завтраками| Bed and breakfast'!#REF!*0.85</f>
        <v>#REF!</v>
      </c>
      <c r="Q19" s="42" t="e">
        <f>'C завтраками| Bed and breakfast'!#REF!*0.85</f>
        <v>#REF!</v>
      </c>
      <c r="R19" s="42" t="e">
        <f>'C завтраками| Bed and breakfast'!#REF!*0.85</f>
        <v>#REF!</v>
      </c>
      <c r="S19" s="42" t="e">
        <f>'C завтраками| Bed and breakfast'!#REF!*0.85</f>
        <v>#REF!</v>
      </c>
      <c r="T19" s="42" t="e">
        <f>'C завтраками| Bed and breakfast'!#REF!*0.85</f>
        <v>#REF!</v>
      </c>
    </row>
    <row r="20" spans="1:20" s="53" customFormat="1" x14ac:dyDescent="0.2">
      <c r="A20" s="89"/>
      <c r="B20" s="89"/>
      <c r="C20" s="89"/>
      <c r="D20" s="89"/>
      <c r="E20" s="89"/>
      <c r="F20" s="89"/>
      <c r="G20" s="89"/>
      <c r="H20" s="89"/>
      <c r="I20" s="89"/>
      <c r="J20" s="89"/>
      <c r="K20" s="89"/>
      <c r="L20" s="89"/>
      <c r="M20" s="89"/>
      <c r="N20" s="89"/>
      <c r="O20" s="89"/>
      <c r="P20" s="89"/>
      <c r="Q20" s="89"/>
      <c r="R20" s="89"/>
      <c r="S20" s="89"/>
      <c r="T20" s="89"/>
    </row>
    <row r="21" spans="1:20" ht="18" customHeight="1" x14ac:dyDescent="0.2">
      <c r="A21" s="111" t="s">
        <v>100</v>
      </c>
      <c r="B21" s="137" t="e">
        <f t="shared" ref="B21:T21" si="0">B4</f>
        <v>#REF!</v>
      </c>
      <c r="C21" s="137" t="e">
        <f t="shared" si="0"/>
        <v>#REF!</v>
      </c>
      <c r="D21" s="137" t="e">
        <f t="shared" si="0"/>
        <v>#REF!</v>
      </c>
      <c r="E21" s="137" t="e">
        <f t="shared" si="0"/>
        <v>#REF!</v>
      </c>
      <c r="F21" s="137" t="e">
        <f t="shared" si="0"/>
        <v>#REF!</v>
      </c>
      <c r="G21" s="137" t="e">
        <f t="shared" si="0"/>
        <v>#REF!</v>
      </c>
      <c r="H21" s="137" t="e">
        <f t="shared" si="0"/>
        <v>#REF!</v>
      </c>
      <c r="I21" s="137" t="e">
        <f t="shared" si="0"/>
        <v>#REF!</v>
      </c>
      <c r="J21" s="137" t="e">
        <f t="shared" si="0"/>
        <v>#REF!</v>
      </c>
      <c r="K21" s="137" t="e">
        <f t="shared" si="0"/>
        <v>#REF!</v>
      </c>
      <c r="L21" s="137" t="e">
        <f t="shared" si="0"/>
        <v>#REF!</v>
      </c>
      <c r="M21" s="137" t="e">
        <f t="shared" si="0"/>
        <v>#REF!</v>
      </c>
      <c r="N21" s="137" t="e">
        <f t="shared" si="0"/>
        <v>#REF!</v>
      </c>
      <c r="O21" s="137" t="e">
        <f t="shared" si="0"/>
        <v>#REF!</v>
      </c>
      <c r="P21" s="137" t="e">
        <f t="shared" si="0"/>
        <v>#REF!</v>
      </c>
      <c r="Q21" s="137" t="e">
        <f t="shared" si="0"/>
        <v>#REF!</v>
      </c>
      <c r="R21" s="137" t="e">
        <f t="shared" si="0"/>
        <v>#REF!</v>
      </c>
      <c r="S21" s="137" t="e">
        <f t="shared" si="0"/>
        <v>#REF!</v>
      </c>
      <c r="T21" s="137" t="e">
        <f t="shared" si="0"/>
        <v>#REF!</v>
      </c>
    </row>
    <row r="22" spans="1:20" ht="20.25" customHeight="1" x14ac:dyDescent="0.2">
      <c r="A22" s="90" t="s">
        <v>64</v>
      </c>
      <c r="B22" s="137" t="e">
        <f t="shared" ref="B22:T22" si="1">B5</f>
        <v>#REF!</v>
      </c>
      <c r="C22" s="137" t="e">
        <f t="shared" si="1"/>
        <v>#REF!</v>
      </c>
      <c r="D22" s="137" t="e">
        <f t="shared" si="1"/>
        <v>#REF!</v>
      </c>
      <c r="E22" s="137" t="e">
        <f t="shared" si="1"/>
        <v>#REF!</v>
      </c>
      <c r="F22" s="137" t="e">
        <f t="shared" si="1"/>
        <v>#REF!</v>
      </c>
      <c r="G22" s="137" t="e">
        <f t="shared" si="1"/>
        <v>#REF!</v>
      </c>
      <c r="H22" s="137" t="e">
        <f t="shared" si="1"/>
        <v>#REF!</v>
      </c>
      <c r="I22" s="137" t="e">
        <f t="shared" si="1"/>
        <v>#REF!</v>
      </c>
      <c r="J22" s="137" t="e">
        <f t="shared" si="1"/>
        <v>#REF!</v>
      </c>
      <c r="K22" s="137" t="e">
        <f t="shared" si="1"/>
        <v>#REF!</v>
      </c>
      <c r="L22" s="137" t="e">
        <f t="shared" si="1"/>
        <v>#REF!</v>
      </c>
      <c r="M22" s="137" t="e">
        <f t="shared" si="1"/>
        <v>#REF!</v>
      </c>
      <c r="N22" s="137" t="e">
        <f t="shared" si="1"/>
        <v>#REF!</v>
      </c>
      <c r="O22" s="137" t="e">
        <f t="shared" si="1"/>
        <v>#REF!</v>
      </c>
      <c r="P22" s="137" t="e">
        <f t="shared" si="1"/>
        <v>#REF!</v>
      </c>
      <c r="Q22" s="137" t="e">
        <f t="shared" si="1"/>
        <v>#REF!</v>
      </c>
      <c r="R22" s="137" t="e">
        <f t="shared" si="1"/>
        <v>#REF!</v>
      </c>
      <c r="S22" s="137" t="e">
        <f t="shared" si="1"/>
        <v>#REF!</v>
      </c>
      <c r="T22" s="137" t="e">
        <f t="shared" si="1"/>
        <v>#REF!</v>
      </c>
    </row>
    <row r="23" spans="1:20" s="44" customFormat="1" x14ac:dyDescent="0.2">
      <c r="A23" s="42" t="s">
        <v>83</v>
      </c>
      <c r="B23" s="87"/>
      <c r="C23" s="87"/>
      <c r="D23" s="87"/>
      <c r="E23" s="87"/>
      <c r="F23" s="87"/>
      <c r="G23" s="87"/>
      <c r="H23" s="87"/>
      <c r="I23" s="87"/>
      <c r="J23" s="87"/>
      <c r="K23" s="87"/>
      <c r="L23" s="87"/>
      <c r="M23" s="87"/>
      <c r="N23" s="87"/>
      <c r="O23" s="87"/>
      <c r="P23" s="87"/>
      <c r="Q23" s="87"/>
      <c r="R23" s="87"/>
      <c r="S23" s="87"/>
      <c r="T23" s="87"/>
    </row>
    <row r="24" spans="1:20" s="50" customFormat="1" x14ac:dyDescent="0.2">
      <c r="A24" s="88">
        <v>1</v>
      </c>
      <c r="B24" s="94" t="e">
        <f t="shared" ref="B24:T24" si="2">ROUND(B7*0.87,)+25</f>
        <v>#REF!</v>
      </c>
      <c r="C24" s="94" t="e">
        <f t="shared" si="2"/>
        <v>#REF!</v>
      </c>
      <c r="D24" s="94" t="e">
        <f t="shared" si="2"/>
        <v>#REF!</v>
      </c>
      <c r="E24" s="94" t="e">
        <f t="shared" si="2"/>
        <v>#REF!</v>
      </c>
      <c r="F24" s="94" t="e">
        <f t="shared" si="2"/>
        <v>#REF!</v>
      </c>
      <c r="G24" s="94" t="e">
        <f t="shared" si="2"/>
        <v>#REF!</v>
      </c>
      <c r="H24" s="94" t="e">
        <f t="shared" si="2"/>
        <v>#REF!</v>
      </c>
      <c r="I24" s="94" t="e">
        <f t="shared" si="2"/>
        <v>#REF!</v>
      </c>
      <c r="J24" s="94" t="e">
        <f t="shared" si="2"/>
        <v>#REF!</v>
      </c>
      <c r="K24" s="94" t="e">
        <f t="shared" si="2"/>
        <v>#REF!</v>
      </c>
      <c r="L24" s="94" t="e">
        <f t="shared" si="2"/>
        <v>#REF!</v>
      </c>
      <c r="M24" s="94" t="e">
        <f t="shared" si="2"/>
        <v>#REF!</v>
      </c>
      <c r="N24" s="94" t="e">
        <f t="shared" si="2"/>
        <v>#REF!</v>
      </c>
      <c r="O24" s="94" t="e">
        <f t="shared" si="2"/>
        <v>#REF!</v>
      </c>
      <c r="P24" s="94" t="e">
        <f t="shared" si="2"/>
        <v>#REF!</v>
      </c>
      <c r="Q24" s="94" t="e">
        <f t="shared" si="2"/>
        <v>#REF!</v>
      </c>
      <c r="R24" s="94" t="e">
        <f t="shared" si="2"/>
        <v>#REF!</v>
      </c>
      <c r="S24" s="94" t="e">
        <f t="shared" si="2"/>
        <v>#REF!</v>
      </c>
      <c r="T24" s="94" t="e">
        <f t="shared" si="2"/>
        <v>#REF!</v>
      </c>
    </row>
    <row r="25" spans="1:20" s="50" customFormat="1" x14ac:dyDescent="0.2">
      <c r="A25" s="88">
        <v>2</v>
      </c>
      <c r="B25" s="94" t="e">
        <f t="shared" ref="B25:T25" si="3">ROUND(B8*0.87,)+25</f>
        <v>#REF!</v>
      </c>
      <c r="C25" s="94" t="e">
        <f t="shared" si="3"/>
        <v>#REF!</v>
      </c>
      <c r="D25" s="94" t="e">
        <f t="shared" si="3"/>
        <v>#REF!</v>
      </c>
      <c r="E25" s="94" t="e">
        <f t="shared" si="3"/>
        <v>#REF!</v>
      </c>
      <c r="F25" s="94" t="e">
        <f t="shared" si="3"/>
        <v>#REF!</v>
      </c>
      <c r="G25" s="94" t="e">
        <f t="shared" si="3"/>
        <v>#REF!</v>
      </c>
      <c r="H25" s="94" t="e">
        <f t="shared" si="3"/>
        <v>#REF!</v>
      </c>
      <c r="I25" s="94" t="e">
        <f t="shared" si="3"/>
        <v>#REF!</v>
      </c>
      <c r="J25" s="94" t="e">
        <f t="shared" si="3"/>
        <v>#REF!</v>
      </c>
      <c r="K25" s="94" t="e">
        <f t="shared" si="3"/>
        <v>#REF!</v>
      </c>
      <c r="L25" s="94" t="e">
        <f t="shared" si="3"/>
        <v>#REF!</v>
      </c>
      <c r="M25" s="94" t="e">
        <f t="shared" si="3"/>
        <v>#REF!</v>
      </c>
      <c r="N25" s="94" t="e">
        <f t="shared" si="3"/>
        <v>#REF!</v>
      </c>
      <c r="O25" s="94" t="e">
        <f t="shared" si="3"/>
        <v>#REF!</v>
      </c>
      <c r="P25" s="94" t="e">
        <f t="shared" si="3"/>
        <v>#REF!</v>
      </c>
      <c r="Q25" s="94" t="e">
        <f t="shared" si="3"/>
        <v>#REF!</v>
      </c>
      <c r="R25" s="94" t="e">
        <f t="shared" si="3"/>
        <v>#REF!</v>
      </c>
      <c r="S25" s="94" t="e">
        <f t="shared" si="3"/>
        <v>#REF!</v>
      </c>
      <c r="T25" s="94" t="e">
        <f t="shared" si="3"/>
        <v>#REF!</v>
      </c>
    </row>
    <row r="26" spans="1:20" s="50" customFormat="1" x14ac:dyDescent="0.2">
      <c r="A26" s="42" t="s">
        <v>84</v>
      </c>
      <c r="B26" s="94"/>
      <c r="C26" s="94"/>
      <c r="D26" s="94"/>
      <c r="E26" s="94"/>
      <c r="F26" s="94"/>
      <c r="G26" s="94"/>
      <c r="H26" s="94"/>
      <c r="I26" s="94"/>
      <c r="J26" s="94"/>
      <c r="K26" s="94"/>
      <c r="L26" s="94"/>
      <c r="M26" s="94"/>
      <c r="N26" s="94"/>
      <c r="O26" s="94"/>
      <c r="P26" s="94"/>
      <c r="Q26" s="94"/>
      <c r="R26" s="94"/>
      <c r="S26" s="94"/>
      <c r="T26" s="94"/>
    </row>
    <row r="27" spans="1:20" s="50" customFormat="1" x14ac:dyDescent="0.2">
      <c r="A27" s="88">
        <f>A24</f>
        <v>1</v>
      </c>
      <c r="B27" s="94" t="e">
        <f t="shared" ref="B27:T27" si="4">ROUND(B10*0.87,)+25</f>
        <v>#REF!</v>
      </c>
      <c r="C27" s="94" t="e">
        <f t="shared" si="4"/>
        <v>#REF!</v>
      </c>
      <c r="D27" s="94" t="e">
        <f t="shared" si="4"/>
        <v>#REF!</v>
      </c>
      <c r="E27" s="94" t="e">
        <f t="shared" si="4"/>
        <v>#REF!</v>
      </c>
      <c r="F27" s="94" t="e">
        <f t="shared" si="4"/>
        <v>#REF!</v>
      </c>
      <c r="G27" s="94" t="e">
        <f t="shared" si="4"/>
        <v>#REF!</v>
      </c>
      <c r="H27" s="94" t="e">
        <f t="shared" si="4"/>
        <v>#REF!</v>
      </c>
      <c r="I27" s="94" t="e">
        <f t="shared" si="4"/>
        <v>#REF!</v>
      </c>
      <c r="J27" s="94" t="e">
        <f t="shared" si="4"/>
        <v>#REF!</v>
      </c>
      <c r="K27" s="94" t="e">
        <f t="shared" si="4"/>
        <v>#REF!</v>
      </c>
      <c r="L27" s="94" t="e">
        <f t="shared" si="4"/>
        <v>#REF!</v>
      </c>
      <c r="M27" s="94" t="e">
        <f t="shared" si="4"/>
        <v>#REF!</v>
      </c>
      <c r="N27" s="94" t="e">
        <f t="shared" si="4"/>
        <v>#REF!</v>
      </c>
      <c r="O27" s="94" t="e">
        <f t="shared" si="4"/>
        <v>#REF!</v>
      </c>
      <c r="P27" s="94" t="e">
        <f t="shared" si="4"/>
        <v>#REF!</v>
      </c>
      <c r="Q27" s="94" t="e">
        <f t="shared" si="4"/>
        <v>#REF!</v>
      </c>
      <c r="R27" s="94" t="e">
        <f t="shared" si="4"/>
        <v>#REF!</v>
      </c>
      <c r="S27" s="94" t="e">
        <f t="shared" si="4"/>
        <v>#REF!</v>
      </c>
      <c r="T27" s="94" t="e">
        <f t="shared" si="4"/>
        <v>#REF!</v>
      </c>
    </row>
    <row r="28" spans="1:20" s="50" customFormat="1" x14ac:dyDescent="0.2">
      <c r="A28" s="88">
        <f>A25</f>
        <v>2</v>
      </c>
      <c r="B28" s="94" t="e">
        <f t="shared" ref="B28:T28" si="5">ROUND(B11*0.87,)+25</f>
        <v>#REF!</v>
      </c>
      <c r="C28" s="94" t="e">
        <f t="shared" si="5"/>
        <v>#REF!</v>
      </c>
      <c r="D28" s="94" t="e">
        <f t="shared" si="5"/>
        <v>#REF!</v>
      </c>
      <c r="E28" s="94" t="e">
        <f t="shared" si="5"/>
        <v>#REF!</v>
      </c>
      <c r="F28" s="94" t="e">
        <f t="shared" si="5"/>
        <v>#REF!</v>
      </c>
      <c r="G28" s="94" t="e">
        <f t="shared" si="5"/>
        <v>#REF!</v>
      </c>
      <c r="H28" s="94" t="e">
        <f t="shared" si="5"/>
        <v>#REF!</v>
      </c>
      <c r="I28" s="94" t="e">
        <f t="shared" si="5"/>
        <v>#REF!</v>
      </c>
      <c r="J28" s="94" t="e">
        <f t="shared" si="5"/>
        <v>#REF!</v>
      </c>
      <c r="K28" s="94" t="e">
        <f t="shared" si="5"/>
        <v>#REF!</v>
      </c>
      <c r="L28" s="94" t="e">
        <f t="shared" si="5"/>
        <v>#REF!</v>
      </c>
      <c r="M28" s="94" t="e">
        <f t="shared" si="5"/>
        <v>#REF!</v>
      </c>
      <c r="N28" s="94" t="e">
        <f t="shared" si="5"/>
        <v>#REF!</v>
      </c>
      <c r="O28" s="94" t="e">
        <f t="shared" si="5"/>
        <v>#REF!</v>
      </c>
      <c r="P28" s="94" t="e">
        <f t="shared" si="5"/>
        <v>#REF!</v>
      </c>
      <c r="Q28" s="94" t="e">
        <f t="shared" si="5"/>
        <v>#REF!</v>
      </c>
      <c r="R28" s="94" t="e">
        <f t="shared" si="5"/>
        <v>#REF!</v>
      </c>
      <c r="S28" s="94" t="e">
        <f t="shared" si="5"/>
        <v>#REF!</v>
      </c>
      <c r="T28" s="94" t="e">
        <f t="shared" si="5"/>
        <v>#REF!</v>
      </c>
    </row>
    <row r="29" spans="1:20" s="50" customFormat="1" x14ac:dyDescent="0.2">
      <c r="A29" s="42" t="s">
        <v>85</v>
      </c>
      <c r="B29" s="94"/>
      <c r="C29" s="94"/>
      <c r="D29" s="94"/>
      <c r="E29" s="94"/>
      <c r="F29" s="94"/>
      <c r="G29" s="94"/>
      <c r="H29" s="94"/>
      <c r="I29" s="94"/>
      <c r="J29" s="94"/>
      <c r="K29" s="94"/>
      <c r="L29" s="94"/>
      <c r="M29" s="94"/>
      <c r="N29" s="94"/>
      <c r="O29" s="94"/>
      <c r="P29" s="94"/>
      <c r="Q29" s="94"/>
      <c r="R29" s="94"/>
      <c r="S29" s="94"/>
      <c r="T29" s="94"/>
    </row>
    <row r="30" spans="1:20" s="50" customFormat="1" x14ac:dyDescent="0.2">
      <c r="A30" s="88">
        <f>A24</f>
        <v>1</v>
      </c>
      <c r="B30" s="94" t="e">
        <f t="shared" ref="B30:T30" si="6">ROUND(B13*0.87,)+25</f>
        <v>#REF!</v>
      </c>
      <c r="C30" s="94" t="e">
        <f t="shared" si="6"/>
        <v>#REF!</v>
      </c>
      <c r="D30" s="94" t="e">
        <f t="shared" si="6"/>
        <v>#REF!</v>
      </c>
      <c r="E30" s="94" t="e">
        <f t="shared" si="6"/>
        <v>#REF!</v>
      </c>
      <c r="F30" s="94" t="e">
        <f t="shared" si="6"/>
        <v>#REF!</v>
      </c>
      <c r="G30" s="94" t="e">
        <f t="shared" si="6"/>
        <v>#REF!</v>
      </c>
      <c r="H30" s="94" t="e">
        <f t="shared" si="6"/>
        <v>#REF!</v>
      </c>
      <c r="I30" s="94" t="e">
        <f t="shared" si="6"/>
        <v>#REF!</v>
      </c>
      <c r="J30" s="94" t="e">
        <f t="shared" si="6"/>
        <v>#REF!</v>
      </c>
      <c r="K30" s="94" t="e">
        <f t="shared" si="6"/>
        <v>#REF!</v>
      </c>
      <c r="L30" s="94" t="e">
        <f t="shared" si="6"/>
        <v>#REF!</v>
      </c>
      <c r="M30" s="94" t="e">
        <f t="shared" si="6"/>
        <v>#REF!</v>
      </c>
      <c r="N30" s="94" t="e">
        <f t="shared" si="6"/>
        <v>#REF!</v>
      </c>
      <c r="O30" s="94" t="e">
        <f t="shared" si="6"/>
        <v>#REF!</v>
      </c>
      <c r="P30" s="94" t="e">
        <f t="shared" si="6"/>
        <v>#REF!</v>
      </c>
      <c r="Q30" s="94" t="e">
        <f t="shared" si="6"/>
        <v>#REF!</v>
      </c>
      <c r="R30" s="94" t="e">
        <f t="shared" si="6"/>
        <v>#REF!</v>
      </c>
      <c r="S30" s="94" t="e">
        <f t="shared" si="6"/>
        <v>#REF!</v>
      </c>
      <c r="T30" s="94" t="e">
        <f t="shared" si="6"/>
        <v>#REF!</v>
      </c>
    </row>
    <row r="31" spans="1:20" s="50" customFormat="1" x14ac:dyDescent="0.2">
      <c r="A31" s="88">
        <f>A25</f>
        <v>2</v>
      </c>
      <c r="B31" s="94" t="e">
        <f t="shared" ref="B31:T31" si="7">ROUND(B14*0.87,)+25</f>
        <v>#REF!</v>
      </c>
      <c r="C31" s="94" t="e">
        <f t="shared" si="7"/>
        <v>#REF!</v>
      </c>
      <c r="D31" s="94" t="e">
        <f t="shared" si="7"/>
        <v>#REF!</v>
      </c>
      <c r="E31" s="94" t="e">
        <f t="shared" si="7"/>
        <v>#REF!</v>
      </c>
      <c r="F31" s="94" t="e">
        <f t="shared" si="7"/>
        <v>#REF!</v>
      </c>
      <c r="G31" s="94" t="e">
        <f t="shared" si="7"/>
        <v>#REF!</v>
      </c>
      <c r="H31" s="94" t="e">
        <f t="shared" si="7"/>
        <v>#REF!</v>
      </c>
      <c r="I31" s="94" t="e">
        <f t="shared" si="7"/>
        <v>#REF!</v>
      </c>
      <c r="J31" s="94" t="e">
        <f t="shared" si="7"/>
        <v>#REF!</v>
      </c>
      <c r="K31" s="94" t="e">
        <f t="shared" si="7"/>
        <v>#REF!</v>
      </c>
      <c r="L31" s="94" t="e">
        <f t="shared" si="7"/>
        <v>#REF!</v>
      </c>
      <c r="M31" s="94" t="e">
        <f t="shared" si="7"/>
        <v>#REF!</v>
      </c>
      <c r="N31" s="94" t="e">
        <f t="shared" si="7"/>
        <v>#REF!</v>
      </c>
      <c r="O31" s="94" t="e">
        <f t="shared" si="7"/>
        <v>#REF!</v>
      </c>
      <c r="P31" s="94" t="e">
        <f t="shared" si="7"/>
        <v>#REF!</v>
      </c>
      <c r="Q31" s="94" t="e">
        <f t="shared" si="7"/>
        <v>#REF!</v>
      </c>
      <c r="R31" s="94" t="e">
        <f t="shared" si="7"/>
        <v>#REF!</v>
      </c>
      <c r="S31" s="94" t="e">
        <f t="shared" si="7"/>
        <v>#REF!</v>
      </c>
      <c r="T31" s="94" t="e">
        <f t="shared" si="7"/>
        <v>#REF!</v>
      </c>
    </row>
    <row r="32" spans="1:20" s="50" customFormat="1" x14ac:dyDescent="0.2">
      <c r="A32" s="42" t="s">
        <v>86</v>
      </c>
      <c r="B32" s="94"/>
      <c r="C32" s="94"/>
      <c r="D32" s="94"/>
      <c r="E32" s="94"/>
      <c r="F32" s="94"/>
      <c r="G32" s="94"/>
      <c r="H32" s="94"/>
      <c r="I32" s="94"/>
      <c r="J32" s="94"/>
      <c r="K32" s="94"/>
      <c r="L32" s="94"/>
      <c r="M32" s="94"/>
      <c r="N32" s="94"/>
      <c r="O32" s="94"/>
      <c r="P32" s="94"/>
      <c r="Q32" s="94"/>
      <c r="R32" s="94"/>
      <c r="S32" s="94"/>
      <c r="T32" s="94"/>
    </row>
    <row r="33" spans="1:20" s="50" customFormat="1" x14ac:dyDescent="0.2">
      <c r="A33" s="88">
        <f>A24</f>
        <v>1</v>
      </c>
      <c r="B33" s="94" t="e">
        <f t="shared" ref="B33:T33" si="8">ROUND(B16*0.87,)+25</f>
        <v>#REF!</v>
      </c>
      <c r="C33" s="94" t="e">
        <f t="shared" si="8"/>
        <v>#REF!</v>
      </c>
      <c r="D33" s="94" t="e">
        <f t="shared" si="8"/>
        <v>#REF!</v>
      </c>
      <c r="E33" s="94" t="e">
        <f t="shared" si="8"/>
        <v>#REF!</v>
      </c>
      <c r="F33" s="94" t="e">
        <f t="shared" si="8"/>
        <v>#REF!</v>
      </c>
      <c r="G33" s="94" t="e">
        <f t="shared" si="8"/>
        <v>#REF!</v>
      </c>
      <c r="H33" s="94" t="e">
        <f t="shared" si="8"/>
        <v>#REF!</v>
      </c>
      <c r="I33" s="94" t="e">
        <f t="shared" si="8"/>
        <v>#REF!</v>
      </c>
      <c r="J33" s="94" t="e">
        <f t="shared" si="8"/>
        <v>#REF!</v>
      </c>
      <c r="K33" s="94" t="e">
        <f t="shared" si="8"/>
        <v>#REF!</v>
      </c>
      <c r="L33" s="94" t="e">
        <f t="shared" si="8"/>
        <v>#REF!</v>
      </c>
      <c r="M33" s="94" t="e">
        <f t="shared" si="8"/>
        <v>#REF!</v>
      </c>
      <c r="N33" s="94" t="e">
        <f t="shared" si="8"/>
        <v>#REF!</v>
      </c>
      <c r="O33" s="94" t="e">
        <f t="shared" si="8"/>
        <v>#REF!</v>
      </c>
      <c r="P33" s="94" t="e">
        <f t="shared" si="8"/>
        <v>#REF!</v>
      </c>
      <c r="Q33" s="94" t="e">
        <f t="shared" si="8"/>
        <v>#REF!</v>
      </c>
      <c r="R33" s="94" t="e">
        <f t="shared" si="8"/>
        <v>#REF!</v>
      </c>
      <c r="S33" s="94" t="e">
        <f t="shared" si="8"/>
        <v>#REF!</v>
      </c>
      <c r="T33" s="94" t="e">
        <f t="shared" si="8"/>
        <v>#REF!</v>
      </c>
    </row>
    <row r="34" spans="1:20" s="50" customFormat="1" x14ac:dyDescent="0.2">
      <c r="A34" s="88">
        <f>A25</f>
        <v>2</v>
      </c>
      <c r="B34" s="94" t="e">
        <f t="shared" ref="B34:T34" si="9">ROUND(B17*0.87,)+25</f>
        <v>#REF!</v>
      </c>
      <c r="C34" s="94" t="e">
        <f t="shared" si="9"/>
        <v>#REF!</v>
      </c>
      <c r="D34" s="94" t="e">
        <f t="shared" si="9"/>
        <v>#REF!</v>
      </c>
      <c r="E34" s="94" t="e">
        <f t="shared" si="9"/>
        <v>#REF!</v>
      </c>
      <c r="F34" s="94" t="e">
        <f t="shared" si="9"/>
        <v>#REF!</v>
      </c>
      <c r="G34" s="94" t="e">
        <f t="shared" si="9"/>
        <v>#REF!</v>
      </c>
      <c r="H34" s="94" t="e">
        <f t="shared" si="9"/>
        <v>#REF!</v>
      </c>
      <c r="I34" s="94" t="e">
        <f t="shared" si="9"/>
        <v>#REF!</v>
      </c>
      <c r="J34" s="94" t="e">
        <f t="shared" si="9"/>
        <v>#REF!</v>
      </c>
      <c r="K34" s="94" t="e">
        <f t="shared" si="9"/>
        <v>#REF!</v>
      </c>
      <c r="L34" s="94" t="e">
        <f t="shared" si="9"/>
        <v>#REF!</v>
      </c>
      <c r="M34" s="94" t="e">
        <f t="shared" si="9"/>
        <v>#REF!</v>
      </c>
      <c r="N34" s="94" t="e">
        <f t="shared" si="9"/>
        <v>#REF!</v>
      </c>
      <c r="O34" s="94" t="e">
        <f t="shared" si="9"/>
        <v>#REF!</v>
      </c>
      <c r="P34" s="94" t="e">
        <f t="shared" si="9"/>
        <v>#REF!</v>
      </c>
      <c r="Q34" s="94" t="e">
        <f t="shared" si="9"/>
        <v>#REF!</v>
      </c>
      <c r="R34" s="94" t="e">
        <f t="shared" si="9"/>
        <v>#REF!</v>
      </c>
      <c r="S34" s="94" t="e">
        <f t="shared" si="9"/>
        <v>#REF!</v>
      </c>
      <c r="T34" s="94" t="e">
        <f t="shared" si="9"/>
        <v>#REF!</v>
      </c>
    </row>
    <row r="35" spans="1:20" s="50" customFormat="1" x14ac:dyDescent="0.2">
      <c r="A35" s="42" t="s">
        <v>87</v>
      </c>
      <c r="B35" s="94"/>
      <c r="C35" s="94"/>
      <c r="D35" s="94"/>
      <c r="E35" s="94"/>
      <c r="F35" s="94"/>
      <c r="G35" s="94"/>
      <c r="H35" s="94"/>
      <c r="I35" s="94"/>
      <c r="J35" s="94"/>
      <c r="K35" s="94"/>
      <c r="L35" s="94"/>
      <c r="M35" s="94"/>
      <c r="N35" s="94"/>
      <c r="O35" s="94"/>
      <c r="P35" s="94"/>
      <c r="Q35" s="94"/>
      <c r="R35" s="94"/>
      <c r="S35" s="94"/>
      <c r="T35" s="94"/>
    </row>
    <row r="36" spans="1:20" s="50" customFormat="1" x14ac:dyDescent="0.2">
      <c r="A36" s="88" t="s">
        <v>88</v>
      </c>
      <c r="B36" s="94" t="e">
        <f t="shared" ref="B36:T36" si="10">ROUND(B19*0.87,)+25</f>
        <v>#REF!</v>
      </c>
      <c r="C36" s="94" t="e">
        <f t="shared" si="10"/>
        <v>#REF!</v>
      </c>
      <c r="D36" s="94" t="e">
        <f t="shared" si="10"/>
        <v>#REF!</v>
      </c>
      <c r="E36" s="94" t="e">
        <f t="shared" si="10"/>
        <v>#REF!</v>
      </c>
      <c r="F36" s="94" t="e">
        <f t="shared" si="10"/>
        <v>#REF!</v>
      </c>
      <c r="G36" s="94" t="e">
        <f t="shared" si="10"/>
        <v>#REF!</v>
      </c>
      <c r="H36" s="94" t="e">
        <f t="shared" si="10"/>
        <v>#REF!</v>
      </c>
      <c r="I36" s="94" t="e">
        <f t="shared" si="10"/>
        <v>#REF!</v>
      </c>
      <c r="J36" s="94" t="e">
        <f t="shared" si="10"/>
        <v>#REF!</v>
      </c>
      <c r="K36" s="94" t="e">
        <f t="shared" si="10"/>
        <v>#REF!</v>
      </c>
      <c r="L36" s="94" t="e">
        <f t="shared" si="10"/>
        <v>#REF!</v>
      </c>
      <c r="M36" s="94" t="e">
        <f t="shared" si="10"/>
        <v>#REF!</v>
      </c>
      <c r="N36" s="94" t="e">
        <f t="shared" si="10"/>
        <v>#REF!</v>
      </c>
      <c r="O36" s="94" t="e">
        <f t="shared" si="10"/>
        <v>#REF!</v>
      </c>
      <c r="P36" s="94" t="e">
        <f t="shared" si="10"/>
        <v>#REF!</v>
      </c>
      <c r="Q36" s="94" t="e">
        <f t="shared" si="10"/>
        <v>#REF!</v>
      </c>
      <c r="R36" s="94" t="e">
        <f t="shared" si="10"/>
        <v>#REF!</v>
      </c>
      <c r="S36" s="94" t="e">
        <f t="shared" si="10"/>
        <v>#REF!</v>
      </c>
      <c r="T36" s="94" t="e">
        <f t="shared" si="10"/>
        <v>#REF!</v>
      </c>
    </row>
    <row r="37" spans="1:20" s="50" customFormat="1" x14ac:dyDescent="0.2">
      <c r="A37" s="100"/>
    </row>
    <row r="38" spans="1:20" s="50" customFormat="1" ht="12.75" thickBot="1" x14ac:dyDescent="0.25">
      <c r="A38" s="100"/>
    </row>
    <row r="39" spans="1:20" s="50" customFormat="1" ht="12.75" thickBot="1" x14ac:dyDescent="0.25">
      <c r="A39" s="104" t="s">
        <v>66</v>
      </c>
    </row>
    <row r="40" spans="1:20" x14ac:dyDescent="0.2">
      <c r="A40" s="63" t="s">
        <v>78</v>
      </c>
    </row>
    <row r="41" spans="1:20" ht="9" hidden="1" customHeight="1" x14ac:dyDescent="0.2">
      <c r="A41" s="43" t="s">
        <v>67</v>
      </c>
    </row>
    <row r="42" spans="1:20" ht="10.7" customHeight="1" x14ac:dyDescent="0.2">
      <c r="A42" s="43" t="s">
        <v>89</v>
      </c>
    </row>
    <row r="43" spans="1:20" x14ac:dyDescent="0.2">
      <c r="A43" s="43" t="s">
        <v>68</v>
      </c>
    </row>
    <row r="44" spans="1:20" ht="13.35" customHeight="1" x14ac:dyDescent="0.2">
      <c r="A44" s="43" t="s">
        <v>69</v>
      </c>
    </row>
    <row r="45" spans="1:20" ht="13.35" customHeight="1" x14ac:dyDescent="0.2">
      <c r="A45" s="152" t="s">
        <v>158</v>
      </c>
    </row>
    <row r="46" spans="1:20" ht="12.6" customHeight="1" thickBot="1" x14ac:dyDescent="0.25">
      <c r="A46" s="3"/>
    </row>
    <row r="47" spans="1:20" ht="13.35" customHeight="1" thickBot="1" x14ac:dyDescent="0.25">
      <c r="A47" s="105" t="s">
        <v>71</v>
      </c>
    </row>
    <row r="48" spans="1:20" ht="11.45" customHeight="1" x14ac:dyDescent="0.2">
      <c r="A48" s="96" t="s">
        <v>157</v>
      </c>
    </row>
    <row r="49" spans="1:1" ht="12.75" thickBot="1" x14ac:dyDescent="0.25">
      <c r="A49" s="3"/>
    </row>
    <row r="50" spans="1:1" ht="12.75" thickBot="1" x14ac:dyDescent="0.25">
      <c r="A50" s="107" t="s">
        <v>70</v>
      </c>
    </row>
    <row r="51" spans="1:1" ht="48" x14ac:dyDescent="0.2">
      <c r="A51" s="70" t="s">
        <v>92</v>
      </c>
    </row>
    <row r="52" spans="1:1" ht="12.75" x14ac:dyDescent="0.2">
      <c r="A52"/>
    </row>
  </sheetData>
  <mergeCells count="1">
    <mergeCell ref="A1:A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34"/>
  <sheetViews>
    <sheetView workbookViewId="0">
      <pane xSplit="1" topLeftCell="B1" activePane="topRight" state="frozen"/>
      <selection pane="topRight" activeCell="B1" sqref="B1:F1048576"/>
    </sheetView>
  </sheetViews>
  <sheetFormatPr defaultColWidth="9" defaultRowHeight="12" x14ac:dyDescent="0.2"/>
  <cols>
    <col min="1" max="1" width="84.5703125" style="48" customWidth="1"/>
    <col min="2" max="16384" width="9" style="48"/>
  </cols>
  <sheetData>
    <row r="1" spans="1:3" s="51" customFormat="1" ht="12" customHeight="1" x14ac:dyDescent="0.2">
      <c r="A1" s="228" t="s">
        <v>82</v>
      </c>
    </row>
    <row r="2" spans="1:3" s="51" customFormat="1" ht="12" customHeight="1" x14ac:dyDescent="0.2">
      <c r="A2" s="228"/>
    </row>
    <row r="3" spans="1:3" s="51" customFormat="1" ht="11.1" customHeight="1" x14ac:dyDescent="0.2">
      <c r="A3" s="97" t="s">
        <v>101</v>
      </c>
    </row>
    <row r="4" spans="1:3" s="52" customFormat="1" ht="19.899999999999999" customHeight="1" x14ac:dyDescent="0.2">
      <c r="A4" s="98" t="s">
        <v>64</v>
      </c>
      <c r="B4" s="136" t="e">
        <f>'C завтраками| Bed and breakfast'!#REF!</f>
        <v>#REF!</v>
      </c>
      <c r="C4" s="136" t="e">
        <f>'C завтраками| Bed and breakfast'!#REF!</f>
        <v>#REF!</v>
      </c>
    </row>
    <row r="5" spans="1:3" s="53" customFormat="1" ht="21.95" customHeight="1" x14ac:dyDescent="0.2">
      <c r="A5" s="98"/>
      <c r="B5" s="136" t="e">
        <f>'C завтраками| Bed and breakfast'!#REF!</f>
        <v>#REF!</v>
      </c>
      <c r="C5" s="136" t="e">
        <f>'C завтраками| Bed and breakfast'!#REF!</f>
        <v>#REF!</v>
      </c>
    </row>
    <row r="6" spans="1:3" s="53" customFormat="1" x14ac:dyDescent="0.2">
      <c r="A6" s="42" t="s">
        <v>83</v>
      </c>
      <c r="B6" s="87"/>
      <c r="C6" s="87"/>
    </row>
    <row r="7" spans="1:3" s="53" customFormat="1" x14ac:dyDescent="0.2">
      <c r="A7" s="88">
        <v>1</v>
      </c>
      <c r="B7" s="42" t="e">
        <f>'C завтраками| Bed and breakfast'!#REF!*0.85</f>
        <v>#REF!</v>
      </c>
      <c r="C7" s="42" t="e">
        <f>'C завтраками| Bed and breakfast'!#REF!*0.85</f>
        <v>#REF!</v>
      </c>
    </row>
    <row r="8" spans="1:3" s="53" customFormat="1" x14ac:dyDescent="0.2">
      <c r="A8" s="88">
        <v>2</v>
      </c>
      <c r="B8" s="42" t="e">
        <f>'C завтраками| Bed and breakfast'!#REF!*0.85</f>
        <v>#REF!</v>
      </c>
      <c r="C8" s="42" t="e">
        <f>'C завтраками| Bed and breakfast'!#REF!*0.85</f>
        <v>#REF!</v>
      </c>
    </row>
    <row r="9" spans="1:3" s="53" customFormat="1" x14ac:dyDescent="0.2">
      <c r="A9" s="42" t="s">
        <v>84</v>
      </c>
      <c r="B9" s="42"/>
      <c r="C9" s="42"/>
    </row>
    <row r="10" spans="1:3" s="53" customFormat="1" x14ac:dyDescent="0.2">
      <c r="A10" s="88">
        <f>A7</f>
        <v>1</v>
      </c>
      <c r="B10" s="42" t="e">
        <f>'C завтраками| Bed and breakfast'!#REF!*0.85</f>
        <v>#REF!</v>
      </c>
      <c r="C10" s="42" t="e">
        <f>'C завтраками| Bed and breakfast'!#REF!*0.85</f>
        <v>#REF!</v>
      </c>
    </row>
    <row r="11" spans="1:3" s="53" customFormat="1" x14ac:dyDescent="0.2">
      <c r="A11" s="88">
        <f>A8</f>
        <v>2</v>
      </c>
      <c r="B11" s="42" t="e">
        <f>'C завтраками| Bed and breakfast'!#REF!*0.85</f>
        <v>#REF!</v>
      </c>
      <c r="C11" s="42" t="e">
        <f>'C завтраками| Bed and breakfast'!#REF!*0.85</f>
        <v>#REF!</v>
      </c>
    </row>
    <row r="12" spans="1:3" s="53" customFormat="1" x14ac:dyDescent="0.2">
      <c r="A12" s="42" t="s">
        <v>85</v>
      </c>
      <c r="B12" s="42"/>
      <c r="C12" s="42"/>
    </row>
    <row r="13" spans="1:3" s="53" customFormat="1" x14ac:dyDescent="0.2">
      <c r="A13" s="88">
        <f>A7</f>
        <v>1</v>
      </c>
      <c r="B13" s="42" t="e">
        <f>'C завтраками| Bed and breakfast'!#REF!*0.85</f>
        <v>#REF!</v>
      </c>
      <c r="C13" s="42" t="e">
        <f>'C завтраками| Bed and breakfast'!#REF!*0.85</f>
        <v>#REF!</v>
      </c>
    </row>
    <row r="14" spans="1:3" s="53" customFormat="1" x14ac:dyDescent="0.2">
      <c r="A14" s="88">
        <f>A8</f>
        <v>2</v>
      </c>
      <c r="B14" s="42" t="e">
        <f>'C завтраками| Bed and breakfast'!#REF!*0.85</f>
        <v>#REF!</v>
      </c>
      <c r="C14" s="42" t="e">
        <f>'C завтраками| Bed and breakfast'!#REF!*0.85</f>
        <v>#REF!</v>
      </c>
    </row>
    <row r="15" spans="1:3" s="53" customFormat="1" x14ac:dyDescent="0.2">
      <c r="A15" s="42" t="s">
        <v>86</v>
      </c>
      <c r="B15" s="42"/>
      <c r="C15" s="42"/>
    </row>
    <row r="16" spans="1:3" s="53" customFormat="1" x14ac:dyDescent="0.2">
      <c r="A16" s="88">
        <f>A7</f>
        <v>1</v>
      </c>
      <c r="B16" s="42" t="e">
        <f>'C завтраками| Bed and breakfast'!#REF!*0.85</f>
        <v>#REF!</v>
      </c>
      <c r="C16" s="42" t="e">
        <f>'C завтраками| Bed and breakfast'!#REF!*0.85</f>
        <v>#REF!</v>
      </c>
    </row>
    <row r="17" spans="1:3" s="53" customFormat="1" x14ac:dyDescent="0.2">
      <c r="A17" s="88">
        <f>A8</f>
        <v>2</v>
      </c>
      <c r="B17" s="42" t="e">
        <f>'C завтраками| Bed and breakfast'!#REF!*0.85</f>
        <v>#REF!</v>
      </c>
      <c r="C17" s="42" t="e">
        <f>'C завтраками| Bed and breakfast'!#REF!*0.85</f>
        <v>#REF!</v>
      </c>
    </row>
    <row r="18" spans="1:3" s="53" customFormat="1" x14ac:dyDescent="0.2">
      <c r="A18" s="42" t="s">
        <v>87</v>
      </c>
      <c r="B18" s="42"/>
      <c r="C18" s="42"/>
    </row>
    <row r="19" spans="1:3" s="53" customFormat="1" x14ac:dyDescent="0.2">
      <c r="A19" s="88" t="s">
        <v>88</v>
      </c>
      <c r="B19" s="42" t="e">
        <f>'C завтраками| Bed and breakfast'!#REF!*0.85</f>
        <v>#REF!</v>
      </c>
      <c r="C19" s="42" t="e">
        <f>'C завтраками| Bed and breakfast'!#REF!*0.85</f>
        <v>#REF!</v>
      </c>
    </row>
    <row r="20" spans="1:3" s="53" customFormat="1" ht="12.75" thickBot="1" x14ac:dyDescent="0.25">
      <c r="A20" s="116"/>
    </row>
    <row r="21" spans="1:3" s="50" customFormat="1" ht="12.75" thickBot="1" x14ac:dyDescent="0.25">
      <c r="A21" s="104" t="s">
        <v>66</v>
      </c>
    </row>
    <row r="22" spans="1:3" x14ac:dyDescent="0.2">
      <c r="A22" s="63" t="s">
        <v>78</v>
      </c>
    </row>
    <row r="23" spans="1:3" ht="9" hidden="1" customHeight="1" x14ac:dyDescent="0.2">
      <c r="A23" s="43" t="s">
        <v>67</v>
      </c>
    </row>
    <row r="24" spans="1:3" ht="10.7" customHeight="1" x14ac:dyDescent="0.2">
      <c r="A24" s="43" t="s">
        <v>89</v>
      </c>
    </row>
    <row r="25" spans="1:3" x14ac:dyDescent="0.2">
      <c r="A25" s="43" t="s">
        <v>68</v>
      </c>
    </row>
    <row r="26" spans="1:3" ht="13.35" customHeight="1" x14ac:dyDescent="0.2">
      <c r="A26" s="43" t="s">
        <v>69</v>
      </c>
    </row>
    <row r="27" spans="1:3" ht="13.35" customHeight="1" x14ac:dyDescent="0.2">
      <c r="A27" s="159" t="s">
        <v>162</v>
      </c>
    </row>
    <row r="28" spans="1:3" ht="12.6" customHeight="1" thickBot="1" x14ac:dyDescent="0.25">
      <c r="A28" s="3"/>
    </row>
    <row r="29" spans="1:3" ht="13.35" customHeight="1" thickBot="1" x14ac:dyDescent="0.25">
      <c r="A29" s="105" t="s">
        <v>71</v>
      </c>
    </row>
    <row r="30" spans="1:3" ht="11.45" customHeight="1" x14ac:dyDescent="0.2">
      <c r="A30" s="96" t="s">
        <v>157</v>
      </c>
    </row>
    <row r="31" spans="1:3" ht="12.75" thickBot="1" x14ac:dyDescent="0.25">
      <c r="A31" s="3"/>
    </row>
    <row r="32" spans="1:3" ht="12.75" thickBot="1" x14ac:dyDescent="0.25">
      <c r="A32" s="107" t="s">
        <v>70</v>
      </c>
    </row>
    <row r="33" spans="1:1" ht="48" x14ac:dyDescent="0.2">
      <c r="A33" s="70" t="s">
        <v>92</v>
      </c>
    </row>
    <row r="34" spans="1:1" ht="12.75" x14ac:dyDescent="0.2">
      <c r="A34"/>
    </row>
  </sheetData>
  <mergeCells count="1">
    <mergeCell ref="A1:A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74"/>
  <sheetViews>
    <sheetView topLeftCell="A7" zoomScaleNormal="100" workbookViewId="0">
      <selection activeCell="B25" sqref="B25"/>
    </sheetView>
  </sheetViews>
  <sheetFormatPr defaultColWidth="8.7109375" defaultRowHeight="12.75" x14ac:dyDescent="0.2"/>
  <cols>
    <col min="1" max="1" width="82.5703125" style="55" customWidth="1"/>
    <col min="2" max="16384" width="8.7109375" style="55"/>
  </cols>
  <sheetData>
    <row r="1" spans="1:18" x14ac:dyDescent="0.2">
      <c r="A1" s="228" t="s">
        <v>82</v>
      </c>
    </row>
    <row r="2" spans="1:18" x14ac:dyDescent="0.2">
      <c r="A2" s="228"/>
    </row>
    <row r="3" spans="1:18" x14ac:dyDescent="0.2">
      <c r="A3" s="228"/>
    </row>
    <row r="4" spans="1:18" ht="18.75" customHeight="1" x14ac:dyDescent="0.2">
      <c r="A4" s="147" t="s">
        <v>94</v>
      </c>
    </row>
    <row r="5" spans="1:18" s="52" customFormat="1" ht="32.1" customHeight="1" x14ac:dyDescent="0.2">
      <c r="A5" s="98" t="s">
        <v>64</v>
      </c>
      <c r="B5" s="86">
        <v>44743</v>
      </c>
      <c r="C5" s="86">
        <v>44753</v>
      </c>
      <c r="D5" s="86">
        <v>44757</v>
      </c>
      <c r="E5" s="86">
        <v>44759</v>
      </c>
      <c r="F5" s="86">
        <v>44764</v>
      </c>
      <c r="G5" s="86">
        <v>44766</v>
      </c>
      <c r="H5" s="86">
        <v>44771</v>
      </c>
      <c r="I5" s="86">
        <v>44774</v>
      </c>
      <c r="J5" s="86">
        <v>44778</v>
      </c>
      <c r="K5" s="86">
        <v>44780</v>
      </c>
      <c r="L5" s="86">
        <v>44785</v>
      </c>
      <c r="M5" s="86">
        <v>44787</v>
      </c>
      <c r="N5" s="86">
        <v>44792</v>
      </c>
      <c r="O5" s="86">
        <v>44794</v>
      </c>
      <c r="P5" s="86">
        <v>44799</v>
      </c>
      <c r="Q5" s="86">
        <v>44801</v>
      </c>
      <c r="R5" s="86">
        <v>44805</v>
      </c>
    </row>
    <row r="6" spans="1:18" s="53" customFormat="1" ht="21.95" customHeight="1" x14ac:dyDescent="0.2">
      <c r="A6" s="98"/>
      <c r="B6" s="86">
        <v>44752</v>
      </c>
      <c r="C6" s="86">
        <v>44756</v>
      </c>
      <c r="D6" s="86">
        <v>44758</v>
      </c>
      <c r="E6" s="86">
        <v>44763</v>
      </c>
      <c r="F6" s="86">
        <v>44765</v>
      </c>
      <c r="G6" s="86">
        <v>44770</v>
      </c>
      <c r="H6" s="86">
        <v>44773</v>
      </c>
      <c r="I6" s="86">
        <v>44777</v>
      </c>
      <c r="J6" s="86">
        <v>44779</v>
      </c>
      <c r="K6" s="86">
        <v>44784</v>
      </c>
      <c r="L6" s="86">
        <v>44786</v>
      </c>
      <c r="M6" s="86">
        <v>44791</v>
      </c>
      <c r="N6" s="86">
        <v>44793</v>
      </c>
      <c r="O6" s="86">
        <v>44798</v>
      </c>
      <c r="P6" s="86">
        <v>44800</v>
      </c>
      <c r="Q6" s="86">
        <v>44804</v>
      </c>
      <c r="R6" s="86">
        <v>44834</v>
      </c>
    </row>
    <row r="7" spans="1:18" s="53" customFormat="1" ht="12" x14ac:dyDescent="0.2">
      <c r="A7" s="42" t="s">
        <v>83</v>
      </c>
      <c r="B7" s="87"/>
      <c r="C7" s="87"/>
      <c r="D7" s="87"/>
      <c r="E7" s="87"/>
      <c r="F7" s="87"/>
      <c r="G7" s="87"/>
      <c r="H7" s="87"/>
      <c r="I7" s="87"/>
      <c r="J7" s="87"/>
      <c r="K7" s="87"/>
      <c r="L7" s="87"/>
      <c r="M7" s="87"/>
      <c r="N7" s="87"/>
      <c r="O7" s="87"/>
      <c r="P7" s="87"/>
      <c r="Q7" s="87"/>
      <c r="R7" s="87"/>
    </row>
    <row r="8" spans="1:18" s="53" customFormat="1" ht="12" x14ac:dyDescent="0.2">
      <c r="A8" s="88">
        <v>1</v>
      </c>
      <c r="B8" s="42">
        <v>11610</v>
      </c>
      <c r="C8" s="42">
        <v>8550</v>
      </c>
      <c r="D8" s="42">
        <v>8550</v>
      </c>
      <c r="E8" s="42">
        <v>8550</v>
      </c>
      <c r="F8" s="42">
        <v>8550</v>
      </c>
      <c r="G8" s="42">
        <v>8550</v>
      </c>
      <c r="H8" s="42">
        <v>8550</v>
      </c>
      <c r="I8" s="42">
        <v>8550</v>
      </c>
      <c r="J8" s="42">
        <v>8550</v>
      </c>
      <c r="K8" s="42">
        <v>8550</v>
      </c>
      <c r="L8" s="42">
        <v>8550</v>
      </c>
      <c r="M8" s="42">
        <v>8550</v>
      </c>
      <c r="N8" s="42">
        <v>8550</v>
      </c>
      <c r="O8" s="42">
        <v>8550</v>
      </c>
      <c r="P8" s="42">
        <v>8550</v>
      </c>
      <c r="Q8" s="42">
        <v>8550</v>
      </c>
      <c r="R8" s="42">
        <v>6300</v>
      </c>
    </row>
    <row r="9" spans="1:18" s="53" customFormat="1" ht="12" x14ac:dyDescent="0.2">
      <c r="A9" s="88">
        <v>2</v>
      </c>
      <c r="B9" s="42">
        <v>12510</v>
      </c>
      <c r="C9" s="42">
        <v>9450</v>
      </c>
      <c r="D9" s="42">
        <v>9450</v>
      </c>
      <c r="E9" s="42">
        <v>9450</v>
      </c>
      <c r="F9" s="42">
        <v>9450</v>
      </c>
      <c r="G9" s="42">
        <v>9450</v>
      </c>
      <c r="H9" s="42">
        <v>9450</v>
      </c>
      <c r="I9" s="42">
        <v>9450</v>
      </c>
      <c r="J9" s="42">
        <v>9450</v>
      </c>
      <c r="K9" s="42">
        <v>9450</v>
      </c>
      <c r="L9" s="42">
        <v>9450</v>
      </c>
      <c r="M9" s="42">
        <v>9450</v>
      </c>
      <c r="N9" s="42">
        <v>9450</v>
      </c>
      <c r="O9" s="42">
        <v>9450</v>
      </c>
      <c r="P9" s="42">
        <v>9450</v>
      </c>
      <c r="Q9" s="42">
        <v>9450</v>
      </c>
      <c r="R9" s="42">
        <v>7200</v>
      </c>
    </row>
    <row r="10" spans="1:18" s="53" customFormat="1" ht="12" x14ac:dyDescent="0.2">
      <c r="A10" s="42" t="s">
        <v>84</v>
      </c>
      <c r="B10" s="42"/>
      <c r="C10" s="42"/>
      <c r="D10" s="42"/>
      <c r="E10" s="42"/>
      <c r="F10" s="42"/>
      <c r="G10" s="42"/>
      <c r="H10" s="42"/>
      <c r="I10" s="42"/>
      <c r="J10" s="42"/>
      <c r="K10" s="42"/>
      <c r="L10" s="42"/>
      <c r="M10" s="42"/>
      <c r="N10" s="42"/>
      <c r="O10" s="42"/>
      <c r="P10" s="42"/>
      <c r="Q10" s="42"/>
      <c r="R10" s="42"/>
    </row>
    <row r="11" spans="1:18" s="53" customFormat="1" ht="12" x14ac:dyDescent="0.2">
      <c r="A11" s="88">
        <f>A8</f>
        <v>1</v>
      </c>
      <c r="B11" s="42">
        <v>13410</v>
      </c>
      <c r="C11" s="42">
        <v>10350</v>
      </c>
      <c r="D11" s="42">
        <v>10350</v>
      </c>
      <c r="E11" s="42">
        <v>10350</v>
      </c>
      <c r="F11" s="42">
        <v>10350</v>
      </c>
      <c r="G11" s="42">
        <v>10350</v>
      </c>
      <c r="H11" s="42">
        <v>10350</v>
      </c>
      <c r="I11" s="42">
        <v>10350</v>
      </c>
      <c r="J11" s="42">
        <v>10350</v>
      </c>
      <c r="K11" s="42">
        <v>10350</v>
      </c>
      <c r="L11" s="42">
        <v>10350</v>
      </c>
      <c r="M11" s="42">
        <v>10350</v>
      </c>
      <c r="N11" s="42">
        <v>10350</v>
      </c>
      <c r="O11" s="42">
        <v>10350</v>
      </c>
      <c r="P11" s="42">
        <v>10350</v>
      </c>
      <c r="Q11" s="42">
        <v>10350</v>
      </c>
      <c r="R11" s="42">
        <v>8100</v>
      </c>
    </row>
    <row r="12" spans="1:18" s="53" customFormat="1" ht="12" x14ac:dyDescent="0.2">
      <c r="A12" s="88">
        <f>A9</f>
        <v>2</v>
      </c>
      <c r="B12" s="42">
        <v>14310</v>
      </c>
      <c r="C12" s="42">
        <v>11250</v>
      </c>
      <c r="D12" s="42">
        <v>11250</v>
      </c>
      <c r="E12" s="42">
        <v>11250</v>
      </c>
      <c r="F12" s="42">
        <v>11250</v>
      </c>
      <c r="G12" s="42">
        <v>11250</v>
      </c>
      <c r="H12" s="42">
        <v>11250</v>
      </c>
      <c r="I12" s="42">
        <v>11250</v>
      </c>
      <c r="J12" s="42">
        <v>11250</v>
      </c>
      <c r="K12" s="42">
        <v>11250</v>
      </c>
      <c r="L12" s="42">
        <v>11250</v>
      </c>
      <c r="M12" s="42">
        <v>11250</v>
      </c>
      <c r="N12" s="42">
        <v>11250</v>
      </c>
      <c r="O12" s="42">
        <v>11250</v>
      </c>
      <c r="P12" s="42">
        <v>11250</v>
      </c>
      <c r="Q12" s="42">
        <v>11250</v>
      </c>
      <c r="R12" s="42">
        <v>9000</v>
      </c>
    </row>
    <row r="13" spans="1:18" s="53" customFormat="1" ht="12" x14ac:dyDescent="0.2">
      <c r="A13" s="42" t="s">
        <v>85</v>
      </c>
      <c r="B13" s="42"/>
      <c r="C13" s="42"/>
      <c r="D13" s="42"/>
      <c r="E13" s="42"/>
      <c r="F13" s="42"/>
      <c r="G13" s="42"/>
      <c r="H13" s="42"/>
      <c r="I13" s="42"/>
      <c r="J13" s="42"/>
      <c r="K13" s="42"/>
      <c r="L13" s="42"/>
      <c r="M13" s="42"/>
      <c r="N13" s="42"/>
      <c r="O13" s="42"/>
      <c r="P13" s="42"/>
      <c r="Q13" s="42"/>
      <c r="R13" s="42"/>
    </row>
    <row r="14" spans="1:18" s="53" customFormat="1" ht="12" x14ac:dyDescent="0.2">
      <c r="A14" s="88">
        <f>A8</f>
        <v>1</v>
      </c>
      <c r="B14" s="42">
        <v>14310</v>
      </c>
      <c r="C14" s="42">
        <v>11250</v>
      </c>
      <c r="D14" s="42">
        <v>11250</v>
      </c>
      <c r="E14" s="42">
        <v>11250</v>
      </c>
      <c r="F14" s="42">
        <v>11250</v>
      </c>
      <c r="G14" s="42">
        <v>11250</v>
      </c>
      <c r="H14" s="42">
        <v>11250</v>
      </c>
      <c r="I14" s="42">
        <v>11250</v>
      </c>
      <c r="J14" s="42">
        <v>11250</v>
      </c>
      <c r="K14" s="42">
        <v>11250</v>
      </c>
      <c r="L14" s="42">
        <v>11250</v>
      </c>
      <c r="M14" s="42">
        <v>11250</v>
      </c>
      <c r="N14" s="42">
        <v>11250</v>
      </c>
      <c r="O14" s="42">
        <v>11250</v>
      </c>
      <c r="P14" s="42">
        <v>11250</v>
      </c>
      <c r="Q14" s="42">
        <v>11250</v>
      </c>
      <c r="R14" s="42">
        <v>9000</v>
      </c>
    </row>
    <row r="15" spans="1:18" s="53" customFormat="1" ht="13.15" customHeight="1" x14ac:dyDescent="0.2">
      <c r="A15" s="88">
        <f>A9</f>
        <v>2</v>
      </c>
      <c r="B15" s="42">
        <v>15210</v>
      </c>
      <c r="C15" s="42">
        <v>12150</v>
      </c>
      <c r="D15" s="42">
        <v>12150</v>
      </c>
      <c r="E15" s="42">
        <v>12150</v>
      </c>
      <c r="F15" s="42">
        <v>12150</v>
      </c>
      <c r="G15" s="42">
        <v>12150</v>
      </c>
      <c r="H15" s="42">
        <v>12150</v>
      </c>
      <c r="I15" s="42">
        <v>12150</v>
      </c>
      <c r="J15" s="42">
        <v>12150</v>
      </c>
      <c r="K15" s="42">
        <v>12150</v>
      </c>
      <c r="L15" s="42">
        <v>12150</v>
      </c>
      <c r="M15" s="42">
        <v>12150</v>
      </c>
      <c r="N15" s="42">
        <v>12150</v>
      </c>
      <c r="O15" s="42">
        <v>12150</v>
      </c>
      <c r="P15" s="42">
        <v>12150</v>
      </c>
      <c r="Q15" s="42">
        <v>12150</v>
      </c>
      <c r="R15" s="42">
        <v>9900</v>
      </c>
    </row>
    <row r="16" spans="1:18" s="53" customFormat="1" ht="13.15" customHeight="1" x14ac:dyDescent="0.2">
      <c r="A16" s="42" t="s">
        <v>86</v>
      </c>
      <c r="B16" s="42"/>
      <c r="C16" s="42"/>
      <c r="D16" s="42"/>
      <c r="E16" s="42"/>
      <c r="F16" s="42"/>
      <c r="G16" s="42"/>
      <c r="H16" s="42"/>
      <c r="I16" s="42"/>
      <c r="J16" s="42"/>
      <c r="K16" s="42"/>
      <c r="L16" s="42"/>
      <c r="M16" s="42"/>
      <c r="N16" s="42"/>
      <c r="O16" s="42"/>
      <c r="P16" s="42"/>
      <c r="Q16" s="42"/>
      <c r="R16" s="42"/>
    </row>
    <row r="17" spans="1:18" s="53" customFormat="1" ht="13.15" customHeight="1" x14ac:dyDescent="0.2">
      <c r="A17" s="88">
        <f>A8</f>
        <v>1</v>
      </c>
      <c r="B17" s="42">
        <v>29610</v>
      </c>
      <c r="C17" s="42">
        <v>26550</v>
      </c>
      <c r="D17" s="42">
        <v>26550</v>
      </c>
      <c r="E17" s="42">
        <v>26550</v>
      </c>
      <c r="F17" s="42">
        <v>26550</v>
      </c>
      <c r="G17" s="42">
        <v>26550</v>
      </c>
      <c r="H17" s="42">
        <v>26550</v>
      </c>
      <c r="I17" s="42">
        <v>26550</v>
      </c>
      <c r="J17" s="42">
        <v>26550</v>
      </c>
      <c r="K17" s="42">
        <v>26550</v>
      </c>
      <c r="L17" s="42">
        <v>26550</v>
      </c>
      <c r="M17" s="42">
        <v>26550</v>
      </c>
      <c r="N17" s="42">
        <v>26550</v>
      </c>
      <c r="O17" s="42">
        <v>26550</v>
      </c>
      <c r="P17" s="42">
        <v>26550</v>
      </c>
      <c r="Q17" s="42">
        <v>26550</v>
      </c>
      <c r="R17" s="42">
        <v>24300</v>
      </c>
    </row>
    <row r="18" spans="1:18" s="53" customFormat="1" ht="13.15" customHeight="1" x14ac:dyDescent="0.2">
      <c r="A18" s="88">
        <f>A9</f>
        <v>2</v>
      </c>
      <c r="B18" s="42">
        <v>30510</v>
      </c>
      <c r="C18" s="42">
        <v>27450</v>
      </c>
      <c r="D18" s="42">
        <v>27450</v>
      </c>
      <c r="E18" s="42">
        <v>27450</v>
      </c>
      <c r="F18" s="42">
        <v>27450</v>
      </c>
      <c r="G18" s="42">
        <v>27450</v>
      </c>
      <c r="H18" s="42">
        <v>27450</v>
      </c>
      <c r="I18" s="42">
        <v>27450</v>
      </c>
      <c r="J18" s="42">
        <v>27450</v>
      </c>
      <c r="K18" s="42">
        <v>27450</v>
      </c>
      <c r="L18" s="42">
        <v>27450</v>
      </c>
      <c r="M18" s="42">
        <v>27450</v>
      </c>
      <c r="N18" s="42">
        <v>27450</v>
      </c>
      <c r="O18" s="42">
        <v>27450</v>
      </c>
      <c r="P18" s="42">
        <v>27450</v>
      </c>
      <c r="Q18" s="42">
        <v>27450</v>
      </c>
      <c r="R18" s="42">
        <v>25200</v>
      </c>
    </row>
    <row r="19" spans="1:18" s="53" customFormat="1" ht="13.15" customHeight="1" x14ac:dyDescent="0.2">
      <c r="A19" s="42" t="s">
        <v>87</v>
      </c>
      <c r="B19" s="42"/>
      <c r="C19" s="42"/>
      <c r="D19" s="42"/>
      <c r="E19" s="42"/>
      <c r="F19" s="42"/>
      <c r="G19" s="42"/>
      <c r="H19" s="42"/>
      <c r="I19" s="42"/>
      <c r="J19" s="42"/>
      <c r="K19" s="42"/>
      <c r="L19" s="42"/>
      <c r="M19" s="42"/>
      <c r="N19" s="42"/>
      <c r="O19" s="42"/>
      <c r="P19" s="42"/>
      <c r="Q19" s="42"/>
      <c r="R19" s="42"/>
    </row>
    <row r="20" spans="1:18" s="53" customFormat="1" ht="13.15" customHeight="1" x14ac:dyDescent="0.2">
      <c r="A20" s="88" t="s">
        <v>88</v>
      </c>
      <c r="B20" s="42">
        <v>66510</v>
      </c>
      <c r="C20" s="42">
        <v>63450</v>
      </c>
      <c r="D20" s="42">
        <v>63450</v>
      </c>
      <c r="E20" s="42">
        <v>63450</v>
      </c>
      <c r="F20" s="42">
        <v>63450</v>
      </c>
      <c r="G20" s="42">
        <v>63450</v>
      </c>
      <c r="H20" s="42">
        <v>63450</v>
      </c>
      <c r="I20" s="42">
        <v>63450</v>
      </c>
      <c r="J20" s="42">
        <v>63450</v>
      </c>
      <c r="K20" s="42">
        <v>63450</v>
      </c>
      <c r="L20" s="42">
        <v>63450</v>
      </c>
      <c r="M20" s="42">
        <v>63450</v>
      </c>
      <c r="N20" s="42">
        <v>63450</v>
      </c>
      <c r="O20" s="42">
        <v>63450</v>
      </c>
      <c r="P20" s="42">
        <v>63450</v>
      </c>
      <c r="Q20" s="42">
        <v>63450</v>
      </c>
      <c r="R20" s="42">
        <v>61200</v>
      </c>
    </row>
    <row r="21" spans="1:18" s="53" customFormat="1" ht="12" x14ac:dyDescent="0.2">
      <c r="A21" s="89"/>
      <c r="B21" s="89"/>
      <c r="C21" s="89"/>
      <c r="D21" s="89"/>
      <c r="E21" s="89"/>
      <c r="F21" s="89"/>
      <c r="G21" s="89"/>
      <c r="H21" s="89"/>
      <c r="I21" s="89"/>
      <c r="J21" s="89"/>
      <c r="K21" s="89"/>
      <c r="L21" s="89"/>
      <c r="M21" s="89"/>
      <c r="N21" s="89"/>
      <c r="O21" s="89"/>
      <c r="P21" s="89"/>
      <c r="Q21" s="89"/>
      <c r="R21" s="89"/>
    </row>
    <row r="22" spans="1:18" s="48" customFormat="1" ht="24" customHeight="1" x14ac:dyDescent="0.2">
      <c r="A22" s="146" t="s">
        <v>100</v>
      </c>
      <c r="B22" s="136">
        <f t="shared" ref="B22:R22" si="0">B5</f>
        <v>44743</v>
      </c>
      <c r="C22" s="136">
        <f t="shared" si="0"/>
        <v>44753</v>
      </c>
      <c r="D22" s="136">
        <f t="shared" si="0"/>
        <v>44757</v>
      </c>
      <c r="E22" s="136">
        <f t="shared" si="0"/>
        <v>44759</v>
      </c>
      <c r="F22" s="136">
        <f t="shared" si="0"/>
        <v>44764</v>
      </c>
      <c r="G22" s="136">
        <f t="shared" si="0"/>
        <v>44766</v>
      </c>
      <c r="H22" s="136">
        <f t="shared" si="0"/>
        <v>44771</v>
      </c>
      <c r="I22" s="136">
        <f t="shared" si="0"/>
        <v>44774</v>
      </c>
      <c r="J22" s="136">
        <f t="shared" si="0"/>
        <v>44778</v>
      </c>
      <c r="K22" s="136">
        <f t="shared" si="0"/>
        <v>44780</v>
      </c>
      <c r="L22" s="136">
        <f t="shared" si="0"/>
        <v>44785</v>
      </c>
      <c r="M22" s="136">
        <f t="shared" si="0"/>
        <v>44787</v>
      </c>
      <c r="N22" s="136">
        <f t="shared" si="0"/>
        <v>44792</v>
      </c>
      <c r="O22" s="136">
        <f t="shared" si="0"/>
        <v>44794</v>
      </c>
      <c r="P22" s="136">
        <f t="shared" si="0"/>
        <v>44799</v>
      </c>
      <c r="Q22" s="136">
        <f t="shared" si="0"/>
        <v>44801</v>
      </c>
      <c r="R22" s="136">
        <f t="shared" si="0"/>
        <v>44805</v>
      </c>
    </row>
    <row r="23" spans="1:18" s="48" customFormat="1" ht="21.75" customHeight="1" x14ac:dyDescent="0.2">
      <c r="A23" s="90" t="s">
        <v>64</v>
      </c>
      <c r="B23" s="136">
        <f t="shared" ref="B23:R23" si="1">B6</f>
        <v>44752</v>
      </c>
      <c r="C23" s="136">
        <f t="shared" si="1"/>
        <v>44756</v>
      </c>
      <c r="D23" s="136">
        <f t="shared" si="1"/>
        <v>44758</v>
      </c>
      <c r="E23" s="136">
        <f t="shared" si="1"/>
        <v>44763</v>
      </c>
      <c r="F23" s="136">
        <f t="shared" si="1"/>
        <v>44765</v>
      </c>
      <c r="G23" s="136">
        <f t="shared" si="1"/>
        <v>44770</v>
      </c>
      <c r="H23" s="136">
        <f t="shared" si="1"/>
        <v>44773</v>
      </c>
      <c r="I23" s="136">
        <f t="shared" si="1"/>
        <v>44777</v>
      </c>
      <c r="J23" s="136">
        <f t="shared" si="1"/>
        <v>44779</v>
      </c>
      <c r="K23" s="136">
        <f t="shared" si="1"/>
        <v>44784</v>
      </c>
      <c r="L23" s="136">
        <f t="shared" si="1"/>
        <v>44786</v>
      </c>
      <c r="M23" s="136">
        <f t="shared" si="1"/>
        <v>44791</v>
      </c>
      <c r="N23" s="136">
        <f t="shared" si="1"/>
        <v>44793</v>
      </c>
      <c r="O23" s="136">
        <f t="shared" si="1"/>
        <v>44798</v>
      </c>
      <c r="P23" s="136">
        <f t="shared" si="1"/>
        <v>44800</v>
      </c>
      <c r="Q23" s="136">
        <f t="shared" si="1"/>
        <v>44804</v>
      </c>
      <c r="R23" s="136">
        <f t="shared" si="1"/>
        <v>44834</v>
      </c>
    </row>
    <row r="24" spans="1:18" s="44" customFormat="1" ht="12" x14ac:dyDescent="0.2">
      <c r="A24" s="42" t="s">
        <v>83</v>
      </c>
      <c r="B24" s="87"/>
      <c r="C24" s="87"/>
      <c r="D24" s="87"/>
      <c r="E24" s="87"/>
      <c r="F24" s="87"/>
      <c r="G24" s="87"/>
      <c r="H24" s="87"/>
      <c r="I24" s="87"/>
      <c r="J24" s="87"/>
      <c r="K24" s="87"/>
      <c r="L24" s="87"/>
      <c r="M24" s="87"/>
      <c r="N24" s="87"/>
      <c r="O24" s="87"/>
      <c r="P24" s="87"/>
      <c r="Q24" s="87"/>
      <c r="R24" s="87"/>
    </row>
    <row r="25" spans="1:18" s="50" customFormat="1" ht="12" x14ac:dyDescent="0.2">
      <c r="A25" s="88">
        <v>1</v>
      </c>
      <c r="B25" s="94">
        <f t="shared" ref="B25:R25" si="2">ROUND(B8*0.87,)+25</f>
        <v>10126</v>
      </c>
      <c r="C25" s="94">
        <f t="shared" si="2"/>
        <v>7464</v>
      </c>
      <c r="D25" s="94">
        <f t="shared" si="2"/>
        <v>7464</v>
      </c>
      <c r="E25" s="94">
        <f t="shared" si="2"/>
        <v>7464</v>
      </c>
      <c r="F25" s="94">
        <f t="shared" si="2"/>
        <v>7464</v>
      </c>
      <c r="G25" s="94">
        <f t="shared" si="2"/>
        <v>7464</v>
      </c>
      <c r="H25" s="94">
        <f t="shared" si="2"/>
        <v>7464</v>
      </c>
      <c r="I25" s="94">
        <f t="shared" si="2"/>
        <v>7464</v>
      </c>
      <c r="J25" s="94">
        <f t="shared" si="2"/>
        <v>7464</v>
      </c>
      <c r="K25" s="94">
        <f t="shared" si="2"/>
        <v>7464</v>
      </c>
      <c r="L25" s="94">
        <f t="shared" si="2"/>
        <v>7464</v>
      </c>
      <c r="M25" s="94">
        <f t="shared" si="2"/>
        <v>7464</v>
      </c>
      <c r="N25" s="94">
        <f t="shared" si="2"/>
        <v>7464</v>
      </c>
      <c r="O25" s="94">
        <f t="shared" si="2"/>
        <v>7464</v>
      </c>
      <c r="P25" s="94">
        <f t="shared" si="2"/>
        <v>7464</v>
      </c>
      <c r="Q25" s="94">
        <f t="shared" si="2"/>
        <v>7464</v>
      </c>
      <c r="R25" s="94">
        <f t="shared" si="2"/>
        <v>5506</v>
      </c>
    </row>
    <row r="26" spans="1:18" s="50" customFormat="1" ht="12" x14ac:dyDescent="0.2">
      <c r="A26" s="88">
        <v>2</v>
      </c>
      <c r="B26" s="94">
        <f t="shared" ref="B26:R26" si="3">ROUND(B9*0.87,)+25</f>
        <v>10909</v>
      </c>
      <c r="C26" s="94">
        <f t="shared" si="3"/>
        <v>8247</v>
      </c>
      <c r="D26" s="94">
        <f t="shared" si="3"/>
        <v>8247</v>
      </c>
      <c r="E26" s="94">
        <f t="shared" si="3"/>
        <v>8247</v>
      </c>
      <c r="F26" s="94">
        <f t="shared" si="3"/>
        <v>8247</v>
      </c>
      <c r="G26" s="94">
        <f t="shared" si="3"/>
        <v>8247</v>
      </c>
      <c r="H26" s="94">
        <f t="shared" si="3"/>
        <v>8247</v>
      </c>
      <c r="I26" s="94">
        <f t="shared" si="3"/>
        <v>8247</v>
      </c>
      <c r="J26" s="94">
        <f t="shared" si="3"/>
        <v>8247</v>
      </c>
      <c r="K26" s="94">
        <f t="shared" si="3"/>
        <v>8247</v>
      </c>
      <c r="L26" s="94">
        <f t="shared" si="3"/>
        <v>8247</v>
      </c>
      <c r="M26" s="94">
        <f t="shared" si="3"/>
        <v>8247</v>
      </c>
      <c r="N26" s="94">
        <f t="shared" si="3"/>
        <v>8247</v>
      </c>
      <c r="O26" s="94">
        <f t="shared" si="3"/>
        <v>8247</v>
      </c>
      <c r="P26" s="94">
        <f t="shared" si="3"/>
        <v>8247</v>
      </c>
      <c r="Q26" s="94">
        <f t="shared" si="3"/>
        <v>8247</v>
      </c>
      <c r="R26" s="94">
        <f t="shared" si="3"/>
        <v>6289</v>
      </c>
    </row>
    <row r="27" spans="1:18" s="50" customFormat="1" ht="12" x14ac:dyDescent="0.2">
      <c r="A27" s="42" t="s">
        <v>84</v>
      </c>
      <c r="B27" s="94"/>
      <c r="C27" s="94"/>
      <c r="D27" s="94"/>
      <c r="E27" s="94"/>
      <c r="F27" s="94"/>
      <c r="G27" s="94"/>
      <c r="H27" s="94"/>
      <c r="I27" s="94"/>
      <c r="J27" s="94"/>
      <c r="K27" s="94"/>
      <c r="L27" s="94"/>
      <c r="M27" s="94"/>
      <c r="N27" s="94"/>
      <c r="O27" s="94"/>
      <c r="P27" s="94"/>
      <c r="Q27" s="94"/>
      <c r="R27" s="94"/>
    </row>
    <row r="28" spans="1:18" s="50" customFormat="1" ht="12" x14ac:dyDescent="0.2">
      <c r="A28" s="88">
        <f>A25</f>
        <v>1</v>
      </c>
      <c r="B28" s="94">
        <f t="shared" ref="B28:R28" si="4">ROUND(B11*0.87,)+25</f>
        <v>11692</v>
      </c>
      <c r="C28" s="94">
        <f t="shared" si="4"/>
        <v>9030</v>
      </c>
      <c r="D28" s="94">
        <f t="shared" si="4"/>
        <v>9030</v>
      </c>
      <c r="E28" s="94">
        <f t="shared" si="4"/>
        <v>9030</v>
      </c>
      <c r="F28" s="94">
        <f t="shared" si="4"/>
        <v>9030</v>
      </c>
      <c r="G28" s="94">
        <f t="shared" si="4"/>
        <v>9030</v>
      </c>
      <c r="H28" s="94">
        <f t="shared" si="4"/>
        <v>9030</v>
      </c>
      <c r="I28" s="94">
        <f t="shared" si="4"/>
        <v>9030</v>
      </c>
      <c r="J28" s="94">
        <f t="shared" si="4"/>
        <v>9030</v>
      </c>
      <c r="K28" s="94">
        <f t="shared" si="4"/>
        <v>9030</v>
      </c>
      <c r="L28" s="94">
        <f t="shared" si="4"/>
        <v>9030</v>
      </c>
      <c r="M28" s="94">
        <f t="shared" si="4"/>
        <v>9030</v>
      </c>
      <c r="N28" s="94">
        <f t="shared" si="4"/>
        <v>9030</v>
      </c>
      <c r="O28" s="94">
        <f t="shared" si="4"/>
        <v>9030</v>
      </c>
      <c r="P28" s="94">
        <f t="shared" si="4"/>
        <v>9030</v>
      </c>
      <c r="Q28" s="94">
        <f t="shared" si="4"/>
        <v>9030</v>
      </c>
      <c r="R28" s="94">
        <f t="shared" si="4"/>
        <v>7072</v>
      </c>
    </row>
    <row r="29" spans="1:18" s="50" customFormat="1" ht="12" x14ac:dyDescent="0.2">
      <c r="A29" s="88">
        <f>A26</f>
        <v>2</v>
      </c>
      <c r="B29" s="94">
        <f t="shared" ref="B29:R29" si="5">ROUND(B12*0.87,)+25</f>
        <v>12475</v>
      </c>
      <c r="C29" s="94">
        <f t="shared" si="5"/>
        <v>9813</v>
      </c>
      <c r="D29" s="94">
        <f t="shared" si="5"/>
        <v>9813</v>
      </c>
      <c r="E29" s="94">
        <f t="shared" si="5"/>
        <v>9813</v>
      </c>
      <c r="F29" s="94">
        <f t="shared" si="5"/>
        <v>9813</v>
      </c>
      <c r="G29" s="94">
        <f t="shared" si="5"/>
        <v>9813</v>
      </c>
      <c r="H29" s="94">
        <f t="shared" si="5"/>
        <v>9813</v>
      </c>
      <c r="I29" s="94">
        <f t="shared" si="5"/>
        <v>9813</v>
      </c>
      <c r="J29" s="94">
        <f t="shared" si="5"/>
        <v>9813</v>
      </c>
      <c r="K29" s="94">
        <f t="shared" si="5"/>
        <v>9813</v>
      </c>
      <c r="L29" s="94">
        <f t="shared" si="5"/>
        <v>9813</v>
      </c>
      <c r="M29" s="94">
        <f t="shared" si="5"/>
        <v>9813</v>
      </c>
      <c r="N29" s="94">
        <f t="shared" si="5"/>
        <v>9813</v>
      </c>
      <c r="O29" s="94">
        <f t="shared" si="5"/>
        <v>9813</v>
      </c>
      <c r="P29" s="94">
        <f t="shared" si="5"/>
        <v>9813</v>
      </c>
      <c r="Q29" s="94">
        <f t="shared" si="5"/>
        <v>9813</v>
      </c>
      <c r="R29" s="94">
        <f t="shared" si="5"/>
        <v>7855</v>
      </c>
    </row>
    <row r="30" spans="1:18" s="50" customFormat="1" ht="12" x14ac:dyDescent="0.2">
      <c r="A30" s="42" t="s">
        <v>85</v>
      </c>
      <c r="B30" s="94"/>
      <c r="C30" s="94"/>
      <c r="D30" s="94"/>
      <c r="E30" s="94"/>
      <c r="F30" s="94"/>
      <c r="G30" s="94"/>
      <c r="H30" s="94"/>
      <c r="I30" s="94"/>
      <c r="J30" s="94"/>
      <c r="K30" s="94"/>
      <c r="L30" s="94"/>
      <c r="M30" s="94"/>
      <c r="N30" s="94"/>
      <c r="O30" s="94"/>
      <c r="P30" s="94"/>
      <c r="Q30" s="94"/>
      <c r="R30" s="94"/>
    </row>
    <row r="31" spans="1:18" s="50" customFormat="1" ht="12" x14ac:dyDescent="0.2">
      <c r="A31" s="88">
        <f>A25</f>
        <v>1</v>
      </c>
      <c r="B31" s="94">
        <f t="shared" ref="B31:R31" si="6">ROUND(B14*0.87,)+25</f>
        <v>12475</v>
      </c>
      <c r="C31" s="94">
        <f t="shared" si="6"/>
        <v>9813</v>
      </c>
      <c r="D31" s="94">
        <f t="shared" si="6"/>
        <v>9813</v>
      </c>
      <c r="E31" s="94">
        <f t="shared" si="6"/>
        <v>9813</v>
      </c>
      <c r="F31" s="94">
        <f t="shared" si="6"/>
        <v>9813</v>
      </c>
      <c r="G31" s="94">
        <f t="shared" si="6"/>
        <v>9813</v>
      </c>
      <c r="H31" s="94">
        <f t="shared" si="6"/>
        <v>9813</v>
      </c>
      <c r="I31" s="94">
        <f t="shared" si="6"/>
        <v>9813</v>
      </c>
      <c r="J31" s="94">
        <f t="shared" si="6"/>
        <v>9813</v>
      </c>
      <c r="K31" s="94">
        <f t="shared" si="6"/>
        <v>9813</v>
      </c>
      <c r="L31" s="94">
        <f t="shared" si="6"/>
        <v>9813</v>
      </c>
      <c r="M31" s="94">
        <f t="shared" si="6"/>
        <v>9813</v>
      </c>
      <c r="N31" s="94">
        <f t="shared" si="6"/>
        <v>9813</v>
      </c>
      <c r="O31" s="94">
        <f t="shared" si="6"/>
        <v>9813</v>
      </c>
      <c r="P31" s="94">
        <f t="shared" si="6"/>
        <v>9813</v>
      </c>
      <c r="Q31" s="94">
        <f t="shared" si="6"/>
        <v>9813</v>
      </c>
      <c r="R31" s="94">
        <f t="shared" si="6"/>
        <v>7855</v>
      </c>
    </row>
    <row r="32" spans="1:18" s="50" customFormat="1" ht="13.15" customHeight="1" x14ac:dyDescent="0.2">
      <c r="A32" s="88">
        <f>A26</f>
        <v>2</v>
      </c>
      <c r="B32" s="94">
        <f t="shared" ref="B32:R32" si="7">ROUND(B15*0.87,)+25</f>
        <v>13258</v>
      </c>
      <c r="C32" s="94">
        <f t="shared" si="7"/>
        <v>10596</v>
      </c>
      <c r="D32" s="94">
        <f t="shared" si="7"/>
        <v>10596</v>
      </c>
      <c r="E32" s="94">
        <f t="shared" si="7"/>
        <v>10596</v>
      </c>
      <c r="F32" s="94">
        <f t="shared" si="7"/>
        <v>10596</v>
      </c>
      <c r="G32" s="94">
        <f t="shared" si="7"/>
        <v>10596</v>
      </c>
      <c r="H32" s="94">
        <f t="shared" si="7"/>
        <v>10596</v>
      </c>
      <c r="I32" s="94">
        <f t="shared" si="7"/>
        <v>10596</v>
      </c>
      <c r="J32" s="94">
        <f t="shared" si="7"/>
        <v>10596</v>
      </c>
      <c r="K32" s="94">
        <f t="shared" si="7"/>
        <v>10596</v>
      </c>
      <c r="L32" s="94">
        <f t="shared" si="7"/>
        <v>10596</v>
      </c>
      <c r="M32" s="94">
        <f t="shared" si="7"/>
        <v>10596</v>
      </c>
      <c r="N32" s="94">
        <f t="shared" si="7"/>
        <v>10596</v>
      </c>
      <c r="O32" s="94">
        <f t="shared" si="7"/>
        <v>10596</v>
      </c>
      <c r="P32" s="94">
        <f t="shared" si="7"/>
        <v>10596</v>
      </c>
      <c r="Q32" s="94">
        <f t="shared" si="7"/>
        <v>10596</v>
      </c>
      <c r="R32" s="94">
        <f t="shared" si="7"/>
        <v>8638</v>
      </c>
    </row>
    <row r="33" spans="1:18" s="50" customFormat="1" ht="13.15" customHeight="1" x14ac:dyDescent="0.2">
      <c r="A33" s="42" t="s">
        <v>86</v>
      </c>
      <c r="B33" s="94"/>
      <c r="C33" s="94"/>
      <c r="D33" s="94"/>
      <c r="E33" s="94"/>
      <c r="F33" s="94"/>
      <c r="G33" s="94"/>
      <c r="H33" s="94"/>
      <c r="I33" s="94"/>
      <c r="J33" s="94"/>
      <c r="K33" s="94"/>
      <c r="L33" s="94"/>
      <c r="M33" s="94"/>
      <c r="N33" s="94"/>
      <c r="O33" s="94"/>
      <c r="P33" s="94"/>
      <c r="Q33" s="94"/>
      <c r="R33" s="94"/>
    </row>
    <row r="34" spans="1:18" s="50" customFormat="1" ht="12" x14ac:dyDescent="0.2">
      <c r="A34" s="88">
        <f>A25</f>
        <v>1</v>
      </c>
      <c r="B34" s="94">
        <f t="shared" ref="B34:R34" si="8">ROUND(B17*0.87,)+25</f>
        <v>25786</v>
      </c>
      <c r="C34" s="94">
        <f t="shared" si="8"/>
        <v>23124</v>
      </c>
      <c r="D34" s="94">
        <f t="shared" si="8"/>
        <v>23124</v>
      </c>
      <c r="E34" s="94">
        <f t="shared" si="8"/>
        <v>23124</v>
      </c>
      <c r="F34" s="94">
        <f t="shared" si="8"/>
        <v>23124</v>
      </c>
      <c r="G34" s="94">
        <f t="shared" si="8"/>
        <v>23124</v>
      </c>
      <c r="H34" s="94">
        <f t="shared" si="8"/>
        <v>23124</v>
      </c>
      <c r="I34" s="94">
        <f t="shared" si="8"/>
        <v>23124</v>
      </c>
      <c r="J34" s="94">
        <f t="shared" si="8"/>
        <v>23124</v>
      </c>
      <c r="K34" s="94">
        <f t="shared" si="8"/>
        <v>23124</v>
      </c>
      <c r="L34" s="94">
        <f t="shared" si="8"/>
        <v>23124</v>
      </c>
      <c r="M34" s="94">
        <f t="shared" si="8"/>
        <v>23124</v>
      </c>
      <c r="N34" s="94">
        <f t="shared" si="8"/>
        <v>23124</v>
      </c>
      <c r="O34" s="94">
        <f t="shared" si="8"/>
        <v>23124</v>
      </c>
      <c r="P34" s="94">
        <f t="shared" si="8"/>
        <v>23124</v>
      </c>
      <c r="Q34" s="94">
        <f t="shared" si="8"/>
        <v>23124</v>
      </c>
      <c r="R34" s="94">
        <f t="shared" si="8"/>
        <v>21166</v>
      </c>
    </row>
    <row r="35" spans="1:18" s="50" customFormat="1" ht="12" x14ac:dyDescent="0.2">
      <c r="A35" s="88">
        <f>A26</f>
        <v>2</v>
      </c>
      <c r="B35" s="94">
        <f t="shared" ref="B35:R35" si="9">ROUND(B18*0.87,)+25</f>
        <v>26569</v>
      </c>
      <c r="C35" s="94">
        <f t="shared" si="9"/>
        <v>23907</v>
      </c>
      <c r="D35" s="94">
        <f t="shared" si="9"/>
        <v>23907</v>
      </c>
      <c r="E35" s="94">
        <f t="shared" si="9"/>
        <v>23907</v>
      </c>
      <c r="F35" s="94">
        <f t="shared" si="9"/>
        <v>23907</v>
      </c>
      <c r="G35" s="94">
        <f t="shared" si="9"/>
        <v>23907</v>
      </c>
      <c r="H35" s="94">
        <f t="shared" si="9"/>
        <v>23907</v>
      </c>
      <c r="I35" s="94">
        <f t="shared" si="9"/>
        <v>23907</v>
      </c>
      <c r="J35" s="94">
        <f t="shared" si="9"/>
        <v>23907</v>
      </c>
      <c r="K35" s="94">
        <f t="shared" si="9"/>
        <v>23907</v>
      </c>
      <c r="L35" s="94">
        <f t="shared" si="9"/>
        <v>23907</v>
      </c>
      <c r="M35" s="94">
        <f t="shared" si="9"/>
        <v>23907</v>
      </c>
      <c r="N35" s="94">
        <f t="shared" si="9"/>
        <v>23907</v>
      </c>
      <c r="O35" s="94">
        <f t="shared" si="9"/>
        <v>23907</v>
      </c>
      <c r="P35" s="94">
        <f t="shared" si="9"/>
        <v>23907</v>
      </c>
      <c r="Q35" s="94">
        <f t="shared" si="9"/>
        <v>23907</v>
      </c>
      <c r="R35" s="94">
        <f t="shared" si="9"/>
        <v>21949</v>
      </c>
    </row>
    <row r="36" spans="1:18" s="50" customFormat="1" ht="12" x14ac:dyDescent="0.2">
      <c r="A36" s="42" t="s">
        <v>87</v>
      </c>
      <c r="B36" s="94"/>
      <c r="C36" s="94"/>
      <c r="D36" s="94"/>
      <c r="E36" s="94"/>
      <c r="F36" s="94"/>
      <c r="G36" s="94"/>
      <c r="H36" s="94"/>
      <c r="I36" s="94"/>
      <c r="J36" s="94"/>
      <c r="K36" s="94"/>
      <c r="L36" s="94"/>
      <c r="M36" s="94"/>
      <c r="N36" s="94"/>
      <c r="O36" s="94"/>
      <c r="P36" s="94"/>
      <c r="Q36" s="94"/>
      <c r="R36" s="94"/>
    </row>
    <row r="37" spans="1:18" s="50" customFormat="1" ht="12" x14ac:dyDescent="0.2">
      <c r="A37" s="88" t="s">
        <v>88</v>
      </c>
      <c r="B37" s="94">
        <f t="shared" ref="B37:R37" si="10">ROUND(B20*0.87,)+25</f>
        <v>57889</v>
      </c>
      <c r="C37" s="94">
        <f t="shared" si="10"/>
        <v>55227</v>
      </c>
      <c r="D37" s="94">
        <f t="shared" si="10"/>
        <v>55227</v>
      </c>
      <c r="E37" s="94">
        <f t="shared" si="10"/>
        <v>55227</v>
      </c>
      <c r="F37" s="94">
        <f t="shared" si="10"/>
        <v>55227</v>
      </c>
      <c r="G37" s="94">
        <f t="shared" si="10"/>
        <v>55227</v>
      </c>
      <c r="H37" s="94">
        <f t="shared" si="10"/>
        <v>55227</v>
      </c>
      <c r="I37" s="94">
        <f t="shared" si="10"/>
        <v>55227</v>
      </c>
      <c r="J37" s="94">
        <f t="shared" si="10"/>
        <v>55227</v>
      </c>
      <c r="K37" s="94">
        <f t="shared" si="10"/>
        <v>55227</v>
      </c>
      <c r="L37" s="94">
        <f t="shared" si="10"/>
        <v>55227</v>
      </c>
      <c r="M37" s="94">
        <f t="shared" si="10"/>
        <v>55227</v>
      </c>
      <c r="N37" s="94">
        <f t="shared" si="10"/>
        <v>55227</v>
      </c>
      <c r="O37" s="94">
        <f t="shared" si="10"/>
        <v>55227</v>
      </c>
      <c r="P37" s="94">
        <f t="shared" si="10"/>
        <v>55227</v>
      </c>
      <c r="Q37" s="94">
        <f t="shared" si="10"/>
        <v>55227</v>
      </c>
      <c r="R37" s="94">
        <f t="shared" si="10"/>
        <v>53269</v>
      </c>
    </row>
    <row r="38" spans="1:18" s="50" customFormat="1" ht="12" x14ac:dyDescent="0.2">
      <c r="A38" s="88"/>
    </row>
    <row r="39" spans="1:18" ht="120" x14ac:dyDescent="0.2">
      <c r="A39" s="154" t="s">
        <v>161</v>
      </c>
      <c r="B39" s="143"/>
    </row>
    <row r="40" spans="1:18" x14ac:dyDescent="0.2">
      <c r="A40" s="144" t="s">
        <v>71</v>
      </c>
    </row>
    <row r="41" spans="1:18" x14ac:dyDescent="0.2">
      <c r="A41" s="57" t="s">
        <v>142</v>
      </c>
    </row>
    <row r="42" spans="1:18" x14ac:dyDescent="0.2">
      <c r="A42" s="57" t="s">
        <v>143</v>
      </c>
    </row>
    <row r="43" spans="1:18" x14ac:dyDescent="0.2">
      <c r="A43" s="93"/>
    </row>
    <row r="44" spans="1:18" x14ac:dyDescent="0.2">
      <c r="A44" s="49" t="s">
        <v>66</v>
      </c>
    </row>
    <row r="46" spans="1:18" x14ac:dyDescent="0.2">
      <c r="A46" s="56" t="s">
        <v>72</v>
      </c>
    </row>
    <row r="47" spans="1:18" x14ac:dyDescent="0.2">
      <c r="A47" s="56" t="s">
        <v>73</v>
      </c>
    </row>
    <row r="48" spans="1:18" x14ac:dyDescent="0.2">
      <c r="A48" s="56" t="s">
        <v>74</v>
      </c>
    </row>
    <row r="49" spans="1:1" x14ac:dyDescent="0.2">
      <c r="A49" s="56" t="s">
        <v>75</v>
      </c>
    </row>
    <row r="50" spans="1:1" x14ac:dyDescent="0.2">
      <c r="A50" s="43" t="s">
        <v>89</v>
      </c>
    </row>
    <row r="51" spans="1:1" x14ac:dyDescent="0.2">
      <c r="A51" s="58" t="s">
        <v>154</v>
      </c>
    </row>
    <row r="52" spans="1:1" x14ac:dyDescent="0.2">
      <c r="A52" s="148" t="s">
        <v>155</v>
      </c>
    </row>
    <row r="53" spans="1:1" x14ac:dyDescent="0.2">
      <c r="A53" s="152" t="s">
        <v>158</v>
      </c>
    </row>
    <row r="54" spans="1:1" ht="21" x14ac:dyDescent="0.2">
      <c r="A54" s="145" t="s">
        <v>104</v>
      </c>
    </row>
    <row r="55" spans="1:1" ht="30" customHeight="1" x14ac:dyDescent="0.2">
      <c r="A55" s="115" t="s">
        <v>144</v>
      </c>
    </row>
    <row r="56" spans="1:1" ht="30" customHeight="1" x14ac:dyDescent="0.2">
      <c r="A56" s="115" t="s">
        <v>153</v>
      </c>
    </row>
    <row r="57" spans="1:1" ht="42" x14ac:dyDescent="0.2">
      <c r="A57" s="115" t="s">
        <v>145</v>
      </c>
    </row>
    <row r="58" spans="1:1" ht="42" x14ac:dyDescent="0.2">
      <c r="A58" s="115" t="s">
        <v>146</v>
      </c>
    </row>
    <row r="59" spans="1:1" ht="30" customHeight="1" x14ac:dyDescent="0.2">
      <c r="A59" s="115" t="s">
        <v>147</v>
      </c>
    </row>
    <row r="60" spans="1:1" ht="30" customHeight="1" x14ac:dyDescent="0.2">
      <c r="A60" s="115" t="s">
        <v>148</v>
      </c>
    </row>
    <row r="61" spans="1:1" ht="30" customHeight="1" x14ac:dyDescent="0.2">
      <c r="A61" s="115" t="s">
        <v>149</v>
      </c>
    </row>
    <row r="62" spans="1:1" ht="30" customHeight="1" x14ac:dyDescent="0.2">
      <c r="A62" s="115" t="s">
        <v>150</v>
      </c>
    </row>
    <row r="63" spans="1:1" ht="30" customHeight="1" x14ac:dyDescent="0.2">
      <c r="A63" s="115" t="s">
        <v>151</v>
      </c>
    </row>
    <row r="64" spans="1:1" ht="30" customHeight="1" x14ac:dyDescent="0.2">
      <c r="A64" s="115" t="s">
        <v>152</v>
      </c>
    </row>
    <row r="65" spans="1:1" ht="31.5" x14ac:dyDescent="0.2">
      <c r="A65" s="153" t="s">
        <v>160</v>
      </c>
    </row>
    <row r="66" spans="1:1" ht="30" customHeight="1" x14ac:dyDescent="0.2">
      <c r="A66" s="113" t="s">
        <v>99</v>
      </c>
    </row>
    <row r="67" spans="1:1" ht="63" x14ac:dyDescent="0.2">
      <c r="A67" s="149" t="s">
        <v>156</v>
      </c>
    </row>
    <row r="68" spans="1:1" ht="21" x14ac:dyDescent="0.2">
      <c r="A68" s="140" t="s">
        <v>95</v>
      </c>
    </row>
    <row r="69" spans="1:1" ht="42.75" x14ac:dyDescent="0.2">
      <c r="A69" s="108" t="s">
        <v>96</v>
      </c>
    </row>
    <row r="70" spans="1:1" ht="21" x14ac:dyDescent="0.2">
      <c r="A70" s="66" t="s">
        <v>97</v>
      </c>
    </row>
    <row r="71" spans="1:1" x14ac:dyDescent="0.2">
      <c r="A71" s="68"/>
    </row>
    <row r="72" spans="1:1" x14ac:dyDescent="0.2">
      <c r="A72" s="69" t="s">
        <v>70</v>
      </c>
    </row>
    <row r="73" spans="1:1" ht="24" x14ac:dyDescent="0.2">
      <c r="A73" s="70" t="s">
        <v>76</v>
      </c>
    </row>
    <row r="74" spans="1:1" ht="24" x14ac:dyDescent="0.2">
      <c r="A74" s="70" t="s">
        <v>77</v>
      </c>
    </row>
  </sheetData>
  <mergeCells count="1">
    <mergeCell ref="A1:A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Лист35"/>
  <dimension ref="A1:C72"/>
  <sheetViews>
    <sheetView topLeftCell="A52" zoomScale="90" zoomScaleNormal="90" workbookViewId="0">
      <selection activeCell="B1" sqref="B1:B1048576"/>
    </sheetView>
  </sheetViews>
  <sheetFormatPr defaultColWidth="8.7109375" defaultRowHeight="12.75" x14ac:dyDescent="0.2"/>
  <cols>
    <col min="1" max="1" width="82.5703125" style="55" customWidth="1"/>
    <col min="2" max="2" width="0" style="55" hidden="1" customWidth="1"/>
    <col min="3" max="16384" width="8.7109375" style="55"/>
  </cols>
  <sheetData>
    <row r="1" spans="1:3" x14ac:dyDescent="0.2">
      <c r="A1" s="122" t="s">
        <v>112</v>
      </c>
    </row>
    <row r="2" spans="1:3" x14ac:dyDescent="0.2">
      <c r="A2" s="98" t="s">
        <v>64</v>
      </c>
    </row>
    <row r="3" spans="1:3" x14ac:dyDescent="0.2">
      <c r="A3" s="98"/>
      <c r="B3" s="86" t="e">
        <f>'Осенние Каникулы|FIT15'!#REF!</f>
        <v>#REF!</v>
      </c>
      <c r="C3" s="86" t="e">
        <f>'Осенние Каникулы|FIT15'!#REF!</f>
        <v>#REF!</v>
      </c>
    </row>
    <row r="4" spans="1:3" x14ac:dyDescent="0.2">
      <c r="A4" s="42" t="s">
        <v>83</v>
      </c>
      <c r="B4" s="86" t="e">
        <f>'Осенние Каникулы|FIT15'!#REF!</f>
        <v>#REF!</v>
      </c>
      <c r="C4" s="86" t="e">
        <f>'Осенние Каникулы|FIT15'!#REF!</f>
        <v>#REF!</v>
      </c>
    </row>
    <row r="5" spans="1:3" s="52" customFormat="1" ht="12" x14ac:dyDescent="0.2">
      <c r="A5" s="88">
        <v>1</v>
      </c>
      <c r="B5" s="47" t="e">
        <f>'Осенние Каникулы|FIT15'!#REF!</f>
        <v>#REF!</v>
      </c>
      <c r="C5" s="47" t="e">
        <f>'Осенние Каникулы|FIT15'!#REF!</f>
        <v>#REF!</v>
      </c>
    </row>
    <row r="6" spans="1:3" s="53" customFormat="1" ht="12" x14ac:dyDescent="0.2">
      <c r="A6" s="88">
        <v>2</v>
      </c>
      <c r="B6" s="47" t="e">
        <f>'Осенние Каникулы|FIT15'!#REF!</f>
        <v>#REF!</v>
      </c>
      <c r="C6" s="47" t="e">
        <f>'Осенние Каникулы|FIT15'!#REF!</f>
        <v>#REF!</v>
      </c>
    </row>
    <row r="7" spans="1:3" s="53" customFormat="1" ht="12" x14ac:dyDescent="0.2">
      <c r="A7" s="42" t="s">
        <v>84</v>
      </c>
      <c r="B7" s="47"/>
      <c r="C7" s="47"/>
    </row>
    <row r="8" spans="1:3" s="53" customFormat="1" ht="12" x14ac:dyDescent="0.2">
      <c r="A8" s="88">
        <f>A5</f>
        <v>1</v>
      </c>
      <c r="B8" s="47" t="e">
        <f>'Осенние Каникулы|FIT15'!#REF!</f>
        <v>#REF!</v>
      </c>
      <c r="C8" s="47" t="e">
        <f>'Осенние Каникулы|FIT15'!#REF!</f>
        <v>#REF!</v>
      </c>
    </row>
    <row r="9" spans="1:3" s="53" customFormat="1" ht="12" x14ac:dyDescent="0.2">
      <c r="A9" s="88">
        <f>A6</f>
        <v>2</v>
      </c>
      <c r="B9" s="47" t="e">
        <f>'Осенние Каникулы|FIT15'!#REF!</f>
        <v>#REF!</v>
      </c>
      <c r="C9" s="47" t="e">
        <f>'Осенние Каникулы|FIT15'!#REF!</f>
        <v>#REF!</v>
      </c>
    </row>
    <row r="10" spans="1:3" s="53" customFormat="1" ht="12" x14ac:dyDescent="0.2">
      <c r="A10" s="42" t="s">
        <v>85</v>
      </c>
      <c r="B10" s="47"/>
      <c r="C10" s="47"/>
    </row>
    <row r="11" spans="1:3" s="53" customFormat="1" ht="12" x14ac:dyDescent="0.2">
      <c r="A11" s="88">
        <f>A5</f>
        <v>1</v>
      </c>
      <c r="B11" s="47" t="e">
        <f>'Осенние Каникулы|FIT15'!#REF!</f>
        <v>#REF!</v>
      </c>
      <c r="C11" s="47" t="e">
        <f>'Осенние Каникулы|FIT15'!#REF!</f>
        <v>#REF!</v>
      </c>
    </row>
    <row r="12" spans="1:3" s="53" customFormat="1" ht="12" x14ac:dyDescent="0.2">
      <c r="A12" s="88">
        <f>A6</f>
        <v>2</v>
      </c>
      <c r="B12" s="47" t="e">
        <f>'Осенние Каникулы|FIT15'!#REF!</f>
        <v>#REF!</v>
      </c>
      <c r="C12" s="47" t="e">
        <f>'Осенние Каникулы|FIT15'!#REF!</f>
        <v>#REF!</v>
      </c>
    </row>
    <row r="13" spans="1:3" s="53" customFormat="1" ht="12" x14ac:dyDescent="0.2">
      <c r="A13" s="42" t="s">
        <v>86</v>
      </c>
      <c r="B13" s="47"/>
      <c r="C13" s="47"/>
    </row>
    <row r="14" spans="1:3" s="53" customFormat="1" ht="12" x14ac:dyDescent="0.2">
      <c r="A14" s="88">
        <f>A5</f>
        <v>1</v>
      </c>
      <c r="B14" s="47" t="e">
        <f>'Осенние Каникулы|FIT15'!#REF!</f>
        <v>#REF!</v>
      </c>
      <c r="C14" s="47" t="e">
        <f>'Осенние Каникулы|FIT15'!#REF!</f>
        <v>#REF!</v>
      </c>
    </row>
    <row r="15" spans="1:3" s="53" customFormat="1" ht="12" x14ac:dyDescent="0.2">
      <c r="A15" s="88">
        <f>A6</f>
        <v>2</v>
      </c>
      <c r="B15" s="47" t="e">
        <f>'Осенние Каникулы|FIT15'!#REF!</f>
        <v>#REF!</v>
      </c>
      <c r="C15" s="47" t="e">
        <f>'Осенние Каникулы|FIT15'!#REF!</f>
        <v>#REF!</v>
      </c>
    </row>
    <row r="16" spans="1:3" s="53" customFormat="1" ht="12" x14ac:dyDescent="0.2">
      <c r="A16" s="42" t="s">
        <v>87</v>
      </c>
      <c r="B16" s="47"/>
      <c r="C16" s="47"/>
    </row>
    <row r="17" spans="1:3" s="48" customFormat="1" ht="22.5" customHeight="1" x14ac:dyDescent="0.2">
      <c r="A17" s="88" t="s">
        <v>88</v>
      </c>
      <c r="B17" s="47" t="e">
        <f>'Осенние Каникулы|FIT15'!#REF!</f>
        <v>#REF!</v>
      </c>
      <c r="C17" s="47" t="e">
        <f>'Осенние Каникулы|FIT15'!#REF!</f>
        <v>#REF!</v>
      </c>
    </row>
    <row r="18" spans="1:3" s="44" customFormat="1" ht="12" x14ac:dyDescent="0.2">
      <c r="A18" s="89"/>
    </row>
    <row r="19" spans="1:3" s="50" customFormat="1" ht="12" x14ac:dyDescent="0.2">
      <c r="A19" s="111" t="s">
        <v>100</v>
      </c>
      <c r="B19" s="101" t="e">
        <f t="shared" ref="B19:C19" si="0">B3</f>
        <v>#REF!</v>
      </c>
      <c r="C19" s="101" t="e">
        <f t="shared" si="0"/>
        <v>#REF!</v>
      </c>
    </row>
    <row r="20" spans="1:3" s="50" customFormat="1" ht="12" x14ac:dyDescent="0.2">
      <c r="A20" s="90" t="s">
        <v>64</v>
      </c>
      <c r="B20" s="102" t="e">
        <f t="shared" ref="B20:C20" si="1">B4</f>
        <v>#REF!</v>
      </c>
      <c r="C20" s="102" t="e">
        <f t="shared" si="1"/>
        <v>#REF!</v>
      </c>
    </row>
    <row r="21" spans="1:3" s="50" customFormat="1" ht="12" x14ac:dyDescent="0.2">
      <c r="A21" s="42" t="s">
        <v>83</v>
      </c>
      <c r="B21" s="87"/>
      <c r="C21" s="87"/>
    </row>
    <row r="22" spans="1:3" s="50" customFormat="1" ht="12" x14ac:dyDescent="0.2">
      <c r="A22" s="88">
        <v>1</v>
      </c>
      <c r="B22" s="94" t="e">
        <f t="shared" ref="B22:C22" si="2">ROUNDUP(B5*0.87,)</f>
        <v>#REF!</v>
      </c>
      <c r="C22" s="94" t="e">
        <f t="shared" si="2"/>
        <v>#REF!</v>
      </c>
    </row>
    <row r="23" spans="1:3" s="50" customFormat="1" ht="12" x14ac:dyDescent="0.2">
      <c r="A23" s="88">
        <v>2</v>
      </c>
      <c r="B23" s="94" t="e">
        <f t="shared" ref="B23:C23" si="3">ROUNDUP(B6*0.87,)</f>
        <v>#REF!</v>
      </c>
      <c r="C23" s="94" t="e">
        <f t="shared" si="3"/>
        <v>#REF!</v>
      </c>
    </row>
    <row r="24" spans="1:3" s="50" customFormat="1" ht="12" x14ac:dyDescent="0.2">
      <c r="A24" s="42" t="s">
        <v>84</v>
      </c>
      <c r="B24" s="94"/>
      <c r="C24" s="94"/>
    </row>
    <row r="25" spans="1:3" s="50" customFormat="1" ht="12" x14ac:dyDescent="0.2">
      <c r="A25" s="88">
        <f>A22</f>
        <v>1</v>
      </c>
      <c r="B25" s="94" t="e">
        <f t="shared" ref="B25:C25" si="4">ROUNDUP(B8*0.87,)</f>
        <v>#REF!</v>
      </c>
      <c r="C25" s="94" t="e">
        <f t="shared" si="4"/>
        <v>#REF!</v>
      </c>
    </row>
    <row r="26" spans="1:3" s="50" customFormat="1" ht="12" x14ac:dyDescent="0.2">
      <c r="A26" s="88">
        <f>A23</f>
        <v>2</v>
      </c>
      <c r="B26" s="94" t="e">
        <f t="shared" ref="B26:C26" si="5">ROUNDUP(B9*0.87,)</f>
        <v>#REF!</v>
      </c>
      <c r="C26" s="94" t="e">
        <f t="shared" si="5"/>
        <v>#REF!</v>
      </c>
    </row>
    <row r="27" spans="1:3" s="50" customFormat="1" ht="10.35" customHeight="1" x14ac:dyDescent="0.2">
      <c r="A27" s="42" t="s">
        <v>85</v>
      </c>
      <c r="B27" s="94"/>
      <c r="C27" s="94"/>
    </row>
    <row r="28" spans="1:3" x14ac:dyDescent="0.2">
      <c r="A28" s="88">
        <f>A22</f>
        <v>1</v>
      </c>
      <c r="B28" s="94" t="e">
        <f t="shared" ref="B28:C28" si="6">ROUNDUP(B11*0.87,)</f>
        <v>#REF!</v>
      </c>
      <c r="C28" s="94" t="e">
        <f t="shared" si="6"/>
        <v>#REF!</v>
      </c>
    </row>
    <row r="29" spans="1:3" x14ac:dyDescent="0.2">
      <c r="A29" s="88">
        <f>A23</f>
        <v>2</v>
      </c>
      <c r="B29" s="94" t="e">
        <f t="shared" ref="B29:C29" si="7">ROUNDUP(B12*0.87,)</f>
        <v>#REF!</v>
      </c>
      <c r="C29" s="94" t="e">
        <f t="shared" si="7"/>
        <v>#REF!</v>
      </c>
    </row>
    <row r="30" spans="1:3" x14ac:dyDescent="0.2">
      <c r="A30" s="42" t="s">
        <v>86</v>
      </c>
      <c r="B30" s="94"/>
      <c r="C30" s="94"/>
    </row>
    <row r="31" spans="1:3" x14ac:dyDescent="0.2">
      <c r="A31" s="88">
        <f>A22</f>
        <v>1</v>
      </c>
      <c r="B31" s="94" t="e">
        <f t="shared" ref="B31:C31" si="8">ROUNDUP(B14*0.87,)</f>
        <v>#REF!</v>
      </c>
      <c r="C31" s="94" t="e">
        <f t="shared" si="8"/>
        <v>#REF!</v>
      </c>
    </row>
    <row r="32" spans="1:3" x14ac:dyDescent="0.2">
      <c r="A32" s="88">
        <f>A23</f>
        <v>2</v>
      </c>
      <c r="B32" s="94" t="e">
        <f t="shared" ref="B32:C32" si="9">ROUNDUP(B15*0.87,)</f>
        <v>#REF!</v>
      </c>
      <c r="C32" s="94" t="e">
        <f t="shared" si="9"/>
        <v>#REF!</v>
      </c>
    </row>
    <row r="33" spans="1:3" x14ac:dyDescent="0.2">
      <c r="A33" s="42" t="s">
        <v>87</v>
      </c>
      <c r="B33" s="94"/>
      <c r="C33" s="94"/>
    </row>
    <row r="34" spans="1:3" x14ac:dyDescent="0.2">
      <c r="A34" s="88" t="s">
        <v>88</v>
      </c>
      <c r="B34" s="94" t="e">
        <f t="shared" ref="B34:C34" si="10">ROUNDUP(B17*0.87,)</f>
        <v>#REF!</v>
      </c>
      <c r="C34" s="94" t="e">
        <f t="shared" si="10"/>
        <v>#REF!</v>
      </c>
    </row>
    <row r="35" spans="1:3" x14ac:dyDescent="0.2">
      <c r="A35" s="116"/>
    </row>
    <row r="36" spans="1:3" x14ac:dyDescent="0.2">
      <c r="A36" s="116"/>
    </row>
    <row r="37" spans="1:3" x14ac:dyDescent="0.2">
      <c r="A37" s="116"/>
    </row>
    <row r="38" spans="1:3" ht="140.44999999999999" customHeight="1" x14ac:dyDescent="0.2">
      <c r="A38" s="156" t="s">
        <v>170</v>
      </c>
    </row>
    <row r="39" spans="1:3" x14ac:dyDescent="0.2">
      <c r="A39" s="144" t="s">
        <v>71</v>
      </c>
    </row>
    <row r="40" spans="1:3" x14ac:dyDescent="0.2">
      <c r="A40" s="61" t="s">
        <v>169</v>
      </c>
    </row>
    <row r="41" spans="1:3" x14ac:dyDescent="0.2">
      <c r="A41" s="61" t="s">
        <v>163</v>
      </c>
    </row>
    <row r="42" spans="1:3" x14ac:dyDescent="0.2">
      <c r="A42" s="62"/>
    </row>
    <row r="43" spans="1:3" x14ac:dyDescent="0.2">
      <c r="A43" s="144" t="s">
        <v>66</v>
      </c>
    </row>
    <row r="45" spans="1:3" x14ac:dyDescent="0.2">
      <c r="A45" s="63" t="s">
        <v>78</v>
      </c>
    </row>
    <row r="46" spans="1:3" x14ac:dyDescent="0.2">
      <c r="A46" s="43" t="s">
        <v>67</v>
      </c>
    </row>
    <row r="47" spans="1:3" x14ac:dyDescent="0.2">
      <c r="A47" s="43" t="s">
        <v>89</v>
      </c>
    </row>
    <row r="48" spans="1:3" x14ac:dyDescent="0.2">
      <c r="A48" s="43" t="s">
        <v>68</v>
      </c>
    </row>
    <row r="49" spans="1:1" ht="27.6" customHeight="1" x14ac:dyDescent="0.2">
      <c r="A49" s="46" t="s">
        <v>69</v>
      </c>
    </row>
    <row r="50" spans="1:1" x14ac:dyDescent="0.2">
      <c r="A50" s="159" t="s">
        <v>162</v>
      </c>
    </row>
    <row r="51" spans="1:1" ht="24" x14ac:dyDescent="0.2">
      <c r="A51" s="46" t="s">
        <v>116</v>
      </c>
    </row>
    <row r="52" spans="1:1" x14ac:dyDescent="0.2">
      <c r="A52" s="59"/>
    </row>
    <row r="53" spans="1:1" ht="25.5" x14ac:dyDescent="0.2">
      <c r="A53" s="157" t="s">
        <v>168</v>
      </c>
    </row>
    <row r="54" spans="1:1" ht="31.5" x14ac:dyDescent="0.2">
      <c r="A54" s="121" t="s">
        <v>165</v>
      </c>
    </row>
    <row r="55" spans="1:1" ht="36.6" customHeight="1" x14ac:dyDescent="0.2">
      <c r="A55" s="121" t="s">
        <v>164</v>
      </c>
    </row>
    <row r="56" spans="1:1" ht="42" x14ac:dyDescent="0.2">
      <c r="A56" s="121" t="s">
        <v>166</v>
      </c>
    </row>
    <row r="57" spans="1:1" ht="31.5" x14ac:dyDescent="0.2">
      <c r="A57" s="121" t="s">
        <v>167</v>
      </c>
    </row>
    <row r="58" spans="1:1" x14ac:dyDescent="0.2">
      <c r="A58" s="134" t="s">
        <v>174</v>
      </c>
    </row>
    <row r="59" spans="1:1" ht="21" x14ac:dyDescent="0.2">
      <c r="A59" s="134" t="s">
        <v>175</v>
      </c>
    </row>
    <row r="60" spans="1:1" ht="31.5" x14ac:dyDescent="0.2">
      <c r="A60" s="121" t="s">
        <v>176</v>
      </c>
    </row>
    <row r="61" spans="1:1" ht="31.5" x14ac:dyDescent="0.2">
      <c r="A61" s="121" t="s">
        <v>177</v>
      </c>
    </row>
    <row r="62" spans="1:1" ht="42" x14ac:dyDescent="0.2">
      <c r="A62" s="121" t="s">
        <v>178</v>
      </c>
    </row>
    <row r="63" spans="1:1" ht="42" x14ac:dyDescent="0.2">
      <c r="A63" s="121" t="s">
        <v>179</v>
      </c>
    </row>
    <row r="64" spans="1:1" ht="42" x14ac:dyDescent="0.2">
      <c r="A64" s="113" t="s">
        <v>99</v>
      </c>
    </row>
    <row r="65" spans="1:1" ht="21" x14ac:dyDescent="0.2">
      <c r="A65" s="140" t="s">
        <v>95</v>
      </c>
    </row>
    <row r="66" spans="1:1" ht="42.75" x14ac:dyDescent="0.2">
      <c r="A66" s="108" t="s">
        <v>96</v>
      </c>
    </row>
    <row r="67" spans="1:1" ht="21" x14ac:dyDescent="0.2">
      <c r="A67" s="66" t="s">
        <v>97</v>
      </c>
    </row>
    <row r="68" spans="1:1" x14ac:dyDescent="0.2">
      <c r="A68" s="68"/>
    </row>
    <row r="69" spans="1:1" x14ac:dyDescent="0.2">
      <c r="A69" s="69" t="s">
        <v>70</v>
      </c>
    </row>
    <row r="70" spans="1:1" ht="24" x14ac:dyDescent="0.2">
      <c r="A70" s="70" t="s">
        <v>76</v>
      </c>
    </row>
    <row r="71" spans="1:1" ht="24" x14ac:dyDescent="0.2">
      <c r="A71" s="70" t="s">
        <v>77</v>
      </c>
    </row>
    <row r="72" spans="1:1" x14ac:dyDescent="0.2">
      <c r="A72" s="67"/>
    </row>
  </sheetData>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J54"/>
  <sheetViews>
    <sheetView zoomScaleNormal="100" workbookViewId="0">
      <pane xSplit="1" topLeftCell="B1" activePane="topRight" state="frozen"/>
      <selection pane="topRight" activeCell="B1" sqref="B1:C1048576"/>
    </sheetView>
  </sheetViews>
  <sheetFormatPr defaultColWidth="9" defaultRowHeight="12" x14ac:dyDescent="0.2"/>
  <cols>
    <col min="1" max="1" width="84.5703125" style="48" customWidth="1"/>
    <col min="2" max="16384" width="9" style="48"/>
  </cols>
  <sheetData>
    <row r="1" spans="1:10" s="51" customFormat="1" ht="12" customHeight="1" x14ac:dyDescent="0.2">
      <c r="A1" s="228" t="s">
        <v>82</v>
      </c>
    </row>
    <row r="2" spans="1:10" s="51" customFormat="1" ht="12" customHeight="1" x14ac:dyDescent="0.2">
      <c r="A2" s="228"/>
    </row>
    <row r="3" spans="1:10" s="51" customFormat="1" ht="11.1" customHeight="1" x14ac:dyDescent="0.2">
      <c r="A3" s="170" t="s">
        <v>237</v>
      </c>
    </row>
    <row r="4" spans="1:10" s="52" customFormat="1" ht="32.1" customHeight="1" x14ac:dyDescent="0.2">
      <c r="A4" s="98" t="s">
        <v>64</v>
      </c>
      <c r="B4" s="197" t="e">
        <f>'C завтраками| Bed and breakfast'!#REF!</f>
        <v>#REF!</v>
      </c>
      <c r="C4" s="197" t="e">
        <f>'C завтраками| Bed and breakfast'!#REF!</f>
        <v>#REF!</v>
      </c>
      <c r="D4" s="197" t="e">
        <f>'C завтраками| Bed and breakfast'!#REF!</f>
        <v>#REF!</v>
      </c>
      <c r="E4" s="197" t="e">
        <f>'C завтраками| Bed and breakfast'!#REF!</f>
        <v>#REF!</v>
      </c>
      <c r="F4" s="197" t="e">
        <f>'C завтраками| Bed and breakfast'!#REF!</f>
        <v>#REF!</v>
      </c>
      <c r="G4" s="197" t="e">
        <f>'C завтраками| Bed and breakfast'!#REF!</f>
        <v>#REF!</v>
      </c>
      <c r="H4" s="197" t="e">
        <f>'C завтраками| Bed and breakfast'!#REF!</f>
        <v>#REF!</v>
      </c>
      <c r="I4" s="197" t="e">
        <f>'C завтраками| Bed and breakfast'!#REF!</f>
        <v>#REF!</v>
      </c>
      <c r="J4" s="197" t="e">
        <f>'C завтраками| Bed and breakfast'!#REF!</f>
        <v>#REF!</v>
      </c>
    </row>
    <row r="5" spans="1:10" s="53" customFormat="1" ht="21.95" customHeight="1" x14ac:dyDescent="0.2">
      <c r="A5" s="98"/>
      <c r="B5" s="197" t="e">
        <f>'C завтраками| Bed and breakfast'!#REF!</f>
        <v>#REF!</v>
      </c>
      <c r="C5" s="197" t="e">
        <f>'C завтраками| Bed and breakfast'!#REF!</f>
        <v>#REF!</v>
      </c>
      <c r="D5" s="197" t="e">
        <f>'C завтраками| Bed and breakfast'!#REF!</f>
        <v>#REF!</v>
      </c>
      <c r="E5" s="197" t="e">
        <f>'C завтраками| Bed and breakfast'!#REF!</f>
        <v>#REF!</v>
      </c>
      <c r="F5" s="197" t="e">
        <f>'C завтраками| Bed and breakfast'!#REF!</f>
        <v>#REF!</v>
      </c>
      <c r="G5" s="197" t="e">
        <f>'C завтраками| Bed and breakfast'!#REF!</f>
        <v>#REF!</v>
      </c>
      <c r="H5" s="197" t="e">
        <f>'C завтраками| Bed and breakfast'!#REF!</f>
        <v>#REF!</v>
      </c>
      <c r="I5" s="197" t="e">
        <f>'C завтраками| Bed and breakfast'!#REF!</f>
        <v>#REF!</v>
      </c>
      <c r="J5" s="197" t="e">
        <f>'C завтраками| Bed and breakfast'!#REF!</f>
        <v>#REF!</v>
      </c>
    </row>
    <row r="6" spans="1:10" s="53" customFormat="1" x14ac:dyDescent="0.2">
      <c r="A6" s="42" t="s">
        <v>83</v>
      </c>
      <c r="B6" s="189"/>
      <c r="C6" s="189"/>
      <c r="D6" s="189"/>
      <c r="E6" s="189"/>
      <c r="F6" s="189"/>
      <c r="G6" s="189"/>
      <c r="H6" s="189"/>
      <c r="I6" s="189"/>
      <c r="J6" s="189"/>
    </row>
    <row r="7" spans="1:10" s="53" customFormat="1" x14ac:dyDescent="0.2">
      <c r="A7" s="88">
        <v>1</v>
      </c>
      <c r="B7" s="8" t="e">
        <f>'C завтраками| Bed and breakfast'!#REF!*0.9</f>
        <v>#REF!</v>
      </c>
      <c r="C7" s="8" t="e">
        <f>'C завтраками| Bed and breakfast'!#REF!*0.9</f>
        <v>#REF!</v>
      </c>
      <c r="D7" s="8" t="e">
        <f>'C завтраками| Bed and breakfast'!#REF!*0.9</f>
        <v>#REF!</v>
      </c>
      <c r="E7" s="8" t="e">
        <f>'C завтраками| Bed and breakfast'!#REF!*0.9</f>
        <v>#REF!</v>
      </c>
      <c r="F7" s="8" t="e">
        <f>'C завтраками| Bed and breakfast'!#REF!*0.9</f>
        <v>#REF!</v>
      </c>
      <c r="G7" s="8" t="e">
        <f>'C завтраками| Bed and breakfast'!#REF!*0.9</f>
        <v>#REF!</v>
      </c>
      <c r="H7" s="8" t="e">
        <f>'C завтраками| Bed and breakfast'!#REF!*0.9</f>
        <v>#REF!</v>
      </c>
      <c r="I7" s="8" t="e">
        <f>'C завтраками| Bed and breakfast'!#REF!*0.9</f>
        <v>#REF!</v>
      </c>
      <c r="J7" s="8" t="e">
        <f>'C завтраками| Bed and breakfast'!#REF!*0.9</f>
        <v>#REF!</v>
      </c>
    </row>
    <row r="8" spans="1:10" s="53" customFormat="1" x14ac:dyDescent="0.2">
      <c r="A8" s="88">
        <v>2</v>
      </c>
      <c r="B8" s="8" t="e">
        <f>'C завтраками| Bed and breakfast'!#REF!*0.9</f>
        <v>#REF!</v>
      </c>
      <c r="C8" s="8" t="e">
        <f>'C завтраками| Bed and breakfast'!#REF!*0.9</f>
        <v>#REF!</v>
      </c>
      <c r="D8" s="8" t="e">
        <f>'C завтраками| Bed and breakfast'!#REF!*0.9</f>
        <v>#REF!</v>
      </c>
      <c r="E8" s="8" t="e">
        <f>'C завтраками| Bed and breakfast'!#REF!*0.9</f>
        <v>#REF!</v>
      </c>
      <c r="F8" s="8" t="e">
        <f>'C завтраками| Bed and breakfast'!#REF!*0.9</f>
        <v>#REF!</v>
      </c>
      <c r="G8" s="8" t="e">
        <f>'C завтраками| Bed and breakfast'!#REF!*0.9</f>
        <v>#REF!</v>
      </c>
      <c r="H8" s="8" t="e">
        <f>'C завтраками| Bed and breakfast'!#REF!*0.9</f>
        <v>#REF!</v>
      </c>
      <c r="I8" s="8" t="e">
        <f>'C завтраками| Bed and breakfast'!#REF!*0.9</f>
        <v>#REF!</v>
      </c>
      <c r="J8" s="8" t="e">
        <f>'C завтраками| Bed and breakfast'!#REF!*0.9</f>
        <v>#REF!</v>
      </c>
    </row>
    <row r="9" spans="1:10" s="53" customFormat="1" x14ac:dyDescent="0.2">
      <c r="A9" s="42" t="s">
        <v>234</v>
      </c>
      <c r="B9" s="8"/>
      <c r="C9" s="8"/>
      <c r="D9" s="8"/>
      <c r="E9" s="8"/>
      <c r="F9" s="8"/>
      <c r="G9" s="8"/>
      <c r="H9" s="8"/>
      <c r="I9" s="8"/>
      <c r="J9" s="8"/>
    </row>
    <row r="10" spans="1:10" s="53" customFormat="1" x14ac:dyDescent="0.2">
      <c r="A10" s="180">
        <v>1</v>
      </c>
      <c r="B10" s="8" t="e">
        <f>'C завтраками| Bed and breakfast'!#REF!*0.9</f>
        <v>#REF!</v>
      </c>
      <c r="C10" s="8" t="e">
        <f>'C завтраками| Bed and breakfast'!#REF!*0.9</f>
        <v>#REF!</v>
      </c>
      <c r="D10" s="8" t="e">
        <f>'C завтраками| Bed and breakfast'!#REF!*0.9</f>
        <v>#REF!</v>
      </c>
      <c r="E10" s="8" t="e">
        <f>'C завтраками| Bed and breakfast'!#REF!*0.9</f>
        <v>#REF!</v>
      </c>
      <c r="F10" s="8" t="e">
        <f>'C завтраками| Bed and breakfast'!#REF!*0.9</f>
        <v>#REF!</v>
      </c>
      <c r="G10" s="8" t="e">
        <f>'C завтраками| Bed and breakfast'!#REF!*0.9</f>
        <v>#REF!</v>
      </c>
      <c r="H10" s="8" t="e">
        <f>'C завтраками| Bed and breakfast'!#REF!*0.9</f>
        <v>#REF!</v>
      </c>
      <c r="I10" s="8" t="e">
        <f>'C завтраками| Bed and breakfast'!#REF!*0.9</f>
        <v>#REF!</v>
      </c>
      <c r="J10" s="8" t="e">
        <f>'C завтраками| Bed and breakfast'!#REF!*0.9</f>
        <v>#REF!</v>
      </c>
    </row>
    <row r="11" spans="1:10" s="53" customFormat="1" x14ac:dyDescent="0.2">
      <c r="A11" s="180">
        <v>2</v>
      </c>
      <c r="B11" s="8" t="e">
        <f>'C завтраками| Bed and breakfast'!#REF!*0.9</f>
        <v>#REF!</v>
      </c>
      <c r="C11" s="8" t="e">
        <f>'C завтраками| Bed and breakfast'!#REF!*0.9</f>
        <v>#REF!</v>
      </c>
      <c r="D11" s="8" t="e">
        <f>'C завтраками| Bed and breakfast'!#REF!*0.9</f>
        <v>#REF!</v>
      </c>
      <c r="E11" s="8" t="e">
        <f>'C завтраками| Bed and breakfast'!#REF!*0.9</f>
        <v>#REF!</v>
      </c>
      <c r="F11" s="8" t="e">
        <f>'C завтраками| Bed and breakfast'!#REF!*0.9</f>
        <v>#REF!</v>
      </c>
      <c r="G11" s="8" t="e">
        <f>'C завтраками| Bed and breakfast'!#REF!*0.9</f>
        <v>#REF!</v>
      </c>
      <c r="H11" s="8" t="e">
        <f>'C завтраками| Bed and breakfast'!#REF!*0.9</f>
        <v>#REF!</v>
      </c>
      <c r="I11" s="8" t="e">
        <f>'C завтраками| Bed and breakfast'!#REF!*0.9</f>
        <v>#REF!</v>
      </c>
      <c r="J11" s="8" t="e">
        <f>'C завтраками| Bed and breakfast'!#REF!*0.9</f>
        <v>#REF!</v>
      </c>
    </row>
    <row r="12" spans="1:10" s="53" customFormat="1" x14ac:dyDescent="0.2">
      <c r="A12" s="42" t="s">
        <v>84</v>
      </c>
      <c r="B12" s="8"/>
      <c r="C12" s="8"/>
      <c r="D12" s="8"/>
      <c r="E12" s="8"/>
      <c r="F12" s="8"/>
      <c r="G12" s="8"/>
      <c r="H12" s="8"/>
      <c r="I12" s="8"/>
      <c r="J12" s="8"/>
    </row>
    <row r="13" spans="1:10" s="53" customFormat="1" x14ac:dyDescent="0.2">
      <c r="A13" s="88">
        <f>A7</f>
        <v>1</v>
      </c>
      <c r="B13" s="8" t="e">
        <f>'C завтраками| Bed and breakfast'!#REF!*0.9</f>
        <v>#REF!</v>
      </c>
      <c r="C13" s="8" t="e">
        <f>'C завтраками| Bed and breakfast'!#REF!*0.9</f>
        <v>#REF!</v>
      </c>
      <c r="D13" s="8" t="e">
        <f>'C завтраками| Bed and breakfast'!#REF!*0.9</f>
        <v>#REF!</v>
      </c>
      <c r="E13" s="8" t="e">
        <f>'C завтраками| Bed and breakfast'!#REF!*0.9</f>
        <v>#REF!</v>
      </c>
      <c r="F13" s="8" t="e">
        <f>'C завтраками| Bed and breakfast'!#REF!*0.9</f>
        <v>#REF!</v>
      </c>
      <c r="G13" s="8" t="e">
        <f>'C завтраками| Bed and breakfast'!#REF!*0.9</f>
        <v>#REF!</v>
      </c>
      <c r="H13" s="8" t="e">
        <f>'C завтраками| Bed and breakfast'!#REF!*0.9</f>
        <v>#REF!</v>
      </c>
      <c r="I13" s="8" t="e">
        <f>'C завтраками| Bed and breakfast'!#REF!*0.9</f>
        <v>#REF!</v>
      </c>
      <c r="J13" s="8" t="e">
        <f>'C завтраками| Bed and breakfast'!#REF!*0.9</f>
        <v>#REF!</v>
      </c>
    </row>
    <row r="14" spans="1:10" s="53" customFormat="1" x14ac:dyDescent="0.2">
      <c r="A14" s="88">
        <f>A8</f>
        <v>2</v>
      </c>
      <c r="B14" s="8" t="e">
        <f>'C завтраками| Bed and breakfast'!#REF!*0.9</f>
        <v>#REF!</v>
      </c>
      <c r="C14" s="8" t="e">
        <f>'C завтраками| Bed and breakfast'!#REF!*0.9</f>
        <v>#REF!</v>
      </c>
      <c r="D14" s="8" t="e">
        <f>'C завтраками| Bed and breakfast'!#REF!*0.9</f>
        <v>#REF!</v>
      </c>
      <c r="E14" s="8" t="e">
        <f>'C завтраками| Bed and breakfast'!#REF!*0.9</f>
        <v>#REF!</v>
      </c>
      <c r="F14" s="8" t="e">
        <f>'C завтраками| Bed and breakfast'!#REF!*0.9</f>
        <v>#REF!</v>
      </c>
      <c r="G14" s="8" t="e">
        <f>'C завтраками| Bed and breakfast'!#REF!*0.9</f>
        <v>#REF!</v>
      </c>
      <c r="H14" s="8" t="e">
        <f>'C завтраками| Bed and breakfast'!#REF!*0.9</f>
        <v>#REF!</v>
      </c>
      <c r="I14" s="8" t="e">
        <f>'C завтраками| Bed and breakfast'!#REF!*0.9</f>
        <v>#REF!</v>
      </c>
      <c r="J14" s="8" t="e">
        <f>'C завтраками| Bed and breakfast'!#REF!*0.9</f>
        <v>#REF!</v>
      </c>
    </row>
    <row r="15" spans="1:10" s="53" customFormat="1" x14ac:dyDescent="0.2">
      <c r="A15" s="42" t="s">
        <v>85</v>
      </c>
      <c r="B15" s="8"/>
      <c r="C15" s="8"/>
      <c r="D15" s="8"/>
      <c r="E15" s="8"/>
      <c r="F15" s="8"/>
      <c r="G15" s="8"/>
      <c r="H15" s="8"/>
      <c r="I15" s="8"/>
      <c r="J15" s="8"/>
    </row>
    <row r="16" spans="1:10" s="53" customFormat="1" x14ac:dyDescent="0.2">
      <c r="A16" s="88">
        <f>A7</f>
        <v>1</v>
      </c>
      <c r="B16" s="8" t="e">
        <f>'C завтраками| Bed and breakfast'!#REF!*0.9</f>
        <v>#REF!</v>
      </c>
      <c r="C16" s="8" t="e">
        <f>'C завтраками| Bed and breakfast'!#REF!*0.9</f>
        <v>#REF!</v>
      </c>
      <c r="D16" s="8" t="e">
        <f>'C завтраками| Bed and breakfast'!#REF!*0.9</f>
        <v>#REF!</v>
      </c>
      <c r="E16" s="8" t="e">
        <f>'C завтраками| Bed and breakfast'!#REF!*0.9</f>
        <v>#REF!</v>
      </c>
      <c r="F16" s="8" t="e">
        <f>'C завтраками| Bed and breakfast'!#REF!*0.9</f>
        <v>#REF!</v>
      </c>
      <c r="G16" s="8" t="e">
        <f>'C завтраками| Bed and breakfast'!#REF!*0.9</f>
        <v>#REF!</v>
      </c>
      <c r="H16" s="8" t="e">
        <f>'C завтраками| Bed and breakfast'!#REF!*0.9</f>
        <v>#REF!</v>
      </c>
      <c r="I16" s="8" t="e">
        <f>'C завтраками| Bed and breakfast'!#REF!*0.9</f>
        <v>#REF!</v>
      </c>
      <c r="J16" s="8" t="e">
        <f>'C завтраками| Bed and breakfast'!#REF!*0.9</f>
        <v>#REF!</v>
      </c>
    </row>
    <row r="17" spans="1:10" s="53" customFormat="1" x14ac:dyDescent="0.2">
      <c r="A17" s="88">
        <f>A8</f>
        <v>2</v>
      </c>
      <c r="B17" s="8" t="e">
        <f>'C завтраками| Bed and breakfast'!#REF!*0.9</f>
        <v>#REF!</v>
      </c>
      <c r="C17" s="8" t="e">
        <f>'C завтраками| Bed and breakfast'!#REF!*0.9</f>
        <v>#REF!</v>
      </c>
      <c r="D17" s="8" t="e">
        <f>'C завтраками| Bed and breakfast'!#REF!*0.9</f>
        <v>#REF!</v>
      </c>
      <c r="E17" s="8" t="e">
        <f>'C завтраками| Bed and breakfast'!#REF!*0.9</f>
        <v>#REF!</v>
      </c>
      <c r="F17" s="8" t="e">
        <f>'C завтраками| Bed and breakfast'!#REF!*0.9</f>
        <v>#REF!</v>
      </c>
      <c r="G17" s="8" t="e">
        <f>'C завтраками| Bed and breakfast'!#REF!*0.9</f>
        <v>#REF!</v>
      </c>
      <c r="H17" s="8" t="e">
        <f>'C завтраками| Bed and breakfast'!#REF!*0.9</f>
        <v>#REF!</v>
      </c>
      <c r="I17" s="8" t="e">
        <f>'C завтраками| Bed and breakfast'!#REF!*0.9</f>
        <v>#REF!</v>
      </c>
      <c r="J17" s="8" t="e">
        <f>'C завтраками| Bed and breakfast'!#REF!*0.9</f>
        <v>#REF!</v>
      </c>
    </row>
    <row r="18" spans="1:10" s="53" customFormat="1" x14ac:dyDescent="0.2">
      <c r="A18" s="42" t="s">
        <v>86</v>
      </c>
      <c r="B18" s="8"/>
      <c r="C18" s="8"/>
      <c r="D18" s="8"/>
      <c r="E18" s="8"/>
      <c r="F18" s="8"/>
      <c r="G18" s="8"/>
      <c r="H18" s="8"/>
      <c r="I18" s="8"/>
      <c r="J18" s="8"/>
    </row>
    <row r="19" spans="1:10" s="53" customFormat="1" x14ac:dyDescent="0.2">
      <c r="A19" s="88">
        <f>A7</f>
        <v>1</v>
      </c>
      <c r="B19" s="8" t="e">
        <f>'C завтраками| Bed and breakfast'!#REF!*0.9</f>
        <v>#REF!</v>
      </c>
      <c r="C19" s="8" t="e">
        <f>'C завтраками| Bed and breakfast'!#REF!*0.9</f>
        <v>#REF!</v>
      </c>
      <c r="D19" s="8" t="e">
        <f>'C завтраками| Bed and breakfast'!#REF!*0.9</f>
        <v>#REF!</v>
      </c>
      <c r="E19" s="8" t="e">
        <f>'C завтраками| Bed and breakfast'!#REF!*0.9</f>
        <v>#REF!</v>
      </c>
      <c r="F19" s="8" t="e">
        <f>'C завтраками| Bed and breakfast'!#REF!*0.9</f>
        <v>#REF!</v>
      </c>
      <c r="G19" s="8" t="e">
        <f>'C завтраками| Bed and breakfast'!#REF!*0.9</f>
        <v>#REF!</v>
      </c>
      <c r="H19" s="8" t="e">
        <f>'C завтраками| Bed and breakfast'!#REF!*0.9</f>
        <v>#REF!</v>
      </c>
      <c r="I19" s="8" t="e">
        <f>'C завтраками| Bed and breakfast'!#REF!*0.9</f>
        <v>#REF!</v>
      </c>
      <c r="J19" s="8" t="e">
        <f>'C завтраками| Bed and breakfast'!#REF!*0.9</f>
        <v>#REF!</v>
      </c>
    </row>
    <row r="20" spans="1:10" s="53" customFormat="1" x14ac:dyDescent="0.2">
      <c r="A20" s="88">
        <f>A8</f>
        <v>2</v>
      </c>
      <c r="B20" s="8" t="e">
        <f>'C завтраками| Bed and breakfast'!#REF!*0.9</f>
        <v>#REF!</v>
      </c>
      <c r="C20" s="8" t="e">
        <f>'C завтраками| Bed and breakfast'!#REF!*0.9</f>
        <v>#REF!</v>
      </c>
      <c r="D20" s="8" t="e">
        <f>'C завтраками| Bed and breakfast'!#REF!*0.9</f>
        <v>#REF!</v>
      </c>
      <c r="E20" s="8" t="e">
        <f>'C завтраками| Bed and breakfast'!#REF!*0.9</f>
        <v>#REF!</v>
      </c>
      <c r="F20" s="8" t="e">
        <f>'C завтраками| Bed and breakfast'!#REF!*0.9</f>
        <v>#REF!</v>
      </c>
      <c r="G20" s="8" t="e">
        <f>'C завтраками| Bed and breakfast'!#REF!*0.9</f>
        <v>#REF!</v>
      </c>
      <c r="H20" s="8" t="e">
        <f>'C завтраками| Bed and breakfast'!#REF!*0.9</f>
        <v>#REF!</v>
      </c>
      <c r="I20" s="8" t="e">
        <f>'C завтраками| Bed and breakfast'!#REF!*0.9</f>
        <v>#REF!</v>
      </c>
      <c r="J20" s="8" t="e">
        <f>'C завтраками| Bed and breakfast'!#REF!*0.9</f>
        <v>#REF!</v>
      </c>
    </row>
    <row r="21" spans="1:10" s="53" customFormat="1" x14ac:dyDescent="0.2">
      <c r="A21" s="42" t="s">
        <v>87</v>
      </c>
      <c r="B21" s="8"/>
      <c r="C21" s="8"/>
      <c r="D21" s="8"/>
      <c r="E21" s="8"/>
      <c r="F21" s="8"/>
      <c r="G21" s="8"/>
      <c r="H21" s="8"/>
      <c r="I21" s="8"/>
      <c r="J21" s="8"/>
    </row>
    <row r="22" spans="1:10" s="53" customFormat="1" x14ac:dyDescent="0.2">
      <c r="A22" s="88" t="s">
        <v>88</v>
      </c>
      <c r="B22" s="8" t="e">
        <f>'C завтраками| Bed and breakfast'!#REF!*0.9</f>
        <v>#REF!</v>
      </c>
      <c r="C22" s="8" t="e">
        <f>'C завтраками| Bed and breakfast'!#REF!*0.9</f>
        <v>#REF!</v>
      </c>
      <c r="D22" s="8" t="e">
        <f>'C завтраками| Bed and breakfast'!#REF!*0.9</f>
        <v>#REF!</v>
      </c>
      <c r="E22" s="8" t="e">
        <f>'C завтраками| Bed and breakfast'!#REF!*0.9</f>
        <v>#REF!</v>
      </c>
      <c r="F22" s="8" t="e">
        <f>'C завтраками| Bed and breakfast'!#REF!*0.9</f>
        <v>#REF!</v>
      </c>
      <c r="G22" s="8" t="e">
        <f>'C завтраками| Bed and breakfast'!#REF!*0.9</f>
        <v>#REF!</v>
      </c>
      <c r="H22" s="8" t="e">
        <f>'C завтраками| Bed and breakfast'!#REF!*0.9</f>
        <v>#REF!</v>
      </c>
      <c r="I22" s="8" t="e">
        <f>'C завтраками| Bed and breakfast'!#REF!*0.9</f>
        <v>#REF!</v>
      </c>
      <c r="J22" s="8" t="e">
        <f>'C завтраками| Bed and breakfast'!#REF!*0.9</f>
        <v>#REF!</v>
      </c>
    </row>
    <row r="23" spans="1:10" s="53" customFormat="1" ht="22.15" customHeight="1" x14ac:dyDescent="0.2">
      <c r="A23" s="89"/>
    </row>
    <row r="24" spans="1:10" s="50" customFormat="1" ht="120" x14ac:dyDescent="0.2">
      <c r="A24" s="156" t="s">
        <v>239</v>
      </c>
    </row>
    <row r="25" spans="1:10" s="50" customFormat="1" x14ac:dyDescent="0.2">
      <c r="A25" s="169" t="s">
        <v>71</v>
      </c>
    </row>
    <row r="26" spans="1:10" s="50" customFormat="1" x14ac:dyDescent="0.2">
      <c r="A26" s="144" t="s">
        <v>71</v>
      </c>
    </row>
    <row r="27" spans="1:10" x14ac:dyDescent="0.2">
      <c r="A27" s="57" t="s">
        <v>283</v>
      </c>
    </row>
    <row r="28" spans="1:10" x14ac:dyDescent="0.2">
      <c r="A28" s="57" t="s">
        <v>284</v>
      </c>
    </row>
    <row r="29" spans="1:10" ht="10.7" customHeight="1" x14ac:dyDescent="0.2">
      <c r="A29" s="144" t="s">
        <v>66</v>
      </c>
    </row>
    <row r="30" spans="1:10" ht="13.35" customHeight="1" x14ac:dyDescent="0.2">
      <c r="A30" s="207" t="s">
        <v>78</v>
      </c>
    </row>
    <row r="31" spans="1:10" x14ac:dyDescent="0.2">
      <c r="A31" s="208" t="s">
        <v>67</v>
      </c>
    </row>
    <row r="32" spans="1:10" x14ac:dyDescent="0.2">
      <c r="A32" s="208" t="s">
        <v>68</v>
      </c>
    </row>
    <row r="33" spans="1:1" ht="24" x14ac:dyDescent="0.2">
      <c r="A33" s="209" t="s">
        <v>69</v>
      </c>
    </row>
    <row r="34" spans="1:1" ht="11.45" customHeight="1" x14ac:dyDescent="0.2">
      <c r="A34" s="210" t="s">
        <v>162</v>
      </c>
    </row>
    <row r="35" spans="1:1" ht="24" x14ac:dyDescent="0.2">
      <c r="A35" s="211" t="s">
        <v>116</v>
      </c>
    </row>
    <row r="36" spans="1:1" ht="24" x14ac:dyDescent="0.2">
      <c r="A36" s="54" t="s">
        <v>282</v>
      </c>
    </row>
    <row r="37" spans="1:1" x14ac:dyDescent="0.2">
      <c r="A37" s="59"/>
    </row>
    <row r="38" spans="1:1" ht="25.5" x14ac:dyDescent="0.2">
      <c r="A38" s="157" t="s">
        <v>285</v>
      </c>
    </row>
    <row r="39" spans="1:1" ht="45" x14ac:dyDescent="0.2">
      <c r="A39" s="201" t="s">
        <v>226</v>
      </c>
    </row>
    <row r="40" spans="1:1" ht="22.5" x14ac:dyDescent="0.2">
      <c r="A40" s="201" t="s">
        <v>277</v>
      </c>
    </row>
    <row r="41" spans="1:1" ht="22.5" x14ac:dyDescent="0.2">
      <c r="A41" s="201" t="s">
        <v>278</v>
      </c>
    </row>
    <row r="42" spans="1:1" ht="33.75" x14ac:dyDescent="0.2">
      <c r="A42" s="201" t="s">
        <v>279</v>
      </c>
    </row>
    <row r="43" spans="1:1" ht="22.5" x14ac:dyDescent="0.2">
      <c r="A43" s="201" t="s">
        <v>280</v>
      </c>
    </row>
    <row r="44" spans="1:1" ht="22.5" x14ac:dyDescent="0.2">
      <c r="A44" s="201" t="s">
        <v>281</v>
      </c>
    </row>
    <row r="45" spans="1:1" ht="56.25" x14ac:dyDescent="0.2">
      <c r="A45" s="212" t="s">
        <v>286</v>
      </c>
    </row>
    <row r="46" spans="1:1" ht="78.75" x14ac:dyDescent="0.2">
      <c r="A46" s="212" t="s">
        <v>287</v>
      </c>
    </row>
    <row r="47" spans="1:1" ht="31.5" x14ac:dyDescent="0.2">
      <c r="A47" s="113" t="s">
        <v>99</v>
      </c>
    </row>
    <row r="48" spans="1:1" ht="42.75" x14ac:dyDescent="0.2">
      <c r="A48" s="108" t="s">
        <v>96</v>
      </c>
    </row>
    <row r="49" spans="1:1" ht="21" x14ac:dyDescent="0.2">
      <c r="A49" s="66" t="s">
        <v>97</v>
      </c>
    </row>
    <row r="50" spans="1:1" x14ac:dyDescent="0.2">
      <c r="A50" s="68"/>
    </row>
    <row r="51" spans="1:1" x14ac:dyDescent="0.2">
      <c r="A51" s="69" t="s">
        <v>70</v>
      </c>
    </row>
    <row r="52" spans="1:1" ht="24" x14ac:dyDescent="0.2">
      <c r="A52" s="70" t="s">
        <v>76</v>
      </c>
    </row>
    <row r="53" spans="1:1" ht="24" x14ac:dyDescent="0.2">
      <c r="A53" s="70" t="s">
        <v>77</v>
      </c>
    </row>
    <row r="54" spans="1:1" x14ac:dyDescent="0.2">
      <c r="A54" s="68"/>
    </row>
  </sheetData>
  <mergeCells count="1">
    <mergeCell ref="A1:A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Лист36"/>
  <dimension ref="A1:C53"/>
  <sheetViews>
    <sheetView zoomScale="90" zoomScaleNormal="90" workbookViewId="0">
      <selection activeCell="B1" sqref="B1:B1048576"/>
    </sheetView>
  </sheetViews>
  <sheetFormatPr defaultColWidth="8.7109375" defaultRowHeight="12.75" x14ac:dyDescent="0.2"/>
  <cols>
    <col min="1" max="1" width="82.5703125" style="55" customWidth="1"/>
    <col min="2" max="2" width="0" style="55" hidden="1" customWidth="1"/>
    <col min="3" max="16384" width="8.7109375" style="55"/>
  </cols>
  <sheetData>
    <row r="1" spans="1:3" x14ac:dyDescent="0.2">
      <c r="A1" s="122" t="s">
        <v>112</v>
      </c>
    </row>
    <row r="2" spans="1:3" x14ac:dyDescent="0.2">
      <c r="A2" s="98" t="s">
        <v>64</v>
      </c>
      <c r="B2" s="101" t="e">
        <f>'Осенние Каникулы|FIT15'!#REF!</f>
        <v>#REF!</v>
      </c>
      <c r="C2" s="101" t="e">
        <f>'Осенние Каникулы|FIT15'!#REF!</f>
        <v>#REF!</v>
      </c>
    </row>
    <row r="3" spans="1:3" x14ac:dyDescent="0.2">
      <c r="A3" s="98"/>
      <c r="B3" s="101" t="e">
        <f>'Осенние Каникулы|FIT15'!#REF!</f>
        <v>#REF!</v>
      </c>
      <c r="C3" s="101" t="e">
        <f>'Осенние Каникулы|FIT15'!#REF!</f>
        <v>#REF!</v>
      </c>
    </row>
    <row r="4" spans="1:3" x14ac:dyDescent="0.2">
      <c r="A4" s="42" t="s">
        <v>83</v>
      </c>
    </row>
    <row r="5" spans="1:3" s="52" customFormat="1" ht="12" x14ac:dyDescent="0.2">
      <c r="A5" s="88">
        <v>1</v>
      </c>
      <c r="B5" s="42" t="e">
        <f>'Осенние Каникулы|FIT15'!#REF!</f>
        <v>#REF!</v>
      </c>
      <c r="C5" s="42" t="e">
        <f>'Осенние Каникулы|FIT15'!#REF!</f>
        <v>#REF!</v>
      </c>
    </row>
    <row r="6" spans="1:3" s="53" customFormat="1" ht="12" x14ac:dyDescent="0.2">
      <c r="A6" s="88">
        <v>2</v>
      </c>
      <c r="B6" s="42" t="e">
        <f>'Осенние Каникулы|FIT15'!#REF!</f>
        <v>#REF!</v>
      </c>
      <c r="C6" s="42" t="e">
        <f>'Осенние Каникулы|FIT15'!#REF!</f>
        <v>#REF!</v>
      </c>
    </row>
    <row r="7" spans="1:3" s="53" customFormat="1" ht="12" x14ac:dyDescent="0.2">
      <c r="A7" s="42" t="s">
        <v>84</v>
      </c>
      <c r="B7" s="42"/>
      <c r="C7" s="42"/>
    </row>
    <row r="8" spans="1:3" s="53" customFormat="1" ht="12" x14ac:dyDescent="0.2">
      <c r="A8" s="88">
        <f>A5</f>
        <v>1</v>
      </c>
      <c r="B8" s="42" t="e">
        <f>'Осенние Каникулы|FIT15'!#REF!</f>
        <v>#REF!</v>
      </c>
      <c r="C8" s="42" t="e">
        <f>'Осенние Каникулы|FIT15'!#REF!</f>
        <v>#REF!</v>
      </c>
    </row>
    <row r="9" spans="1:3" s="53" customFormat="1" ht="12" x14ac:dyDescent="0.2">
      <c r="A9" s="88">
        <f>A6</f>
        <v>2</v>
      </c>
      <c r="B9" s="42" t="e">
        <f>'Осенние Каникулы|FIT15'!#REF!</f>
        <v>#REF!</v>
      </c>
      <c r="C9" s="42" t="e">
        <f>'Осенние Каникулы|FIT15'!#REF!</f>
        <v>#REF!</v>
      </c>
    </row>
    <row r="10" spans="1:3" s="53" customFormat="1" ht="12" x14ac:dyDescent="0.2">
      <c r="A10" s="42" t="s">
        <v>85</v>
      </c>
      <c r="B10" s="42"/>
      <c r="C10" s="42"/>
    </row>
    <row r="11" spans="1:3" s="53" customFormat="1" ht="12" x14ac:dyDescent="0.2">
      <c r="A11" s="88">
        <f>A5</f>
        <v>1</v>
      </c>
      <c r="B11" s="42" t="e">
        <f>'Осенние Каникулы|FIT15'!#REF!</f>
        <v>#REF!</v>
      </c>
      <c r="C11" s="42" t="e">
        <f>'Осенние Каникулы|FIT15'!#REF!</f>
        <v>#REF!</v>
      </c>
    </row>
    <row r="12" spans="1:3" s="53" customFormat="1" ht="12" x14ac:dyDescent="0.2">
      <c r="A12" s="88">
        <f>A6</f>
        <v>2</v>
      </c>
      <c r="B12" s="42" t="e">
        <f>'Осенние Каникулы|FIT15'!#REF!</f>
        <v>#REF!</v>
      </c>
      <c r="C12" s="42" t="e">
        <f>'Осенние Каникулы|FIT15'!#REF!</f>
        <v>#REF!</v>
      </c>
    </row>
    <row r="13" spans="1:3" s="53" customFormat="1" ht="12" x14ac:dyDescent="0.2">
      <c r="A13" s="42" t="s">
        <v>86</v>
      </c>
      <c r="B13" s="42"/>
      <c r="C13" s="42"/>
    </row>
    <row r="14" spans="1:3" s="53" customFormat="1" ht="12" x14ac:dyDescent="0.2">
      <c r="A14" s="88">
        <f>A5</f>
        <v>1</v>
      </c>
      <c r="B14" s="42" t="e">
        <f>'Осенние Каникулы|FIT15'!#REF!</f>
        <v>#REF!</v>
      </c>
      <c r="C14" s="42" t="e">
        <f>'Осенние Каникулы|FIT15'!#REF!</f>
        <v>#REF!</v>
      </c>
    </row>
    <row r="15" spans="1:3" s="53" customFormat="1" ht="12" x14ac:dyDescent="0.2">
      <c r="A15" s="88">
        <f>A6</f>
        <v>2</v>
      </c>
      <c r="B15" s="42" t="e">
        <f>'Осенние Каникулы|FIT15'!#REF!</f>
        <v>#REF!</v>
      </c>
      <c r="C15" s="42" t="e">
        <f>'Осенние Каникулы|FIT15'!#REF!</f>
        <v>#REF!</v>
      </c>
    </row>
    <row r="16" spans="1:3" s="53" customFormat="1" ht="12" x14ac:dyDescent="0.2">
      <c r="A16" s="42" t="s">
        <v>87</v>
      </c>
      <c r="B16" s="42"/>
      <c r="C16" s="42"/>
    </row>
    <row r="17" spans="1:3" s="50" customFormat="1" ht="12" x14ac:dyDescent="0.2">
      <c r="A17" s="88" t="s">
        <v>88</v>
      </c>
      <c r="B17" s="42" t="e">
        <f>'Осенние Каникулы|FIT15'!#REF!</f>
        <v>#REF!</v>
      </c>
      <c r="C17" s="42" t="e">
        <f>'Осенние Каникулы|FIT15'!#REF!</f>
        <v>#REF!</v>
      </c>
    </row>
    <row r="18" spans="1:3" s="50" customFormat="1" ht="10.35" customHeight="1" x14ac:dyDescent="0.2">
      <c r="A18" s="116"/>
    </row>
    <row r="19" spans="1:3" ht="150" customHeight="1" x14ac:dyDescent="0.2">
      <c r="A19" s="156" t="s">
        <v>170</v>
      </c>
    </row>
    <row r="20" spans="1:3" x14ac:dyDescent="0.2">
      <c r="A20" s="144" t="s">
        <v>71</v>
      </c>
    </row>
    <row r="21" spans="1:3" x14ac:dyDescent="0.2">
      <c r="A21" s="61" t="s">
        <v>169</v>
      </c>
    </row>
    <row r="22" spans="1:3" x14ac:dyDescent="0.2">
      <c r="A22" s="61" t="s">
        <v>163</v>
      </c>
    </row>
    <row r="23" spans="1:3" x14ac:dyDescent="0.2">
      <c r="A23" s="62"/>
    </row>
    <row r="24" spans="1:3" x14ac:dyDescent="0.2">
      <c r="A24" s="144" t="s">
        <v>66</v>
      </c>
    </row>
    <row r="26" spans="1:3" x14ac:dyDescent="0.2">
      <c r="A26" s="63" t="s">
        <v>78</v>
      </c>
    </row>
    <row r="27" spans="1:3" x14ac:dyDescent="0.2">
      <c r="A27" s="43" t="s">
        <v>67</v>
      </c>
    </row>
    <row r="28" spans="1:3" x14ac:dyDescent="0.2">
      <c r="A28" s="43" t="s">
        <v>89</v>
      </c>
    </row>
    <row r="29" spans="1:3" x14ac:dyDescent="0.2">
      <c r="A29" s="43" t="s">
        <v>68</v>
      </c>
    </row>
    <row r="30" spans="1:3" ht="24.6" customHeight="1" x14ac:dyDescent="0.2">
      <c r="A30" s="46" t="s">
        <v>69</v>
      </c>
    </row>
    <row r="31" spans="1:3" x14ac:dyDescent="0.2">
      <c r="A31" s="159" t="s">
        <v>162</v>
      </c>
    </row>
    <row r="32" spans="1:3" ht="24" x14ac:dyDescent="0.2">
      <c r="A32" s="46" t="s">
        <v>116</v>
      </c>
    </row>
    <row r="33" spans="1:1" x14ac:dyDescent="0.2">
      <c r="A33" s="59"/>
    </row>
    <row r="34" spans="1:1" ht="25.5" x14ac:dyDescent="0.2">
      <c r="A34" s="157" t="s">
        <v>168</v>
      </c>
    </row>
    <row r="35" spans="1:1" ht="31.5" x14ac:dyDescent="0.2">
      <c r="A35" s="121" t="s">
        <v>165</v>
      </c>
    </row>
    <row r="36" spans="1:1" ht="33" customHeight="1" x14ac:dyDescent="0.2">
      <c r="A36" s="121" t="s">
        <v>164</v>
      </c>
    </row>
    <row r="37" spans="1:1" ht="42" x14ac:dyDescent="0.2">
      <c r="A37" s="121" t="s">
        <v>166</v>
      </c>
    </row>
    <row r="38" spans="1:1" ht="31.5" x14ac:dyDescent="0.2">
      <c r="A38" s="121" t="s">
        <v>167</v>
      </c>
    </row>
    <row r="39" spans="1:1" x14ac:dyDescent="0.2">
      <c r="A39" s="134" t="s">
        <v>174</v>
      </c>
    </row>
    <row r="40" spans="1:1" ht="21" x14ac:dyDescent="0.2">
      <c r="A40" s="134" t="s">
        <v>175</v>
      </c>
    </row>
    <row r="41" spans="1:1" ht="31.5" x14ac:dyDescent="0.2">
      <c r="A41" s="121" t="s">
        <v>176</v>
      </c>
    </row>
    <row r="42" spans="1:1" ht="31.5" x14ac:dyDescent="0.2">
      <c r="A42" s="121" t="s">
        <v>177</v>
      </c>
    </row>
    <row r="43" spans="1:1" ht="42" x14ac:dyDescent="0.2">
      <c r="A43" s="121" t="s">
        <v>178</v>
      </c>
    </row>
    <row r="44" spans="1:1" ht="42" x14ac:dyDescent="0.2">
      <c r="A44" s="121" t="s">
        <v>179</v>
      </c>
    </row>
    <row r="45" spans="1:1" ht="42" x14ac:dyDescent="0.2">
      <c r="A45" s="113" t="s">
        <v>99</v>
      </c>
    </row>
    <row r="46" spans="1:1" ht="21" x14ac:dyDescent="0.2">
      <c r="A46" s="140" t="s">
        <v>95</v>
      </c>
    </row>
    <row r="47" spans="1:1" ht="42.75" x14ac:dyDescent="0.2">
      <c r="A47" s="108" t="s">
        <v>96</v>
      </c>
    </row>
    <row r="48" spans="1:1" ht="21" x14ac:dyDescent="0.2">
      <c r="A48" s="66" t="s">
        <v>97</v>
      </c>
    </row>
    <row r="49" spans="1:1" x14ac:dyDescent="0.2">
      <c r="A49" s="68"/>
    </row>
    <row r="50" spans="1:1" x14ac:dyDescent="0.2">
      <c r="A50" s="69" t="s">
        <v>70</v>
      </c>
    </row>
    <row r="51" spans="1:1" ht="24" x14ac:dyDescent="0.2">
      <c r="A51" s="70" t="s">
        <v>76</v>
      </c>
    </row>
    <row r="52" spans="1:1" ht="24" x14ac:dyDescent="0.2">
      <c r="A52" s="70" t="s">
        <v>77</v>
      </c>
    </row>
    <row r="53" spans="1:1" x14ac:dyDescent="0.2">
      <c r="A53" s="67"/>
    </row>
  </sheetData>
  <pageMargins left="0.7" right="0.7" top="0.75" bottom="0.75" header="0.3" footer="0.3"/>
  <pageSetup paperSize="9"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46"/>
  <sheetViews>
    <sheetView topLeftCell="J1" workbookViewId="0">
      <selection activeCell="V26" sqref="V26"/>
    </sheetView>
  </sheetViews>
  <sheetFormatPr defaultColWidth="9" defaultRowHeight="12" x14ac:dyDescent="0.2"/>
  <cols>
    <col min="1" max="1" width="84.5703125" style="48" customWidth="1"/>
    <col min="2" max="28" width="9" style="48" customWidth="1"/>
    <col min="29" max="16384" width="9" style="48"/>
  </cols>
  <sheetData>
    <row r="1" spans="1:30" s="51" customFormat="1" ht="12" customHeight="1" x14ac:dyDescent="0.2">
      <c r="A1" s="228" t="s">
        <v>82</v>
      </c>
    </row>
    <row r="2" spans="1:30" s="51" customFormat="1" ht="12" customHeight="1" x14ac:dyDescent="0.2">
      <c r="A2" s="228"/>
    </row>
    <row r="3" spans="1:30" s="51" customFormat="1" ht="11.1" customHeight="1" x14ac:dyDescent="0.2">
      <c r="A3" s="97" t="s">
        <v>109</v>
      </c>
    </row>
    <row r="4" spans="1:30" s="52" customFormat="1" ht="32.1" customHeight="1" x14ac:dyDescent="0.2">
      <c r="A4" s="98" t="s">
        <v>64</v>
      </c>
      <c r="B4" s="92" t="e">
        <f>'C завтраками| Bed and breakfast'!#REF!</f>
        <v>#REF!</v>
      </c>
      <c r="C4" s="92" t="e">
        <f>'C завтраками| Bed and breakfast'!#REF!</f>
        <v>#REF!</v>
      </c>
      <c r="D4" s="92" t="e">
        <f>'C завтраками| Bed and breakfast'!#REF!</f>
        <v>#REF!</v>
      </c>
      <c r="E4" s="92" t="e">
        <f>'C завтраками| Bed and breakfast'!#REF!</f>
        <v>#REF!</v>
      </c>
      <c r="F4" s="92" t="e">
        <f>'C завтраками| Bed and breakfast'!#REF!</f>
        <v>#REF!</v>
      </c>
      <c r="G4" s="92" t="e">
        <f>'C завтраками| Bed and breakfast'!#REF!</f>
        <v>#REF!</v>
      </c>
      <c r="H4" s="92" t="e">
        <f>'C завтраками| Bed and breakfast'!#REF!</f>
        <v>#REF!</v>
      </c>
      <c r="I4" s="92" t="e">
        <f>'C завтраками| Bed and breakfast'!#REF!</f>
        <v>#REF!</v>
      </c>
      <c r="J4" s="92" t="e">
        <f>'C завтраками| Bed and breakfast'!#REF!</f>
        <v>#REF!</v>
      </c>
      <c r="K4" s="92" t="e">
        <f>'C завтраками| Bed and breakfast'!#REF!</f>
        <v>#REF!</v>
      </c>
      <c r="L4" s="92" t="e">
        <f>'C завтраками| Bed and breakfast'!#REF!</f>
        <v>#REF!</v>
      </c>
      <c r="M4" s="92" t="e">
        <f>'C завтраками| Bed and breakfast'!#REF!</f>
        <v>#REF!</v>
      </c>
      <c r="N4" s="92" t="e">
        <f>'C завтраками| Bed and breakfast'!#REF!</f>
        <v>#REF!</v>
      </c>
      <c r="O4" s="92" t="e">
        <f>'C завтраками| Bed and breakfast'!#REF!</f>
        <v>#REF!</v>
      </c>
      <c r="P4" s="92" t="e">
        <f>'C завтраками| Bed and breakfast'!#REF!</f>
        <v>#REF!</v>
      </c>
      <c r="Q4" s="92" t="e">
        <f>'C завтраками| Bed and breakfast'!#REF!</f>
        <v>#REF!</v>
      </c>
      <c r="R4" s="92" t="e">
        <f>'C завтраками| Bed and breakfast'!#REF!</f>
        <v>#REF!</v>
      </c>
      <c r="S4" s="92" t="e">
        <f>'C завтраками| Bed and breakfast'!#REF!</f>
        <v>#REF!</v>
      </c>
      <c r="T4" s="92" t="e">
        <f>'C завтраками| Bed and breakfast'!#REF!</f>
        <v>#REF!</v>
      </c>
      <c r="U4" s="92" t="e">
        <f>'C завтраками| Bed and breakfast'!#REF!</f>
        <v>#REF!</v>
      </c>
      <c r="V4" s="92" t="e">
        <f>'C завтраками| Bed and breakfast'!#REF!</f>
        <v>#REF!</v>
      </c>
      <c r="W4" s="92" t="e">
        <f>'C завтраками| Bed and breakfast'!#REF!</f>
        <v>#REF!</v>
      </c>
      <c r="X4" s="92" t="e">
        <f>'C завтраками| Bed and breakfast'!#REF!</f>
        <v>#REF!</v>
      </c>
      <c r="Y4" s="92" t="e">
        <f>'C завтраками| Bed and breakfast'!#REF!</f>
        <v>#REF!</v>
      </c>
      <c r="Z4" s="92" t="e">
        <f>'C завтраками| Bed and breakfast'!#REF!</f>
        <v>#REF!</v>
      </c>
      <c r="AA4" s="92" t="e">
        <f>'C завтраками| Bed and breakfast'!#REF!</f>
        <v>#REF!</v>
      </c>
      <c r="AB4" s="92" t="e">
        <f>'C завтраками| Bed and breakfast'!#REF!</f>
        <v>#REF!</v>
      </c>
      <c r="AC4" s="92" t="e">
        <f>'C завтраками| Bed and breakfast'!#REF!</f>
        <v>#REF!</v>
      </c>
      <c r="AD4" s="92" t="e">
        <f>'C завтраками| Bed and breakfast'!#REF!</f>
        <v>#REF!</v>
      </c>
    </row>
    <row r="5" spans="1:30" s="53" customFormat="1" ht="21.95" customHeight="1" x14ac:dyDescent="0.2">
      <c r="A5" s="98"/>
      <c r="B5" s="92" t="e">
        <f>'C завтраками| Bed and breakfast'!#REF!</f>
        <v>#REF!</v>
      </c>
      <c r="C5" s="92" t="e">
        <f>'C завтраками| Bed and breakfast'!#REF!</f>
        <v>#REF!</v>
      </c>
      <c r="D5" s="92" t="e">
        <f>'C завтраками| Bed and breakfast'!#REF!</f>
        <v>#REF!</v>
      </c>
      <c r="E5" s="92" t="e">
        <f>'C завтраками| Bed and breakfast'!#REF!</f>
        <v>#REF!</v>
      </c>
      <c r="F5" s="92" t="e">
        <f>'C завтраками| Bed and breakfast'!#REF!</f>
        <v>#REF!</v>
      </c>
      <c r="G5" s="92" t="e">
        <f>'C завтраками| Bed and breakfast'!#REF!</f>
        <v>#REF!</v>
      </c>
      <c r="H5" s="92" t="e">
        <f>'C завтраками| Bed and breakfast'!#REF!</f>
        <v>#REF!</v>
      </c>
      <c r="I5" s="92" t="e">
        <f>'C завтраками| Bed and breakfast'!#REF!</f>
        <v>#REF!</v>
      </c>
      <c r="J5" s="92" t="e">
        <f>'C завтраками| Bed and breakfast'!#REF!</f>
        <v>#REF!</v>
      </c>
      <c r="K5" s="92" t="e">
        <f>'C завтраками| Bed and breakfast'!#REF!</f>
        <v>#REF!</v>
      </c>
      <c r="L5" s="92" t="e">
        <f>'C завтраками| Bed and breakfast'!#REF!</f>
        <v>#REF!</v>
      </c>
      <c r="M5" s="92" t="e">
        <f>'C завтраками| Bed and breakfast'!#REF!</f>
        <v>#REF!</v>
      </c>
      <c r="N5" s="92" t="e">
        <f>'C завтраками| Bed and breakfast'!#REF!</f>
        <v>#REF!</v>
      </c>
      <c r="O5" s="92" t="e">
        <f>'C завтраками| Bed and breakfast'!#REF!</f>
        <v>#REF!</v>
      </c>
      <c r="P5" s="92" t="e">
        <f>'C завтраками| Bed and breakfast'!#REF!</f>
        <v>#REF!</v>
      </c>
      <c r="Q5" s="92" t="e">
        <f>'C завтраками| Bed and breakfast'!#REF!</f>
        <v>#REF!</v>
      </c>
      <c r="R5" s="92" t="e">
        <f>'C завтраками| Bed and breakfast'!#REF!</f>
        <v>#REF!</v>
      </c>
      <c r="S5" s="92" t="e">
        <f>'C завтраками| Bed and breakfast'!#REF!</f>
        <v>#REF!</v>
      </c>
      <c r="T5" s="92" t="e">
        <f>'C завтраками| Bed and breakfast'!#REF!</f>
        <v>#REF!</v>
      </c>
      <c r="U5" s="92" t="e">
        <f>'C завтраками| Bed and breakfast'!#REF!</f>
        <v>#REF!</v>
      </c>
      <c r="V5" s="92" t="e">
        <f>'C завтраками| Bed and breakfast'!#REF!</f>
        <v>#REF!</v>
      </c>
      <c r="W5" s="92" t="e">
        <f>'C завтраками| Bed and breakfast'!#REF!</f>
        <v>#REF!</v>
      </c>
      <c r="X5" s="92" t="e">
        <f>'C завтраками| Bed and breakfast'!#REF!</f>
        <v>#REF!</v>
      </c>
      <c r="Y5" s="92" t="e">
        <f>'C завтраками| Bed and breakfast'!#REF!</f>
        <v>#REF!</v>
      </c>
      <c r="Z5" s="92" t="e">
        <f>'C завтраками| Bed and breakfast'!#REF!</f>
        <v>#REF!</v>
      </c>
      <c r="AA5" s="92" t="e">
        <f>'C завтраками| Bed and breakfast'!#REF!</f>
        <v>#REF!</v>
      </c>
      <c r="AB5" s="92" t="e">
        <f>'C завтраками| Bed and breakfast'!#REF!</f>
        <v>#REF!</v>
      </c>
      <c r="AC5" s="92" t="e">
        <f>'C завтраками| Bed and breakfast'!#REF!</f>
        <v>#REF!</v>
      </c>
      <c r="AD5" s="92" t="e">
        <f>'C завтраками| Bed and breakfast'!#REF!</f>
        <v>#REF!</v>
      </c>
    </row>
    <row r="6" spans="1:30" s="53" customFormat="1" x14ac:dyDescent="0.2">
      <c r="A6" s="42" t="s">
        <v>83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row>
    <row r="7" spans="1:30" s="53" customFormat="1" x14ac:dyDescent="0.2">
      <c r="A7" s="88">
        <v>1</v>
      </c>
      <c r="B7" s="42" t="e">
        <f>'C завтраками| Bed and breakfast'!#REF!*0.9</f>
        <v>#REF!</v>
      </c>
      <c r="C7" s="42" t="e">
        <f>'C завтраками| Bed and breakfast'!#REF!*0.9</f>
        <v>#REF!</v>
      </c>
      <c r="D7" s="42" t="e">
        <f>'C завтраками| Bed and breakfast'!#REF!*0.9</f>
        <v>#REF!</v>
      </c>
      <c r="E7" s="42" t="e">
        <f>'C завтраками| Bed and breakfast'!#REF!*0.9</f>
        <v>#REF!</v>
      </c>
      <c r="F7" s="42" t="e">
        <f>'C завтраками| Bed and breakfast'!#REF!*0.9</f>
        <v>#REF!</v>
      </c>
      <c r="G7" s="42" t="e">
        <f>'C завтраками| Bed and breakfast'!#REF!*0.9</f>
        <v>#REF!</v>
      </c>
      <c r="H7" s="42" t="e">
        <f>'C завтраками| Bed and breakfast'!#REF!*0.9</f>
        <v>#REF!</v>
      </c>
      <c r="I7" s="42" t="e">
        <f>'C завтраками| Bed and breakfast'!#REF!*0.9</f>
        <v>#REF!</v>
      </c>
      <c r="J7" s="42" t="e">
        <f>'C завтраками| Bed and breakfast'!#REF!*0.9</f>
        <v>#REF!</v>
      </c>
      <c r="K7" s="42" t="e">
        <f>'C завтраками| Bed and breakfast'!#REF!*0.9</f>
        <v>#REF!</v>
      </c>
      <c r="L7" s="42" t="e">
        <f>'C завтраками| Bed and breakfast'!#REF!*0.9</f>
        <v>#REF!</v>
      </c>
      <c r="M7" s="42" t="e">
        <f>'C завтраками| Bed and breakfast'!#REF!*0.9</f>
        <v>#REF!</v>
      </c>
      <c r="N7" s="42" t="e">
        <f>'C завтраками| Bed and breakfast'!#REF!*0.9</f>
        <v>#REF!</v>
      </c>
      <c r="O7" s="42" t="e">
        <f>'C завтраками| Bed and breakfast'!#REF!*0.9</f>
        <v>#REF!</v>
      </c>
      <c r="P7" s="42" t="e">
        <f>'C завтраками| Bed and breakfast'!#REF!*0.9</f>
        <v>#REF!</v>
      </c>
      <c r="Q7" s="42" t="e">
        <f>'C завтраками| Bed and breakfast'!#REF!*0.9</f>
        <v>#REF!</v>
      </c>
      <c r="R7" s="42" t="e">
        <f>'C завтраками| Bed and breakfast'!#REF!*0.9</f>
        <v>#REF!</v>
      </c>
      <c r="S7" s="42" t="e">
        <f>'C завтраками| Bed and breakfast'!#REF!*0.9</f>
        <v>#REF!</v>
      </c>
      <c r="T7" s="42" t="e">
        <f>'C завтраками| Bed and breakfast'!#REF!*0.9</f>
        <v>#REF!</v>
      </c>
      <c r="U7" s="42" t="e">
        <f>'C завтраками| Bed and breakfast'!#REF!*0.9</f>
        <v>#REF!</v>
      </c>
      <c r="V7" s="42" t="e">
        <f>'C завтраками| Bed and breakfast'!#REF!*0.9</f>
        <v>#REF!</v>
      </c>
      <c r="W7" s="42" t="e">
        <f>'C завтраками| Bed and breakfast'!#REF!*0.9</f>
        <v>#REF!</v>
      </c>
      <c r="X7" s="42" t="e">
        <f>'C завтраками| Bed and breakfast'!#REF!*0.9</f>
        <v>#REF!</v>
      </c>
      <c r="Y7" s="42" t="e">
        <f>'C завтраками| Bed and breakfast'!#REF!*0.9</f>
        <v>#REF!</v>
      </c>
      <c r="Z7" s="42" t="e">
        <f>'C завтраками| Bed and breakfast'!#REF!*0.9</f>
        <v>#REF!</v>
      </c>
      <c r="AA7" s="42" t="e">
        <f>'C завтраками| Bed and breakfast'!#REF!*0.9</f>
        <v>#REF!</v>
      </c>
      <c r="AB7" s="42" t="e">
        <f>'C завтраками| Bed and breakfast'!#REF!*0.9</f>
        <v>#REF!</v>
      </c>
      <c r="AC7" s="42" t="e">
        <f>'C завтраками| Bed and breakfast'!#REF!*0.9</f>
        <v>#REF!</v>
      </c>
      <c r="AD7" s="42" t="e">
        <f>'C завтраками| Bed and breakfast'!#REF!*0.9</f>
        <v>#REF!</v>
      </c>
    </row>
    <row r="8" spans="1:30" s="53" customFormat="1" x14ac:dyDescent="0.2">
      <c r="A8" s="88">
        <v>2</v>
      </c>
      <c r="B8" s="42" t="e">
        <f>'C завтраками| Bed and breakfast'!#REF!*0.9</f>
        <v>#REF!</v>
      </c>
      <c r="C8" s="42" t="e">
        <f>'C завтраками| Bed and breakfast'!#REF!*0.9</f>
        <v>#REF!</v>
      </c>
      <c r="D8" s="42" t="e">
        <f>'C завтраками| Bed and breakfast'!#REF!*0.9</f>
        <v>#REF!</v>
      </c>
      <c r="E8" s="42" t="e">
        <f>'C завтраками| Bed and breakfast'!#REF!*0.9</f>
        <v>#REF!</v>
      </c>
      <c r="F8" s="42" t="e">
        <f>'C завтраками| Bed and breakfast'!#REF!*0.9</f>
        <v>#REF!</v>
      </c>
      <c r="G8" s="42" t="e">
        <f>'C завтраками| Bed and breakfast'!#REF!*0.9</f>
        <v>#REF!</v>
      </c>
      <c r="H8" s="42" t="e">
        <f>'C завтраками| Bed and breakfast'!#REF!*0.9</f>
        <v>#REF!</v>
      </c>
      <c r="I8" s="42" t="e">
        <f>'C завтраками| Bed and breakfast'!#REF!*0.9</f>
        <v>#REF!</v>
      </c>
      <c r="J8" s="42" t="e">
        <f>'C завтраками| Bed and breakfast'!#REF!*0.9</f>
        <v>#REF!</v>
      </c>
      <c r="K8" s="42" t="e">
        <f>'C завтраками| Bed and breakfast'!#REF!*0.9</f>
        <v>#REF!</v>
      </c>
      <c r="L8" s="42" t="e">
        <f>'C завтраками| Bed and breakfast'!#REF!*0.9</f>
        <v>#REF!</v>
      </c>
      <c r="M8" s="42" t="e">
        <f>'C завтраками| Bed and breakfast'!#REF!*0.9</f>
        <v>#REF!</v>
      </c>
      <c r="N8" s="42" t="e">
        <f>'C завтраками| Bed and breakfast'!#REF!*0.9</f>
        <v>#REF!</v>
      </c>
      <c r="O8" s="42" t="e">
        <f>'C завтраками| Bed and breakfast'!#REF!*0.9</f>
        <v>#REF!</v>
      </c>
      <c r="P8" s="42" t="e">
        <f>'C завтраками| Bed and breakfast'!#REF!*0.9</f>
        <v>#REF!</v>
      </c>
      <c r="Q8" s="42" t="e">
        <f>'C завтраками| Bed and breakfast'!#REF!*0.9</f>
        <v>#REF!</v>
      </c>
      <c r="R8" s="42" t="e">
        <f>'C завтраками| Bed and breakfast'!#REF!*0.9</f>
        <v>#REF!</v>
      </c>
      <c r="S8" s="42" t="e">
        <f>'C завтраками| Bed and breakfast'!#REF!*0.9</f>
        <v>#REF!</v>
      </c>
      <c r="T8" s="42" t="e">
        <f>'C завтраками| Bed and breakfast'!#REF!*0.9</f>
        <v>#REF!</v>
      </c>
      <c r="U8" s="42" t="e">
        <f>'C завтраками| Bed and breakfast'!#REF!*0.9</f>
        <v>#REF!</v>
      </c>
      <c r="V8" s="42" t="e">
        <f>'C завтраками| Bed and breakfast'!#REF!*0.9</f>
        <v>#REF!</v>
      </c>
      <c r="W8" s="42" t="e">
        <f>'C завтраками| Bed and breakfast'!#REF!*0.9</f>
        <v>#REF!</v>
      </c>
      <c r="X8" s="42" t="e">
        <f>'C завтраками| Bed and breakfast'!#REF!*0.9</f>
        <v>#REF!</v>
      </c>
      <c r="Y8" s="42" t="e">
        <f>'C завтраками| Bed and breakfast'!#REF!*0.9</f>
        <v>#REF!</v>
      </c>
      <c r="Z8" s="42" t="e">
        <f>'C завтраками| Bed and breakfast'!#REF!*0.9</f>
        <v>#REF!</v>
      </c>
      <c r="AA8" s="42" t="e">
        <f>'C завтраками| Bed and breakfast'!#REF!*0.9</f>
        <v>#REF!</v>
      </c>
      <c r="AB8" s="42" t="e">
        <f>'C завтраками| Bed and breakfast'!#REF!*0.9</f>
        <v>#REF!</v>
      </c>
      <c r="AC8" s="42" t="e">
        <f>'C завтраками| Bed and breakfast'!#REF!*0.9</f>
        <v>#REF!</v>
      </c>
      <c r="AD8" s="42" t="e">
        <f>'C завтраками| Bed and breakfast'!#REF!*0.9</f>
        <v>#REF!</v>
      </c>
    </row>
    <row r="9" spans="1:30" s="53" customFormat="1" x14ac:dyDescent="0.2">
      <c r="A9" s="42" t="s">
        <v>84</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row>
    <row r="10" spans="1:30" s="53" customFormat="1" x14ac:dyDescent="0.2">
      <c r="A10" s="88">
        <f>A7</f>
        <v>1</v>
      </c>
      <c r="B10" s="42" t="e">
        <f>'C завтраками| Bed and breakfast'!#REF!*0.9</f>
        <v>#REF!</v>
      </c>
      <c r="C10" s="42" t="e">
        <f>'C завтраками| Bed and breakfast'!#REF!*0.9</f>
        <v>#REF!</v>
      </c>
      <c r="D10" s="42" t="e">
        <f>'C завтраками| Bed and breakfast'!#REF!*0.9</f>
        <v>#REF!</v>
      </c>
      <c r="E10" s="42" t="e">
        <f>'C завтраками| Bed and breakfast'!#REF!*0.9</f>
        <v>#REF!</v>
      </c>
      <c r="F10" s="42" t="e">
        <f>'C завтраками| Bed and breakfast'!#REF!*0.9</f>
        <v>#REF!</v>
      </c>
      <c r="G10" s="42" t="e">
        <f>'C завтраками| Bed and breakfast'!#REF!*0.9</f>
        <v>#REF!</v>
      </c>
      <c r="H10" s="42" t="e">
        <f>'C завтраками| Bed and breakfast'!#REF!*0.9</f>
        <v>#REF!</v>
      </c>
      <c r="I10" s="42" t="e">
        <f>'C завтраками| Bed and breakfast'!#REF!*0.9</f>
        <v>#REF!</v>
      </c>
      <c r="J10" s="42" t="e">
        <f>'C завтраками| Bed and breakfast'!#REF!*0.9</f>
        <v>#REF!</v>
      </c>
      <c r="K10" s="42" t="e">
        <f>'C завтраками| Bed and breakfast'!#REF!*0.9</f>
        <v>#REF!</v>
      </c>
      <c r="L10" s="42" t="e">
        <f>'C завтраками| Bed and breakfast'!#REF!*0.9</f>
        <v>#REF!</v>
      </c>
      <c r="M10" s="42" t="e">
        <f>'C завтраками| Bed and breakfast'!#REF!*0.9</f>
        <v>#REF!</v>
      </c>
      <c r="N10" s="42" t="e">
        <f>'C завтраками| Bed and breakfast'!#REF!*0.9</f>
        <v>#REF!</v>
      </c>
      <c r="O10" s="42" t="e">
        <f>'C завтраками| Bed and breakfast'!#REF!*0.9</f>
        <v>#REF!</v>
      </c>
      <c r="P10" s="42" t="e">
        <f>'C завтраками| Bed and breakfast'!#REF!*0.9</f>
        <v>#REF!</v>
      </c>
      <c r="Q10" s="42" t="e">
        <f>'C завтраками| Bed and breakfast'!#REF!*0.9</f>
        <v>#REF!</v>
      </c>
      <c r="R10" s="42" t="e">
        <f>'C завтраками| Bed and breakfast'!#REF!*0.9</f>
        <v>#REF!</v>
      </c>
      <c r="S10" s="42" t="e">
        <f>'C завтраками| Bed and breakfast'!#REF!*0.9</f>
        <v>#REF!</v>
      </c>
      <c r="T10" s="42" t="e">
        <f>'C завтраками| Bed and breakfast'!#REF!*0.9</f>
        <v>#REF!</v>
      </c>
      <c r="U10" s="42" t="e">
        <f>'C завтраками| Bed and breakfast'!#REF!*0.9</f>
        <v>#REF!</v>
      </c>
      <c r="V10" s="42" t="e">
        <f>'C завтраками| Bed and breakfast'!#REF!*0.9</f>
        <v>#REF!</v>
      </c>
      <c r="W10" s="42" t="e">
        <f>'C завтраками| Bed and breakfast'!#REF!*0.9</f>
        <v>#REF!</v>
      </c>
      <c r="X10" s="42" t="e">
        <f>'C завтраками| Bed and breakfast'!#REF!*0.9</f>
        <v>#REF!</v>
      </c>
      <c r="Y10" s="42" t="e">
        <f>'C завтраками| Bed and breakfast'!#REF!*0.9</f>
        <v>#REF!</v>
      </c>
      <c r="Z10" s="42" t="e">
        <f>'C завтраками| Bed and breakfast'!#REF!*0.9</f>
        <v>#REF!</v>
      </c>
      <c r="AA10" s="42" t="e">
        <f>'C завтраками| Bed and breakfast'!#REF!*0.9</f>
        <v>#REF!</v>
      </c>
      <c r="AB10" s="42" t="e">
        <f>'C завтраками| Bed and breakfast'!#REF!*0.9</f>
        <v>#REF!</v>
      </c>
      <c r="AC10" s="42" t="e">
        <f>'C завтраками| Bed and breakfast'!#REF!*0.9</f>
        <v>#REF!</v>
      </c>
      <c r="AD10" s="42" t="e">
        <f>'C завтраками| Bed and breakfast'!#REF!*0.9</f>
        <v>#REF!</v>
      </c>
    </row>
    <row r="11" spans="1:30" s="53" customFormat="1" x14ac:dyDescent="0.2">
      <c r="A11" s="88">
        <f>A8</f>
        <v>2</v>
      </c>
      <c r="B11" s="42" t="e">
        <f>'C завтраками| Bed and breakfast'!#REF!*0.9</f>
        <v>#REF!</v>
      </c>
      <c r="C11" s="42" t="e">
        <f>'C завтраками| Bed and breakfast'!#REF!*0.9</f>
        <v>#REF!</v>
      </c>
      <c r="D11" s="42" t="e">
        <f>'C завтраками| Bed and breakfast'!#REF!*0.9</f>
        <v>#REF!</v>
      </c>
      <c r="E11" s="42" t="e">
        <f>'C завтраками| Bed and breakfast'!#REF!*0.9</f>
        <v>#REF!</v>
      </c>
      <c r="F11" s="42" t="e">
        <f>'C завтраками| Bed and breakfast'!#REF!*0.9</f>
        <v>#REF!</v>
      </c>
      <c r="G11" s="42" t="e">
        <f>'C завтраками| Bed and breakfast'!#REF!*0.9</f>
        <v>#REF!</v>
      </c>
      <c r="H11" s="42" t="e">
        <f>'C завтраками| Bed and breakfast'!#REF!*0.9</f>
        <v>#REF!</v>
      </c>
      <c r="I11" s="42" t="e">
        <f>'C завтраками| Bed and breakfast'!#REF!*0.9</f>
        <v>#REF!</v>
      </c>
      <c r="J11" s="42" t="e">
        <f>'C завтраками| Bed and breakfast'!#REF!*0.9</f>
        <v>#REF!</v>
      </c>
      <c r="K11" s="42" t="e">
        <f>'C завтраками| Bed and breakfast'!#REF!*0.9</f>
        <v>#REF!</v>
      </c>
      <c r="L11" s="42" t="e">
        <f>'C завтраками| Bed and breakfast'!#REF!*0.9</f>
        <v>#REF!</v>
      </c>
      <c r="M11" s="42" t="e">
        <f>'C завтраками| Bed and breakfast'!#REF!*0.9</f>
        <v>#REF!</v>
      </c>
      <c r="N11" s="42" t="e">
        <f>'C завтраками| Bed and breakfast'!#REF!*0.9</f>
        <v>#REF!</v>
      </c>
      <c r="O11" s="42" t="e">
        <f>'C завтраками| Bed and breakfast'!#REF!*0.9</f>
        <v>#REF!</v>
      </c>
      <c r="P11" s="42" t="e">
        <f>'C завтраками| Bed and breakfast'!#REF!*0.9</f>
        <v>#REF!</v>
      </c>
      <c r="Q11" s="42" t="e">
        <f>'C завтраками| Bed and breakfast'!#REF!*0.9</f>
        <v>#REF!</v>
      </c>
      <c r="R11" s="42" t="e">
        <f>'C завтраками| Bed and breakfast'!#REF!*0.9</f>
        <v>#REF!</v>
      </c>
      <c r="S11" s="42" t="e">
        <f>'C завтраками| Bed and breakfast'!#REF!*0.9</f>
        <v>#REF!</v>
      </c>
      <c r="T11" s="42" t="e">
        <f>'C завтраками| Bed and breakfast'!#REF!*0.9</f>
        <v>#REF!</v>
      </c>
      <c r="U11" s="42" t="e">
        <f>'C завтраками| Bed and breakfast'!#REF!*0.9</f>
        <v>#REF!</v>
      </c>
      <c r="V11" s="42" t="e">
        <f>'C завтраками| Bed and breakfast'!#REF!*0.9</f>
        <v>#REF!</v>
      </c>
      <c r="W11" s="42" t="e">
        <f>'C завтраками| Bed and breakfast'!#REF!*0.9</f>
        <v>#REF!</v>
      </c>
      <c r="X11" s="42" t="e">
        <f>'C завтраками| Bed and breakfast'!#REF!*0.9</f>
        <v>#REF!</v>
      </c>
      <c r="Y11" s="42" t="e">
        <f>'C завтраками| Bed and breakfast'!#REF!*0.9</f>
        <v>#REF!</v>
      </c>
      <c r="Z11" s="42" t="e">
        <f>'C завтраками| Bed and breakfast'!#REF!*0.9</f>
        <v>#REF!</v>
      </c>
      <c r="AA11" s="42" t="e">
        <f>'C завтраками| Bed and breakfast'!#REF!*0.9</f>
        <v>#REF!</v>
      </c>
      <c r="AB11" s="42" t="e">
        <f>'C завтраками| Bed and breakfast'!#REF!*0.9</f>
        <v>#REF!</v>
      </c>
      <c r="AC11" s="42" t="e">
        <f>'C завтраками| Bed and breakfast'!#REF!*0.9</f>
        <v>#REF!</v>
      </c>
      <c r="AD11" s="42" t="e">
        <f>'C завтраками| Bed and breakfast'!#REF!*0.9</f>
        <v>#REF!</v>
      </c>
    </row>
    <row r="12" spans="1:30" s="53" customFormat="1" x14ac:dyDescent="0.2">
      <c r="A12" s="42" t="s">
        <v>85</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row>
    <row r="13" spans="1:30" s="53" customFormat="1" x14ac:dyDescent="0.2">
      <c r="A13" s="88">
        <f>A7</f>
        <v>1</v>
      </c>
      <c r="B13" s="42" t="e">
        <f>'C завтраками| Bed and breakfast'!#REF!*0.9</f>
        <v>#REF!</v>
      </c>
      <c r="C13" s="42" t="e">
        <f>'C завтраками| Bed and breakfast'!#REF!*0.9</f>
        <v>#REF!</v>
      </c>
      <c r="D13" s="42" t="e">
        <f>'C завтраками| Bed and breakfast'!#REF!*0.9</f>
        <v>#REF!</v>
      </c>
      <c r="E13" s="42" t="e">
        <f>'C завтраками| Bed and breakfast'!#REF!*0.9</f>
        <v>#REF!</v>
      </c>
      <c r="F13" s="42" t="e">
        <f>'C завтраками| Bed and breakfast'!#REF!*0.9</f>
        <v>#REF!</v>
      </c>
      <c r="G13" s="42" t="e">
        <f>'C завтраками| Bed and breakfast'!#REF!*0.9</f>
        <v>#REF!</v>
      </c>
      <c r="H13" s="42" t="e">
        <f>'C завтраками| Bed and breakfast'!#REF!*0.9</f>
        <v>#REF!</v>
      </c>
      <c r="I13" s="42" t="e">
        <f>'C завтраками| Bed and breakfast'!#REF!*0.9</f>
        <v>#REF!</v>
      </c>
      <c r="J13" s="42" t="e">
        <f>'C завтраками| Bed and breakfast'!#REF!*0.9</f>
        <v>#REF!</v>
      </c>
      <c r="K13" s="42" t="e">
        <f>'C завтраками| Bed and breakfast'!#REF!*0.9</f>
        <v>#REF!</v>
      </c>
      <c r="L13" s="42" t="e">
        <f>'C завтраками| Bed and breakfast'!#REF!*0.9</f>
        <v>#REF!</v>
      </c>
      <c r="M13" s="42" t="e">
        <f>'C завтраками| Bed and breakfast'!#REF!*0.9</f>
        <v>#REF!</v>
      </c>
      <c r="N13" s="42" t="e">
        <f>'C завтраками| Bed and breakfast'!#REF!*0.9</f>
        <v>#REF!</v>
      </c>
      <c r="O13" s="42" t="e">
        <f>'C завтраками| Bed and breakfast'!#REF!*0.9</f>
        <v>#REF!</v>
      </c>
      <c r="P13" s="42" t="e">
        <f>'C завтраками| Bed and breakfast'!#REF!*0.9</f>
        <v>#REF!</v>
      </c>
      <c r="Q13" s="42" t="e">
        <f>'C завтраками| Bed and breakfast'!#REF!*0.9</f>
        <v>#REF!</v>
      </c>
      <c r="R13" s="42" t="e">
        <f>'C завтраками| Bed and breakfast'!#REF!*0.9</f>
        <v>#REF!</v>
      </c>
      <c r="S13" s="42" t="e">
        <f>'C завтраками| Bed and breakfast'!#REF!*0.9</f>
        <v>#REF!</v>
      </c>
      <c r="T13" s="42" t="e">
        <f>'C завтраками| Bed and breakfast'!#REF!*0.9</f>
        <v>#REF!</v>
      </c>
      <c r="U13" s="42" t="e">
        <f>'C завтраками| Bed and breakfast'!#REF!*0.9</f>
        <v>#REF!</v>
      </c>
      <c r="V13" s="42" t="e">
        <f>'C завтраками| Bed and breakfast'!#REF!*0.9</f>
        <v>#REF!</v>
      </c>
      <c r="W13" s="42" t="e">
        <f>'C завтраками| Bed and breakfast'!#REF!*0.9</f>
        <v>#REF!</v>
      </c>
      <c r="X13" s="42" t="e">
        <f>'C завтраками| Bed and breakfast'!#REF!*0.9</f>
        <v>#REF!</v>
      </c>
      <c r="Y13" s="42" t="e">
        <f>'C завтраками| Bed and breakfast'!#REF!*0.9</f>
        <v>#REF!</v>
      </c>
      <c r="Z13" s="42" t="e">
        <f>'C завтраками| Bed and breakfast'!#REF!*0.9</f>
        <v>#REF!</v>
      </c>
      <c r="AA13" s="42" t="e">
        <f>'C завтраками| Bed and breakfast'!#REF!*0.9</f>
        <v>#REF!</v>
      </c>
      <c r="AB13" s="42" t="e">
        <f>'C завтраками| Bed and breakfast'!#REF!*0.9</f>
        <v>#REF!</v>
      </c>
      <c r="AC13" s="42" t="e">
        <f>'C завтраками| Bed and breakfast'!#REF!*0.9</f>
        <v>#REF!</v>
      </c>
      <c r="AD13" s="42" t="e">
        <f>'C завтраками| Bed and breakfast'!#REF!*0.9</f>
        <v>#REF!</v>
      </c>
    </row>
    <row r="14" spans="1:30" s="53" customFormat="1" x14ac:dyDescent="0.2">
      <c r="A14" s="88">
        <f>A8</f>
        <v>2</v>
      </c>
      <c r="B14" s="42" t="e">
        <f>'C завтраками| Bed and breakfast'!#REF!*0.9</f>
        <v>#REF!</v>
      </c>
      <c r="C14" s="42" t="e">
        <f>'C завтраками| Bed and breakfast'!#REF!*0.9</f>
        <v>#REF!</v>
      </c>
      <c r="D14" s="42" t="e">
        <f>'C завтраками| Bed and breakfast'!#REF!*0.9</f>
        <v>#REF!</v>
      </c>
      <c r="E14" s="42" t="e">
        <f>'C завтраками| Bed and breakfast'!#REF!*0.9</f>
        <v>#REF!</v>
      </c>
      <c r="F14" s="42" t="e">
        <f>'C завтраками| Bed and breakfast'!#REF!*0.9</f>
        <v>#REF!</v>
      </c>
      <c r="G14" s="42" t="e">
        <f>'C завтраками| Bed and breakfast'!#REF!*0.9</f>
        <v>#REF!</v>
      </c>
      <c r="H14" s="42" t="e">
        <f>'C завтраками| Bed and breakfast'!#REF!*0.9</f>
        <v>#REF!</v>
      </c>
      <c r="I14" s="42" t="e">
        <f>'C завтраками| Bed and breakfast'!#REF!*0.9</f>
        <v>#REF!</v>
      </c>
      <c r="J14" s="42" t="e">
        <f>'C завтраками| Bed and breakfast'!#REF!*0.9</f>
        <v>#REF!</v>
      </c>
      <c r="K14" s="42" t="e">
        <f>'C завтраками| Bed and breakfast'!#REF!*0.9</f>
        <v>#REF!</v>
      </c>
      <c r="L14" s="42" t="e">
        <f>'C завтраками| Bed and breakfast'!#REF!*0.9</f>
        <v>#REF!</v>
      </c>
      <c r="M14" s="42" t="e">
        <f>'C завтраками| Bed and breakfast'!#REF!*0.9</f>
        <v>#REF!</v>
      </c>
      <c r="N14" s="42" t="e">
        <f>'C завтраками| Bed and breakfast'!#REF!*0.9</f>
        <v>#REF!</v>
      </c>
      <c r="O14" s="42" t="e">
        <f>'C завтраками| Bed and breakfast'!#REF!*0.9</f>
        <v>#REF!</v>
      </c>
      <c r="P14" s="42" t="e">
        <f>'C завтраками| Bed and breakfast'!#REF!*0.9</f>
        <v>#REF!</v>
      </c>
      <c r="Q14" s="42" t="e">
        <f>'C завтраками| Bed and breakfast'!#REF!*0.9</f>
        <v>#REF!</v>
      </c>
      <c r="R14" s="42" t="e">
        <f>'C завтраками| Bed and breakfast'!#REF!*0.9</f>
        <v>#REF!</v>
      </c>
      <c r="S14" s="42" t="e">
        <f>'C завтраками| Bed and breakfast'!#REF!*0.9</f>
        <v>#REF!</v>
      </c>
      <c r="T14" s="42" t="e">
        <f>'C завтраками| Bed and breakfast'!#REF!*0.9</f>
        <v>#REF!</v>
      </c>
      <c r="U14" s="42" t="e">
        <f>'C завтраками| Bed and breakfast'!#REF!*0.9</f>
        <v>#REF!</v>
      </c>
      <c r="V14" s="42" t="e">
        <f>'C завтраками| Bed and breakfast'!#REF!*0.9</f>
        <v>#REF!</v>
      </c>
      <c r="W14" s="42" t="e">
        <f>'C завтраками| Bed and breakfast'!#REF!*0.9</f>
        <v>#REF!</v>
      </c>
      <c r="X14" s="42" t="e">
        <f>'C завтраками| Bed and breakfast'!#REF!*0.9</f>
        <v>#REF!</v>
      </c>
      <c r="Y14" s="42" t="e">
        <f>'C завтраками| Bed and breakfast'!#REF!*0.9</f>
        <v>#REF!</v>
      </c>
      <c r="Z14" s="42" t="e">
        <f>'C завтраками| Bed and breakfast'!#REF!*0.9</f>
        <v>#REF!</v>
      </c>
      <c r="AA14" s="42" t="e">
        <f>'C завтраками| Bed and breakfast'!#REF!*0.9</f>
        <v>#REF!</v>
      </c>
      <c r="AB14" s="42" t="e">
        <f>'C завтраками| Bed and breakfast'!#REF!*0.9</f>
        <v>#REF!</v>
      </c>
      <c r="AC14" s="42" t="e">
        <f>'C завтраками| Bed and breakfast'!#REF!*0.9</f>
        <v>#REF!</v>
      </c>
      <c r="AD14" s="42" t="e">
        <f>'C завтраками| Bed and breakfast'!#REF!*0.9</f>
        <v>#REF!</v>
      </c>
    </row>
    <row r="15" spans="1:30" s="53" customFormat="1" x14ac:dyDescent="0.2">
      <c r="A15" s="116"/>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s="53" customFormat="1" x14ac:dyDescent="0.2">
      <c r="A16" s="116"/>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0" s="53" customFormat="1" ht="15.75" x14ac:dyDescent="0.2">
      <c r="A17" s="117" t="s">
        <v>110</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0" s="53" customFormat="1" x14ac:dyDescent="0.2">
      <c r="A18" s="98" t="s">
        <v>64</v>
      </c>
      <c r="B18" s="92" t="e">
        <f>B4</f>
        <v>#REF!</v>
      </c>
      <c r="C18" s="92" t="e">
        <f>C4</f>
        <v>#REF!</v>
      </c>
      <c r="D18" s="92" t="e">
        <f t="shared" ref="D18:L18" si="0">D4</f>
        <v>#REF!</v>
      </c>
      <c r="E18" s="92" t="e">
        <f t="shared" ref="E18:I18" si="1">E4</f>
        <v>#REF!</v>
      </c>
      <c r="F18" s="92" t="e">
        <f t="shared" si="1"/>
        <v>#REF!</v>
      </c>
      <c r="G18" s="92" t="e">
        <f t="shared" si="1"/>
        <v>#REF!</v>
      </c>
      <c r="H18" s="92" t="e">
        <f t="shared" si="1"/>
        <v>#REF!</v>
      </c>
      <c r="I18" s="92" t="e">
        <f t="shared" si="1"/>
        <v>#REF!</v>
      </c>
      <c r="J18" s="92" t="e">
        <f t="shared" ref="J18:K18" si="2">J4</f>
        <v>#REF!</v>
      </c>
      <c r="K18" s="92" t="e">
        <f t="shared" si="2"/>
        <v>#REF!</v>
      </c>
      <c r="L18" s="92" t="e">
        <f t="shared" si="0"/>
        <v>#REF!</v>
      </c>
      <c r="M18" s="92" t="e">
        <f t="shared" ref="M18:S18" si="3">M4</f>
        <v>#REF!</v>
      </c>
      <c r="N18" s="92" t="e">
        <f t="shared" si="3"/>
        <v>#REF!</v>
      </c>
      <c r="O18" s="92" t="e">
        <f t="shared" si="3"/>
        <v>#REF!</v>
      </c>
      <c r="P18" s="92" t="e">
        <f t="shared" si="3"/>
        <v>#REF!</v>
      </c>
      <c r="Q18" s="92" t="e">
        <f t="shared" si="3"/>
        <v>#REF!</v>
      </c>
      <c r="R18" s="92" t="e">
        <f t="shared" si="3"/>
        <v>#REF!</v>
      </c>
      <c r="S18" s="92" t="e">
        <f t="shared" si="3"/>
        <v>#REF!</v>
      </c>
      <c r="T18" s="92" t="e">
        <f t="shared" ref="T18:AD18" si="4">T4</f>
        <v>#REF!</v>
      </c>
      <c r="U18" s="92" t="e">
        <f t="shared" si="4"/>
        <v>#REF!</v>
      </c>
      <c r="V18" s="92" t="e">
        <f t="shared" si="4"/>
        <v>#REF!</v>
      </c>
      <c r="W18" s="92" t="e">
        <f t="shared" si="4"/>
        <v>#REF!</v>
      </c>
      <c r="X18" s="92" t="e">
        <f t="shared" si="4"/>
        <v>#REF!</v>
      </c>
      <c r="Y18" s="92" t="e">
        <f t="shared" si="4"/>
        <v>#REF!</v>
      </c>
      <c r="Z18" s="92" t="e">
        <f t="shared" si="4"/>
        <v>#REF!</v>
      </c>
      <c r="AA18" s="92" t="e">
        <f t="shared" si="4"/>
        <v>#REF!</v>
      </c>
      <c r="AB18" s="92" t="e">
        <f t="shared" si="4"/>
        <v>#REF!</v>
      </c>
      <c r="AC18" s="92" t="e">
        <f t="shared" si="4"/>
        <v>#REF!</v>
      </c>
      <c r="AD18" s="92" t="e">
        <f t="shared" si="4"/>
        <v>#REF!</v>
      </c>
    </row>
    <row r="19" spans="1:30" s="53" customFormat="1" x14ac:dyDescent="0.2">
      <c r="A19" s="98"/>
      <c r="B19" s="92" t="e">
        <f>B5</f>
        <v>#REF!</v>
      </c>
      <c r="C19" s="92" t="e">
        <f>C5</f>
        <v>#REF!</v>
      </c>
      <c r="D19" s="92" t="e">
        <f t="shared" ref="D19:L19" si="5">D5</f>
        <v>#REF!</v>
      </c>
      <c r="E19" s="92" t="e">
        <f t="shared" ref="E19:I19" si="6">E5</f>
        <v>#REF!</v>
      </c>
      <c r="F19" s="92" t="e">
        <f t="shared" si="6"/>
        <v>#REF!</v>
      </c>
      <c r="G19" s="92" t="e">
        <f t="shared" si="6"/>
        <v>#REF!</v>
      </c>
      <c r="H19" s="92" t="e">
        <f t="shared" si="6"/>
        <v>#REF!</v>
      </c>
      <c r="I19" s="92" t="e">
        <f t="shared" si="6"/>
        <v>#REF!</v>
      </c>
      <c r="J19" s="92" t="e">
        <f t="shared" ref="J19:K19" si="7">J5</f>
        <v>#REF!</v>
      </c>
      <c r="K19" s="92" t="e">
        <f t="shared" si="7"/>
        <v>#REF!</v>
      </c>
      <c r="L19" s="92" t="e">
        <f t="shared" si="5"/>
        <v>#REF!</v>
      </c>
      <c r="M19" s="92" t="e">
        <f t="shared" ref="M19:S19" si="8">M5</f>
        <v>#REF!</v>
      </c>
      <c r="N19" s="92" t="e">
        <f t="shared" si="8"/>
        <v>#REF!</v>
      </c>
      <c r="O19" s="92" t="e">
        <f t="shared" si="8"/>
        <v>#REF!</v>
      </c>
      <c r="P19" s="92" t="e">
        <f t="shared" si="8"/>
        <v>#REF!</v>
      </c>
      <c r="Q19" s="92" t="e">
        <f t="shared" si="8"/>
        <v>#REF!</v>
      </c>
      <c r="R19" s="92" t="e">
        <f t="shared" si="8"/>
        <v>#REF!</v>
      </c>
      <c r="S19" s="92" t="e">
        <f t="shared" si="8"/>
        <v>#REF!</v>
      </c>
      <c r="T19" s="92" t="e">
        <f t="shared" ref="T19:AD19" si="9">T5</f>
        <v>#REF!</v>
      </c>
      <c r="U19" s="92" t="e">
        <f t="shared" si="9"/>
        <v>#REF!</v>
      </c>
      <c r="V19" s="92" t="e">
        <f t="shared" si="9"/>
        <v>#REF!</v>
      </c>
      <c r="W19" s="92" t="e">
        <f t="shared" si="9"/>
        <v>#REF!</v>
      </c>
      <c r="X19" s="92" t="e">
        <f t="shared" si="9"/>
        <v>#REF!</v>
      </c>
      <c r="Y19" s="92" t="e">
        <f t="shared" si="9"/>
        <v>#REF!</v>
      </c>
      <c r="Z19" s="92" t="e">
        <f t="shared" si="9"/>
        <v>#REF!</v>
      </c>
      <c r="AA19" s="92" t="e">
        <f t="shared" si="9"/>
        <v>#REF!</v>
      </c>
      <c r="AB19" s="92" t="e">
        <f t="shared" si="9"/>
        <v>#REF!</v>
      </c>
      <c r="AC19" s="92" t="e">
        <f t="shared" si="9"/>
        <v>#REF!</v>
      </c>
      <c r="AD19" s="92" t="e">
        <f t="shared" si="9"/>
        <v>#REF!</v>
      </c>
    </row>
    <row r="20" spans="1:30" s="53" customFormat="1" x14ac:dyDescent="0.2">
      <c r="A20" s="42" t="s">
        <v>83</v>
      </c>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row>
    <row r="21" spans="1:30" s="53" customFormat="1" x14ac:dyDescent="0.2">
      <c r="A21" s="88">
        <v>1</v>
      </c>
      <c r="B21" s="120" t="e">
        <f>B7+B30</f>
        <v>#REF!</v>
      </c>
      <c r="C21" s="120" t="e">
        <f t="shared" ref="C21:D22" si="10">C7+C30</f>
        <v>#REF!</v>
      </c>
      <c r="D21" s="139" t="e">
        <f t="shared" si="10"/>
        <v>#REF!</v>
      </c>
      <c r="E21" s="139" t="e">
        <f t="shared" ref="E21:I21" si="11">E7+E30</f>
        <v>#REF!</v>
      </c>
      <c r="F21" s="139" t="e">
        <f t="shared" si="11"/>
        <v>#REF!</v>
      </c>
      <c r="G21" s="139" t="e">
        <f t="shared" si="11"/>
        <v>#REF!</v>
      </c>
      <c r="H21" s="129" t="e">
        <f t="shared" si="11"/>
        <v>#REF!</v>
      </c>
      <c r="I21" s="129" t="e">
        <f t="shared" si="11"/>
        <v>#REF!</v>
      </c>
      <c r="J21" s="129" t="e">
        <f t="shared" ref="J21:K21" si="12">J7+J30</f>
        <v>#REF!</v>
      </c>
      <c r="K21" s="129" t="e">
        <f t="shared" si="12"/>
        <v>#REF!</v>
      </c>
      <c r="L21" s="129" t="e">
        <f t="shared" ref="L21" si="13">L7+L30</f>
        <v>#REF!</v>
      </c>
      <c r="M21" s="129" t="e">
        <f t="shared" ref="M21:S21" si="14">M7+M30</f>
        <v>#REF!</v>
      </c>
      <c r="N21" s="129" t="e">
        <f t="shared" si="14"/>
        <v>#REF!</v>
      </c>
      <c r="O21" s="129" t="e">
        <f t="shared" si="14"/>
        <v>#REF!</v>
      </c>
      <c r="P21" s="129" t="e">
        <f t="shared" si="14"/>
        <v>#REF!</v>
      </c>
      <c r="Q21" s="129" t="e">
        <f t="shared" si="14"/>
        <v>#REF!</v>
      </c>
      <c r="R21" s="129" t="e">
        <f t="shared" si="14"/>
        <v>#REF!</v>
      </c>
      <c r="S21" s="129" t="e">
        <f t="shared" si="14"/>
        <v>#REF!</v>
      </c>
      <c r="T21" s="129" t="e">
        <f t="shared" ref="T21:AD21" si="15">T7+T30</f>
        <v>#REF!</v>
      </c>
      <c r="U21" s="129" t="e">
        <f t="shared" si="15"/>
        <v>#REF!</v>
      </c>
      <c r="V21" s="129" t="e">
        <f t="shared" si="15"/>
        <v>#REF!</v>
      </c>
      <c r="W21" s="129" t="e">
        <f t="shared" si="15"/>
        <v>#REF!</v>
      </c>
      <c r="X21" s="129" t="e">
        <f t="shared" si="15"/>
        <v>#REF!</v>
      </c>
      <c r="Y21" s="129" t="e">
        <f t="shared" si="15"/>
        <v>#REF!</v>
      </c>
      <c r="Z21" s="129" t="e">
        <f t="shared" si="15"/>
        <v>#REF!</v>
      </c>
      <c r="AA21" s="129" t="e">
        <f t="shared" si="15"/>
        <v>#REF!</v>
      </c>
      <c r="AB21" s="129" t="e">
        <f t="shared" si="15"/>
        <v>#REF!</v>
      </c>
      <c r="AC21" s="129" t="e">
        <f t="shared" si="15"/>
        <v>#REF!</v>
      </c>
      <c r="AD21" s="129" t="e">
        <f t="shared" si="15"/>
        <v>#REF!</v>
      </c>
    </row>
    <row r="22" spans="1:30" s="53" customFormat="1" x14ac:dyDescent="0.2">
      <c r="A22" s="88">
        <v>2</v>
      </c>
      <c r="B22" s="120" t="e">
        <f>B8+B31</f>
        <v>#REF!</v>
      </c>
      <c r="C22" s="120" t="e">
        <f t="shared" si="10"/>
        <v>#REF!</v>
      </c>
      <c r="D22" s="139" t="e">
        <f t="shared" si="10"/>
        <v>#REF!</v>
      </c>
      <c r="E22" s="139" t="e">
        <f t="shared" ref="E22:I22" si="16">E8+E31</f>
        <v>#REF!</v>
      </c>
      <c r="F22" s="139" t="e">
        <f t="shared" si="16"/>
        <v>#REF!</v>
      </c>
      <c r="G22" s="139" t="e">
        <f t="shared" si="16"/>
        <v>#REF!</v>
      </c>
      <c r="H22" s="129" t="e">
        <f t="shared" si="16"/>
        <v>#REF!</v>
      </c>
      <c r="I22" s="129" t="e">
        <f t="shared" si="16"/>
        <v>#REF!</v>
      </c>
      <c r="J22" s="129" t="e">
        <f t="shared" ref="J22:K22" si="17">J8+J31</f>
        <v>#REF!</v>
      </c>
      <c r="K22" s="129" t="e">
        <f t="shared" si="17"/>
        <v>#REF!</v>
      </c>
      <c r="L22" s="129" t="e">
        <f t="shared" ref="L22" si="18">L8+L31</f>
        <v>#REF!</v>
      </c>
      <c r="M22" s="129" t="e">
        <f t="shared" ref="M22:S22" si="19">M8+M31</f>
        <v>#REF!</v>
      </c>
      <c r="N22" s="129" t="e">
        <f t="shared" si="19"/>
        <v>#REF!</v>
      </c>
      <c r="O22" s="129" t="e">
        <f t="shared" si="19"/>
        <v>#REF!</v>
      </c>
      <c r="P22" s="129" t="e">
        <f t="shared" si="19"/>
        <v>#REF!</v>
      </c>
      <c r="Q22" s="129" t="e">
        <f t="shared" si="19"/>
        <v>#REF!</v>
      </c>
      <c r="R22" s="129" t="e">
        <f t="shared" si="19"/>
        <v>#REF!</v>
      </c>
      <c r="S22" s="129" t="e">
        <f t="shared" si="19"/>
        <v>#REF!</v>
      </c>
      <c r="T22" s="129" t="e">
        <f t="shared" ref="T22:AD22" si="20">T8+T31</f>
        <v>#REF!</v>
      </c>
      <c r="U22" s="129" t="e">
        <f t="shared" si="20"/>
        <v>#REF!</v>
      </c>
      <c r="V22" s="129" t="e">
        <f t="shared" si="20"/>
        <v>#REF!</v>
      </c>
      <c r="W22" s="129" t="e">
        <f t="shared" si="20"/>
        <v>#REF!</v>
      </c>
      <c r="X22" s="129" t="e">
        <f t="shared" si="20"/>
        <v>#REF!</v>
      </c>
      <c r="Y22" s="129" t="e">
        <f t="shared" si="20"/>
        <v>#REF!</v>
      </c>
      <c r="Z22" s="129" t="e">
        <f t="shared" si="20"/>
        <v>#REF!</v>
      </c>
      <c r="AA22" s="129" t="e">
        <f t="shared" si="20"/>
        <v>#REF!</v>
      </c>
      <c r="AB22" s="129" t="e">
        <f t="shared" si="20"/>
        <v>#REF!</v>
      </c>
      <c r="AC22" s="129" t="e">
        <f t="shared" si="20"/>
        <v>#REF!</v>
      </c>
      <c r="AD22" s="129" t="e">
        <f t="shared" si="20"/>
        <v>#REF!</v>
      </c>
    </row>
    <row r="23" spans="1:30" s="53" customFormat="1" x14ac:dyDescent="0.2">
      <c r="A23" s="42" t="s">
        <v>84</v>
      </c>
      <c r="B23" s="120"/>
      <c r="C23" s="120"/>
      <c r="D23" s="139"/>
      <c r="E23" s="139"/>
      <c r="F23" s="139"/>
      <c r="G23" s="13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row>
    <row r="24" spans="1:30" s="53" customFormat="1" x14ac:dyDescent="0.2">
      <c r="A24" s="88">
        <f>A21</f>
        <v>1</v>
      </c>
      <c r="B24" s="120" t="e">
        <f>B10+B30</f>
        <v>#REF!</v>
      </c>
      <c r="C24" s="120" t="e">
        <f t="shared" ref="C24:D25" si="21">C10+C30</f>
        <v>#REF!</v>
      </c>
      <c r="D24" s="139" t="e">
        <f t="shared" si="21"/>
        <v>#REF!</v>
      </c>
      <c r="E24" s="139" t="e">
        <f t="shared" ref="E24:I24" si="22">E10+E30</f>
        <v>#REF!</v>
      </c>
      <c r="F24" s="139" t="e">
        <f t="shared" si="22"/>
        <v>#REF!</v>
      </c>
      <c r="G24" s="139" t="e">
        <f t="shared" si="22"/>
        <v>#REF!</v>
      </c>
      <c r="H24" s="129" t="e">
        <f t="shared" si="22"/>
        <v>#REF!</v>
      </c>
      <c r="I24" s="129" t="e">
        <f t="shared" si="22"/>
        <v>#REF!</v>
      </c>
      <c r="J24" s="129" t="e">
        <f t="shared" ref="J24:K24" si="23">J10+J30</f>
        <v>#REF!</v>
      </c>
      <c r="K24" s="129" t="e">
        <f t="shared" si="23"/>
        <v>#REF!</v>
      </c>
      <c r="L24" s="129" t="e">
        <f t="shared" ref="L24" si="24">L10+L30</f>
        <v>#REF!</v>
      </c>
      <c r="M24" s="129" t="e">
        <f t="shared" ref="M24:S24" si="25">M10+M30</f>
        <v>#REF!</v>
      </c>
      <c r="N24" s="129" t="e">
        <f t="shared" si="25"/>
        <v>#REF!</v>
      </c>
      <c r="O24" s="129" t="e">
        <f t="shared" si="25"/>
        <v>#REF!</v>
      </c>
      <c r="P24" s="129" t="e">
        <f t="shared" si="25"/>
        <v>#REF!</v>
      </c>
      <c r="Q24" s="129" t="e">
        <f t="shared" si="25"/>
        <v>#REF!</v>
      </c>
      <c r="R24" s="129" t="e">
        <f t="shared" si="25"/>
        <v>#REF!</v>
      </c>
      <c r="S24" s="129" t="e">
        <f t="shared" si="25"/>
        <v>#REF!</v>
      </c>
      <c r="T24" s="129" t="e">
        <f t="shared" ref="T24:AD24" si="26">T10+T30</f>
        <v>#REF!</v>
      </c>
      <c r="U24" s="129" t="e">
        <f t="shared" si="26"/>
        <v>#REF!</v>
      </c>
      <c r="V24" s="129" t="e">
        <f t="shared" si="26"/>
        <v>#REF!</v>
      </c>
      <c r="W24" s="129" t="e">
        <f t="shared" si="26"/>
        <v>#REF!</v>
      </c>
      <c r="X24" s="129" t="e">
        <f t="shared" si="26"/>
        <v>#REF!</v>
      </c>
      <c r="Y24" s="129" t="e">
        <f t="shared" si="26"/>
        <v>#REF!</v>
      </c>
      <c r="Z24" s="129" t="e">
        <f t="shared" si="26"/>
        <v>#REF!</v>
      </c>
      <c r="AA24" s="129" t="e">
        <f t="shared" si="26"/>
        <v>#REF!</v>
      </c>
      <c r="AB24" s="129" t="e">
        <f t="shared" si="26"/>
        <v>#REF!</v>
      </c>
      <c r="AC24" s="129" t="e">
        <f t="shared" si="26"/>
        <v>#REF!</v>
      </c>
      <c r="AD24" s="129" t="e">
        <f t="shared" si="26"/>
        <v>#REF!</v>
      </c>
    </row>
    <row r="25" spans="1:30" s="53" customFormat="1" x14ac:dyDescent="0.2">
      <c r="A25" s="88">
        <f>A22</f>
        <v>2</v>
      </c>
      <c r="B25" s="120" t="e">
        <f>B11+B31</f>
        <v>#REF!</v>
      </c>
      <c r="C25" s="120" t="e">
        <f t="shared" si="21"/>
        <v>#REF!</v>
      </c>
      <c r="D25" s="139" t="e">
        <f t="shared" si="21"/>
        <v>#REF!</v>
      </c>
      <c r="E25" s="139" t="e">
        <f t="shared" ref="E25:I25" si="27">E11+E31</f>
        <v>#REF!</v>
      </c>
      <c r="F25" s="139" t="e">
        <f t="shared" si="27"/>
        <v>#REF!</v>
      </c>
      <c r="G25" s="139" t="e">
        <f t="shared" si="27"/>
        <v>#REF!</v>
      </c>
      <c r="H25" s="129" t="e">
        <f t="shared" si="27"/>
        <v>#REF!</v>
      </c>
      <c r="I25" s="129" t="e">
        <f t="shared" si="27"/>
        <v>#REF!</v>
      </c>
      <c r="J25" s="129" t="e">
        <f t="shared" ref="J25:K25" si="28">J11+J31</f>
        <v>#REF!</v>
      </c>
      <c r="K25" s="129" t="e">
        <f t="shared" si="28"/>
        <v>#REF!</v>
      </c>
      <c r="L25" s="129" t="e">
        <f t="shared" ref="L25" si="29">L11+L31</f>
        <v>#REF!</v>
      </c>
      <c r="M25" s="129" t="e">
        <f t="shared" ref="M25:S25" si="30">M11+M31</f>
        <v>#REF!</v>
      </c>
      <c r="N25" s="129" t="e">
        <f t="shared" si="30"/>
        <v>#REF!</v>
      </c>
      <c r="O25" s="129" t="e">
        <f t="shared" si="30"/>
        <v>#REF!</v>
      </c>
      <c r="P25" s="129" t="e">
        <f t="shared" si="30"/>
        <v>#REF!</v>
      </c>
      <c r="Q25" s="129" t="e">
        <f t="shared" si="30"/>
        <v>#REF!</v>
      </c>
      <c r="R25" s="129" t="e">
        <f t="shared" si="30"/>
        <v>#REF!</v>
      </c>
      <c r="S25" s="129" t="e">
        <f t="shared" si="30"/>
        <v>#REF!</v>
      </c>
      <c r="T25" s="129" t="e">
        <f t="shared" ref="T25:AD25" si="31">T11+T31</f>
        <v>#REF!</v>
      </c>
      <c r="U25" s="129" t="e">
        <f t="shared" si="31"/>
        <v>#REF!</v>
      </c>
      <c r="V25" s="129" t="e">
        <f t="shared" si="31"/>
        <v>#REF!</v>
      </c>
      <c r="W25" s="129" t="e">
        <f t="shared" si="31"/>
        <v>#REF!</v>
      </c>
      <c r="X25" s="129" t="e">
        <f t="shared" si="31"/>
        <v>#REF!</v>
      </c>
      <c r="Y25" s="129" t="e">
        <f t="shared" si="31"/>
        <v>#REF!</v>
      </c>
      <c r="Z25" s="129" t="e">
        <f t="shared" si="31"/>
        <v>#REF!</v>
      </c>
      <c r="AA25" s="129" t="e">
        <f t="shared" si="31"/>
        <v>#REF!</v>
      </c>
      <c r="AB25" s="129" t="e">
        <f t="shared" si="31"/>
        <v>#REF!</v>
      </c>
      <c r="AC25" s="129" t="e">
        <f t="shared" si="31"/>
        <v>#REF!</v>
      </c>
      <c r="AD25" s="129" t="e">
        <f t="shared" si="31"/>
        <v>#REF!</v>
      </c>
    </row>
    <row r="26" spans="1:30" s="53" customFormat="1" x14ac:dyDescent="0.2">
      <c r="A26" s="42" t="s">
        <v>85</v>
      </c>
      <c r="B26" s="120"/>
      <c r="C26" s="120"/>
      <c r="D26" s="139"/>
      <c r="E26" s="139"/>
      <c r="F26" s="139"/>
      <c r="G26" s="13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row>
    <row r="27" spans="1:30" s="53" customFormat="1" x14ac:dyDescent="0.2">
      <c r="A27" s="88">
        <f>A21</f>
        <v>1</v>
      </c>
      <c r="B27" s="120" t="e">
        <f>B13+B30</f>
        <v>#REF!</v>
      </c>
      <c r="C27" s="120" t="e">
        <f t="shared" ref="C27:D28" si="32">C13+C30</f>
        <v>#REF!</v>
      </c>
      <c r="D27" s="139" t="e">
        <f t="shared" si="32"/>
        <v>#REF!</v>
      </c>
      <c r="E27" s="139" t="e">
        <f t="shared" ref="E27:I27" si="33">E13+E30</f>
        <v>#REF!</v>
      </c>
      <c r="F27" s="139" t="e">
        <f t="shared" si="33"/>
        <v>#REF!</v>
      </c>
      <c r="G27" s="139" t="e">
        <f t="shared" si="33"/>
        <v>#REF!</v>
      </c>
      <c r="H27" s="129" t="e">
        <f t="shared" si="33"/>
        <v>#REF!</v>
      </c>
      <c r="I27" s="129" t="e">
        <f t="shared" si="33"/>
        <v>#REF!</v>
      </c>
      <c r="J27" s="129" t="e">
        <f t="shared" ref="J27:K27" si="34">J13+J30</f>
        <v>#REF!</v>
      </c>
      <c r="K27" s="129" t="e">
        <f t="shared" si="34"/>
        <v>#REF!</v>
      </c>
      <c r="L27" s="129" t="e">
        <f t="shared" ref="L27" si="35">L13+L30</f>
        <v>#REF!</v>
      </c>
      <c r="M27" s="129" t="e">
        <f t="shared" ref="M27:S27" si="36">M13+M30</f>
        <v>#REF!</v>
      </c>
      <c r="N27" s="129" t="e">
        <f t="shared" si="36"/>
        <v>#REF!</v>
      </c>
      <c r="O27" s="129" t="e">
        <f t="shared" si="36"/>
        <v>#REF!</v>
      </c>
      <c r="P27" s="129" t="e">
        <f t="shared" si="36"/>
        <v>#REF!</v>
      </c>
      <c r="Q27" s="129" t="e">
        <f t="shared" si="36"/>
        <v>#REF!</v>
      </c>
      <c r="R27" s="129" t="e">
        <f t="shared" si="36"/>
        <v>#REF!</v>
      </c>
      <c r="S27" s="129" t="e">
        <f t="shared" si="36"/>
        <v>#REF!</v>
      </c>
      <c r="T27" s="129" t="e">
        <f t="shared" ref="T27:AD27" si="37">T13+T30</f>
        <v>#REF!</v>
      </c>
      <c r="U27" s="129" t="e">
        <f t="shared" si="37"/>
        <v>#REF!</v>
      </c>
      <c r="V27" s="129" t="e">
        <f t="shared" si="37"/>
        <v>#REF!</v>
      </c>
      <c r="W27" s="129" t="e">
        <f t="shared" si="37"/>
        <v>#REF!</v>
      </c>
      <c r="X27" s="129" t="e">
        <f t="shared" si="37"/>
        <v>#REF!</v>
      </c>
      <c r="Y27" s="129" t="e">
        <f t="shared" si="37"/>
        <v>#REF!</v>
      </c>
      <c r="Z27" s="129" t="e">
        <f t="shared" si="37"/>
        <v>#REF!</v>
      </c>
      <c r="AA27" s="129" t="e">
        <f t="shared" si="37"/>
        <v>#REF!</v>
      </c>
      <c r="AB27" s="129" t="e">
        <f t="shared" si="37"/>
        <v>#REF!</v>
      </c>
      <c r="AC27" s="129" t="e">
        <f t="shared" si="37"/>
        <v>#REF!</v>
      </c>
      <c r="AD27" s="129" t="e">
        <f t="shared" si="37"/>
        <v>#REF!</v>
      </c>
    </row>
    <row r="28" spans="1:30" s="53" customFormat="1" x14ac:dyDescent="0.2">
      <c r="A28" s="88">
        <f>A22</f>
        <v>2</v>
      </c>
      <c r="B28" s="120" t="e">
        <f>B14+B31</f>
        <v>#REF!</v>
      </c>
      <c r="C28" s="120" t="e">
        <f t="shared" si="32"/>
        <v>#REF!</v>
      </c>
      <c r="D28" s="139" t="e">
        <f t="shared" si="32"/>
        <v>#REF!</v>
      </c>
      <c r="E28" s="139" t="e">
        <f t="shared" ref="E28:I28" si="38">E14+E31</f>
        <v>#REF!</v>
      </c>
      <c r="F28" s="139" t="e">
        <f t="shared" si="38"/>
        <v>#REF!</v>
      </c>
      <c r="G28" s="139" t="e">
        <f t="shared" si="38"/>
        <v>#REF!</v>
      </c>
      <c r="H28" s="129" t="e">
        <f t="shared" si="38"/>
        <v>#REF!</v>
      </c>
      <c r="I28" s="129" t="e">
        <f t="shared" si="38"/>
        <v>#REF!</v>
      </c>
      <c r="J28" s="129" t="e">
        <f t="shared" ref="J28:K28" si="39">J14+J31</f>
        <v>#REF!</v>
      </c>
      <c r="K28" s="129" t="e">
        <f t="shared" si="39"/>
        <v>#REF!</v>
      </c>
      <c r="L28" s="129" t="e">
        <f t="shared" ref="L28" si="40">L14+L31</f>
        <v>#REF!</v>
      </c>
      <c r="M28" s="129" t="e">
        <f t="shared" ref="M28:S28" si="41">M14+M31</f>
        <v>#REF!</v>
      </c>
      <c r="N28" s="129" t="e">
        <f t="shared" si="41"/>
        <v>#REF!</v>
      </c>
      <c r="O28" s="129" t="e">
        <f t="shared" si="41"/>
        <v>#REF!</v>
      </c>
      <c r="P28" s="129" t="e">
        <f t="shared" si="41"/>
        <v>#REF!</v>
      </c>
      <c r="Q28" s="129" t="e">
        <f t="shared" si="41"/>
        <v>#REF!</v>
      </c>
      <c r="R28" s="129" t="e">
        <f t="shared" si="41"/>
        <v>#REF!</v>
      </c>
      <c r="S28" s="129" t="e">
        <f t="shared" si="41"/>
        <v>#REF!</v>
      </c>
      <c r="T28" s="129" t="e">
        <f t="shared" ref="T28:AD28" si="42">T14+T31</f>
        <v>#REF!</v>
      </c>
      <c r="U28" s="129" t="e">
        <f t="shared" si="42"/>
        <v>#REF!</v>
      </c>
      <c r="V28" s="129" t="e">
        <f t="shared" si="42"/>
        <v>#REF!</v>
      </c>
      <c r="W28" s="129" t="e">
        <f t="shared" si="42"/>
        <v>#REF!</v>
      </c>
      <c r="X28" s="129" t="e">
        <f t="shared" si="42"/>
        <v>#REF!</v>
      </c>
      <c r="Y28" s="129" t="e">
        <f t="shared" si="42"/>
        <v>#REF!</v>
      </c>
      <c r="Z28" s="129" t="e">
        <f t="shared" si="42"/>
        <v>#REF!</v>
      </c>
      <c r="AA28" s="129" t="e">
        <f t="shared" si="42"/>
        <v>#REF!</v>
      </c>
      <c r="AB28" s="129" t="e">
        <f t="shared" si="42"/>
        <v>#REF!</v>
      </c>
      <c r="AC28" s="129" t="e">
        <f t="shared" si="42"/>
        <v>#REF!</v>
      </c>
      <c r="AD28" s="129" t="e">
        <f t="shared" si="42"/>
        <v>#REF!</v>
      </c>
    </row>
    <row r="29" spans="1:30" s="53" customFormat="1" x14ac:dyDescent="0.2">
      <c r="A29" s="116"/>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s="53" customFormat="1" x14ac:dyDescent="0.2">
      <c r="A30" s="116"/>
      <c r="B30" s="118">
        <v>1750</v>
      </c>
      <c r="C30" s="118">
        <v>1750</v>
      </c>
      <c r="D30" s="119">
        <v>2400</v>
      </c>
      <c r="E30" s="119">
        <v>2400</v>
      </c>
      <c r="F30" s="119">
        <v>2400</v>
      </c>
      <c r="G30" s="119">
        <v>2400</v>
      </c>
      <c r="H30" s="130">
        <v>2000</v>
      </c>
      <c r="I30" s="130">
        <v>2000</v>
      </c>
      <c r="J30" s="130">
        <v>2000</v>
      </c>
      <c r="K30" s="130">
        <v>2000</v>
      </c>
      <c r="L30" s="130">
        <v>2000</v>
      </c>
      <c r="M30" s="130">
        <v>2000</v>
      </c>
      <c r="N30" s="130">
        <v>2000</v>
      </c>
      <c r="O30" s="130">
        <v>2000</v>
      </c>
      <c r="P30" s="130">
        <v>2000</v>
      </c>
      <c r="Q30" s="130">
        <v>2000</v>
      </c>
      <c r="R30" s="130">
        <v>2000</v>
      </c>
      <c r="S30" s="130">
        <v>2000</v>
      </c>
      <c r="T30" s="130">
        <v>2000</v>
      </c>
      <c r="U30" s="130">
        <v>2000</v>
      </c>
      <c r="V30" s="130">
        <v>2000</v>
      </c>
      <c r="W30" s="130">
        <v>2000</v>
      </c>
      <c r="X30" s="130">
        <v>2000</v>
      </c>
      <c r="Y30" s="130">
        <v>2000</v>
      </c>
      <c r="Z30" s="130">
        <v>2000</v>
      </c>
      <c r="AA30" s="130">
        <v>2000</v>
      </c>
      <c r="AB30" s="130">
        <v>2000</v>
      </c>
      <c r="AC30" s="130">
        <v>2000</v>
      </c>
      <c r="AD30" s="130">
        <v>2000</v>
      </c>
    </row>
    <row r="31" spans="1:30" s="53" customFormat="1" x14ac:dyDescent="0.2">
      <c r="A31" s="116"/>
      <c r="B31" s="118">
        <f>B30*2</f>
        <v>3500</v>
      </c>
      <c r="C31" s="118">
        <f>C30*2</f>
        <v>3500</v>
      </c>
      <c r="D31" s="119">
        <f>D30*2</f>
        <v>4800</v>
      </c>
      <c r="E31" s="119">
        <f t="shared" ref="E31:G31" si="43">E30*2</f>
        <v>4800</v>
      </c>
      <c r="F31" s="119">
        <f t="shared" si="43"/>
        <v>4800</v>
      </c>
      <c r="G31" s="119">
        <f t="shared" si="43"/>
        <v>4800</v>
      </c>
      <c r="H31" s="130">
        <f>H30*2</f>
        <v>4000</v>
      </c>
      <c r="I31" s="130">
        <f t="shared" ref="I31:S31" si="44">I30*2</f>
        <v>4000</v>
      </c>
      <c r="J31" s="130">
        <f t="shared" si="44"/>
        <v>4000</v>
      </c>
      <c r="K31" s="130">
        <f t="shared" si="44"/>
        <v>4000</v>
      </c>
      <c r="L31" s="130">
        <f t="shared" si="44"/>
        <v>4000</v>
      </c>
      <c r="M31" s="130">
        <f t="shared" si="44"/>
        <v>4000</v>
      </c>
      <c r="N31" s="130">
        <f t="shared" si="44"/>
        <v>4000</v>
      </c>
      <c r="O31" s="130">
        <f t="shared" si="44"/>
        <v>4000</v>
      </c>
      <c r="P31" s="130">
        <f t="shared" si="44"/>
        <v>4000</v>
      </c>
      <c r="Q31" s="130">
        <f t="shared" si="44"/>
        <v>4000</v>
      </c>
      <c r="R31" s="130">
        <f t="shared" si="44"/>
        <v>4000</v>
      </c>
      <c r="S31" s="130">
        <f t="shared" si="44"/>
        <v>4000</v>
      </c>
      <c r="T31" s="130">
        <f t="shared" ref="T31:AD31" si="45">T30*2</f>
        <v>4000</v>
      </c>
      <c r="U31" s="130">
        <f t="shared" si="45"/>
        <v>4000</v>
      </c>
      <c r="V31" s="130">
        <f t="shared" si="45"/>
        <v>4000</v>
      </c>
      <c r="W31" s="130">
        <f t="shared" si="45"/>
        <v>4000</v>
      </c>
      <c r="X31" s="130">
        <f t="shared" si="45"/>
        <v>4000</v>
      </c>
      <c r="Y31" s="130">
        <f t="shared" si="45"/>
        <v>4000</v>
      </c>
      <c r="Z31" s="130">
        <f t="shared" si="45"/>
        <v>4000</v>
      </c>
      <c r="AA31" s="130">
        <f t="shared" si="45"/>
        <v>4000</v>
      </c>
      <c r="AB31" s="130">
        <f t="shared" si="45"/>
        <v>4000</v>
      </c>
      <c r="AC31" s="130">
        <f t="shared" si="45"/>
        <v>4000</v>
      </c>
      <c r="AD31" s="130">
        <f t="shared" si="45"/>
        <v>4000</v>
      </c>
    </row>
    <row r="32" spans="1:30" s="50" customFormat="1" ht="12.75" thickBot="1" x14ac:dyDescent="0.25">
      <c r="A32" s="100"/>
    </row>
    <row r="33" spans="1:1" s="50" customFormat="1" ht="12.75" thickBot="1" x14ac:dyDescent="0.25">
      <c r="A33" s="104" t="s">
        <v>66</v>
      </c>
    </row>
    <row r="34" spans="1:1" x14ac:dyDescent="0.2">
      <c r="A34" s="63" t="s">
        <v>78</v>
      </c>
    </row>
    <row r="35" spans="1:1" ht="9" hidden="1" customHeight="1" x14ac:dyDescent="0.2">
      <c r="A35" s="43" t="s">
        <v>67</v>
      </c>
    </row>
    <row r="36" spans="1:1" ht="10.7" customHeight="1" x14ac:dyDescent="0.2">
      <c r="A36" s="43" t="s">
        <v>89</v>
      </c>
    </row>
    <row r="37" spans="1:1" x14ac:dyDescent="0.2">
      <c r="A37" s="43" t="s">
        <v>68</v>
      </c>
    </row>
    <row r="38" spans="1:1" ht="13.35" customHeight="1" x14ac:dyDescent="0.2">
      <c r="A38" s="43" t="s">
        <v>69</v>
      </c>
    </row>
    <row r="39" spans="1:1" ht="13.35" customHeight="1" x14ac:dyDescent="0.2">
      <c r="A39" s="43" t="s">
        <v>90</v>
      </c>
    </row>
    <row r="40" spans="1:1" ht="12.6" customHeight="1" thickBot="1" x14ac:dyDescent="0.25">
      <c r="A40" s="3"/>
    </row>
    <row r="41" spans="1:1" ht="13.35" customHeight="1" thickBot="1" x14ac:dyDescent="0.25">
      <c r="A41" s="105" t="s">
        <v>71</v>
      </c>
    </row>
    <row r="42" spans="1:1" ht="11.45" customHeight="1" x14ac:dyDescent="0.2">
      <c r="A42" s="106" t="s">
        <v>93</v>
      </c>
    </row>
    <row r="43" spans="1:1" ht="12.75" thickBot="1" x14ac:dyDescent="0.25">
      <c r="A43" s="3"/>
    </row>
    <row r="44" spans="1:1" ht="12.75" thickBot="1" x14ac:dyDescent="0.25">
      <c r="A44" s="107" t="s">
        <v>70</v>
      </c>
    </row>
    <row r="45" spans="1:1" ht="48" x14ac:dyDescent="0.2">
      <c r="A45" s="70" t="s">
        <v>92</v>
      </c>
    </row>
    <row r="46" spans="1:1" ht="12.75" x14ac:dyDescent="0.2">
      <c r="A46"/>
    </row>
  </sheetData>
  <mergeCells count="1">
    <mergeCell ref="A1:A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75"/>
  <sheetViews>
    <sheetView zoomScale="90" zoomScaleNormal="90" workbookViewId="0">
      <selection activeCell="B1" sqref="B1:I1048576"/>
    </sheetView>
  </sheetViews>
  <sheetFormatPr defaultColWidth="8.7109375" defaultRowHeight="12.75" x14ac:dyDescent="0.2"/>
  <cols>
    <col min="1" max="1" width="82.28515625" style="55" customWidth="1"/>
    <col min="2" max="16384" width="8.7109375" style="55"/>
  </cols>
  <sheetData>
    <row r="1" spans="1:2" x14ac:dyDescent="0.2">
      <c r="A1" s="230" t="s">
        <v>82</v>
      </c>
    </row>
    <row r="2" spans="1:2" x14ac:dyDescent="0.2">
      <c r="A2" s="230"/>
    </row>
    <row r="3" spans="1:2" x14ac:dyDescent="0.2">
      <c r="A3" s="230"/>
    </row>
    <row r="4" spans="1:2" ht="21.75" customHeight="1" x14ac:dyDescent="0.2">
      <c r="A4" s="170" t="s">
        <v>141</v>
      </c>
    </row>
    <row r="5" spans="1:2" s="52" customFormat="1" ht="32.1" customHeight="1" x14ac:dyDescent="0.2">
      <c r="A5" s="98" t="s">
        <v>64</v>
      </c>
      <c r="B5" s="101" t="e">
        <f>'C завтраками| Bed and breakfast'!#REF!</f>
        <v>#REF!</v>
      </c>
    </row>
    <row r="6" spans="1:2" s="53" customFormat="1" ht="21.95" customHeight="1" x14ac:dyDescent="0.2">
      <c r="A6" s="98"/>
      <c r="B6" s="101" t="e">
        <f>'C завтраками| Bed and breakfast'!#REF!</f>
        <v>#REF!</v>
      </c>
    </row>
    <row r="7" spans="1:2" s="53" customFormat="1" ht="12" x14ac:dyDescent="0.2">
      <c r="A7" s="42" t="s">
        <v>83</v>
      </c>
      <c r="B7" s="87"/>
    </row>
    <row r="8" spans="1:2" s="53" customFormat="1" ht="12" x14ac:dyDescent="0.2">
      <c r="A8" s="88">
        <v>1</v>
      </c>
      <c r="B8" s="42" t="e">
        <f>'C завтраками| Bed and breakfast'!#REF!*0.9</f>
        <v>#REF!</v>
      </c>
    </row>
    <row r="9" spans="1:2" s="53" customFormat="1" ht="12" x14ac:dyDescent="0.2">
      <c r="A9" s="88">
        <v>2</v>
      </c>
      <c r="B9" s="42" t="e">
        <f>'C завтраками| Bed and breakfast'!#REF!*0.9</f>
        <v>#REF!</v>
      </c>
    </row>
    <row r="10" spans="1:2" s="53" customFormat="1" ht="12" x14ac:dyDescent="0.2">
      <c r="A10" s="42" t="s">
        <v>84</v>
      </c>
      <c r="B10" s="42"/>
    </row>
    <row r="11" spans="1:2" s="53" customFormat="1" ht="12" x14ac:dyDescent="0.2">
      <c r="A11" s="88">
        <f>A8</f>
        <v>1</v>
      </c>
      <c r="B11" s="42" t="e">
        <f>'C завтраками| Bed and breakfast'!#REF!*0.9</f>
        <v>#REF!</v>
      </c>
    </row>
    <row r="12" spans="1:2" s="53" customFormat="1" ht="12" x14ac:dyDescent="0.2">
      <c r="A12" s="88">
        <f>A9</f>
        <v>2</v>
      </c>
      <c r="B12" s="42" t="e">
        <f>'C завтраками| Bed and breakfast'!#REF!*0.9</f>
        <v>#REF!</v>
      </c>
    </row>
    <row r="13" spans="1:2" s="53" customFormat="1" ht="12" x14ac:dyDescent="0.2">
      <c r="A13" s="42" t="s">
        <v>85</v>
      </c>
      <c r="B13" s="42"/>
    </row>
    <row r="14" spans="1:2" s="53" customFormat="1" ht="12" x14ac:dyDescent="0.2">
      <c r="A14" s="88">
        <f>A8</f>
        <v>1</v>
      </c>
      <c r="B14" s="42" t="e">
        <f>'C завтраками| Bed and breakfast'!#REF!*0.9</f>
        <v>#REF!</v>
      </c>
    </row>
    <row r="15" spans="1:2" s="53" customFormat="1" ht="12" x14ac:dyDescent="0.2">
      <c r="A15" s="88">
        <f>A9</f>
        <v>2</v>
      </c>
      <c r="B15" s="42" t="e">
        <f>'C завтраками| Bed and breakfast'!#REF!*0.9</f>
        <v>#REF!</v>
      </c>
    </row>
    <row r="16" spans="1:2" s="53" customFormat="1" ht="12" x14ac:dyDescent="0.2">
      <c r="A16" s="42" t="s">
        <v>86</v>
      </c>
      <c r="B16" s="42"/>
    </row>
    <row r="17" spans="1:2" s="53" customFormat="1" ht="12" x14ac:dyDescent="0.2">
      <c r="A17" s="88">
        <f>A8</f>
        <v>1</v>
      </c>
      <c r="B17" s="42" t="e">
        <f>'C завтраками| Bed and breakfast'!#REF!*0.9</f>
        <v>#REF!</v>
      </c>
    </row>
    <row r="18" spans="1:2" s="53" customFormat="1" ht="12" x14ac:dyDescent="0.2">
      <c r="A18" s="88">
        <f>A9</f>
        <v>2</v>
      </c>
      <c r="B18" s="42" t="e">
        <f>'C завтраками| Bed and breakfast'!#REF!*0.9</f>
        <v>#REF!</v>
      </c>
    </row>
    <row r="19" spans="1:2" s="53" customFormat="1" ht="12" x14ac:dyDescent="0.2">
      <c r="A19" s="42" t="s">
        <v>87</v>
      </c>
      <c r="B19" s="42"/>
    </row>
    <row r="20" spans="1:2" s="53" customFormat="1" ht="12" x14ac:dyDescent="0.2">
      <c r="A20" s="88" t="s">
        <v>88</v>
      </c>
      <c r="B20" s="42" t="e">
        <f>'C завтраками| Bed and breakfast'!#REF!*0.9</f>
        <v>#REF!</v>
      </c>
    </row>
    <row r="21" spans="1:2" s="53" customFormat="1" ht="12" x14ac:dyDescent="0.2">
      <c r="A21" s="116"/>
      <c r="B21" s="4"/>
    </row>
    <row r="22" spans="1:2" s="53" customFormat="1" ht="12" x14ac:dyDescent="0.2">
      <c r="A22" s="116"/>
      <c r="B22" s="4"/>
    </row>
    <row r="23" spans="1:2" s="53" customFormat="1" ht="12" x14ac:dyDescent="0.2">
      <c r="A23" s="89"/>
      <c r="B23" s="89"/>
    </row>
    <row r="24" spans="1:2" s="48" customFormat="1" ht="22.5" customHeight="1" x14ac:dyDescent="0.2">
      <c r="A24" s="111" t="s">
        <v>100</v>
      </c>
      <c r="B24" s="92" t="e">
        <f t="shared" ref="B24" si="0">B5</f>
        <v>#REF!</v>
      </c>
    </row>
    <row r="25" spans="1:2" s="48" customFormat="1" ht="25.5" customHeight="1" x14ac:dyDescent="0.2">
      <c r="A25" s="90" t="s">
        <v>64</v>
      </c>
      <c r="B25" s="101" t="e">
        <f t="shared" ref="B25" si="1">B6</f>
        <v>#REF!</v>
      </c>
    </row>
    <row r="26" spans="1:2" s="44" customFormat="1" ht="12" x14ac:dyDescent="0.2">
      <c r="A26" s="42" t="s">
        <v>83</v>
      </c>
      <c r="B26" s="87"/>
    </row>
    <row r="27" spans="1:2" s="50" customFormat="1" ht="12" x14ac:dyDescent="0.2">
      <c r="A27" s="88">
        <v>1</v>
      </c>
      <c r="B27" s="94" t="e">
        <f t="shared" ref="B27" si="2">ROUNDUP(B8*0.9,)</f>
        <v>#REF!</v>
      </c>
    </row>
    <row r="28" spans="1:2" s="50" customFormat="1" ht="12" x14ac:dyDescent="0.2">
      <c r="A28" s="88">
        <v>2</v>
      </c>
      <c r="B28" s="94" t="e">
        <f t="shared" ref="B28" si="3">ROUNDUP(B9*0.9,)</f>
        <v>#REF!</v>
      </c>
    </row>
    <row r="29" spans="1:2" s="50" customFormat="1" ht="12" x14ac:dyDescent="0.2">
      <c r="A29" s="42" t="s">
        <v>84</v>
      </c>
      <c r="B29" s="94"/>
    </row>
    <row r="30" spans="1:2" s="50" customFormat="1" ht="12" x14ac:dyDescent="0.2">
      <c r="A30" s="88">
        <f>A27</f>
        <v>1</v>
      </c>
      <c r="B30" s="94" t="e">
        <f t="shared" ref="B30" si="4">ROUNDUP(B11*0.9,)</f>
        <v>#REF!</v>
      </c>
    </row>
    <row r="31" spans="1:2" s="50" customFormat="1" ht="12" x14ac:dyDescent="0.2">
      <c r="A31" s="88">
        <f>A28</f>
        <v>2</v>
      </c>
      <c r="B31" s="94" t="e">
        <f t="shared" ref="B31" si="5">ROUNDUP(B12*0.9,)</f>
        <v>#REF!</v>
      </c>
    </row>
    <row r="32" spans="1:2" s="50" customFormat="1" ht="12" x14ac:dyDescent="0.2">
      <c r="A32" s="42" t="s">
        <v>85</v>
      </c>
      <c r="B32" s="94"/>
    </row>
    <row r="33" spans="1:2" s="50" customFormat="1" ht="12" x14ac:dyDescent="0.2">
      <c r="A33" s="88">
        <f>A27</f>
        <v>1</v>
      </c>
      <c r="B33" s="94" t="e">
        <f t="shared" ref="B33" si="6">ROUNDUP(B14*0.9,)</f>
        <v>#REF!</v>
      </c>
    </row>
    <row r="34" spans="1:2" s="50" customFormat="1" ht="15.6" customHeight="1" x14ac:dyDescent="0.2">
      <c r="A34" s="88">
        <f>A28</f>
        <v>2</v>
      </c>
      <c r="B34" s="94" t="e">
        <f t="shared" ref="B34" si="7">ROUNDUP(B15*0.9,)</f>
        <v>#REF!</v>
      </c>
    </row>
    <row r="35" spans="1:2" s="50" customFormat="1" ht="15.6" customHeight="1" x14ac:dyDescent="0.2">
      <c r="A35" s="42" t="s">
        <v>86</v>
      </c>
      <c r="B35" s="94"/>
    </row>
    <row r="36" spans="1:2" s="50" customFormat="1" ht="15.6" customHeight="1" x14ac:dyDescent="0.2">
      <c r="A36" s="88">
        <f>A27</f>
        <v>1</v>
      </c>
      <c r="B36" s="94" t="e">
        <f t="shared" ref="B36" si="8">ROUNDUP(B17*0.9,)</f>
        <v>#REF!</v>
      </c>
    </row>
    <row r="37" spans="1:2" s="50" customFormat="1" ht="15.6" customHeight="1" x14ac:dyDescent="0.2">
      <c r="A37" s="88">
        <f>A28</f>
        <v>2</v>
      </c>
      <c r="B37" s="94" t="e">
        <f t="shared" ref="B37" si="9">ROUNDUP(B18*0.9,)</f>
        <v>#REF!</v>
      </c>
    </row>
    <row r="38" spans="1:2" s="50" customFormat="1" ht="15.6" customHeight="1" x14ac:dyDescent="0.2">
      <c r="A38" s="42" t="s">
        <v>87</v>
      </c>
      <c r="B38" s="94"/>
    </row>
    <row r="39" spans="1:2" s="50" customFormat="1" ht="21" customHeight="1" x14ac:dyDescent="0.2">
      <c r="A39" s="88" t="s">
        <v>88</v>
      </c>
      <c r="B39" s="94" t="e">
        <f t="shared" ref="B39" si="10">ROUNDUP(B20*0.9,)</f>
        <v>#REF!</v>
      </c>
    </row>
    <row r="40" spans="1:2" ht="156" customHeight="1" x14ac:dyDescent="0.2">
      <c r="A40" s="174" t="s">
        <v>197</v>
      </c>
    </row>
    <row r="41" spans="1:2" ht="13.5" thickBot="1" x14ac:dyDescent="0.25">
      <c r="A41" s="169" t="s">
        <v>71</v>
      </c>
    </row>
    <row r="42" spans="1:2" ht="13.5" thickBot="1" x14ac:dyDescent="0.25">
      <c r="A42" s="176" t="s">
        <v>215</v>
      </c>
    </row>
    <row r="43" spans="1:2" x14ac:dyDescent="0.2">
      <c r="A43" s="177" t="s">
        <v>216</v>
      </c>
    </row>
    <row r="44" spans="1:2" x14ac:dyDescent="0.2">
      <c r="A44" s="62"/>
    </row>
    <row r="45" spans="1:2" x14ac:dyDescent="0.2">
      <c r="A45" s="169" t="s">
        <v>66</v>
      </c>
    </row>
    <row r="47" spans="1:2" x14ac:dyDescent="0.2">
      <c r="A47" s="63" t="s">
        <v>78</v>
      </c>
    </row>
    <row r="48" spans="1:2" x14ac:dyDescent="0.2">
      <c r="A48" s="43" t="s">
        <v>67</v>
      </c>
    </row>
    <row r="49" spans="1:1" x14ac:dyDescent="0.2">
      <c r="A49" s="43" t="s">
        <v>89</v>
      </c>
    </row>
    <row r="50" spans="1:1" x14ac:dyDescent="0.2">
      <c r="A50" s="43" t="s">
        <v>68</v>
      </c>
    </row>
    <row r="51" spans="1:1" ht="24" x14ac:dyDescent="0.2">
      <c r="A51" s="46" t="s">
        <v>69</v>
      </c>
    </row>
    <row r="52" spans="1:1" x14ac:dyDescent="0.2">
      <c r="A52" s="159" t="s">
        <v>162</v>
      </c>
    </row>
    <row r="53" spans="1:1" ht="24" x14ac:dyDescent="0.2">
      <c r="A53" s="54" t="s">
        <v>116</v>
      </c>
    </row>
    <row r="54" spans="1:1" x14ac:dyDescent="0.2">
      <c r="A54" s="59"/>
    </row>
    <row r="55" spans="1:1" ht="27" customHeight="1" x14ac:dyDescent="0.2">
      <c r="A55" s="141" t="s">
        <v>140</v>
      </c>
    </row>
    <row r="56" spans="1:1" ht="31.5" x14ac:dyDescent="0.2">
      <c r="A56" s="121" t="s">
        <v>187</v>
      </c>
    </row>
    <row r="57" spans="1:1" ht="42" x14ac:dyDescent="0.2">
      <c r="A57" s="121" t="s">
        <v>188</v>
      </c>
    </row>
    <row r="58" spans="1:1" ht="57.6" customHeight="1" x14ac:dyDescent="0.2">
      <c r="A58" s="121" t="s">
        <v>189</v>
      </c>
    </row>
    <row r="59" spans="1:1" ht="31.5" x14ac:dyDescent="0.2">
      <c r="A59" s="121" t="s">
        <v>190</v>
      </c>
    </row>
    <row r="60" spans="1:1" ht="21" x14ac:dyDescent="0.2">
      <c r="A60" s="121" t="s">
        <v>191</v>
      </c>
    </row>
    <row r="61" spans="1:1" ht="40.9" customHeight="1" x14ac:dyDescent="0.2">
      <c r="A61" s="121" t="s">
        <v>192</v>
      </c>
    </row>
    <row r="62" spans="1:1" ht="21" x14ac:dyDescent="0.2">
      <c r="A62" s="121" t="s">
        <v>193</v>
      </c>
    </row>
    <row r="63" spans="1:1" ht="39" customHeight="1" x14ac:dyDescent="0.2">
      <c r="A63" s="121" t="s">
        <v>194</v>
      </c>
    </row>
    <row r="64" spans="1:1" ht="31.5" x14ac:dyDescent="0.2">
      <c r="A64" s="121" t="s">
        <v>195</v>
      </c>
    </row>
    <row r="65" spans="1:1" ht="21" x14ac:dyDescent="0.2">
      <c r="A65" s="121" t="s">
        <v>196</v>
      </c>
    </row>
    <row r="66" spans="1:1" x14ac:dyDescent="0.2">
      <c r="A66" s="83"/>
    </row>
    <row r="67" spans="1:1" ht="42" x14ac:dyDescent="0.2">
      <c r="A67" s="113" t="s">
        <v>99</v>
      </c>
    </row>
    <row r="68" spans="1:1" ht="21" x14ac:dyDescent="0.2">
      <c r="A68" s="140" t="s">
        <v>95</v>
      </c>
    </row>
    <row r="69" spans="1:1" ht="42.75" x14ac:dyDescent="0.2">
      <c r="A69" s="108" t="s">
        <v>96</v>
      </c>
    </row>
    <row r="70" spans="1:1" ht="21" x14ac:dyDescent="0.2">
      <c r="A70" s="66" t="s">
        <v>97</v>
      </c>
    </row>
    <row r="71" spans="1:1" x14ac:dyDescent="0.2">
      <c r="A71" s="68"/>
    </row>
    <row r="72" spans="1:1" x14ac:dyDescent="0.2">
      <c r="A72" s="69" t="s">
        <v>70</v>
      </c>
    </row>
    <row r="73" spans="1:1" ht="24" x14ac:dyDescent="0.2">
      <c r="A73" s="70" t="s">
        <v>76</v>
      </c>
    </row>
    <row r="74" spans="1:1" ht="24" x14ac:dyDescent="0.2">
      <c r="A74" s="70" t="s">
        <v>77</v>
      </c>
    </row>
    <row r="75" spans="1:1" x14ac:dyDescent="0.2">
      <c r="A75" s="67"/>
    </row>
  </sheetData>
  <mergeCells count="1">
    <mergeCell ref="A1:A3"/>
  </mergeCell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75"/>
  <sheetViews>
    <sheetView topLeftCell="A4" zoomScale="90" zoomScaleNormal="90" workbookViewId="0">
      <selection activeCell="B4" sqref="B1:I1048576"/>
    </sheetView>
  </sheetViews>
  <sheetFormatPr defaultColWidth="8.7109375" defaultRowHeight="12.75" x14ac:dyDescent="0.2"/>
  <cols>
    <col min="1" max="1" width="82.5703125" style="55" customWidth="1"/>
    <col min="2" max="16384" width="8.7109375" style="55"/>
  </cols>
  <sheetData>
    <row r="1" spans="1:2" x14ac:dyDescent="0.2">
      <c r="A1" s="230" t="s">
        <v>82</v>
      </c>
    </row>
    <row r="2" spans="1:2" x14ac:dyDescent="0.2">
      <c r="A2" s="230"/>
    </row>
    <row r="3" spans="1:2" x14ac:dyDescent="0.2">
      <c r="A3" s="230"/>
    </row>
    <row r="4" spans="1:2" ht="21.75" customHeight="1" x14ac:dyDescent="0.2">
      <c r="A4" s="170" t="s">
        <v>141</v>
      </c>
    </row>
    <row r="5" spans="1:2" s="52" customFormat="1" ht="32.1" customHeight="1" x14ac:dyDescent="0.2">
      <c r="A5" s="98" t="s">
        <v>64</v>
      </c>
      <c r="B5" s="101" t="e">
        <f>'C завтраками| Bed and breakfast'!#REF!</f>
        <v>#REF!</v>
      </c>
    </row>
    <row r="6" spans="1:2" s="53" customFormat="1" ht="21.95" customHeight="1" x14ac:dyDescent="0.2">
      <c r="A6" s="98"/>
      <c r="B6" s="101" t="e">
        <f>'C завтраками| Bed and breakfast'!#REF!</f>
        <v>#REF!</v>
      </c>
    </row>
    <row r="7" spans="1:2" s="53" customFormat="1" ht="12" x14ac:dyDescent="0.2">
      <c r="A7" s="42" t="s">
        <v>83</v>
      </c>
      <c r="B7" s="87"/>
    </row>
    <row r="8" spans="1:2" s="53" customFormat="1" ht="12" x14ac:dyDescent="0.2">
      <c r="A8" s="88">
        <v>1</v>
      </c>
      <c r="B8" s="42" t="e">
        <f>'C завтраками| Bed and breakfast'!#REF!*0.9</f>
        <v>#REF!</v>
      </c>
    </row>
    <row r="9" spans="1:2" s="53" customFormat="1" ht="12" x14ac:dyDescent="0.2">
      <c r="A9" s="88">
        <v>2</v>
      </c>
      <c r="B9" s="42" t="e">
        <f>'C завтраками| Bed and breakfast'!#REF!*0.9</f>
        <v>#REF!</v>
      </c>
    </row>
    <row r="10" spans="1:2" s="53" customFormat="1" ht="12" x14ac:dyDescent="0.2">
      <c r="A10" s="42" t="s">
        <v>84</v>
      </c>
      <c r="B10" s="42"/>
    </row>
    <row r="11" spans="1:2" s="53" customFormat="1" ht="12" x14ac:dyDescent="0.2">
      <c r="A11" s="88">
        <f>A8</f>
        <v>1</v>
      </c>
      <c r="B11" s="42" t="e">
        <f>'C завтраками| Bed and breakfast'!#REF!*0.9</f>
        <v>#REF!</v>
      </c>
    </row>
    <row r="12" spans="1:2" s="53" customFormat="1" ht="12" x14ac:dyDescent="0.2">
      <c r="A12" s="88">
        <f>A9</f>
        <v>2</v>
      </c>
      <c r="B12" s="42" t="e">
        <f>'C завтраками| Bed and breakfast'!#REF!*0.9</f>
        <v>#REF!</v>
      </c>
    </row>
    <row r="13" spans="1:2" s="53" customFormat="1" ht="12" x14ac:dyDescent="0.2">
      <c r="A13" s="42" t="s">
        <v>85</v>
      </c>
      <c r="B13" s="42"/>
    </row>
    <row r="14" spans="1:2" s="53" customFormat="1" ht="12" x14ac:dyDescent="0.2">
      <c r="A14" s="88">
        <f>A8</f>
        <v>1</v>
      </c>
      <c r="B14" s="42" t="e">
        <f>'C завтраками| Bed and breakfast'!#REF!*0.9</f>
        <v>#REF!</v>
      </c>
    </row>
    <row r="15" spans="1:2" s="53" customFormat="1" ht="12" x14ac:dyDescent="0.2">
      <c r="A15" s="88">
        <f>A9</f>
        <v>2</v>
      </c>
      <c r="B15" s="42" t="e">
        <f>'C завтраками| Bed and breakfast'!#REF!*0.9</f>
        <v>#REF!</v>
      </c>
    </row>
    <row r="16" spans="1:2" s="53" customFormat="1" ht="12" x14ac:dyDescent="0.2">
      <c r="A16" s="42" t="s">
        <v>86</v>
      </c>
      <c r="B16" s="42"/>
    </row>
    <row r="17" spans="1:2" s="53" customFormat="1" ht="12" x14ac:dyDescent="0.2">
      <c r="A17" s="88">
        <f>A8</f>
        <v>1</v>
      </c>
      <c r="B17" s="42" t="e">
        <f>'C завтраками| Bed and breakfast'!#REF!*0.9</f>
        <v>#REF!</v>
      </c>
    </row>
    <row r="18" spans="1:2" s="53" customFormat="1" ht="12" x14ac:dyDescent="0.2">
      <c r="A18" s="88">
        <f>A9</f>
        <v>2</v>
      </c>
      <c r="B18" s="42" t="e">
        <f>'C завтраками| Bed and breakfast'!#REF!*0.9</f>
        <v>#REF!</v>
      </c>
    </row>
    <row r="19" spans="1:2" s="53" customFormat="1" ht="12" x14ac:dyDescent="0.2">
      <c r="A19" s="42" t="s">
        <v>87</v>
      </c>
      <c r="B19" s="42"/>
    </row>
    <row r="20" spans="1:2" s="53" customFormat="1" ht="12" x14ac:dyDescent="0.2">
      <c r="A20" s="88" t="s">
        <v>88</v>
      </c>
      <c r="B20" s="42" t="e">
        <f>'C завтраками| Bed and breakfast'!#REF!*0.9</f>
        <v>#REF!</v>
      </c>
    </row>
    <row r="21" spans="1:2" s="53" customFormat="1" ht="12" x14ac:dyDescent="0.2">
      <c r="A21" s="116"/>
      <c r="B21" s="4"/>
    </row>
    <row r="22" spans="1:2" s="53" customFormat="1" ht="12" x14ac:dyDescent="0.2">
      <c r="A22" s="116"/>
      <c r="B22" s="4"/>
    </row>
    <row r="23" spans="1:2" s="53" customFormat="1" ht="12" x14ac:dyDescent="0.2">
      <c r="A23" s="89"/>
      <c r="B23" s="89"/>
    </row>
    <row r="24" spans="1:2" s="48" customFormat="1" ht="22.5" customHeight="1" x14ac:dyDescent="0.2">
      <c r="A24" s="111" t="s">
        <v>100</v>
      </c>
      <c r="B24" s="92" t="e">
        <f t="shared" ref="B24" si="0">B5</f>
        <v>#REF!</v>
      </c>
    </row>
    <row r="25" spans="1:2" s="48" customFormat="1" ht="25.5" customHeight="1" x14ac:dyDescent="0.2">
      <c r="A25" s="90" t="s">
        <v>64</v>
      </c>
      <c r="B25" s="101" t="e">
        <f t="shared" ref="B25" si="1">B6</f>
        <v>#REF!</v>
      </c>
    </row>
    <row r="26" spans="1:2" s="44" customFormat="1" ht="12" x14ac:dyDescent="0.2">
      <c r="A26" s="42" t="s">
        <v>83</v>
      </c>
      <c r="B26" s="87"/>
    </row>
    <row r="27" spans="1:2" s="50" customFormat="1" ht="12" x14ac:dyDescent="0.2">
      <c r="A27" s="88">
        <v>1</v>
      </c>
      <c r="B27" s="94" t="e">
        <f t="shared" ref="B27" si="2">ROUNDUP(B8*0.87,)</f>
        <v>#REF!</v>
      </c>
    </row>
    <row r="28" spans="1:2" s="50" customFormat="1" ht="12" x14ac:dyDescent="0.2">
      <c r="A28" s="88">
        <v>2</v>
      </c>
      <c r="B28" s="94" t="e">
        <f t="shared" ref="B28" si="3">ROUNDUP(B9*0.87,)</f>
        <v>#REF!</v>
      </c>
    </row>
    <row r="29" spans="1:2" s="50" customFormat="1" ht="12" x14ac:dyDescent="0.2">
      <c r="A29" s="42" t="s">
        <v>84</v>
      </c>
      <c r="B29" s="94"/>
    </row>
    <row r="30" spans="1:2" s="50" customFormat="1" ht="12" x14ac:dyDescent="0.2">
      <c r="A30" s="88">
        <f>A27</f>
        <v>1</v>
      </c>
      <c r="B30" s="94" t="e">
        <f t="shared" ref="B30" si="4">ROUNDUP(B11*0.87,)</f>
        <v>#REF!</v>
      </c>
    </row>
    <row r="31" spans="1:2" s="50" customFormat="1" ht="12" x14ac:dyDescent="0.2">
      <c r="A31" s="88">
        <f>A28</f>
        <v>2</v>
      </c>
      <c r="B31" s="94" t="e">
        <f t="shared" ref="B31" si="5">ROUNDUP(B12*0.87,)</f>
        <v>#REF!</v>
      </c>
    </row>
    <row r="32" spans="1:2" s="50" customFormat="1" ht="12" x14ac:dyDescent="0.2">
      <c r="A32" s="42" t="s">
        <v>85</v>
      </c>
      <c r="B32" s="94"/>
    </row>
    <row r="33" spans="1:2" s="50" customFormat="1" ht="12" x14ac:dyDescent="0.2">
      <c r="A33" s="88">
        <f>A27</f>
        <v>1</v>
      </c>
      <c r="B33" s="94" t="e">
        <f t="shared" ref="B33" si="6">ROUNDUP(B14*0.87,)</f>
        <v>#REF!</v>
      </c>
    </row>
    <row r="34" spans="1:2" s="50" customFormat="1" ht="15.6" customHeight="1" x14ac:dyDescent="0.2">
      <c r="A34" s="88">
        <f>A28</f>
        <v>2</v>
      </c>
      <c r="B34" s="94" t="e">
        <f t="shared" ref="B34" si="7">ROUNDUP(B15*0.87,)</f>
        <v>#REF!</v>
      </c>
    </row>
    <row r="35" spans="1:2" s="50" customFormat="1" ht="15.6" customHeight="1" x14ac:dyDescent="0.2">
      <c r="A35" s="42" t="s">
        <v>86</v>
      </c>
      <c r="B35" s="94"/>
    </row>
    <row r="36" spans="1:2" s="50" customFormat="1" ht="15.6" customHeight="1" x14ac:dyDescent="0.2">
      <c r="A36" s="88">
        <f>A27</f>
        <v>1</v>
      </c>
      <c r="B36" s="94" t="e">
        <f t="shared" ref="B36" si="8">ROUNDUP(B17*0.87,)</f>
        <v>#REF!</v>
      </c>
    </row>
    <row r="37" spans="1:2" s="50" customFormat="1" ht="15.6" customHeight="1" x14ac:dyDescent="0.2">
      <c r="A37" s="88">
        <f>A28</f>
        <v>2</v>
      </c>
      <c r="B37" s="94" t="e">
        <f t="shared" ref="B37" si="9">ROUNDUP(B18*0.87,)</f>
        <v>#REF!</v>
      </c>
    </row>
    <row r="38" spans="1:2" s="50" customFormat="1" ht="15.6" customHeight="1" x14ac:dyDescent="0.2">
      <c r="A38" s="42" t="s">
        <v>87</v>
      </c>
      <c r="B38" s="94"/>
    </row>
    <row r="39" spans="1:2" s="50" customFormat="1" ht="12" x14ac:dyDescent="0.2">
      <c r="A39" s="88" t="s">
        <v>88</v>
      </c>
      <c r="B39" s="94" t="e">
        <f t="shared" ref="B39" si="10">ROUNDUP(B20*0.87,)</f>
        <v>#REF!</v>
      </c>
    </row>
    <row r="40" spans="1:2" ht="156" customHeight="1" x14ac:dyDescent="0.2">
      <c r="A40" s="174" t="s">
        <v>197</v>
      </c>
    </row>
    <row r="41" spans="1:2" ht="13.5" thickBot="1" x14ac:dyDescent="0.25">
      <c r="A41" s="169" t="s">
        <v>71</v>
      </c>
    </row>
    <row r="42" spans="1:2" ht="13.5" thickBot="1" x14ac:dyDescent="0.25">
      <c r="A42" s="176" t="s">
        <v>215</v>
      </c>
    </row>
    <row r="43" spans="1:2" x14ac:dyDescent="0.2">
      <c r="A43" s="177" t="s">
        <v>216</v>
      </c>
    </row>
    <row r="44" spans="1:2" x14ac:dyDescent="0.2">
      <c r="A44" s="62"/>
    </row>
    <row r="45" spans="1:2" x14ac:dyDescent="0.2">
      <c r="A45" s="169" t="s">
        <v>66</v>
      </c>
    </row>
    <row r="47" spans="1:2" x14ac:dyDescent="0.2">
      <c r="A47" s="63" t="s">
        <v>78</v>
      </c>
    </row>
    <row r="48" spans="1:2" x14ac:dyDescent="0.2">
      <c r="A48" s="43" t="s">
        <v>67</v>
      </c>
    </row>
    <row r="49" spans="1:1" x14ac:dyDescent="0.2">
      <c r="A49" s="43" t="s">
        <v>89</v>
      </c>
    </row>
    <row r="50" spans="1:1" x14ac:dyDescent="0.2">
      <c r="A50" s="43" t="s">
        <v>68</v>
      </c>
    </row>
    <row r="51" spans="1:1" ht="24" x14ac:dyDescent="0.2">
      <c r="A51" s="46" t="s">
        <v>69</v>
      </c>
    </row>
    <row r="52" spans="1:1" x14ac:dyDescent="0.2">
      <c r="A52" s="159" t="s">
        <v>162</v>
      </c>
    </row>
    <row r="53" spans="1:1" ht="24" x14ac:dyDescent="0.2">
      <c r="A53" s="54" t="s">
        <v>116</v>
      </c>
    </row>
    <row r="54" spans="1:1" x14ac:dyDescent="0.2">
      <c r="A54" s="59"/>
    </row>
    <row r="55" spans="1:1" ht="27" customHeight="1" x14ac:dyDescent="0.2">
      <c r="A55" s="141" t="s">
        <v>140</v>
      </c>
    </row>
    <row r="56" spans="1:1" ht="31.5" x14ac:dyDescent="0.2">
      <c r="A56" s="121" t="s">
        <v>187</v>
      </c>
    </row>
    <row r="57" spans="1:1" ht="42" x14ac:dyDescent="0.2">
      <c r="A57" s="121" t="s">
        <v>188</v>
      </c>
    </row>
    <row r="58" spans="1:1" ht="57.6" customHeight="1" x14ac:dyDescent="0.2">
      <c r="A58" s="121" t="s">
        <v>189</v>
      </c>
    </row>
    <row r="59" spans="1:1" ht="31.5" x14ac:dyDescent="0.2">
      <c r="A59" s="121" t="s">
        <v>190</v>
      </c>
    </row>
    <row r="60" spans="1:1" ht="21" x14ac:dyDescent="0.2">
      <c r="A60" s="121" t="s">
        <v>191</v>
      </c>
    </row>
    <row r="61" spans="1:1" ht="40.9" customHeight="1" x14ac:dyDescent="0.2">
      <c r="A61" s="121" t="s">
        <v>192</v>
      </c>
    </row>
    <row r="62" spans="1:1" ht="21" x14ac:dyDescent="0.2">
      <c r="A62" s="121" t="s">
        <v>193</v>
      </c>
    </row>
    <row r="63" spans="1:1" ht="39" customHeight="1" x14ac:dyDescent="0.2">
      <c r="A63" s="121" t="s">
        <v>194</v>
      </c>
    </row>
    <row r="64" spans="1:1" ht="31.5" x14ac:dyDescent="0.2">
      <c r="A64" s="121" t="s">
        <v>195</v>
      </c>
    </row>
    <row r="65" spans="1:1" ht="21" x14ac:dyDescent="0.2">
      <c r="A65" s="121" t="s">
        <v>196</v>
      </c>
    </row>
    <row r="66" spans="1:1" x14ac:dyDescent="0.2">
      <c r="A66" s="83"/>
    </row>
    <row r="67" spans="1:1" ht="42" x14ac:dyDescent="0.2">
      <c r="A67" s="113" t="s">
        <v>99</v>
      </c>
    </row>
    <row r="68" spans="1:1" ht="21" x14ac:dyDescent="0.2">
      <c r="A68" s="140" t="s">
        <v>95</v>
      </c>
    </row>
    <row r="69" spans="1:1" ht="42.75" x14ac:dyDescent="0.2">
      <c r="A69" s="108" t="s">
        <v>96</v>
      </c>
    </row>
    <row r="70" spans="1:1" ht="21" x14ac:dyDescent="0.2">
      <c r="A70" s="66" t="s">
        <v>97</v>
      </c>
    </row>
    <row r="71" spans="1:1" x14ac:dyDescent="0.2">
      <c r="A71" s="68"/>
    </row>
    <row r="72" spans="1:1" x14ac:dyDescent="0.2">
      <c r="A72" s="69" t="s">
        <v>70</v>
      </c>
    </row>
    <row r="73" spans="1:1" ht="24" x14ac:dyDescent="0.2">
      <c r="A73" s="70" t="s">
        <v>76</v>
      </c>
    </row>
    <row r="74" spans="1:1" ht="24" x14ac:dyDescent="0.2">
      <c r="A74" s="70" t="s">
        <v>77</v>
      </c>
    </row>
    <row r="75" spans="1:1" x14ac:dyDescent="0.2">
      <c r="A75" s="67"/>
    </row>
  </sheetData>
  <mergeCells count="1">
    <mergeCell ref="A1:A3"/>
  </mergeCells>
  <pageMargins left="0.7" right="0.7" top="0.75" bottom="0.75" header="0.3" footer="0.3"/>
  <pageSetup paperSize="9" orientation="portrait"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V35"/>
  <sheetViews>
    <sheetView zoomScale="90" zoomScaleNormal="90" workbookViewId="0">
      <selection activeCell="B4" sqref="B4:V19"/>
    </sheetView>
  </sheetViews>
  <sheetFormatPr defaultColWidth="9" defaultRowHeight="12" x14ac:dyDescent="0.2"/>
  <cols>
    <col min="1" max="1" width="84.5703125" style="48" customWidth="1"/>
    <col min="2" max="16384" width="9" style="48"/>
  </cols>
  <sheetData>
    <row r="1" spans="1:22" s="51" customFormat="1" ht="12" customHeight="1" x14ac:dyDescent="0.2">
      <c r="A1" s="228" t="s">
        <v>82</v>
      </c>
    </row>
    <row r="2" spans="1:22" s="51" customFormat="1" ht="12" customHeight="1" x14ac:dyDescent="0.2">
      <c r="A2" s="228"/>
    </row>
    <row r="3" spans="1:22" s="53" customFormat="1" x14ac:dyDescent="0.2">
      <c r="A3" s="89"/>
    </row>
    <row r="4" spans="1:22" ht="18" customHeight="1" x14ac:dyDescent="0.2">
      <c r="A4" s="111" t="s">
        <v>180</v>
      </c>
      <c r="B4" s="92" t="e">
        <f>'AVIA 25'!#REF!</f>
        <v>#REF!</v>
      </c>
      <c r="C4" s="92" t="e">
        <f>'AVIA 25'!#REF!</f>
        <v>#REF!</v>
      </c>
      <c r="D4" s="92" t="e">
        <f>'AVIA 25'!#REF!</f>
        <v>#REF!</v>
      </c>
      <c r="E4" s="92" t="e">
        <f>'AVIA 25'!#REF!</f>
        <v>#REF!</v>
      </c>
      <c r="F4" s="92" t="e">
        <f>'AVIA 25'!#REF!</f>
        <v>#REF!</v>
      </c>
      <c r="G4" s="92" t="e">
        <f>'AVIA 25'!#REF!</f>
        <v>#REF!</v>
      </c>
      <c r="H4" s="92" t="e">
        <f>'AVIA 25'!#REF!</f>
        <v>#REF!</v>
      </c>
      <c r="I4" s="92" t="e">
        <f>'AVIA 25'!#REF!</f>
        <v>#REF!</v>
      </c>
      <c r="J4" s="92" t="e">
        <f>'AVIA 25'!#REF!</f>
        <v>#REF!</v>
      </c>
      <c r="K4" s="92" t="e">
        <f>'AVIA 25'!#REF!</f>
        <v>#REF!</v>
      </c>
      <c r="L4" s="92" t="e">
        <f>'AVIA 25'!#REF!</f>
        <v>#REF!</v>
      </c>
      <c r="M4" s="92" t="e">
        <f>'AVIA 25'!#REF!</f>
        <v>#REF!</v>
      </c>
      <c r="N4" s="92" t="e">
        <f>'AVIA 25'!#REF!</f>
        <v>#REF!</v>
      </c>
      <c r="O4" s="92" t="e">
        <f>'AVIA 25'!#REF!</f>
        <v>#REF!</v>
      </c>
      <c r="P4" s="92" t="e">
        <f>'AVIA 25'!#REF!</f>
        <v>#REF!</v>
      </c>
      <c r="Q4" s="92" t="e">
        <f>'AVIA 25'!#REF!</f>
        <v>#REF!</v>
      </c>
      <c r="R4" s="92" t="e">
        <f>'AVIA 25'!#REF!</f>
        <v>#REF!</v>
      </c>
      <c r="S4" s="92" t="e">
        <f>'AVIA 25'!#REF!</f>
        <v>#REF!</v>
      </c>
      <c r="T4" s="92" t="e">
        <f>'AVIA 25'!#REF!</f>
        <v>#REF!</v>
      </c>
      <c r="U4" s="92" t="e">
        <f>'AVIA 25'!#REF!</f>
        <v>#REF!</v>
      </c>
      <c r="V4" s="92" t="e">
        <f>'AVIA 25'!#REF!</f>
        <v>#REF!</v>
      </c>
    </row>
    <row r="5" spans="1:22" ht="20.25" customHeight="1" x14ac:dyDescent="0.2">
      <c r="A5" s="90" t="s">
        <v>64</v>
      </c>
      <c r="B5" s="92" t="e">
        <f>'AVIA 25'!#REF!</f>
        <v>#REF!</v>
      </c>
      <c r="C5" s="92" t="e">
        <f>'AVIA 25'!#REF!</f>
        <v>#REF!</v>
      </c>
      <c r="D5" s="92" t="e">
        <f>'AVIA 25'!#REF!</f>
        <v>#REF!</v>
      </c>
      <c r="E5" s="92" t="e">
        <f>'AVIA 25'!#REF!</f>
        <v>#REF!</v>
      </c>
      <c r="F5" s="92" t="e">
        <f>'AVIA 25'!#REF!</f>
        <v>#REF!</v>
      </c>
      <c r="G5" s="92" t="e">
        <f>'AVIA 25'!#REF!</f>
        <v>#REF!</v>
      </c>
      <c r="H5" s="92" t="e">
        <f>'AVIA 25'!#REF!</f>
        <v>#REF!</v>
      </c>
      <c r="I5" s="92" t="e">
        <f>'AVIA 25'!#REF!</f>
        <v>#REF!</v>
      </c>
      <c r="J5" s="92" t="e">
        <f>'AVIA 25'!#REF!</f>
        <v>#REF!</v>
      </c>
      <c r="K5" s="92" t="e">
        <f>'AVIA 25'!#REF!</f>
        <v>#REF!</v>
      </c>
      <c r="L5" s="92" t="e">
        <f>'AVIA 25'!#REF!</f>
        <v>#REF!</v>
      </c>
      <c r="M5" s="92" t="e">
        <f>'AVIA 25'!#REF!</f>
        <v>#REF!</v>
      </c>
      <c r="N5" s="92" t="e">
        <f>'AVIA 25'!#REF!</f>
        <v>#REF!</v>
      </c>
      <c r="O5" s="92" t="e">
        <f>'AVIA 25'!#REF!</f>
        <v>#REF!</v>
      </c>
      <c r="P5" s="92" t="e">
        <f>'AVIA 25'!#REF!</f>
        <v>#REF!</v>
      </c>
      <c r="Q5" s="92" t="e">
        <f>'AVIA 25'!#REF!</f>
        <v>#REF!</v>
      </c>
      <c r="R5" s="92" t="e">
        <f>'AVIA 25'!#REF!</f>
        <v>#REF!</v>
      </c>
      <c r="S5" s="92" t="e">
        <f>'AVIA 25'!#REF!</f>
        <v>#REF!</v>
      </c>
      <c r="T5" s="92" t="e">
        <f>'AVIA 25'!#REF!</f>
        <v>#REF!</v>
      </c>
      <c r="U5" s="92" t="e">
        <f>'AVIA 25'!#REF!</f>
        <v>#REF!</v>
      </c>
      <c r="V5" s="92" t="e">
        <f>'AVIA 25'!#REF!</f>
        <v>#REF!</v>
      </c>
    </row>
    <row r="6" spans="1:22" s="44" customFormat="1" x14ac:dyDescent="0.2">
      <c r="A6" s="42" t="s">
        <v>83</v>
      </c>
      <c r="B6" s="87"/>
      <c r="C6" s="87"/>
      <c r="D6" s="87"/>
      <c r="E6" s="87"/>
      <c r="F6" s="87"/>
      <c r="G6" s="87"/>
      <c r="H6" s="87"/>
      <c r="I6" s="87"/>
      <c r="J6" s="87"/>
      <c r="K6" s="87"/>
      <c r="L6" s="87"/>
      <c r="M6" s="87"/>
      <c r="N6" s="87"/>
      <c r="O6" s="87"/>
      <c r="P6" s="87"/>
      <c r="Q6" s="87"/>
      <c r="R6" s="87"/>
      <c r="S6" s="87"/>
      <c r="T6" s="87"/>
      <c r="U6" s="87"/>
      <c r="V6" s="87"/>
    </row>
    <row r="7" spans="1:22" s="50" customFormat="1" x14ac:dyDescent="0.2">
      <c r="A7" s="88">
        <v>1</v>
      </c>
      <c r="B7" s="94" t="e">
        <f>'C завтраками| Bed and breakfast'!#REF!*0.88</f>
        <v>#REF!</v>
      </c>
      <c r="C7" s="94" t="e">
        <f>'C завтраками| Bed and breakfast'!#REF!*0.88</f>
        <v>#REF!</v>
      </c>
      <c r="D7" s="94" t="e">
        <f>'C завтраками| Bed and breakfast'!#REF!*0.88</f>
        <v>#REF!</v>
      </c>
      <c r="E7" s="94" t="e">
        <f>'C завтраками| Bed and breakfast'!#REF!*0.88</f>
        <v>#REF!</v>
      </c>
      <c r="F7" s="94" t="e">
        <f>'C завтраками| Bed and breakfast'!#REF!*0.88</f>
        <v>#REF!</v>
      </c>
      <c r="G7" s="94" t="e">
        <f>'C завтраками| Bed and breakfast'!#REF!*0.88</f>
        <v>#REF!</v>
      </c>
      <c r="H7" s="94" t="e">
        <f>'C завтраками| Bed and breakfast'!#REF!*0.88</f>
        <v>#REF!</v>
      </c>
      <c r="I7" s="94" t="e">
        <f>'C завтраками| Bed and breakfast'!#REF!*0.88</f>
        <v>#REF!</v>
      </c>
      <c r="J7" s="94" t="e">
        <f>'C завтраками| Bed and breakfast'!#REF!*0.88</f>
        <v>#REF!</v>
      </c>
      <c r="K7" s="94" t="e">
        <f>'C завтраками| Bed and breakfast'!#REF!*0.88</f>
        <v>#REF!</v>
      </c>
      <c r="L7" s="94" t="e">
        <f>'C завтраками| Bed and breakfast'!#REF!*0.88</f>
        <v>#REF!</v>
      </c>
      <c r="M7" s="94" t="e">
        <f>'C завтраками| Bed and breakfast'!#REF!*0.88</f>
        <v>#REF!</v>
      </c>
      <c r="N7" s="94" t="e">
        <f>'C завтраками| Bed and breakfast'!#REF!*0.88</f>
        <v>#REF!</v>
      </c>
      <c r="O7" s="94" t="e">
        <f>'C завтраками| Bed and breakfast'!#REF!*0.88</f>
        <v>#REF!</v>
      </c>
      <c r="P7" s="94" t="e">
        <f>'C завтраками| Bed and breakfast'!#REF!*0.88</f>
        <v>#REF!</v>
      </c>
      <c r="Q7" s="94" t="e">
        <f>'C завтраками| Bed and breakfast'!#REF!*0.88</f>
        <v>#REF!</v>
      </c>
      <c r="R7" s="94" t="e">
        <f>'C завтраками| Bed and breakfast'!#REF!*0.88</f>
        <v>#REF!</v>
      </c>
      <c r="S7" s="94" t="e">
        <f>'C завтраками| Bed and breakfast'!#REF!*0.88</f>
        <v>#REF!</v>
      </c>
      <c r="T7" s="94" t="e">
        <f>'C завтраками| Bed and breakfast'!#REF!*0.88</f>
        <v>#REF!</v>
      </c>
      <c r="U7" s="94" t="e">
        <f>'C завтраками| Bed and breakfast'!#REF!*0.88</f>
        <v>#REF!</v>
      </c>
      <c r="V7" s="94" t="e">
        <f>'C завтраками| Bed and breakfast'!#REF!*0.88</f>
        <v>#REF!</v>
      </c>
    </row>
    <row r="8" spans="1:22" s="50" customFormat="1" x14ac:dyDescent="0.2">
      <c r="A8" s="88">
        <v>2</v>
      </c>
      <c r="B8" s="94" t="e">
        <f>'C завтраками| Bed and breakfast'!#REF!*0.88</f>
        <v>#REF!</v>
      </c>
      <c r="C8" s="94" t="e">
        <f>'C завтраками| Bed and breakfast'!#REF!*0.88</f>
        <v>#REF!</v>
      </c>
      <c r="D8" s="94" t="e">
        <f>'C завтраками| Bed and breakfast'!#REF!*0.88</f>
        <v>#REF!</v>
      </c>
      <c r="E8" s="94" t="e">
        <f>'C завтраками| Bed and breakfast'!#REF!*0.88</f>
        <v>#REF!</v>
      </c>
      <c r="F8" s="94" t="e">
        <f>'C завтраками| Bed and breakfast'!#REF!*0.88</f>
        <v>#REF!</v>
      </c>
      <c r="G8" s="94" t="e">
        <f>'C завтраками| Bed and breakfast'!#REF!*0.88</f>
        <v>#REF!</v>
      </c>
      <c r="H8" s="94" t="e">
        <f>'C завтраками| Bed and breakfast'!#REF!*0.88</f>
        <v>#REF!</v>
      </c>
      <c r="I8" s="94" t="e">
        <f>'C завтраками| Bed and breakfast'!#REF!*0.88</f>
        <v>#REF!</v>
      </c>
      <c r="J8" s="94" t="e">
        <f>'C завтраками| Bed and breakfast'!#REF!*0.88</f>
        <v>#REF!</v>
      </c>
      <c r="K8" s="94" t="e">
        <f>'C завтраками| Bed and breakfast'!#REF!*0.88</f>
        <v>#REF!</v>
      </c>
      <c r="L8" s="94" t="e">
        <f>'C завтраками| Bed and breakfast'!#REF!*0.88</f>
        <v>#REF!</v>
      </c>
      <c r="M8" s="94" t="e">
        <f>'C завтраками| Bed and breakfast'!#REF!*0.88</f>
        <v>#REF!</v>
      </c>
      <c r="N8" s="94" t="e">
        <f>'C завтраками| Bed and breakfast'!#REF!*0.88</f>
        <v>#REF!</v>
      </c>
      <c r="O8" s="94" t="e">
        <f>'C завтраками| Bed and breakfast'!#REF!*0.88</f>
        <v>#REF!</v>
      </c>
      <c r="P8" s="94" t="e">
        <f>'C завтраками| Bed and breakfast'!#REF!*0.88</f>
        <v>#REF!</v>
      </c>
      <c r="Q8" s="94" t="e">
        <f>'C завтраками| Bed and breakfast'!#REF!*0.88</f>
        <v>#REF!</v>
      </c>
      <c r="R8" s="94" t="e">
        <f>'C завтраками| Bed and breakfast'!#REF!*0.88</f>
        <v>#REF!</v>
      </c>
      <c r="S8" s="94" t="e">
        <f>'C завтраками| Bed and breakfast'!#REF!*0.88</f>
        <v>#REF!</v>
      </c>
      <c r="T8" s="94" t="e">
        <f>'C завтраками| Bed and breakfast'!#REF!*0.88</f>
        <v>#REF!</v>
      </c>
      <c r="U8" s="94" t="e">
        <f>'C завтраками| Bed and breakfast'!#REF!*0.88</f>
        <v>#REF!</v>
      </c>
      <c r="V8" s="94" t="e">
        <f>'C завтраками| Bed and breakfast'!#REF!*0.88</f>
        <v>#REF!</v>
      </c>
    </row>
    <row r="9" spans="1:22" s="50" customFormat="1" x14ac:dyDescent="0.2">
      <c r="A9" s="42" t="s">
        <v>84</v>
      </c>
      <c r="B9" s="94"/>
      <c r="C9" s="94"/>
      <c r="D9" s="94"/>
      <c r="E9" s="94"/>
      <c r="F9" s="94"/>
      <c r="G9" s="94"/>
      <c r="H9" s="94"/>
      <c r="I9" s="94"/>
      <c r="J9" s="94"/>
      <c r="K9" s="94"/>
      <c r="L9" s="94"/>
      <c r="M9" s="94"/>
      <c r="N9" s="94"/>
      <c r="O9" s="94"/>
      <c r="P9" s="94"/>
      <c r="Q9" s="94"/>
      <c r="R9" s="94"/>
      <c r="S9" s="94"/>
      <c r="T9" s="94"/>
      <c r="U9" s="94"/>
      <c r="V9" s="94"/>
    </row>
    <row r="10" spans="1:22" s="50" customFormat="1" x14ac:dyDescent="0.2">
      <c r="A10" s="88">
        <f>A7</f>
        <v>1</v>
      </c>
      <c r="B10" s="94" t="e">
        <f>'C завтраками| Bed and breakfast'!#REF!*0.88</f>
        <v>#REF!</v>
      </c>
      <c r="C10" s="94" t="e">
        <f>'C завтраками| Bed and breakfast'!#REF!*0.88</f>
        <v>#REF!</v>
      </c>
      <c r="D10" s="94" t="e">
        <f>'C завтраками| Bed and breakfast'!#REF!*0.88</f>
        <v>#REF!</v>
      </c>
      <c r="E10" s="94" t="e">
        <f>'C завтраками| Bed and breakfast'!#REF!*0.88</f>
        <v>#REF!</v>
      </c>
      <c r="F10" s="94" t="e">
        <f>'C завтраками| Bed and breakfast'!#REF!*0.88</f>
        <v>#REF!</v>
      </c>
      <c r="G10" s="94" t="e">
        <f>'C завтраками| Bed and breakfast'!#REF!*0.88</f>
        <v>#REF!</v>
      </c>
      <c r="H10" s="94" t="e">
        <f>'C завтраками| Bed and breakfast'!#REF!*0.88</f>
        <v>#REF!</v>
      </c>
      <c r="I10" s="94" t="e">
        <f>'C завтраками| Bed and breakfast'!#REF!*0.88</f>
        <v>#REF!</v>
      </c>
      <c r="J10" s="94" t="e">
        <f>'C завтраками| Bed and breakfast'!#REF!*0.88</f>
        <v>#REF!</v>
      </c>
      <c r="K10" s="94" t="e">
        <f>'C завтраками| Bed and breakfast'!#REF!*0.88</f>
        <v>#REF!</v>
      </c>
      <c r="L10" s="94" t="e">
        <f>'C завтраками| Bed and breakfast'!#REF!*0.88</f>
        <v>#REF!</v>
      </c>
      <c r="M10" s="94" t="e">
        <f>'C завтраками| Bed and breakfast'!#REF!*0.88</f>
        <v>#REF!</v>
      </c>
      <c r="N10" s="94" t="e">
        <f>'C завтраками| Bed and breakfast'!#REF!*0.88</f>
        <v>#REF!</v>
      </c>
      <c r="O10" s="94" t="e">
        <f>'C завтраками| Bed and breakfast'!#REF!*0.88</f>
        <v>#REF!</v>
      </c>
      <c r="P10" s="94" t="e">
        <f>'C завтраками| Bed and breakfast'!#REF!*0.88</f>
        <v>#REF!</v>
      </c>
      <c r="Q10" s="94" t="e">
        <f>'C завтраками| Bed and breakfast'!#REF!*0.88</f>
        <v>#REF!</v>
      </c>
      <c r="R10" s="94" t="e">
        <f>'C завтраками| Bed and breakfast'!#REF!*0.88</f>
        <v>#REF!</v>
      </c>
      <c r="S10" s="94" t="e">
        <f>'C завтраками| Bed and breakfast'!#REF!*0.88</f>
        <v>#REF!</v>
      </c>
      <c r="T10" s="94" t="e">
        <f>'C завтраками| Bed and breakfast'!#REF!*0.88</f>
        <v>#REF!</v>
      </c>
      <c r="U10" s="94" t="e">
        <f>'C завтраками| Bed and breakfast'!#REF!*0.88</f>
        <v>#REF!</v>
      </c>
      <c r="V10" s="94" t="e">
        <f>'C завтраками| Bed and breakfast'!#REF!*0.88</f>
        <v>#REF!</v>
      </c>
    </row>
    <row r="11" spans="1:22" s="50" customFormat="1" x14ac:dyDescent="0.2">
      <c r="A11" s="88">
        <f>A8</f>
        <v>2</v>
      </c>
      <c r="B11" s="94" t="e">
        <f>'C завтраками| Bed and breakfast'!#REF!*0.88</f>
        <v>#REF!</v>
      </c>
      <c r="C11" s="94" t="e">
        <f>'C завтраками| Bed and breakfast'!#REF!*0.88</f>
        <v>#REF!</v>
      </c>
      <c r="D11" s="94" t="e">
        <f>'C завтраками| Bed and breakfast'!#REF!*0.88</f>
        <v>#REF!</v>
      </c>
      <c r="E11" s="94" t="e">
        <f>'C завтраками| Bed and breakfast'!#REF!*0.88</f>
        <v>#REF!</v>
      </c>
      <c r="F11" s="94" t="e">
        <f>'C завтраками| Bed and breakfast'!#REF!*0.88</f>
        <v>#REF!</v>
      </c>
      <c r="G11" s="94" t="e">
        <f>'C завтраками| Bed and breakfast'!#REF!*0.88</f>
        <v>#REF!</v>
      </c>
      <c r="H11" s="94" t="e">
        <f>'C завтраками| Bed and breakfast'!#REF!*0.88</f>
        <v>#REF!</v>
      </c>
      <c r="I11" s="94" t="e">
        <f>'C завтраками| Bed and breakfast'!#REF!*0.88</f>
        <v>#REF!</v>
      </c>
      <c r="J11" s="94" t="e">
        <f>'C завтраками| Bed and breakfast'!#REF!*0.88</f>
        <v>#REF!</v>
      </c>
      <c r="K11" s="94" t="e">
        <f>'C завтраками| Bed and breakfast'!#REF!*0.88</f>
        <v>#REF!</v>
      </c>
      <c r="L11" s="94" t="e">
        <f>'C завтраками| Bed and breakfast'!#REF!*0.88</f>
        <v>#REF!</v>
      </c>
      <c r="M11" s="94" t="e">
        <f>'C завтраками| Bed and breakfast'!#REF!*0.88</f>
        <v>#REF!</v>
      </c>
      <c r="N11" s="94" t="e">
        <f>'C завтраками| Bed and breakfast'!#REF!*0.88</f>
        <v>#REF!</v>
      </c>
      <c r="O11" s="94" t="e">
        <f>'C завтраками| Bed and breakfast'!#REF!*0.88</f>
        <v>#REF!</v>
      </c>
      <c r="P11" s="94" t="e">
        <f>'C завтраками| Bed and breakfast'!#REF!*0.88</f>
        <v>#REF!</v>
      </c>
      <c r="Q11" s="94" t="e">
        <f>'C завтраками| Bed and breakfast'!#REF!*0.88</f>
        <v>#REF!</v>
      </c>
      <c r="R11" s="94" t="e">
        <f>'C завтраками| Bed and breakfast'!#REF!*0.88</f>
        <v>#REF!</v>
      </c>
      <c r="S11" s="94" t="e">
        <f>'C завтраками| Bed and breakfast'!#REF!*0.88</f>
        <v>#REF!</v>
      </c>
      <c r="T11" s="94" t="e">
        <f>'C завтраками| Bed and breakfast'!#REF!*0.88</f>
        <v>#REF!</v>
      </c>
      <c r="U11" s="94" t="e">
        <f>'C завтраками| Bed and breakfast'!#REF!*0.88</f>
        <v>#REF!</v>
      </c>
      <c r="V11" s="94" t="e">
        <f>'C завтраками| Bed and breakfast'!#REF!*0.88</f>
        <v>#REF!</v>
      </c>
    </row>
    <row r="12" spans="1:22" s="50" customFormat="1" x14ac:dyDescent="0.2">
      <c r="A12" s="42" t="s">
        <v>85</v>
      </c>
      <c r="B12" s="94"/>
      <c r="C12" s="94"/>
      <c r="D12" s="94"/>
      <c r="E12" s="94"/>
      <c r="F12" s="94"/>
      <c r="G12" s="94"/>
      <c r="H12" s="94"/>
      <c r="I12" s="94"/>
      <c r="J12" s="94"/>
      <c r="K12" s="94"/>
      <c r="L12" s="94"/>
      <c r="M12" s="94"/>
      <c r="N12" s="94"/>
      <c r="O12" s="94"/>
      <c r="P12" s="94"/>
      <c r="Q12" s="94"/>
      <c r="R12" s="94"/>
      <c r="S12" s="94"/>
      <c r="T12" s="94"/>
      <c r="U12" s="94"/>
      <c r="V12" s="94"/>
    </row>
    <row r="13" spans="1:22" s="50" customFormat="1" x14ac:dyDescent="0.2">
      <c r="A13" s="88">
        <f>A7</f>
        <v>1</v>
      </c>
      <c r="B13" s="94" t="e">
        <f>'C завтраками| Bed and breakfast'!#REF!*0.88</f>
        <v>#REF!</v>
      </c>
      <c r="C13" s="94" t="e">
        <f>'C завтраками| Bed and breakfast'!#REF!*0.88</f>
        <v>#REF!</v>
      </c>
      <c r="D13" s="94" t="e">
        <f>'C завтраками| Bed and breakfast'!#REF!*0.88</f>
        <v>#REF!</v>
      </c>
      <c r="E13" s="94" t="e">
        <f>'C завтраками| Bed and breakfast'!#REF!*0.88</f>
        <v>#REF!</v>
      </c>
      <c r="F13" s="94" t="e">
        <f>'C завтраками| Bed and breakfast'!#REF!*0.88</f>
        <v>#REF!</v>
      </c>
      <c r="G13" s="94" t="e">
        <f>'C завтраками| Bed and breakfast'!#REF!*0.88</f>
        <v>#REF!</v>
      </c>
      <c r="H13" s="94" t="e">
        <f>'C завтраками| Bed and breakfast'!#REF!*0.88</f>
        <v>#REF!</v>
      </c>
      <c r="I13" s="94" t="e">
        <f>'C завтраками| Bed and breakfast'!#REF!*0.88</f>
        <v>#REF!</v>
      </c>
      <c r="J13" s="94" t="e">
        <f>'C завтраками| Bed and breakfast'!#REF!*0.88</f>
        <v>#REF!</v>
      </c>
      <c r="K13" s="94" t="e">
        <f>'C завтраками| Bed and breakfast'!#REF!*0.88</f>
        <v>#REF!</v>
      </c>
      <c r="L13" s="94" t="e">
        <f>'C завтраками| Bed and breakfast'!#REF!*0.88</f>
        <v>#REF!</v>
      </c>
      <c r="M13" s="94" t="e">
        <f>'C завтраками| Bed and breakfast'!#REF!*0.88</f>
        <v>#REF!</v>
      </c>
      <c r="N13" s="94" t="e">
        <f>'C завтраками| Bed and breakfast'!#REF!*0.88</f>
        <v>#REF!</v>
      </c>
      <c r="O13" s="94" t="e">
        <f>'C завтраками| Bed and breakfast'!#REF!*0.88</f>
        <v>#REF!</v>
      </c>
      <c r="P13" s="94" t="e">
        <f>'C завтраками| Bed and breakfast'!#REF!*0.88</f>
        <v>#REF!</v>
      </c>
      <c r="Q13" s="94" t="e">
        <f>'C завтраками| Bed and breakfast'!#REF!*0.88</f>
        <v>#REF!</v>
      </c>
      <c r="R13" s="94" t="e">
        <f>'C завтраками| Bed and breakfast'!#REF!*0.88</f>
        <v>#REF!</v>
      </c>
      <c r="S13" s="94" t="e">
        <f>'C завтраками| Bed and breakfast'!#REF!*0.88</f>
        <v>#REF!</v>
      </c>
      <c r="T13" s="94" t="e">
        <f>'C завтраками| Bed and breakfast'!#REF!*0.88</f>
        <v>#REF!</v>
      </c>
      <c r="U13" s="94" t="e">
        <f>'C завтраками| Bed and breakfast'!#REF!*0.88</f>
        <v>#REF!</v>
      </c>
      <c r="V13" s="94" t="e">
        <f>'C завтраками| Bed and breakfast'!#REF!*0.88</f>
        <v>#REF!</v>
      </c>
    </row>
    <row r="14" spans="1:22" s="50" customFormat="1" x14ac:dyDescent="0.2">
      <c r="A14" s="88">
        <f>A8</f>
        <v>2</v>
      </c>
      <c r="B14" s="94" t="e">
        <f>'C завтраками| Bed and breakfast'!#REF!*0.88</f>
        <v>#REF!</v>
      </c>
      <c r="C14" s="94" t="e">
        <f>'C завтраками| Bed and breakfast'!#REF!*0.88</f>
        <v>#REF!</v>
      </c>
      <c r="D14" s="94" t="e">
        <f>'C завтраками| Bed and breakfast'!#REF!*0.88</f>
        <v>#REF!</v>
      </c>
      <c r="E14" s="94" t="e">
        <f>'C завтраками| Bed and breakfast'!#REF!*0.88</f>
        <v>#REF!</v>
      </c>
      <c r="F14" s="94" t="e">
        <f>'C завтраками| Bed and breakfast'!#REF!*0.88</f>
        <v>#REF!</v>
      </c>
      <c r="G14" s="94" t="e">
        <f>'C завтраками| Bed and breakfast'!#REF!*0.88</f>
        <v>#REF!</v>
      </c>
      <c r="H14" s="94" t="e">
        <f>'C завтраками| Bed and breakfast'!#REF!*0.88</f>
        <v>#REF!</v>
      </c>
      <c r="I14" s="94" t="e">
        <f>'C завтраками| Bed and breakfast'!#REF!*0.88</f>
        <v>#REF!</v>
      </c>
      <c r="J14" s="94" t="e">
        <f>'C завтраками| Bed and breakfast'!#REF!*0.88</f>
        <v>#REF!</v>
      </c>
      <c r="K14" s="94" t="e">
        <f>'C завтраками| Bed and breakfast'!#REF!*0.88</f>
        <v>#REF!</v>
      </c>
      <c r="L14" s="94" t="e">
        <f>'C завтраками| Bed and breakfast'!#REF!*0.88</f>
        <v>#REF!</v>
      </c>
      <c r="M14" s="94" t="e">
        <f>'C завтраками| Bed and breakfast'!#REF!*0.88</f>
        <v>#REF!</v>
      </c>
      <c r="N14" s="94" t="e">
        <f>'C завтраками| Bed and breakfast'!#REF!*0.88</f>
        <v>#REF!</v>
      </c>
      <c r="O14" s="94" t="e">
        <f>'C завтраками| Bed and breakfast'!#REF!*0.88</f>
        <v>#REF!</v>
      </c>
      <c r="P14" s="94" t="e">
        <f>'C завтраками| Bed and breakfast'!#REF!*0.88</f>
        <v>#REF!</v>
      </c>
      <c r="Q14" s="94" t="e">
        <f>'C завтраками| Bed and breakfast'!#REF!*0.88</f>
        <v>#REF!</v>
      </c>
      <c r="R14" s="94" t="e">
        <f>'C завтраками| Bed and breakfast'!#REF!*0.88</f>
        <v>#REF!</v>
      </c>
      <c r="S14" s="94" t="e">
        <f>'C завтраками| Bed and breakfast'!#REF!*0.88</f>
        <v>#REF!</v>
      </c>
      <c r="T14" s="94" t="e">
        <f>'C завтраками| Bed and breakfast'!#REF!*0.88</f>
        <v>#REF!</v>
      </c>
      <c r="U14" s="94" t="e">
        <f>'C завтраками| Bed and breakfast'!#REF!*0.88</f>
        <v>#REF!</v>
      </c>
      <c r="V14" s="94" t="e">
        <f>'C завтраками| Bed and breakfast'!#REF!*0.88</f>
        <v>#REF!</v>
      </c>
    </row>
    <row r="15" spans="1:22" s="50" customFormat="1" x14ac:dyDescent="0.2">
      <c r="A15" s="42" t="s">
        <v>86</v>
      </c>
      <c r="B15" s="94"/>
      <c r="C15" s="94"/>
      <c r="D15" s="94"/>
      <c r="E15" s="94"/>
      <c r="F15" s="94"/>
      <c r="G15" s="94"/>
      <c r="H15" s="94"/>
      <c r="I15" s="94"/>
      <c r="J15" s="94"/>
      <c r="K15" s="94"/>
      <c r="L15" s="94"/>
      <c r="M15" s="94"/>
      <c r="N15" s="94"/>
      <c r="O15" s="94"/>
      <c r="P15" s="94"/>
      <c r="Q15" s="94"/>
      <c r="R15" s="94"/>
      <c r="S15" s="94"/>
      <c r="T15" s="94"/>
      <c r="U15" s="94"/>
      <c r="V15" s="94"/>
    </row>
    <row r="16" spans="1:22" s="50" customFormat="1" x14ac:dyDescent="0.2">
      <c r="A16" s="88">
        <f>A7</f>
        <v>1</v>
      </c>
      <c r="B16" s="94" t="e">
        <f>'C завтраками| Bed and breakfast'!#REF!*0.88</f>
        <v>#REF!</v>
      </c>
      <c r="C16" s="94" t="e">
        <f>'C завтраками| Bed and breakfast'!#REF!*0.88</f>
        <v>#REF!</v>
      </c>
      <c r="D16" s="94" t="e">
        <f>'C завтраками| Bed and breakfast'!#REF!*0.88</f>
        <v>#REF!</v>
      </c>
      <c r="E16" s="94" t="e">
        <f>'C завтраками| Bed and breakfast'!#REF!*0.88</f>
        <v>#REF!</v>
      </c>
      <c r="F16" s="94" t="e">
        <f>'C завтраками| Bed and breakfast'!#REF!*0.88</f>
        <v>#REF!</v>
      </c>
      <c r="G16" s="94" t="e">
        <f>'C завтраками| Bed and breakfast'!#REF!*0.88</f>
        <v>#REF!</v>
      </c>
      <c r="H16" s="94" t="e">
        <f>'C завтраками| Bed and breakfast'!#REF!*0.88</f>
        <v>#REF!</v>
      </c>
      <c r="I16" s="94" t="e">
        <f>'C завтраками| Bed and breakfast'!#REF!*0.88</f>
        <v>#REF!</v>
      </c>
      <c r="J16" s="94" t="e">
        <f>'C завтраками| Bed and breakfast'!#REF!*0.88</f>
        <v>#REF!</v>
      </c>
      <c r="K16" s="94" t="e">
        <f>'C завтраками| Bed and breakfast'!#REF!*0.88</f>
        <v>#REF!</v>
      </c>
      <c r="L16" s="94" t="e">
        <f>'C завтраками| Bed and breakfast'!#REF!*0.88</f>
        <v>#REF!</v>
      </c>
      <c r="M16" s="94" t="e">
        <f>'C завтраками| Bed and breakfast'!#REF!*0.88</f>
        <v>#REF!</v>
      </c>
      <c r="N16" s="94" t="e">
        <f>'C завтраками| Bed and breakfast'!#REF!*0.88</f>
        <v>#REF!</v>
      </c>
      <c r="O16" s="94" t="e">
        <f>'C завтраками| Bed and breakfast'!#REF!*0.88</f>
        <v>#REF!</v>
      </c>
      <c r="P16" s="94" t="e">
        <f>'C завтраками| Bed and breakfast'!#REF!*0.88</f>
        <v>#REF!</v>
      </c>
      <c r="Q16" s="94" t="e">
        <f>'C завтраками| Bed and breakfast'!#REF!*0.88</f>
        <v>#REF!</v>
      </c>
      <c r="R16" s="94" t="e">
        <f>'C завтраками| Bed and breakfast'!#REF!*0.88</f>
        <v>#REF!</v>
      </c>
      <c r="S16" s="94" t="e">
        <f>'C завтраками| Bed and breakfast'!#REF!*0.88</f>
        <v>#REF!</v>
      </c>
      <c r="T16" s="94" t="e">
        <f>'C завтраками| Bed and breakfast'!#REF!*0.88</f>
        <v>#REF!</v>
      </c>
      <c r="U16" s="94" t="e">
        <f>'C завтраками| Bed and breakfast'!#REF!*0.88</f>
        <v>#REF!</v>
      </c>
      <c r="V16" s="94" t="e">
        <f>'C завтраками| Bed and breakfast'!#REF!*0.88</f>
        <v>#REF!</v>
      </c>
    </row>
    <row r="17" spans="1:22" s="50" customFormat="1" x14ac:dyDescent="0.2">
      <c r="A17" s="88">
        <f>A8</f>
        <v>2</v>
      </c>
      <c r="B17" s="94" t="e">
        <f>'C завтраками| Bed and breakfast'!#REF!*0.88</f>
        <v>#REF!</v>
      </c>
      <c r="C17" s="94" t="e">
        <f>'C завтраками| Bed and breakfast'!#REF!*0.88</f>
        <v>#REF!</v>
      </c>
      <c r="D17" s="94" t="e">
        <f>'C завтраками| Bed and breakfast'!#REF!*0.88</f>
        <v>#REF!</v>
      </c>
      <c r="E17" s="94" t="e">
        <f>'C завтраками| Bed and breakfast'!#REF!*0.88</f>
        <v>#REF!</v>
      </c>
      <c r="F17" s="94" t="e">
        <f>'C завтраками| Bed and breakfast'!#REF!*0.88</f>
        <v>#REF!</v>
      </c>
      <c r="G17" s="94" t="e">
        <f>'C завтраками| Bed and breakfast'!#REF!*0.88</f>
        <v>#REF!</v>
      </c>
      <c r="H17" s="94" t="e">
        <f>'C завтраками| Bed and breakfast'!#REF!*0.88</f>
        <v>#REF!</v>
      </c>
      <c r="I17" s="94" t="e">
        <f>'C завтраками| Bed and breakfast'!#REF!*0.88</f>
        <v>#REF!</v>
      </c>
      <c r="J17" s="94" t="e">
        <f>'C завтраками| Bed and breakfast'!#REF!*0.88</f>
        <v>#REF!</v>
      </c>
      <c r="K17" s="94" t="e">
        <f>'C завтраками| Bed and breakfast'!#REF!*0.88</f>
        <v>#REF!</v>
      </c>
      <c r="L17" s="94" t="e">
        <f>'C завтраками| Bed and breakfast'!#REF!*0.88</f>
        <v>#REF!</v>
      </c>
      <c r="M17" s="94" t="e">
        <f>'C завтраками| Bed and breakfast'!#REF!*0.88</f>
        <v>#REF!</v>
      </c>
      <c r="N17" s="94" t="e">
        <f>'C завтраками| Bed and breakfast'!#REF!*0.88</f>
        <v>#REF!</v>
      </c>
      <c r="O17" s="94" t="e">
        <f>'C завтраками| Bed and breakfast'!#REF!*0.88</f>
        <v>#REF!</v>
      </c>
      <c r="P17" s="94" t="e">
        <f>'C завтраками| Bed and breakfast'!#REF!*0.88</f>
        <v>#REF!</v>
      </c>
      <c r="Q17" s="94" t="e">
        <f>'C завтраками| Bed and breakfast'!#REF!*0.88</f>
        <v>#REF!</v>
      </c>
      <c r="R17" s="94" t="e">
        <f>'C завтраками| Bed and breakfast'!#REF!*0.88</f>
        <v>#REF!</v>
      </c>
      <c r="S17" s="94" t="e">
        <f>'C завтраками| Bed and breakfast'!#REF!*0.88</f>
        <v>#REF!</v>
      </c>
      <c r="T17" s="94" t="e">
        <f>'C завтраками| Bed and breakfast'!#REF!*0.88</f>
        <v>#REF!</v>
      </c>
      <c r="U17" s="94" t="e">
        <f>'C завтраками| Bed and breakfast'!#REF!*0.88</f>
        <v>#REF!</v>
      </c>
      <c r="V17" s="94" t="e">
        <f>'C завтраками| Bed and breakfast'!#REF!*0.88</f>
        <v>#REF!</v>
      </c>
    </row>
    <row r="18" spans="1:22" s="50" customFormat="1" x14ac:dyDescent="0.2">
      <c r="A18" s="42" t="s">
        <v>87</v>
      </c>
      <c r="B18" s="94"/>
      <c r="C18" s="94"/>
      <c r="D18" s="94"/>
      <c r="E18" s="94"/>
      <c r="F18" s="94"/>
      <c r="G18" s="94"/>
      <c r="H18" s="94"/>
      <c r="I18" s="94"/>
      <c r="J18" s="94"/>
      <c r="K18" s="94"/>
      <c r="L18" s="94"/>
      <c r="M18" s="94"/>
      <c r="N18" s="94"/>
      <c r="O18" s="94"/>
      <c r="P18" s="94"/>
      <c r="Q18" s="94"/>
      <c r="R18" s="94"/>
      <c r="S18" s="94"/>
      <c r="T18" s="94"/>
      <c r="U18" s="94"/>
      <c r="V18" s="94"/>
    </row>
    <row r="19" spans="1:22" s="50" customFormat="1" x14ac:dyDescent="0.2">
      <c r="A19" s="88" t="s">
        <v>88</v>
      </c>
      <c r="B19" s="94" t="e">
        <f>'C завтраками| Bed and breakfast'!#REF!*0.88</f>
        <v>#REF!</v>
      </c>
      <c r="C19" s="94" t="e">
        <f>'C завтраками| Bed and breakfast'!#REF!*0.88</f>
        <v>#REF!</v>
      </c>
      <c r="D19" s="94" t="e">
        <f>'C завтраками| Bed and breakfast'!#REF!*0.88</f>
        <v>#REF!</v>
      </c>
      <c r="E19" s="94" t="e">
        <f>'C завтраками| Bed and breakfast'!#REF!*0.88</f>
        <v>#REF!</v>
      </c>
      <c r="F19" s="94" t="e">
        <f>'C завтраками| Bed and breakfast'!#REF!*0.88</f>
        <v>#REF!</v>
      </c>
      <c r="G19" s="94" t="e">
        <f>'C завтраками| Bed and breakfast'!#REF!*0.88</f>
        <v>#REF!</v>
      </c>
      <c r="H19" s="94" t="e">
        <f>'C завтраками| Bed and breakfast'!#REF!*0.88</f>
        <v>#REF!</v>
      </c>
      <c r="I19" s="94" t="e">
        <f>'C завтраками| Bed and breakfast'!#REF!*0.88</f>
        <v>#REF!</v>
      </c>
      <c r="J19" s="94" t="e">
        <f>'C завтраками| Bed and breakfast'!#REF!*0.88</f>
        <v>#REF!</v>
      </c>
      <c r="K19" s="94" t="e">
        <f>'C завтраками| Bed and breakfast'!#REF!*0.88</f>
        <v>#REF!</v>
      </c>
      <c r="L19" s="94" t="e">
        <f>'C завтраками| Bed and breakfast'!#REF!*0.88</f>
        <v>#REF!</v>
      </c>
      <c r="M19" s="94" t="e">
        <f>'C завтраками| Bed and breakfast'!#REF!*0.88</f>
        <v>#REF!</v>
      </c>
      <c r="N19" s="94" t="e">
        <f>'C завтраками| Bed and breakfast'!#REF!*0.88</f>
        <v>#REF!</v>
      </c>
      <c r="O19" s="94" t="e">
        <f>'C завтраками| Bed and breakfast'!#REF!*0.88</f>
        <v>#REF!</v>
      </c>
      <c r="P19" s="94" t="e">
        <f>'C завтраками| Bed and breakfast'!#REF!*0.88</f>
        <v>#REF!</v>
      </c>
      <c r="Q19" s="94" t="e">
        <f>'C завтраками| Bed and breakfast'!#REF!*0.88</f>
        <v>#REF!</v>
      </c>
      <c r="R19" s="94" t="e">
        <f>'C завтраками| Bed and breakfast'!#REF!*0.88</f>
        <v>#REF!</v>
      </c>
      <c r="S19" s="94" t="e">
        <f>'C завтраками| Bed and breakfast'!#REF!*0.88</f>
        <v>#REF!</v>
      </c>
      <c r="T19" s="94" t="e">
        <f>'C завтраками| Bed and breakfast'!#REF!*0.88</f>
        <v>#REF!</v>
      </c>
      <c r="U19" s="94" t="e">
        <f>'C завтраками| Bed and breakfast'!#REF!*0.88</f>
        <v>#REF!</v>
      </c>
      <c r="V19" s="94" t="e">
        <f>'C завтраками| Bed and breakfast'!#REF!*0.88</f>
        <v>#REF!</v>
      </c>
    </row>
    <row r="20" spans="1:22" s="50" customFormat="1" x14ac:dyDescent="0.2">
      <c r="A20" s="100"/>
    </row>
    <row r="21" spans="1:22" s="50" customFormat="1" x14ac:dyDescent="0.2">
      <c r="A21" s="100"/>
    </row>
    <row r="22" spans="1:22" s="50" customFormat="1" x14ac:dyDescent="0.2">
      <c r="A22" s="71" t="s">
        <v>66</v>
      </c>
    </row>
    <row r="23" spans="1:22" x14ac:dyDescent="0.2">
      <c r="A23" s="63" t="s">
        <v>78</v>
      </c>
    </row>
    <row r="24" spans="1:22" ht="9" hidden="1" customHeight="1" x14ac:dyDescent="0.2">
      <c r="A24" s="43" t="s">
        <v>67</v>
      </c>
    </row>
    <row r="25" spans="1:22" ht="10.7" customHeight="1" x14ac:dyDescent="0.2">
      <c r="A25" s="43" t="s">
        <v>89</v>
      </c>
    </row>
    <row r="26" spans="1:22" x14ac:dyDescent="0.2">
      <c r="A26" s="43" t="s">
        <v>68</v>
      </c>
    </row>
    <row r="27" spans="1:22" ht="13.35" customHeight="1" x14ac:dyDescent="0.2">
      <c r="A27" s="43" t="s">
        <v>69</v>
      </c>
    </row>
    <row r="28" spans="1:22" ht="13.35" customHeight="1" x14ac:dyDescent="0.2">
      <c r="A28" s="159" t="s">
        <v>162</v>
      </c>
    </row>
    <row r="29" spans="1:22" ht="13.35" customHeight="1" thickBot="1" x14ac:dyDescent="0.25">
      <c r="A29" s="43"/>
    </row>
    <row r="30" spans="1:22" ht="13.35" customHeight="1" thickBot="1" x14ac:dyDescent="0.25">
      <c r="A30" s="107" t="s">
        <v>139</v>
      </c>
    </row>
    <row r="31" spans="1:22" ht="13.35" customHeight="1" thickBot="1" x14ac:dyDescent="0.25">
      <c r="A31" s="176" t="s">
        <v>219</v>
      </c>
    </row>
    <row r="32" spans="1:22" ht="12.75" thickBot="1" x14ac:dyDescent="0.25">
      <c r="A32" s="177" t="s">
        <v>220</v>
      </c>
    </row>
    <row r="33" spans="1:1" ht="12.75" hidden="1" thickBot="1" x14ac:dyDescent="0.25">
      <c r="A33" s="166" t="s">
        <v>218</v>
      </c>
    </row>
    <row r="34" spans="1:1" ht="12.75" thickBot="1" x14ac:dyDescent="0.25">
      <c r="A34" s="107" t="s">
        <v>70</v>
      </c>
    </row>
    <row r="35" spans="1:1" ht="72" x14ac:dyDescent="0.2">
      <c r="A35" s="112" t="s">
        <v>103</v>
      </c>
    </row>
  </sheetData>
  <mergeCells count="1">
    <mergeCell ref="A1:A2"/>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55"/>
  <sheetViews>
    <sheetView topLeftCell="A10" workbookViewId="0">
      <pane xSplit="1" topLeftCell="B1" activePane="topRight" state="frozen"/>
      <selection pane="topRight" activeCell="B24" sqref="B24"/>
    </sheetView>
  </sheetViews>
  <sheetFormatPr defaultColWidth="9" defaultRowHeight="12" x14ac:dyDescent="0.2"/>
  <cols>
    <col min="1" max="1" width="84.5703125" style="48" customWidth="1"/>
    <col min="2" max="8" width="9" style="48"/>
    <col min="9" max="13" width="0" style="48" hidden="1" customWidth="1"/>
    <col min="14" max="16384" width="9" style="48"/>
  </cols>
  <sheetData>
    <row r="1" spans="1:22" s="51" customFormat="1" ht="12" customHeight="1" x14ac:dyDescent="0.2">
      <c r="A1" s="228" t="s">
        <v>82</v>
      </c>
    </row>
    <row r="2" spans="1:22" s="51" customFormat="1" ht="12" customHeight="1" x14ac:dyDescent="0.2">
      <c r="A2" s="228"/>
    </row>
    <row r="3" spans="1:22" s="51" customFormat="1" ht="11.1" customHeight="1" x14ac:dyDescent="0.2">
      <c r="A3" s="97" t="s">
        <v>102</v>
      </c>
    </row>
    <row r="4" spans="1:22" s="52" customFormat="1" ht="32.1" customHeight="1" x14ac:dyDescent="0.2">
      <c r="A4" s="98" t="s">
        <v>64</v>
      </c>
      <c r="B4" s="101" t="e">
        <f>#REF!</f>
        <v>#REF!</v>
      </c>
      <c r="C4" s="101" t="e">
        <f>#REF!</f>
        <v>#REF!</v>
      </c>
      <c r="D4" s="101" t="e">
        <f>#REF!</f>
        <v>#REF!</v>
      </c>
      <c r="E4" s="101" t="e">
        <f>#REF!</f>
        <v>#REF!</v>
      </c>
      <c r="F4" s="101" t="e">
        <f>#REF!</f>
        <v>#REF!</v>
      </c>
      <c r="G4" s="101" t="e">
        <f>#REF!</f>
        <v>#REF!</v>
      </c>
      <c r="H4" s="101" t="e">
        <f>#REF!</f>
        <v>#REF!</v>
      </c>
      <c r="I4" s="101" t="e">
        <f>#REF!</f>
        <v>#REF!</v>
      </c>
      <c r="J4" s="101" t="e">
        <f>#REF!</f>
        <v>#REF!</v>
      </c>
      <c r="K4" s="101" t="e">
        <f>#REF!</f>
        <v>#REF!</v>
      </c>
      <c r="L4" s="101" t="e">
        <f>#REF!</f>
        <v>#REF!</v>
      </c>
      <c r="M4" s="101" t="e">
        <f>#REF!</f>
        <v>#REF!</v>
      </c>
      <c r="N4" s="101" t="e">
        <f>#REF!</f>
        <v>#REF!</v>
      </c>
      <c r="O4" s="101" t="e">
        <f>#REF!</f>
        <v>#REF!</v>
      </c>
      <c r="P4" s="101" t="e">
        <f>#REF!</f>
        <v>#REF!</v>
      </c>
      <c r="Q4" s="101" t="e">
        <f>#REF!</f>
        <v>#REF!</v>
      </c>
      <c r="R4" s="101" t="e">
        <f>#REF!</f>
        <v>#REF!</v>
      </c>
      <c r="S4" s="101" t="e">
        <f>#REF!</f>
        <v>#REF!</v>
      </c>
      <c r="T4" s="101" t="e">
        <f>#REF!</f>
        <v>#REF!</v>
      </c>
      <c r="U4" s="101" t="e">
        <f>#REF!</f>
        <v>#REF!</v>
      </c>
      <c r="V4" s="101" t="e">
        <f>#REF!</f>
        <v>#REF!</v>
      </c>
    </row>
    <row r="5" spans="1:22" s="53" customFormat="1" ht="21.95" customHeight="1" x14ac:dyDescent="0.2">
      <c r="A5" s="98"/>
      <c r="B5" s="101" t="e">
        <f>#REF!</f>
        <v>#REF!</v>
      </c>
      <c r="C5" s="101" t="e">
        <f>#REF!</f>
        <v>#REF!</v>
      </c>
      <c r="D5" s="101" t="e">
        <f>#REF!</f>
        <v>#REF!</v>
      </c>
      <c r="E5" s="101" t="e">
        <f>#REF!</f>
        <v>#REF!</v>
      </c>
      <c r="F5" s="101" t="e">
        <f>#REF!</f>
        <v>#REF!</v>
      </c>
      <c r="G5" s="101" t="e">
        <f>#REF!</f>
        <v>#REF!</v>
      </c>
      <c r="H5" s="101" t="e">
        <f>#REF!</f>
        <v>#REF!</v>
      </c>
      <c r="I5" s="101" t="e">
        <f>#REF!</f>
        <v>#REF!</v>
      </c>
      <c r="J5" s="101" t="e">
        <f>#REF!</f>
        <v>#REF!</v>
      </c>
      <c r="K5" s="101" t="e">
        <f>#REF!</f>
        <v>#REF!</v>
      </c>
      <c r="L5" s="101" t="e">
        <f>#REF!</f>
        <v>#REF!</v>
      </c>
      <c r="M5" s="101" t="e">
        <f>#REF!</f>
        <v>#REF!</v>
      </c>
      <c r="N5" s="101" t="e">
        <f>#REF!</f>
        <v>#REF!</v>
      </c>
      <c r="O5" s="101" t="e">
        <f>#REF!</f>
        <v>#REF!</v>
      </c>
      <c r="P5" s="101" t="e">
        <f>#REF!</f>
        <v>#REF!</v>
      </c>
      <c r="Q5" s="101" t="e">
        <f>#REF!</f>
        <v>#REF!</v>
      </c>
      <c r="R5" s="101" t="e">
        <f>#REF!</f>
        <v>#REF!</v>
      </c>
      <c r="S5" s="101" t="e">
        <f>#REF!</f>
        <v>#REF!</v>
      </c>
      <c r="T5" s="101" t="e">
        <f>#REF!</f>
        <v>#REF!</v>
      </c>
      <c r="U5" s="101" t="e">
        <f>#REF!</f>
        <v>#REF!</v>
      </c>
      <c r="V5" s="101" t="e">
        <f>#REF!</f>
        <v>#REF!</v>
      </c>
    </row>
    <row r="6" spans="1:22" s="53" customFormat="1" x14ac:dyDescent="0.2">
      <c r="A6" s="42" t="s">
        <v>83</v>
      </c>
    </row>
    <row r="7" spans="1:22" s="53" customFormat="1" x14ac:dyDescent="0.2">
      <c r="A7" s="88">
        <v>1</v>
      </c>
      <c r="B7" s="42" t="e">
        <f>#REF!</f>
        <v>#REF!</v>
      </c>
      <c r="C7" s="42" t="e">
        <f>#REF!</f>
        <v>#REF!</v>
      </c>
      <c r="D7" s="42" t="e">
        <f>#REF!</f>
        <v>#REF!</v>
      </c>
      <c r="E7" s="42" t="e">
        <f>#REF!</f>
        <v>#REF!</v>
      </c>
      <c r="F7" s="42" t="e">
        <f>#REF!</f>
        <v>#REF!</v>
      </c>
      <c r="G7" s="42" t="e">
        <f>#REF!</f>
        <v>#REF!</v>
      </c>
      <c r="H7" s="42" t="e">
        <f>#REF!</f>
        <v>#REF!</v>
      </c>
      <c r="I7" s="42" t="e">
        <f>#REF!</f>
        <v>#REF!</v>
      </c>
      <c r="J7" s="42" t="e">
        <f>#REF!</f>
        <v>#REF!</v>
      </c>
      <c r="K7" s="42" t="e">
        <f>#REF!</f>
        <v>#REF!</v>
      </c>
      <c r="L7" s="42" t="e">
        <f>#REF!</f>
        <v>#REF!</v>
      </c>
      <c r="M7" s="42" t="e">
        <f>#REF!</f>
        <v>#REF!</v>
      </c>
      <c r="N7" s="42" t="e">
        <f>#REF!</f>
        <v>#REF!</v>
      </c>
      <c r="O7" s="42" t="e">
        <f>#REF!</f>
        <v>#REF!</v>
      </c>
      <c r="P7" s="42" t="e">
        <f>#REF!</f>
        <v>#REF!</v>
      </c>
      <c r="Q7" s="42" t="e">
        <f>#REF!</f>
        <v>#REF!</v>
      </c>
      <c r="R7" s="42" t="e">
        <f>#REF!</f>
        <v>#REF!</v>
      </c>
      <c r="S7" s="42" t="e">
        <f>#REF!</f>
        <v>#REF!</v>
      </c>
      <c r="T7" s="42" t="e">
        <f>#REF!</f>
        <v>#REF!</v>
      </c>
      <c r="U7" s="42" t="e">
        <f>#REF!</f>
        <v>#REF!</v>
      </c>
      <c r="V7" s="42" t="e">
        <f>#REF!</f>
        <v>#REF!</v>
      </c>
    </row>
    <row r="8" spans="1:22" s="53" customFormat="1" x14ac:dyDescent="0.2">
      <c r="A8" s="88">
        <v>2</v>
      </c>
      <c r="B8" s="42" t="e">
        <f>#REF!</f>
        <v>#REF!</v>
      </c>
      <c r="C8" s="42" t="e">
        <f>#REF!</f>
        <v>#REF!</v>
      </c>
      <c r="D8" s="42" t="e">
        <f>#REF!</f>
        <v>#REF!</v>
      </c>
      <c r="E8" s="42" t="e">
        <f>#REF!</f>
        <v>#REF!</v>
      </c>
      <c r="F8" s="42" t="e">
        <f>#REF!</f>
        <v>#REF!</v>
      </c>
      <c r="G8" s="42" t="e">
        <f>#REF!</f>
        <v>#REF!</v>
      </c>
      <c r="H8" s="42" t="e">
        <f>#REF!</f>
        <v>#REF!</v>
      </c>
      <c r="I8" s="42" t="e">
        <f>#REF!</f>
        <v>#REF!</v>
      </c>
      <c r="J8" s="42" t="e">
        <f>#REF!</f>
        <v>#REF!</v>
      </c>
      <c r="K8" s="42" t="e">
        <f>#REF!</f>
        <v>#REF!</v>
      </c>
      <c r="L8" s="42" t="e">
        <f>#REF!</f>
        <v>#REF!</v>
      </c>
      <c r="M8" s="42" t="e">
        <f>#REF!</f>
        <v>#REF!</v>
      </c>
      <c r="N8" s="42" t="e">
        <f>#REF!</f>
        <v>#REF!</v>
      </c>
      <c r="O8" s="42" t="e">
        <f>#REF!</f>
        <v>#REF!</v>
      </c>
      <c r="P8" s="42" t="e">
        <f>#REF!</f>
        <v>#REF!</v>
      </c>
      <c r="Q8" s="42" t="e">
        <f>#REF!</f>
        <v>#REF!</v>
      </c>
      <c r="R8" s="42" t="e">
        <f>#REF!</f>
        <v>#REF!</v>
      </c>
      <c r="S8" s="42" t="e">
        <f>#REF!</f>
        <v>#REF!</v>
      </c>
      <c r="T8" s="42" t="e">
        <f>#REF!</f>
        <v>#REF!</v>
      </c>
      <c r="U8" s="42" t="e">
        <f>#REF!</f>
        <v>#REF!</v>
      </c>
      <c r="V8" s="42" t="e">
        <f>#REF!</f>
        <v>#REF!</v>
      </c>
    </row>
    <row r="9" spans="1:22" s="53" customFormat="1" x14ac:dyDescent="0.2">
      <c r="A9" s="42" t="s">
        <v>84</v>
      </c>
      <c r="B9" s="42"/>
      <c r="C9" s="42"/>
      <c r="D9" s="42"/>
      <c r="E9" s="42"/>
      <c r="F9" s="42"/>
      <c r="G9" s="42"/>
      <c r="H9" s="42"/>
      <c r="I9" s="42"/>
      <c r="J9" s="42"/>
      <c r="K9" s="42"/>
      <c r="L9" s="42"/>
      <c r="M9" s="42"/>
      <c r="N9" s="42"/>
      <c r="O9" s="42"/>
      <c r="P9" s="42"/>
      <c r="Q9" s="42"/>
      <c r="R9" s="42"/>
      <c r="S9" s="42"/>
      <c r="T9" s="42"/>
      <c r="U9" s="42"/>
      <c r="V9" s="42"/>
    </row>
    <row r="10" spans="1:22" s="53" customFormat="1" x14ac:dyDescent="0.2">
      <c r="A10" s="88">
        <f>A7</f>
        <v>1</v>
      </c>
      <c r="B10" s="42" t="e">
        <f>#REF!</f>
        <v>#REF!</v>
      </c>
      <c r="C10" s="42" t="e">
        <f>#REF!</f>
        <v>#REF!</v>
      </c>
      <c r="D10" s="42" t="e">
        <f>#REF!</f>
        <v>#REF!</v>
      </c>
      <c r="E10" s="42" t="e">
        <f>#REF!</f>
        <v>#REF!</v>
      </c>
      <c r="F10" s="42" t="e">
        <f>#REF!</f>
        <v>#REF!</v>
      </c>
      <c r="G10" s="42" t="e">
        <f>#REF!</f>
        <v>#REF!</v>
      </c>
      <c r="H10" s="42" t="e">
        <f>#REF!</f>
        <v>#REF!</v>
      </c>
      <c r="I10" s="42" t="e">
        <f>#REF!</f>
        <v>#REF!</v>
      </c>
      <c r="J10" s="42" t="e">
        <f>#REF!</f>
        <v>#REF!</v>
      </c>
      <c r="K10" s="42" t="e">
        <f>#REF!</f>
        <v>#REF!</v>
      </c>
      <c r="L10" s="42" t="e">
        <f>#REF!</f>
        <v>#REF!</v>
      </c>
      <c r="M10" s="42" t="e">
        <f>#REF!</f>
        <v>#REF!</v>
      </c>
      <c r="N10" s="42" t="e">
        <f>#REF!</f>
        <v>#REF!</v>
      </c>
      <c r="O10" s="42" t="e">
        <f>#REF!</f>
        <v>#REF!</v>
      </c>
      <c r="P10" s="42" t="e">
        <f>#REF!</f>
        <v>#REF!</v>
      </c>
      <c r="Q10" s="42" t="e">
        <f>#REF!</f>
        <v>#REF!</v>
      </c>
      <c r="R10" s="42" t="e">
        <f>#REF!</f>
        <v>#REF!</v>
      </c>
      <c r="S10" s="42" t="e">
        <f>#REF!</f>
        <v>#REF!</v>
      </c>
      <c r="T10" s="42" t="e">
        <f>#REF!</f>
        <v>#REF!</v>
      </c>
      <c r="U10" s="42" t="e">
        <f>#REF!</f>
        <v>#REF!</v>
      </c>
      <c r="V10" s="42" t="e">
        <f>#REF!</f>
        <v>#REF!</v>
      </c>
    </row>
    <row r="11" spans="1:22" s="53" customFormat="1" x14ac:dyDescent="0.2">
      <c r="A11" s="88">
        <f>A8</f>
        <v>2</v>
      </c>
      <c r="B11" s="42" t="e">
        <f>#REF!</f>
        <v>#REF!</v>
      </c>
      <c r="C11" s="42" t="e">
        <f>#REF!</f>
        <v>#REF!</v>
      </c>
      <c r="D11" s="42" t="e">
        <f>#REF!</f>
        <v>#REF!</v>
      </c>
      <c r="E11" s="42" t="e">
        <f>#REF!</f>
        <v>#REF!</v>
      </c>
      <c r="F11" s="42" t="e">
        <f>#REF!</f>
        <v>#REF!</v>
      </c>
      <c r="G11" s="42" t="e">
        <f>#REF!</f>
        <v>#REF!</v>
      </c>
      <c r="H11" s="42" t="e">
        <f>#REF!</f>
        <v>#REF!</v>
      </c>
      <c r="I11" s="42" t="e">
        <f>#REF!</f>
        <v>#REF!</v>
      </c>
      <c r="J11" s="42" t="e">
        <f>#REF!</f>
        <v>#REF!</v>
      </c>
      <c r="K11" s="42" t="e">
        <f>#REF!</f>
        <v>#REF!</v>
      </c>
      <c r="L11" s="42" t="e">
        <f>#REF!</f>
        <v>#REF!</v>
      </c>
      <c r="M11" s="42" t="e">
        <f>#REF!</f>
        <v>#REF!</v>
      </c>
      <c r="N11" s="42" t="e">
        <f>#REF!</f>
        <v>#REF!</v>
      </c>
      <c r="O11" s="42" t="e">
        <f>#REF!</f>
        <v>#REF!</v>
      </c>
      <c r="P11" s="42" t="e">
        <f>#REF!</f>
        <v>#REF!</v>
      </c>
      <c r="Q11" s="42" t="e">
        <f>#REF!</f>
        <v>#REF!</v>
      </c>
      <c r="R11" s="42" t="e">
        <f>#REF!</f>
        <v>#REF!</v>
      </c>
      <c r="S11" s="42" t="e">
        <f>#REF!</f>
        <v>#REF!</v>
      </c>
      <c r="T11" s="42" t="e">
        <f>#REF!</f>
        <v>#REF!</v>
      </c>
      <c r="U11" s="42" t="e">
        <f>#REF!</f>
        <v>#REF!</v>
      </c>
      <c r="V11" s="42" t="e">
        <f>#REF!</f>
        <v>#REF!</v>
      </c>
    </row>
    <row r="12" spans="1:22" s="53" customFormat="1" x14ac:dyDescent="0.2">
      <c r="A12" s="42" t="s">
        <v>85</v>
      </c>
      <c r="B12" s="42"/>
      <c r="C12" s="42"/>
      <c r="D12" s="42"/>
      <c r="E12" s="42"/>
      <c r="F12" s="42"/>
      <c r="G12" s="42"/>
      <c r="H12" s="42"/>
      <c r="I12" s="42"/>
      <c r="J12" s="42"/>
      <c r="K12" s="42"/>
      <c r="L12" s="42"/>
      <c r="M12" s="42"/>
      <c r="N12" s="42"/>
      <c r="O12" s="42"/>
      <c r="P12" s="42"/>
      <c r="Q12" s="42"/>
      <c r="R12" s="42"/>
      <c r="S12" s="42"/>
      <c r="T12" s="42"/>
      <c r="U12" s="42"/>
      <c r="V12" s="42"/>
    </row>
    <row r="13" spans="1:22" s="53" customFormat="1" x14ac:dyDescent="0.2">
      <c r="A13" s="88">
        <f>A7</f>
        <v>1</v>
      </c>
      <c r="B13" s="42" t="e">
        <f>#REF!</f>
        <v>#REF!</v>
      </c>
      <c r="C13" s="42" t="e">
        <f>#REF!</f>
        <v>#REF!</v>
      </c>
      <c r="D13" s="42" t="e">
        <f>#REF!</f>
        <v>#REF!</v>
      </c>
      <c r="E13" s="42" t="e">
        <f>#REF!</f>
        <v>#REF!</v>
      </c>
      <c r="F13" s="42" t="e">
        <f>#REF!</f>
        <v>#REF!</v>
      </c>
      <c r="G13" s="42" t="e">
        <f>#REF!</f>
        <v>#REF!</v>
      </c>
      <c r="H13" s="42" t="e">
        <f>#REF!</f>
        <v>#REF!</v>
      </c>
      <c r="I13" s="42" t="e">
        <f>#REF!</f>
        <v>#REF!</v>
      </c>
      <c r="J13" s="42" t="e">
        <f>#REF!</f>
        <v>#REF!</v>
      </c>
      <c r="K13" s="42" t="e">
        <f>#REF!</f>
        <v>#REF!</v>
      </c>
      <c r="L13" s="42" t="e">
        <f>#REF!</f>
        <v>#REF!</v>
      </c>
      <c r="M13" s="42" t="e">
        <f>#REF!</f>
        <v>#REF!</v>
      </c>
      <c r="N13" s="42" t="e">
        <f>#REF!</f>
        <v>#REF!</v>
      </c>
      <c r="O13" s="42" t="e">
        <f>#REF!</f>
        <v>#REF!</v>
      </c>
      <c r="P13" s="42" t="e">
        <f>#REF!</f>
        <v>#REF!</v>
      </c>
      <c r="Q13" s="42" t="e">
        <f>#REF!</f>
        <v>#REF!</v>
      </c>
      <c r="R13" s="42" t="e">
        <f>#REF!</f>
        <v>#REF!</v>
      </c>
      <c r="S13" s="42" t="e">
        <f>#REF!</f>
        <v>#REF!</v>
      </c>
      <c r="T13" s="42" t="e">
        <f>#REF!</f>
        <v>#REF!</v>
      </c>
      <c r="U13" s="42" t="e">
        <f>#REF!</f>
        <v>#REF!</v>
      </c>
      <c r="V13" s="42" t="e">
        <f>#REF!</f>
        <v>#REF!</v>
      </c>
    </row>
    <row r="14" spans="1:22" s="53" customFormat="1" x14ac:dyDescent="0.2">
      <c r="A14" s="88">
        <f>A8</f>
        <v>2</v>
      </c>
      <c r="B14" s="42" t="e">
        <f>#REF!</f>
        <v>#REF!</v>
      </c>
      <c r="C14" s="42" t="e">
        <f>#REF!</f>
        <v>#REF!</v>
      </c>
      <c r="D14" s="42" t="e">
        <f>#REF!</f>
        <v>#REF!</v>
      </c>
      <c r="E14" s="42" t="e">
        <f>#REF!</f>
        <v>#REF!</v>
      </c>
      <c r="F14" s="42" t="e">
        <f>#REF!</f>
        <v>#REF!</v>
      </c>
      <c r="G14" s="42" t="e">
        <f>#REF!</f>
        <v>#REF!</v>
      </c>
      <c r="H14" s="42" t="e">
        <f>#REF!</f>
        <v>#REF!</v>
      </c>
      <c r="I14" s="42" t="e">
        <f>#REF!</f>
        <v>#REF!</v>
      </c>
      <c r="J14" s="42" t="e">
        <f>#REF!</f>
        <v>#REF!</v>
      </c>
      <c r="K14" s="42" t="e">
        <f>#REF!</f>
        <v>#REF!</v>
      </c>
      <c r="L14" s="42" t="e">
        <f>#REF!</f>
        <v>#REF!</v>
      </c>
      <c r="M14" s="42" t="e">
        <f>#REF!</f>
        <v>#REF!</v>
      </c>
      <c r="N14" s="42" t="e">
        <f>#REF!</f>
        <v>#REF!</v>
      </c>
      <c r="O14" s="42" t="e">
        <f>#REF!</f>
        <v>#REF!</v>
      </c>
      <c r="P14" s="42" t="e">
        <f>#REF!</f>
        <v>#REF!</v>
      </c>
      <c r="Q14" s="42" t="e">
        <f>#REF!</f>
        <v>#REF!</v>
      </c>
      <c r="R14" s="42" t="e">
        <f>#REF!</f>
        <v>#REF!</v>
      </c>
      <c r="S14" s="42" t="e">
        <f>#REF!</f>
        <v>#REF!</v>
      </c>
      <c r="T14" s="42" t="e">
        <f>#REF!</f>
        <v>#REF!</v>
      </c>
      <c r="U14" s="42" t="e">
        <f>#REF!</f>
        <v>#REF!</v>
      </c>
      <c r="V14" s="42" t="e">
        <f>#REF!</f>
        <v>#REF!</v>
      </c>
    </row>
    <row r="15" spans="1:22" s="53" customFormat="1" x14ac:dyDescent="0.2">
      <c r="A15" s="42" t="s">
        <v>86</v>
      </c>
      <c r="B15" s="42"/>
      <c r="C15" s="42"/>
      <c r="D15" s="42"/>
      <c r="E15" s="42"/>
      <c r="F15" s="42"/>
      <c r="G15" s="42"/>
      <c r="H15" s="42"/>
      <c r="I15" s="42"/>
      <c r="J15" s="42"/>
      <c r="K15" s="42"/>
      <c r="L15" s="42"/>
      <c r="M15" s="42"/>
      <c r="N15" s="42"/>
      <c r="O15" s="42"/>
      <c r="P15" s="42"/>
      <c r="Q15" s="42"/>
      <c r="R15" s="42"/>
      <c r="S15" s="42"/>
      <c r="T15" s="42"/>
      <c r="U15" s="42"/>
      <c r="V15" s="42"/>
    </row>
    <row r="16" spans="1:22" s="53" customFormat="1" x14ac:dyDescent="0.2">
      <c r="A16" s="88">
        <f>A7</f>
        <v>1</v>
      </c>
      <c r="B16" s="42" t="e">
        <f>#REF!</f>
        <v>#REF!</v>
      </c>
      <c r="C16" s="42" t="e">
        <f>#REF!</f>
        <v>#REF!</v>
      </c>
      <c r="D16" s="42" t="e">
        <f>#REF!</f>
        <v>#REF!</v>
      </c>
      <c r="E16" s="42" t="e">
        <f>#REF!</f>
        <v>#REF!</v>
      </c>
      <c r="F16" s="42" t="e">
        <f>#REF!</f>
        <v>#REF!</v>
      </c>
      <c r="G16" s="42" t="e">
        <f>#REF!</f>
        <v>#REF!</v>
      </c>
      <c r="H16" s="42" t="e">
        <f>#REF!</f>
        <v>#REF!</v>
      </c>
      <c r="I16" s="42" t="e">
        <f>#REF!</f>
        <v>#REF!</v>
      </c>
      <c r="J16" s="42" t="e">
        <f>#REF!</f>
        <v>#REF!</v>
      </c>
      <c r="K16" s="42" t="e">
        <f>#REF!</f>
        <v>#REF!</v>
      </c>
      <c r="L16" s="42" t="e">
        <f>#REF!</f>
        <v>#REF!</v>
      </c>
      <c r="M16" s="42" t="e">
        <f>#REF!</f>
        <v>#REF!</v>
      </c>
      <c r="N16" s="42" t="e">
        <f>#REF!</f>
        <v>#REF!</v>
      </c>
      <c r="O16" s="42" t="e">
        <f>#REF!</f>
        <v>#REF!</v>
      </c>
      <c r="P16" s="42" t="e">
        <f>#REF!</f>
        <v>#REF!</v>
      </c>
      <c r="Q16" s="42" t="e">
        <f>#REF!</f>
        <v>#REF!</v>
      </c>
      <c r="R16" s="42" t="e">
        <f>#REF!</f>
        <v>#REF!</v>
      </c>
      <c r="S16" s="42" t="e">
        <f>#REF!</f>
        <v>#REF!</v>
      </c>
      <c r="T16" s="42" t="e">
        <f>#REF!</f>
        <v>#REF!</v>
      </c>
      <c r="U16" s="42" t="e">
        <f>#REF!</f>
        <v>#REF!</v>
      </c>
      <c r="V16" s="42" t="e">
        <f>#REF!</f>
        <v>#REF!</v>
      </c>
    </row>
    <row r="17" spans="1:22" s="53" customFormat="1" x14ac:dyDescent="0.2">
      <c r="A17" s="88">
        <f>A8</f>
        <v>2</v>
      </c>
      <c r="B17" s="42" t="e">
        <f>#REF!</f>
        <v>#REF!</v>
      </c>
      <c r="C17" s="42" t="e">
        <f>#REF!</f>
        <v>#REF!</v>
      </c>
      <c r="D17" s="42" t="e">
        <f>#REF!</f>
        <v>#REF!</v>
      </c>
      <c r="E17" s="42" t="e">
        <f>#REF!</f>
        <v>#REF!</v>
      </c>
      <c r="F17" s="42" t="e">
        <f>#REF!</f>
        <v>#REF!</v>
      </c>
      <c r="G17" s="42" t="e">
        <f>#REF!</f>
        <v>#REF!</v>
      </c>
      <c r="H17" s="42" t="e">
        <f>#REF!</f>
        <v>#REF!</v>
      </c>
      <c r="I17" s="42" t="e">
        <f>#REF!</f>
        <v>#REF!</v>
      </c>
      <c r="J17" s="42" t="e">
        <f>#REF!</f>
        <v>#REF!</v>
      </c>
      <c r="K17" s="42" t="e">
        <f>#REF!</f>
        <v>#REF!</v>
      </c>
      <c r="L17" s="42" t="e">
        <f>#REF!</f>
        <v>#REF!</v>
      </c>
      <c r="M17" s="42" t="e">
        <f>#REF!</f>
        <v>#REF!</v>
      </c>
      <c r="N17" s="42" t="e">
        <f>#REF!</f>
        <v>#REF!</v>
      </c>
      <c r="O17" s="42" t="e">
        <f>#REF!</f>
        <v>#REF!</v>
      </c>
      <c r="P17" s="42" t="e">
        <f>#REF!</f>
        <v>#REF!</v>
      </c>
      <c r="Q17" s="42" t="e">
        <f>#REF!</f>
        <v>#REF!</v>
      </c>
      <c r="R17" s="42" t="e">
        <f>#REF!</f>
        <v>#REF!</v>
      </c>
      <c r="S17" s="42" t="e">
        <f>#REF!</f>
        <v>#REF!</v>
      </c>
      <c r="T17" s="42" t="e">
        <f>#REF!</f>
        <v>#REF!</v>
      </c>
      <c r="U17" s="42" t="e">
        <f>#REF!</f>
        <v>#REF!</v>
      </c>
      <c r="V17" s="42" t="e">
        <f>#REF!</f>
        <v>#REF!</v>
      </c>
    </row>
    <row r="18" spans="1:22" s="53" customFormat="1" x14ac:dyDescent="0.2">
      <c r="A18" s="42" t="s">
        <v>87</v>
      </c>
      <c r="B18" s="42"/>
      <c r="C18" s="42"/>
      <c r="D18" s="42"/>
      <c r="E18" s="42"/>
      <c r="F18" s="42"/>
      <c r="G18" s="42"/>
      <c r="H18" s="42"/>
      <c r="I18" s="42"/>
      <c r="J18" s="42"/>
      <c r="K18" s="42"/>
      <c r="L18" s="42"/>
      <c r="M18" s="42"/>
      <c r="N18" s="42"/>
      <c r="O18" s="42"/>
      <c r="P18" s="42"/>
      <c r="Q18" s="42"/>
      <c r="R18" s="42"/>
      <c r="S18" s="42"/>
      <c r="T18" s="42"/>
      <c r="U18" s="42"/>
      <c r="V18" s="42"/>
    </row>
    <row r="19" spans="1:22" s="53" customFormat="1" x14ac:dyDescent="0.2">
      <c r="A19" s="88" t="s">
        <v>88</v>
      </c>
      <c r="B19" s="42" t="e">
        <f>#REF!</f>
        <v>#REF!</v>
      </c>
      <c r="C19" s="42" t="e">
        <f>#REF!</f>
        <v>#REF!</v>
      </c>
      <c r="D19" s="42" t="e">
        <f>#REF!</f>
        <v>#REF!</v>
      </c>
      <c r="E19" s="42" t="e">
        <f>#REF!</f>
        <v>#REF!</v>
      </c>
      <c r="F19" s="42" t="e">
        <f>#REF!</f>
        <v>#REF!</v>
      </c>
      <c r="G19" s="42" t="e">
        <f>#REF!</f>
        <v>#REF!</v>
      </c>
      <c r="H19" s="42" t="e">
        <f>#REF!</f>
        <v>#REF!</v>
      </c>
      <c r="I19" s="42" t="e">
        <f>#REF!</f>
        <v>#REF!</v>
      </c>
      <c r="J19" s="42" t="e">
        <f>#REF!</f>
        <v>#REF!</v>
      </c>
      <c r="K19" s="42" t="e">
        <f>#REF!</f>
        <v>#REF!</v>
      </c>
      <c r="L19" s="42" t="e">
        <f>#REF!</f>
        <v>#REF!</v>
      </c>
      <c r="M19" s="42" t="e">
        <f>#REF!</f>
        <v>#REF!</v>
      </c>
      <c r="N19" s="42" t="e">
        <f>#REF!</f>
        <v>#REF!</v>
      </c>
      <c r="O19" s="42" t="e">
        <f>#REF!</f>
        <v>#REF!</v>
      </c>
      <c r="P19" s="42" t="e">
        <f>#REF!</f>
        <v>#REF!</v>
      </c>
      <c r="Q19" s="42" t="e">
        <f>#REF!</f>
        <v>#REF!</v>
      </c>
      <c r="R19" s="42" t="e">
        <f>#REF!</f>
        <v>#REF!</v>
      </c>
      <c r="S19" s="42" t="e">
        <f>#REF!</f>
        <v>#REF!</v>
      </c>
      <c r="T19" s="42" t="e">
        <f>#REF!</f>
        <v>#REF!</v>
      </c>
      <c r="U19" s="42" t="e">
        <f>#REF!</f>
        <v>#REF!</v>
      </c>
      <c r="V19" s="42" t="e">
        <f>#REF!</f>
        <v>#REF!</v>
      </c>
    </row>
    <row r="20" spans="1:22" s="53" customFormat="1" x14ac:dyDescent="0.2">
      <c r="A20" s="89"/>
    </row>
    <row r="21" spans="1:22" ht="18" customHeight="1" x14ac:dyDescent="0.2">
      <c r="A21" s="111" t="s">
        <v>100</v>
      </c>
      <c r="B21" s="92" t="e">
        <f t="shared" ref="B21" si="0">B4</f>
        <v>#REF!</v>
      </c>
      <c r="C21" s="92" t="e">
        <f t="shared" ref="C21:V21" si="1">C4</f>
        <v>#REF!</v>
      </c>
      <c r="D21" s="92" t="e">
        <f t="shared" si="1"/>
        <v>#REF!</v>
      </c>
      <c r="E21" s="92" t="e">
        <f t="shared" si="1"/>
        <v>#REF!</v>
      </c>
      <c r="F21" s="92" t="e">
        <f t="shared" si="1"/>
        <v>#REF!</v>
      </c>
      <c r="G21" s="92" t="e">
        <f t="shared" si="1"/>
        <v>#REF!</v>
      </c>
      <c r="H21" s="92" t="e">
        <f t="shared" si="1"/>
        <v>#REF!</v>
      </c>
      <c r="I21" s="92" t="e">
        <f t="shared" si="1"/>
        <v>#REF!</v>
      </c>
      <c r="J21" s="92" t="e">
        <f t="shared" si="1"/>
        <v>#REF!</v>
      </c>
      <c r="K21" s="92" t="e">
        <f t="shared" si="1"/>
        <v>#REF!</v>
      </c>
      <c r="L21" s="92" t="e">
        <f t="shared" si="1"/>
        <v>#REF!</v>
      </c>
      <c r="M21" s="92" t="e">
        <f t="shared" si="1"/>
        <v>#REF!</v>
      </c>
      <c r="N21" s="92" t="e">
        <f t="shared" si="1"/>
        <v>#REF!</v>
      </c>
      <c r="O21" s="92" t="e">
        <f t="shared" si="1"/>
        <v>#REF!</v>
      </c>
      <c r="P21" s="92" t="e">
        <f t="shared" si="1"/>
        <v>#REF!</v>
      </c>
      <c r="Q21" s="92" t="e">
        <f t="shared" si="1"/>
        <v>#REF!</v>
      </c>
      <c r="R21" s="92" t="e">
        <f t="shared" si="1"/>
        <v>#REF!</v>
      </c>
      <c r="S21" s="92" t="e">
        <f t="shared" si="1"/>
        <v>#REF!</v>
      </c>
      <c r="T21" s="92" t="e">
        <f t="shared" si="1"/>
        <v>#REF!</v>
      </c>
      <c r="U21" s="92" t="e">
        <f t="shared" si="1"/>
        <v>#REF!</v>
      </c>
      <c r="V21" s="92" t="e">
        <f t="shared" si="1"/>
        <v>#REF!</v>
      </c>
    </row>
    <row r="22" spans="1:22" ht="20.25" customHeight="1" x14ac:dyDescent="0.2">
      <c r="A22" s="90" t="s">
        <v>64</v>
      </c>
      <c r="B22" s="92" t="e">
        <f t="shared" ref="B22" si="2">B5</f>
        <v>#REF!</v>
      </c>
      <c r="C22" s="92" t="e">
        <f t="shared" ref="C22:V22" si="3">C5</f>
        <v>#REF!</v>
      </c>
      <c r="D22" s="92" t="e">
        <f t="shared" si="3"/>
        <v>#REF!</v>
      </c>
      <c r="E22" s="92" t="e">
        <f t="shared" si="3"/>
        <v>#REF!</v>
      </c>
      <c r="F22" s="92" t="e">
        <f t="shared" si="3"/>
        <v>#REF!</v>
      </c>
      <c r="G22" s="92" t="e">
        <f t="shared" si="3"/>
        <v>#REF!</v>
      </c>
      <c r="H22" s="92" t="e">
        <f t="shared" si="3"/>
        <v>#REF!</v>
      </c>
      <c r="I22" s="92" t="e">
        <f t="shared" si="3"/>
        <v>#REF!</v>
      </c>
      <c r="J22" s="92" t="e">
        <f t="shared" si="3"/>
        <v>#REF!</v>
      </c>
      <c r="K22" s="92" t="e">
        <f t="shared" si="3"/>
        <v>#REF!</v>
      </c>
      <c r="L22" s="92" t="e">
        <f t="shared" si="3"/>
        <v>#REF!</v>
      </c>
      <c r="M22" s="92" t="e">
        <f t="shared" si="3"/>
        <v>#REF!</v>
      </c>
      <c r="N22" s="92" t="e">
        <f t="shared" si="3"/>
        <v>#REF!</v>
      </c>
      <c r="O22" s="92" t="e">
        <f t="shared" si="3"/>
        <v>#REF!</v>
      </c>
      <c r="P22" s="92" t="e">
        <f t="shared" si="3"/>
        <v>#REF!</v>
      </c>
      <c r="Q22" s="92" t="e">
        <f t="shared" si="3"/>
        <v>#REF!</v>
      </c>
      <c r="R22" s="92" t="e">
        <f t="shared" si="3"/>
        <v>#REF!</v>
      </c>
      <c r="S22" s="92" t="e">
        <f t="shared" si="3"/>
        <v>#REF!</v>
      </c>
      <c r="T22" s="92" t="e">
        <f t="shared" si="3"/>
        <v>#REF!</v>
      </c>
      <c r="U22" s="92" t="e">
        <f t="shared" si="3"/>
        <v>#REF!</v>
      </c>
      <c r="V22" s="92" t="e">
        <f t="shared" si="3"/>
        <v>#REF!</v>
      </c>
    </row>
    <row r="23" spans="1:22" s="44" customFormat="1" x14ac:dyDescent="0.2">
      <c r="A23" s="42" t="s">
        <v>83</v>
      </c>
    </row>
    <row r="24" spans="1:22" s="50" customFormat="1" x14ac:dyDescent="0.2">
      <c r="A24" s="88">
        <v>1</v>
      </c>
      <c r="B24" s="94" t="e">
        <f t="shared" ref="B24" si="4">ROUNDUP(B7*0.87,)</f>
        <v>#REF!</v>
      </c>
      <c r="C24" s="94" t="e">
        <f t="shared" ref="C24:V24" si="5">ROUNDUP(C7*0.87,)</f>
        <v>#REF!</v>
      </c>
      <c r="D24" s="94" t="e">
        <f t="shared" si="5"/>
        <v>#REF!</v>
      </c>
      <c r="E24" s="94" t="e">
        <f t="shared" si="5"/>
        <v>#REF!</v>
      </c>
      <c r="F24" s="94" t="e">
        <f t="shared" si="5"/>
        <v>#REF!</v>
      </c>
      <c r="G24" s="94" t="e">
        <f t="shared" si="5"/>
        <v>#REF!</v>
      </c>
      <c r="H24" s="94" t="e">
        <f t="shared" si="5"/>
        <v>#REF!</v>
      </c>
      <c r="I24" s="94" t="e">
        <f t="shared" si="5"/>
        <v>#REF!</v>
      </c>
      <c r="J24" s="94" t="e">
        <f t="shared" si="5"/>
        <v>#REF!</v>
      </c>
      <c r="K24" s="94" t="e">
        <f t="shared" si="5"/>
        <v>#REF!</v>
      </c>
      <c r="L24" s="94" t="e">
        <f t="shared" si="5"/>
        <v>#REF!</v>
      </c>
      <c r="M24" s="94" t="e">
        <f t="shared" si="5"/>
        <v>#REF!</v>
      </c>
      <c r="N24" s="94" t="e">
        <f t="shared" si="5"/>
        <v>#REF!</v>
      </c>
      <c r="O24" s="94" t="e">
        <f t="shared" si="5"/>
        <v>#REF!</v>
      </c>
      <c r="P24" s="94" t="e">
        <f t="shared" si="5"/>
        <v>#REF!</v>
      </c>
      <c r="Q24" s="94" t="e">
        <f t="shared" si="5"/>
        <v>#REF!</v>
      </c>
      <c r="R24" s="94" t="e">
        <f t="shared" si="5"/>
        <v>#REF!</v>
      </c>
      <c r="S24" s="94" t="e">
        <f t="shared" si="5"/>
        <v>#REF!</v>
      </c>
      <c r="T24" s="94" t="e">
        <f t="shared" si="5"/>
        <v>#REF!</v>
      </c>
      <c r="U24" s="94" t="e">
        <f t="shared" si="5"/>
        <v>#REF!</v>
      </c>
      <c r="V24" s="94" t="e">
        <f t="shared" si="5"/>
        <v>#REF!</v>
      </c>
    </row>
    <row r="25" spans="1:22" s="50" customFormat="1" x14ac:dyDescent="0.2">
      <c r="A25" s="88">
        <v>2</v>
      </c>
      <c r="B25" s="94" t="e">
        <f t="shared" ref="B25" si="6">ROUNDUP(B8*0.87,)</f>
        <v>#REF!</v>
      </c>
      <c r="C25" s="94" t="e">
        <f t="shared" ref="C25:V25" si="7">ROUNDUP(C8*0.87,)</f>
        <v>#REF!</v>
      </c>
      <c r="D25" s="94" t="e">
        <f t="shared" si="7"/>
        <v>#REF!</v>
      </c>
      <c r="E25" s="94" t="e">
        <f t="shared" si="7"/>
        <v>#REF!</v>
      </c>
      <c r="F25" s="94" t="e">
        <f t="shared" si="7"/>
        <v>#REF!</v>
      </c>
      <c r="G25" s="94" t="e">
        <f t="shared" si="7"/>
        <v>#REF!</v>
      </c>
      <c r="H25" s="94" t="e">
        <f t="shared" si="7"/>
        <v>#REF!</v>
      </c>
      <c r="I25" s="94" t="e">
        <f t="shared" si="7"/>
        <v>#REF!</v>
      </c>
      <c r="J25" s="94" t="e">
        <f t="shared" si="7"/>
        <v>#REF!</v>
      </c>
      <c r="K25" s="94" t="e">
        <f t="shared" si="7"/>
        <v>#REF!</v>
      </c>
      <c r="L25" s="94" t="e">
        <f t="shared" si="7"/>
        <v>#REF!</v>
      </c>
      <c r="M25" s="94" t="e">
        <f t="shared" si="7"/>
        <v>#REF!</v>
      </c>
      <c r="N25" s="94" t="e">
        <f t="shared" si="7"/>
        <v>#REF!</v>
      </c>
      <c r="O25" s="94" t="e">
        <f t="shared" si="7"/>
        <v>#REF!</v>
      </c>
      <c r="P25" s="94" t="e">
        <f t="shared" si="7"/>
        <v>#REF!</v>
      </c>
      <c r="Q25" s="94" t="e">
        <f t="shared" si="7"/>
        <v>#REF!</v>
      </c>
      <c r="R25" s="94" t="e">
        <f t="shared" si="7"/>
        <v>#REF!</v>
      </c>
      <c r="S25" s="94" t="e">
        <f t="shared" si="7"/>
        <v>#REF!</v>
      </c>
      <c r="T25" s="94" t="e">
        <f t="shared" si="7"/>
        <v>#REF!</v>
      </c>
      <c r="U25" s="94" t="e">
        <f t="shared" si="7"/>
        <v>#REF!</v>
      </c>
      <c r="V25" s="94" t="e">
        <f t="shared" si="7"/>
        <v>#REF!</v>
      </c>
    </row>
    <row r="26" spans="1:22" s="50" customFormat="1" x14ac:dyDescent="0.2">
      <c r="A26" s="42" t="s">
        <v>84</v>
      </c>
      <c r="B26" s="94"/>
      <c r="C26" s="94"/>
      <c r="D26" s="94"/>
      <c r="E26" s="94"/>
      <c r="F26" s="94"/>
      <c r="G26" s="94"/>
      <c r="H26" s="94"/>
      <c r="I26" s="94"/>
      <c r="J26" s="94"/>
      <c r="K26" s="94"/>
      <c r="L26" s="94"/>
      <c r="M26" s="94"/>
      <c r="N26" s="94"/>
      <c r="O26" s="94"/>
      <c r="P26" s="94"/>
      <c r="Q26" s="94"/>
      <c r="R26" s="94"/>
      <c r="S26" s="94"/>
      <c r="T26" s="94"/>
      <c r="U26" s="94"/>
      <c r="V26" s="94"/>
    </row>
    <row r="27" spans="1:22" s="50" customFormat="1" x14ac:dyDescent="0.2">
      <c r="A27" s="88">
        <f>A24</f>
        <v>1</v>
      </c>
      <c r="B27" s="94" t="e">
        <f t="shared" ref="B27" si="8">ROUNDUP(B10*0.87,)</f>
        <v>#REF!</v>
      </c>
      <c r="C27" s="94" t="e">
        <f t="shared" ref="C27:V27" si="9">ROUNDUP(C10*0.87,)</f>
        <v>#REF!</v>
      </c>
      <c r="D27" s="94" t="e">
        <f t="shared" si="9"/>
        <v>#REF!</v>
      </c>
      <c r="E27" s="94" t="e">
        <f t="shared" si="9"/>
        <v>#REF!</v>
      </c>
      <c r="F27" s="94" t="e">
        <f t="shared" si="9"/>
        <v>#REF!</v>
      </c>
      <c r="G27" s="94" t="e">
        <f t="shared" si="9"/>
        <v>#REF!</v>
      </c>
      <c r="H27" s="94" t="e">
        <f t="shared" si="9"/>
        <v>#REF!</v>
      </c>
      <c r="I27" s="94" t="e">
        <f t="shared" si="9"/>
        <v>#REF!</v>
      </c>
      <c r="J27" s="94" t="e">
        <f t="shared" si="9"/>
        <v>#REF!</v>
      </c>
      <c r="K27" s="94" t="e">
        <f t="shared" si="9"/>
        <v>#REF!</v>
      </c>
      <c r="L27" s="94" t="e">
        <f t="shared" si="9"/>
        <v>#REF!</v>
      </c>
      <c r="M27" s="94" t="e">
        <f t="shared" si="9"/>
        <v>#REF!</v>
      </c>
      <c r="N27" s="94" t="e">
        <f t="shared" si="9"/>
        <v>#REF!</v>
      </c>
      <c r="O27" s="94" t="e">
        <f t="shared" si="9"/>
        <v>#REF!</v>
      </c>
      <c r="P27" s="94" t="e">
        <f t="shared" si="9"/>
        <v>#REF!</v>
      </c>
      <c r="Q27" s="94" t="e">
        <f t="shared" si="9"/>
        <v>#REF!</v>
      </c>
      <c r="R27" s="94" t="e">
        <f t="shared" si="9"/>
        <v>#REF!</v>
      </c>
      <c r="S27" s="94" t="e">
        <f t="shared" si="9"/>
        <v>#REF!</v>
      </c>
      <c r="T27" s="94" t="e">
        <f t="shared" si="9"/>
        <v>#REF!</v>
      </c>
      <c r="U27" s="94" t="e">
        <f t="shared" si="9"/>
        <v>#REF!</v>
      </c>
      <c r="V27" s="94" t="e">
        <f t="shared" si="9"/>
        <v>#REF!</v>
      </c>
    </row>
    <row r="28" spans="1:22" s="50" customFormat="1" x14ac:dyDescent="0.2">
      <c r="A28" s="88">
        <f>A25</f>
        <v>2</v>
      </c>
      <c r="B28" s="94" t="e">
        <f t="shared" ref="B28" si="10">ROUNDUP(B11*0.87,)</f>
        <v>#REF!</v>
      </c>
      <c r="C28" s="94" t="e">
        <f t="shared" ref="C28:V28" si="11">ROUNDUP(C11*0.87,)</f>
        <v>#REF!</v>
      </c>
      <c r="D28" s="94" t="e">
        <f t="shared" si="11"/>
        <v>#REF!</v>
      </c>
      <c r="E28" s="94" t="e">
        <f t="shared" si="11"/>
        <v>#REF!</v>
      </c>
      <c r="F28" s="94" t="e">
        <f t="shared" si="11"/>
        <v>#REF!</v>
      </c>
      <c r="G28" s="94" t="e">
        <f t="shared" si="11"/>
        <v>#REF!</v>
      </c>
      <c r="H28" s="94" t="e">
        <f t="shared" si="11"/>
        <v>#REF!</v>
      </c>
      <c r="I28" s="94" t="e">
        <f t="shared" si="11"/>
        <v>#REF!</v>
      </c>
      <c r="J28" s="94" t="e">
        <f t="shared" si="11"/>
        <v>#REF!</v>
      </c>
      <c r="K28" s="94" t="e">
        <f t="shared" si="11"/>
        <v>#REF!</v>
      </c>
      <c r="L28" s="94" t="e">
        <f t="shared" si="11"/>
        <v>#REF!</v>
      </c>
      <c r="M28" s="94" t="e">
        <f t="shared" si="11"/>
        <v>#REF!</v>
      </c>
      <c r="N28" s="94" t="e">
        <f t="shared" si="11"/>
        <v>#REF!</v>
      </c>
      <c r="O28" s="94" t="e">
        <f t="shared" si="11"/>
        <v>#REF!</v>
      </c>
      <c r="P28" s="94" t="e">
        <f t="shared" si="11"/>
        <v>#REF!</v>
      </c>
      <c r="Q28" s="94" t="e">
        <f t="shared" si="11"/>
        <v>#REF!</v>
      </c>
      <c r="R28" s="94" t="e">
        <f t="shared" si="11"/>
        <v>#REF!</v>
      </c>
      <c r="S28" s="94" t="e">
        <f t="shared" si="11"/>
        <v>#REF!</v>
      </c>
      <c r="T28" s="94" t="e">
        <f t="shared" si="11"/>
        <v>#REF!</v>
      </c>
      <c r="U28" s="94" t="e">
        <f t="shared" si="11"/>
        <v>#REF!</v>
      </c>
      <c r="V28" s="94" t="e">
        <f t="shared" si="11"/>
        <v>#REF!</v>
      </c>
    </row>
    <row r="29" spans="1:22" s="50" customFormat="1" x14ac:dyDescent="0.2">
      <c r="A29" s="42" t="s">
        <v>85</v>
      </c>
      <c r="B29" s="94"/>
      <c r="C29" s="94"/>
      <c r="D29" s="94"/>
      <c r="E29" s="94"/>
      <c r="F29" s="94"/>
      <c r="G29" s="94"/>
      <c r="H29" s="94"/>
      <c r="I29" s="94"/>
      <c r="J29" s="94"/>
      <c r="K29" s="94"/>
      <c r="L29" s="94"/>
      <c r="M29" s="94"/>
      <c r="N29" s="94"/>
      <c r="O29" s="94"/>
      <c r="P29" s="94"/>
      <c r="Q29" s="94"/>
      <c r="R29" s="94"/>
      <c r="S29" s="94"/>
      <c r="T29" s="94"/>
      <c r="U29" s="94"/>
      <c r="V29" s="94"/>
    </row>
    <row r="30" spans="1:22" s="50" customFormat="1" x14ac:dyDescent="0.2">
      <c r="A30" s="88">
        <f>A24</f>
        <v>1</v>
      </c>
      <c r="B30" s="94" t="e">
        <f t="shared" ref="B30" si="12">ROUNDUP(B13*0.87,)</f>
        <v>#REF!</v>
      </c>
      <c r="C30" s="94" t="e">
        <f t="shared" ref="C30:V30" si="13">ROUNDUP(C13*0.87,)</f>
        <v>#REF!</v>
      </c>
      <c r="D30" s="94" t="e">
        <f t="shared" si="13"/>
        <v>#REF!</v>
      </c>
      <c r="E30" s="94" t="e">
        <f t="shared" si="13"/>
        <v>#REF!</v>
      </c>
      <c r="F30" s="94" t="e">
        <f t="shared" si="13"/>
        <v>#REF!</v>
      </c>
      <c r="G30" s="94" t="e">
        <f t="shared" si="13"/>
        <v>#REF!</v>
      </c>
      <c r="H30" s="94" t="e">
        <f t="shared" si="13"/>
        <v>#REF!</v>
      </c>
      <c r="I30" s="94" t="e">
        <f t="shared" si="13"/>
        <v>#REF!</v>
      </c>
      <c r="J30" s="94" t="e">
        <f t="shared" si="13"/>
        <v>#REF!</v>
      </c>
      <c r="K30" s="94" t="e">
        <f t="shared" si="13"/>
        <v>#REF!</v>
      </c>
      <c r="L30" s="94" t="e">
        <f t="shared" si="13"/>
        <v>#REF!</v>
      </c>
      <c r="M30" s="94" t="e">
        <f t="shared" si="13"/>
        <v>#REF!</v>
      </c>
      <c r="N30" s="94" t="e">
        <f t="shared" si="13"/>
        <v>#REF!</v>
      </c>
      <c r="O30" s="94" t="e">
        <f t="shared" si="13"/>
        <v>#REF!</v>
      </c>
      <c r="P30" s="94" t="e">
        <f t="shared" si="13"/>
        <v>#REF!</v>
      </c>
      <c r="Q30" s="94" t="e">
        <f t="shared" si="13"/>
        <v>#REF!</v>
      </c>
      <c r="R30" s="94" t="e">
        <f t="shared" si="13"/>
        <v>#REF!</v>
      </c>
      <c r="S30" s="94" t="e">
        <f t="shared" si="13"/>
        <v>#REF!</v>
      </c>
      <c r="T30" s="94" t="e">
        <f t="shared" si="13"/>
        <v>#REF!</v>
      </c>
      <c r="U30" s="94" t="e">
        <f t="shared" si="13"/>
        <v>#REF!</v>
      </c>
      <c r="V30" s="94" t="e">
        <f t="shared" si="13"/>
        <v>#REF!</v>
      </c>
    </row>
    <row r="31" spans="1:22" s="50" customFormat="1" x14ac:dyDescent="0.2">
      <c r="A31" s="88">
        <f>A25</f>
        <v>2</v>
      </c>
      <c r="B31" s="94" t="e">
        <f t="shared" ref="B31" si="14">ROUNDUP(B14*0.87,)</f>
        <v>#REF!</v>
      </c>
      <c r="C31" s="94" t="e">
        <f t="shared" ref="C31:V31" si="15">ROUNDUP(C14*0.87,)</f>
        <v>#REF!</v>
      </c>
      <c r="D31" s="94" t="e">
        <f t="shared" si="15"/>
        <v>#REF!</v>
      </c>
      <c r="E31" s="94" t="e">
        <f t="shared" si="15"/>
        <v>#REF!</v>
      </c>
      <c r="F31" s="94" t="e">
        <f t="shared" si="15"/>
        <v>#REF!</v>
      </c>
      <c r="G31" s="94" t="e">
        <f t="shared" si="15"/>
        <v>#REF!</v>
      </c>
      <c r="H31" s="94" t="e">
        <f t="shared" si="15"/>
        <v>#REF!</v>
      </c>
      <c r="I31" s="94" t="e">
        <f t="shared" si="15"/>
        <v>#REF!</v>
      </c>
      <c r="J31" s="94" t="e">
        <f t="shared" si="15"/>
        <v>#REF!</v>
      </c>
      <c r="K31" s="94" t="e">
        <f t="shared" si="15"/>
        <v>#REF!</v>
      </c>
      <c r="L31" s="94" t="e">
        <f t="shared" si="15"/>
        <v>#REF!</v>
      </c>
      <c r="M31" s="94" t="e">
        <f t="shared" si="15"/>
        <v>#REF!</v>
      </c>
      <c r="N31" s="94" t="e">
        <f t="shared" si="15"/>
        <v>#REF!</v>
      </c>
      <c r="O31" s="94" t="e">
        <f t="shared" si="15"/>
        <v>#REF!</v>
      </c>
      <c r="P31" s="94" t="e">
        <f t="shared" si="15"/>
        <v>#REF!</v>
      </c>
      <c r="Q31" s="94" t="e">
        <f t="shared" si="15"/>
        <v>#REF!</v>
      </c>
      <c r="R31" s="94" t="e">
        <f t="shared" si="15"/>
        <v>#REF!</v>
      </c>
      <c r="S31" s="94" t="e">
        <f t="shared" si="15"/>
        <v>#REF!</v>
      </c>
      <c r="T31" s="94" t="e">
        <f t="shared" si="15"/>
        <v>#REF!</v>
      </c>
      <c r="U31" s="94" t="e">
        <f t="shared" si="15"/>
        <v>#REF!</v>
      </c>
      <c r="V31" s="94" t="e">
        <f t="shared" si="15"/>
        <v>#REF!</v>
      </c>
    </row>
    <row r="32" spans="1:22" s="50" customFormat="1" x14ac:dyDescent="0.2">
      <c r="A32" s="42" t="s">
        <v>86</v>
      </c>
      <c r="B32" s="94"/>
      <c r="C32" s="94"/>
      <c r="D32" s="94"/>
      <c r="E32" s="94"/>
      <c r="F32" s="94"/>
      <c r="G32" s="94"/>
      <c r="H32" s="94"/>
      <c r="I32" s="94"/>
      <c r="J32" s="94"/>
      <c r="K32" s="94"/>
      <c r="L32" s="94"/>
      <c r="M32" s="94"/>
      <c r="N32" s="94"/>
      <c r="O32" s="94"/>
      <c r="P32" s="94"/>
      <c r="Q32" s="94"/>
      <c r="R32" s="94"/>
      <c r="S32" s="94"/>
      <c r="T32" s="94"/>
      <c r="U32" s="94"/>
      <c r="V32" s="94"/>
    </row>
    <row r="33" spans="1:22" s="50" customFormat="1" x14ac:dyDescent="0.2">
      <c r="A33" s="88">
        <f>A24</f>
        <v>1</v>
      </c>
      <c r="B33" s="94" t="e">
        <f t="shared" ref="B33" si="16">ROUNDUP(B16*0.87,)</f>
        <v>#REF!</v>
      </c>
      <c r="C33" s="94" t="e">
        <f t="shared" ref="C33:V33" si="17">ROUNDUP(C16*0.87,)</f>
        <v>#REF!</v>
      </c>
      <c r="D33" s="94" t="e">
        <f t="shared" si="17"/>
        <v>#REF!</v>
      </c>
      <c r="E33" s="94" t="e">
        <f t="shared" si="17"/>
        <v>#REF!</v>
      </c>
      <c r="F33" s="94" t="e">
        <f t="shared" si="17"/>
        <v>#REF!</v>
      </c>
      <c r="G33" s="94" t="e">
        <f t="shared" si="17"/>
        <v>#REF!</v>
      </c>
      <c r="H33" s="94" t="e">
        <f t="shared" si="17"/>
        <v>#REF!</v>
      </c>
      <c r="I33" s="94" t="e">
        <f t="shared" si="17"/>
        <v>#REF!</v>
      </c>
      <c r="J33" s="94" t="e">
        <f t="shared" si="17"/>
        <v>#REF!</v>
      </c>
      <c r="K33" s="94" t="e">
        <f t="shared" si="17"/>
        <v>#REF!</v>
      </c>
      <c r="L33" s="94" t="e">
        <f t="shared" si="17"/>
        <v>#REF!</v>
      </c>
      <c r="M33" s="94" t="e">
        <f t="shared" si="17"/>
        <v>#REF!</v>
      </c>
      <c r="N33" s="94" t="e">
        <f t="shared" si="17"/>
        <v>#REF!</v>
      </c>
      <c r="O33" s="94" t="e">
        <f t="shared" si="17"/>
        <v>#REF!</v>
      </c>
      <c r="P33" s="94" t="e">
        <f t="shared" si="17"/>
        <v>#REF!</v>
      </c>
      <c r="Q33" s="94" t="e">
        <f t="shared" si="17"/>
        <v>#REF!</v>
      </c>
      <c r="R33" s="94" t="e">
        <f t="shared" si="17"/>
        <v>#REF!</v>
      </c>
      <c r="S33" s="94" t="e">
        <f t="shared" si="17"/>
        <v>#REF!</v>
      </c>
      <c r="T33" s="94" t="e">
        <f t="shared" si="17"/>
        <v>#REF!</v>
      </c>
      <c r="U33" s="94" t="e">
        <f t="shared" si="17"/>
        <v>#REF!</v>
      </c>
      <c r="V33" s="94" t="e">
        <f t="shared" si="17"/>
        <v>#REF!</v>
      </c>
    </row>
    <row r="34" spans="1:22" s="50" customFormat="1" x14ac:dyDescent="0.2">
      <c r="A34" s="88">
        <f>A25</f>
        <v>2</v>
      </c>
      <c r="B34" s="94" t="e">
        <f t="shared" ref="B34" si="18">ROUNDUP(B17*0.87,)</f>
        <v>#REF!</v>
      </c>
      <c r="C34" s="94" t="e">
        <f t="shared" ref="C34:V34" si="19">ROUNDUP(C17*0.87,)</f>
        <v>#REF!</v>
      </c>
      <c r="D34" s="94" t="e">
        <f t="shared" si="19"/>
        <v>#REF!</v>
      </c>
      <c r="E34" s="94" t="e">
        <f t="shared" si="19"/>
        <v>#REF!</v>
      </c>
      <c r="F34" s="94" t="e">
        <f t="shared" si="19"/>
        <v>#REF!</v>
      </c>
      <c r="G34" s="94" t="e">
        <f t="shared" si="19"/>
        <v>#REF!</v>
      </c>
      <c r="H34" s="94" t="e">
        <f t="shared" si="19"/>
        <v>#REF!</v>
      </c>
      <c r="I34" s="94" t="e">
        <f t="shared" si="19"/>
        <v>#REF!</v>
      </c>
      <c r="J34" s="94" t="e">
        <f t="shared" si="19"/>
        <v>#REF!</v>
      </c>
      <c r="K34" s="94" t="e">
        <f t="shared" si="19"/>
        <v>#REF!</v>
      </c>
      <c r="L34" s="94" t="e">
        <f t="shared" si="19"/>
        <v>#REF!</v>
      </c>
      <c r="M34" s="94" t="e">
        <f t="shared" si="19"/>
        <v>#REF!</v>
      </c>
      <c r="N34" s="94" t="e">
        <f t="shared" si="19"/>
        <v>#REF!</v>
      </c>
      <c r="O34" s="94" t="e">
        <f t="shared" si="19"/>
        <v>#REF!</v>
      </c>
      <c r="P34" s="94" t="e">
        <f t="shared" si="19"/>
        <v>#REF!</v>
      </c>
      <c r="Q34" s="94" t="e">
        <f t="shared" si="19"/>
        <v>#REF!</v>
      </c>
      <c r="R34" s="94" t="e">
        <f t="shared" si="19"/>
        <v>#REF!</v>
      </c>
      <c r="S34" s="94" t="e">
        <f t="shared" si="19"/>
        <v>#REF!</v>
      </c>
      <c r="T34" s="94" t="e">
        <f t="shared" si="19"/>
        <v>#REF!</v>
      </c>
      <c r="U34" s="94" t="e">
        <f t="shared" si="19"/>
        <v>#REF!</v>
      </c>
      <c r="V34" s="94" t="e">
        <f t="shared" si="19"/>
        <v>#REF!</v>
      </c>
    </row>
    <row r="35" spans="1:22" s="50" customFormat="1" x14ac:dyDescent="0.2">
      <c r="A35" s="42" t="s">
        <v>87</v>
      </c>
      <c r="B35" s="94"/>
      <c r="C35" s="94"/>
      <c r="D35" s="94"/>
      <c r="E35" s="94"/>
      <c r="F35" s="94"/>
      <c r="G35" s="94"/>
      <c r="H35" s="94"/>
      <c r="I35" s="94"/>
      <c r="J35" s="94"/>
      <c r="K35" s="94"/>
      <c r="L35" s="94"/>
      <c r="M35" s="94"/>
      <c r="N35" s="94"/>
      <c r="O35" s="94"/>
      <c r="P35" s="94"/>
      <c r="Q35" s="94"/>
      <c r="R35" s="94"/>
      <c r="S35" s="94"/>
      <c r="T35" s="94"/>
      <c r="U35" s="94"/>
      <c r="V35" s="94"/>
    </row>
    <row r="36" spans="1:22" s="50" customFormat="1" x14ac:dyDescent="0.2">
      <c r="A36" s="88" t="s">
        <v>88</v>
      </c>
      <c r="B36" s="94" t="e">
        <f t="shared" ref="B36" si="20">ROUNDUP(B19*0.87,)</f>
        <v>#REF!</v>
      </c>
      <c r="C36" s="94" t="e">
        <f t="shared" ref="C36:V36" si="21">ROUNDUP(C19*0.87,)</f>
        <v>#REF!</v>
      </c>
      <c r="D36" s="94" t="e">
        <f t="shared" si="21"/>
        <v>#REF!</v>
      </c>
      <c r="E36" s="94" t="e">
        <f t="shared" si="21"/>
        <v>#REF!</v>
      </c>
      <c r="F36" s="94" t="e">
        <f t="shared" si="21"/>
        <v>#REF!</v>
      </c>
      <c r="G36" s="94" t="e">
        <f t="shared" si="21"/>
        <v>#REF!</v>
      </c>
      <c r="H36" s="94" t="e">
        <f t="shared" si="21"/>
        <v>#REF!</v>
      </c>
      <c r="I36" s="94" t="e">
        <f t="shared" si="21"/>
        <v>#REF!</v>
      </c>
      <c r="J36" s="94" t="e">
        <f t="shared" si="21"/>
        <v>#REF!</v>
      </c>
      <c r="K36" s="94" t="e">
        <f t="shared" si="21"/>
        <v>#REF!</v>
      </c>
      <c r="L36" s="94" t="e">
        <f t="shared" si="21"/>
        <v>#REF!</v>
      </c>
      <c r="M36" s="94" t="e">
        <f t="shared" si="21"/>
        <v>#REF!</v>
      </c>
      <c r="N36" s="94" t="e">
        <f t="shared" si="21"/>
        <v>#REF!</v>
      </c>
      <c r="O36" s="94" t="e">
        <f t="shared" si="21"/>
        <v>#REF!</v>
      </c>
      <c r="P36" s="94" t="e">
        <f t="shared" si="21"/>
        <v>#REF!</v>
      </c>
      <c r="Q36" s="94" t="e">
        <f t="shared" si="21"/>
        <v>#REF!</v>
      </c>
      <c r="R36" s="94" t="e">
        <f t="shared" si="21"/>
        <v>#REF!</v>
      </c>
      <c r="S36" s="94" t="e">
        <f t="shared" si="21"/>
        <v>#REF!</v>
      </c>
      <c r="T36" s="94" t="e">
        <f t="shared" si="21"/>
        <v>#REF!</v>
      </c>
      <c r="U36" s="94" t="e">
        <f t="shared" si="21"/>
        <v>#REF!</v>
      </c>
      <c r="V36" s="94" t="e">
        <f t="shared" si="21"/>
        <v>#REF!</v>
      </c>
    </row>
    <row r="37" spans="1:22" s="50" customFormat="1" x14ac:dyDescent="0.2">
      <c r="A37" s="100"/>
    </row>
    <row r="38" spans="1:22" s="50" customFormat="1" x14ac:dyDescent="0.2">
      <c r="A38" s="100"/>
    </row>
    <row r="39" spans="1:22" s="50" customFormat="1" x14ac:dyDescent="0.2">
      <c r="A39" s="71" t="s">
        <v>66</v>
      </c>
    </row>
    <row r="40" spans="1:22" x14ac:dyDescent="0.2">
      <c r="A40" s="63" t="s">
        <v>78</v>
      </c>
    </row>
    <row r="41" spans="1:22" ht="9" hidden="1" customHeight="1" x14ac:dyDescent="0.2">
      <c r="A41" s="43" t="s">
        <v>67</v>
      </c>
    </row>
    <row r="42" spans="1:22" ht="10.7" customHeight="1" x14ac:dyDescent="0.2">
      <c r="A42" s="43" t="s">
        <v>89</v>
      </c>
    </row>
    <row r="43" spans="1:22" x14ac:dyDescent="0.2">
      <c r="A43" s="43" t="s">
        <v>68</v>
      </c>
    </row>
    <row r="44" spans="1:22" ht="13.35" customHeight="1" x14ac:dyDescent="0.2">
      <c r="A44" s="43" t="s">
        <v>69</v>
      </c>
    </row>
    <row r="45" spans="1:22" ht="13.35" customHeight="1" x14ac:dyDescent="0.2">
      <c r="A45" s="159" t="s">
        <v>162</v>
      </c>
    </row>
    <row r="46" spans="1:22" ht="13.35" customHeight="1" thickBot="1" x14ac:dyDescent="0.25">
      <c r="A46" s="43"/>
    </row>
    <row r="47" spans="1:22" x14ac:dyDescent="0.2">
      <c r="A47" s="168" t="s">
        <v>70</v>
      </c>
    </row>
    <row r="48" spans="1:22" ht="72.75" thickBot="1" x14ac:dyDescent="0.25">
      <c r="A48" s="112" t="s">
        <v>103</v>
      </c>
    </row>
    <row r="49" spans="1:1" ht="12.75" thickBot="1" x14ac:dyDescent="0.25">
      <c r="A49" s="107" t="s">
        <v>139</v>
      </c>
    </row>
    <row r="50" spans="1:1" ht="12.75" thickBot="1" x14ac:dyDescent="0.25">
      <c r="A50" s="176" t="s">
        <v>221</v>
      </c>
    </row>
    <row r="51" spans="1:1" x14ac:dyDescent="0.2">
      <c r="A51" s="177" t="s">
        <v>220</v>
      </c>
    </row>
    <row r="52" spans="1:1" ht="12.75" thickBot="1" x14ac:dyDescent="0.25">
      <c r="A52" s="166" t="s">
        <v>222</v>
      </c>
    </row>
    <row r="53" spans="1:1" ht="12.75" thickBot="1" x14ac:dyDescent="0.25">
      <c r="A53" s="107" t="s">
        <v>171</v>
      </c>
    </row>
    <row r="54" spans="1:1" x14ac:dyDescent="0.2">
      <c r="A54" s="158" t="s">
        <v>172</v>
      </c>
    </row>
    <row r="55" spans="1:1" x14ac:dyDescent="0.2">
      <c r="A55" s="158" t="s">
        <v>173</v>
      </c>
    </row>
  </sheetData>
  <mergeCells count="1">
    <mergeCell ref="A1:A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V39"/>
  <sheetViews>
    <sheetView workbookViewId="0">
      <pane xSplit="1" topLeftCell="B1" activePane="topRight" state="frozen"/>
      <selection pane="topRight" activeCell="D8" sqref="D8"/>
    </sheetView>
  </sheetViews>
  <sheetFormatPr defaultColWidth="9" defaultRowHeight="12" x14ac:dyDescent="0.2"/>
  <cols>
    <col min="1" max="1" width="84.5703125" style="48" customWidth="1"/>
    <col min="2" max="8" width="9" style="48"/>
    <col min="9" max="13" width="0" style="48" hidden="1" customWidth="1"/>
    <col min="14" max="16384" width="9" style="48"/>
  </cols>
  <sheetData>
    <row r="1" spans="1:22" s="51" customFormat="1" ht="12" customHeight="1" x14ac:dyDescent="0.2">
      <c r="A1" s="228" t="s">
        <v>82</v>
      </c>
    </row>
    <row r="2" spans="1:22" s="51" customFormat="1" ht="12" customHeight="1" x14ac:dyDescent="0.2">
      <c r="A2" s="228"/>
    </row>
    <row r="3" spans="1:22" s="51" customFormat="1" ht="11.1" customHeight="1" x14ac:dyDescent="0.2">
      <c r="A3" s="97" t="s">
        <v>102</v>
      </c>
    </row>
    <row r="4" spans="1:22" s="52" customFormat="1" ht="32.1" customHeight="1" x14ac:dyDescent="0.2">
      <c r="A4" s="98" t="s">
        <v>64</v>
      </c>
      <c r="B4" s="92" t="e">
        <f>#REF!</f>
        <v>#REF!</v>
      </c>
      <c r="C4" s="92" t="e">
        <f>#REF!</f>
        <v>#REF!</v>
      </c>
      <c r="D4" s="92" t="e">
        <f>#REF!</f>
        <v>#REF!</v>
      </c>
      <c r="E4" s="92" t="e">
        <f>#REF!</f>
        <v>#REF!</v>
      </c>
      <c r="F4" s="92" t="e">
        <f>#REF!</f>
        <v>#REF!</v>
      </c>
      <c r="G4" s="92" t="e">
        <f>#REF!</f>
        <v>#REF!</v>
      </c>
      <c r="H4" s="92" t="e">
        <f>#REF!</f>
        <v>#REF!</v>
      </c>
      <c r="I4" s="92" t="e">
        <f>#REF!</f>
        <v>#REF!</v>
      </c>
      <c r="J4" s="92" t="e">
        <f>#REF!</f>
        <v>#REF!</v>
      </c>
      <c r="K4" s="92" t="e">
        <f>#REF!</f>
        <v>#REF!</v>
      </c>
      <c r="L4" s="92" t="e">
        <f>#REF!</f>
        <v>#REF!</v>
      </c>
      <c r="M4" s="92" t="e">
        <f>#REF!</f>
        <v>#REF!</v>
      </c>
      <c r="N4" s="92" t="e">
        <f>#REF!</f>
        <v>#REF!</v>
      </c>
      <c r="O4" s="92" t="e">
        <f>#REF!</f>
        <v>#REF!</v>
      </c>
      <c r="P4" s="92" t="e">
        <f>#REF!</f>
        <v>#REF!</v>
      </c>
      <c r="Q4" s="92" t="e">
        <f>#REF!</f>
        <v>#REF!</v>
      </c>
      <c r="R4" s="92" t="e">
        <f>#REF!</f>
        <v>#REF!</v>
      </c>
      <c r="S4" s="92" t="e">
        <f>#REF!</f>
        <v>#REF!</v>
      </c>
      <c r="T4" s="92" t="e">
        <f>#REF!</f>
        <v>#REF!</v>
      </c>
      <c r="U4" s="92" t="e">
        <f>#REF!</f>
        <v>#REF!</v>
      </c>
      <c r="V4" s="92" t="e">
        <f>#REF!</f>
        <v>#REF!</v>
      </c>
    </row>
    <row r="5" spans="1:22" s="53" customFormat="1" ht="21.95" customHeight="1" x14ac:dyDescent="0.2">
      <c r="A5" s="98"/>
      <c r="B5" s="92" t="e">
        <f>#REF!</f>
        <v>#REF!</v>
      </c>
      <c r="C5" s="92" t="e">
        <f>#REF!</f>
        <v>#REF!</v>
      </c>
      <c r="D5" s="92" t="e">
        <f>#REF!</f>
        <v>#REF!</v>
      </c>
      <c r="E5" s="92" t="e">
        <f>#REF!</f>
        <v>#REF!</v>
      </c>
      <c r="F5" s="92" t="e">
        <f>#REF!</f>
        <v>#REF!</v>
      </c>
      <c r="G5" s="92" t="e">
        <f>#REF!</f>
        <v>#REF!</v>
      </c>
      <c r="H5" s="92" t="e">
        <f>#REF!</f>
        <v>#REF!</v>
      </c>
      <c r="I5" s="92" t="e">
        <f>#REF!</f>
        <v>#REF!</v>
      </c>
      <c r="J5" s="92" t="e">
        <f>#REF!</f>
        <v>#REF!</v>
      </c>
      <c r="K5" s="92" t="e">
        <f>#REF!</f>
        <v>#REF!</v>
      </c>
      <c r="L5" s="92" t="e">
        <f>#REF!</f>
        <v>#REF!</v>
      </c>
      <c r="M5" s="92" t="e">
        <f>#REF!</f>
        <v>#REF!</v>
      </c>
      <c r="N5" s="92" t="e">
        <f>#REF!</f>
        <v>#REF!</v>
      </c>
      <c r="O5" s="92" t="e">
        <f>#REF!</f>
        <v>#REF!</v>
      </c>
      <c r="P5" s="92" t="e">
        <f>#REF!</f>
        <v>#REF!</v>
      </c>
      <c r="Q5" s="92" t="e">
        <f>#REF!</f>
        <v>#REF!</v>
      </c>
      <c r="R5" s="92" t="e">
        <f>#REF!</f>
        <v>#REF!</v>
      </c>
      <c r="S5" s="92" t="e">
        <f>#REF!</f>
        <v>#REF!</v>
      </c>
      <c r="T5" s="92" t="e">
        <f>#REF!</f>
        <v>#REF!</v>
      </c>
      <c r="U5" s="92" t="e">
        <f>#REF!</f>
        <v>#REF!</v>
      </c>
      <c r="V5" s="92" t="e">
        <f>#REF!</f>
        <v>#REF!</v>
      </c>
    </row>
    <row r="6" spans="1:22" s="53" customFormat="1" x14ac:dyDescent="0.2">
      <c r="A6" s="42" t="s">
        <v>83</v>
      </c>
    </row>
    <row r="7" spans="1:22" s="53" customFormat="1" x14ac:dyDescent="0.2">
      <c r="A7" s="88">
        <v>1</v>
      </c>
      <c r="B7" s="42" t="e">
        <f>#REF!</f>
        <v>#REF!</v>
      </c>
      <c r="C7" s="42" t="e">
        <f>#REF!</f>
        <v>#REF!</v>
      </c>
      <c r="D7" s="42" t="e">
        <f>#REF!</f>
        <v>#REF!</v>
      </c>
      <c r="E7" s="42" t="e">
        <f>#REF!</f>
        <v>#REF!</v>
      </c>
      <c r="F7" s="42" t="e">
        <f>#REF!</f>
        <v>#REF!</v>
      </c>
      <c r="G7" s="42" t="e">
        <f>#REF!</f>
        <v>#REF!</v>
      </c>
      <c r="H7" s="42" t="e">
        <f>#REF!</f>
        <v>#REF!</v>
      </c>
      <c r="I7" s="42" t="e">
        <f>#REF!</f>
        <v>#REF!</v>
      </c>
      <c r="J7" s="42" t="e">
        <f>#REF!</f>
        <v>#REF!</v>
      </c>
      <c r="K7" s="42" t="e">
        <f>#REF!</f>
        <v>#REF!</v>
      </c>
      <c r="L7" s="42" t="e">
        <f>#REF!</f>
        <v>#REF!</v>
      </c>
      <c r="M7" s="42" t="e">
        <f>#REF!</f>
        <v>#REF!</v>
      </c>
      <c r="N7" s="42" t="e">
        <f>#REF!</f>
        <v>#REF!</v>
      </c>
      <c r="O7" s="42" t="e">
        <f>#REF!</f>
        <v>#REF!</v>
      </c>
      <c r="P7" s="42" t="e">
        <f>#REF!</f>
        <v>#REF!</v>
      </c>
      <c r="Q7" s="42" t="e">
        <f>#REF!</f>
        <v>#REF!</v>
      </c>
      <c r="R7" s="42" t="e">
        <f>#REF!</f>
        <v>#REF!</v>
      </c>
      <c r="S7" s="42" t="e">
        <f>#REF!</f>
        <v>#REF!</v>
      </c>
      <c r="T7" s="42" t="e">
        <f>#REF!</f>
        <v>#REF!</v>
      </c>
      <c r="U7" s="42" t="e">
        <f>#REF!</f>
        <v>#REF!</v>
      </c>
      <c r="V7" s="42" t="e">
        <f>#REF!</f>
        <v>#REF!</v>
      </c>
    </row>
    <row r="8" spans="1:22" s="53" customFormat="1" x14ac:dyDescent="0.2">
      <c r="A8" s="88">
        <v>2</v>
      </c>
      <c r="B8" s="42" t="e">
        <f>#REF!</f>
        <v>#REF!</v>
      </c>
      <c r="C8" s="42" t="e">
        <f>#REF!</f>
        <v>#REF!</v>
      </c>
      <c r="D8" s="42" t="e">
        <f>#REF!</f>
        <v>#REF!</v>
      </c>
      <c r="E8" s="42" t="e">
        <f>#REF!</f>
        <v>#REF!</v>
      </c>
      <c r="F8" s="42" t="e">
        <f>#REF!</f>
        <v>#REF!</v>
      </c>
      <c r="G8" s="42" t="e">
        <f>#REF!</f>
        <v>#REF!</v>
      </c>
      <c r="H8" s="42" t="e">
        <f>#REF!</f>
        <v>#REF!</v>
      </c>
      <c r="I8" s="42" t="e">
        <f>#REF!</f>
        <v>#REF!</v>
      </c>
      <c r="J8" s="42" t="e">
        <f>#REF!</f>
        <v>#REF!</v>
      </c>
      <c r="K8" s="42" t="e">
        <f>#REF!</f>
        <v>#REF!</v>
      </c>
      <c r="L8" s="42" t="e">
        <f>#REF!</f>
        <v>#REF!</v>
      </c>
      <c r="M8" s="42" t="e">
        <f>#REF!</f>
        <v>#REF!</v>
      </c>
      <c r="N8" s="42" t="e">
        <f>#REF!</f>
        <v>#REF!</v>
      </c>
      <c r="O8" s="42" t="e">
        <f>#REF!</f>
        <v>#REF!</v>
      </c>
      <c r="P8" s="42" t="e">
        <f>#REF!</f>
        <v>#REF!</v>
      </c>
      <c r="Q8" s="42" t="e">
        <f>#REF!</f>
        <v>#REF!</v>
      </c>
      <c r="R8" s="42" t="e">
        <f>#REF!</f>
        <v>#REF!</v>
      </c>
      <c r="S8" s="42" t="e">
        <f>#REF!</f>
        <v>#REF!</v>
      </c>
      <c r="T8" s="42" t="e">
        <f>#REF!</f>
        <v>#REF!</v>
      </c>
      <c r="U8" s="42" t="e">
        <f>#REF!</f>
        <v>#REF!</v>
      </c>
      <c r="V8" s="42" t="e">
        <f>#REF!</f>
        <v>#REF!</v>
      </c>
    </row>
    <row r="9" spans="1:22" s="53" customFormat="1" x14ac:dyDescent="0.2">
      <c r="A9" s="42" t="s">
        <v>84</v>
      </c>
      <c r="B9" s="42"/>
      <c r="C9" s="42"/>
      <c r="D9" s="42"/>
      <c r="E9" s="42"/>
      <c r="F9" s="42"/>
      <c r="G9" s="42"/>
      <c r="H9" s="42"/>
      <c r="I9" s="42"/>
      <c r="J9" s="42"/>
      <c r="K9" s="42"/>
      <c r="L9" s="42"/>
      <c r="M9" s="42"/>
      <c r="N9" s="42"/>
      <c r="O9" s="42"/>
      <c r="P9" s="42"/>
      <c r="Q9" s="42"/>
      <c r="R9" s="42"/>
      <c r="S9" s="42"/>
      <c r="T9" s="42"/>
      <c r="U9" s="42"/>
      <c r="V9" s="42"/>
    </row>
    <row r="10" spans="1:22" s="53" customFormat="1" x14ac:dyDescent="0.2">
      <c r="A10" s="88">
        <f>A7</f>
        <v>1</v>
      </c>
      <c r="B10" s="42" t="e">
        <f>#REF!</f>
        <v>#REF!</v>
      </c>
      <c r="C10" s="42" t="e">
        <f>#REF!</f>
        <v>#REF!</v>
      </c>
      <c r="D10" s="42" t="e">
        <f>#REF!</f>
        <v>#REF!</v>
      </c>
      <c r="E10" s="42" t="e">
        <f>#REF!</f>
        <v>#REF!</v>
      </c>
      <c r="F10" s="42" t="e">
        <f>#REF!</f>
        <v>#REF!</v>
      </c>
      <c r="G10" s="42" t="e">
        <f>#REF!</f>
        <v>#REF!</v>
      </c>
      <c r="H10" s="42" t="e">
        <f>#REF!</f>
        <v>#REF!</v>
      </c>
      <c r="I10" s="42" t="e">
        <f>#REF!</f>
        <v>#REF!</v>
      </c>
      <c r="J10" s="42" t="e">
        <f>#REF!</f>
        <v>#REF!</v>
      </c>
      <c r="K10" s="42" t="e">
        <f>#REF!</f>
        <v>#REF!</v>
      </c>
      <c r="L10" s="42" t="e">
        <f>#REF!</f>
        <v>#REF!</v>
      </c>
      <c r="M10" s="42" t="e">
        <f>#REF!</f>
        <v>#REF!</v>
      </c>
      <c r="N10" s="42" t="e">
        <f>#REF!</f>
        <v>#REF!</v>
      </c>
      <c r="O10" s="42" t="e">
        <f>#REF!</f>
        <v>#REF!</v>
      </c>
      <c r="P10" s="42" t="e">
        <f>#REF!</f>
        <v>#REF!</v>
      </c>
      <c r="Q10" s="42" t="e">
        <f>#REF!</f>
        <v>#REF!</v>
      </c>
      <c r="R10" s="42" t="e">
        <f>#REF!</f>
        <v>#REF!</v>
      </c>
      <c r="S10" s="42" t="e">
        <f>#REF!</f>
        <v>#REF!</v>
      </c>
      <c r="T10" s="42" t="e">
        <f>#REF!</f>
        <v>#REF!</v>
      </c>
      <c r="U10" s="42" t="e">
        <f>#REF!</f>
        <v>#REF!</v>
      </c>
      <c r="V10" s="42" t="e">
        <f>#REF!</f>
        <v>#REF!</v>
      </c>
    </row>
    <row r="11" spans="1:22" s="53" customFormat="1" x14ac:dyDescent="0.2">
      <c r="A11" s="88">
        <f>A8</f>
        <v>2</v>
      </c>
      <c r="B11" s="42" t="e">
        <f>#REF!</f>
        <v>#REF!</v>
      </c>
      <c r="C11" s="42" t="e">
        <f>#REF!</f>
        <v>#REF!</v>
      </c>
      <c r="D11" s="42" t="e">
        <f>#REF!</f>
        <v>#REF!</v>
      </c>
      <c r="E11" s="42" t="e">
        <f>#REF!</f>
        <v>#REF!</v>
      </c>
      <c r="F11" s="42" t="e">
        <f>#REF!</f>
        <v>#REF!</v>
      </c>
      <c r="G11" s="42" t="e">
        <f>#REF!</f>
        <v>#REF!</v>
      </c>
      <c r="H11" s="42" t="e">
        <f>#REF!</f>
        <v>#REF!</v>
      </c>
      <c r="I11" s="42" t="e">
        <f>#REF!</f>
        <v>#REF!</v>
      </c>
      <c r="J11" s="42" t="e">
        <f>#REF!</f>
        <v>#REF!</v>
      </c>
      <c r="K11" s="42" t="e">
        <f>#REF!</f>
        <v>#REF!</v>
      </c>
      <c r="L11" s="42" t="e">
        <f>#REF!</f>
        <v>#REF!</v>
      </c>
      <c r="M11" s="42" t="e">
        <f>#REF!</f>
        <v>#REF!</v>
      </c>
      <c r="N11" s="42" t="e">
        <f>#REF!</f>
        <v>#REF!</v>
      </c>
      <c r="O11" s="42" t="e">
        <f>#REF!</f>
        <v>#REF!</v>
      </c>
      <c r="P11" s="42" t="e">
        <f>#REF!</f>
        <v>#REF!</v>
      </c>
      <c r="Q11" s="42" t="e">
        <f>#REF!</f>
        <v>#REF!</v>
      </c>
      <c r="R11" s="42" t="e">
        <f>#REF!</f>
        <v>#REF!</v>
      </c>
      <c r="S11" s="42" t="e">
        <f>#REF!</f>
        <v>#REF!</v>
      </c>
      <c r="T11" s="42" t="e">
        <f>#REF!</f>
        <v>#REF!</v>
      </c>
      <c r="U11" s="42" t="e">
        <f>#REF!</f>
        <v>#REF!</v>
      </c>
      <c r="V11" s="42" t="e">
        <f>#REF!</f>
        <v>#REF!</v>
      </c>
    </row>
    <row r="12" spans="1:22" s="53" customFormat="1" x14ac:dyDescent="0.2">
      <c r="A12" s="42" t="s">
        <v>85</v>
      </c>
      <c r="B12" s="42"/>
      <c r="C12" s="42"/>
      <c r="D12" s="42"/>
      <c r="E12" s="42"/>
      <c r="F12" s="42"/>
      <c r="G12" s="42"/>
      <c r="H12" s="42"/>
      <c r="I12" s="42"/>
      <c r="J12" s="42"/>
      <c r="K12" s="42"/>
      <c r="L12" s="42"/>
      <c r="M12" s="42"/>
      <c r="N12" s="42"/>
      <c r="O12" s="42"/>
      <c r="P12" s="42"/>
      <c r="Q12" s="42"/>
      <c r="R12" s="42"/>
      <c r="S12" s="42"/>
      <c r="T12" s="42"/>
      <c r="U12" s="42"/>
      <c r="V12" s="42"/>
    </row>
    <row r="13" spans="1:22" s="53" customFormat="1" x14ac:dyDescent="0.2">
      <c r="A13" s="88">
        <f>A7</f>
        <v>1</v>
      </c>
      <c r="B13" s="42" t="e">
        <f>#REF!</f>
        <v>#REF!</v>
      </c>
      <c r="C13" s="42" t="e">
        <f>#REF!</f>
        <v>#REF!</v>
      </c>
      <c r="D13" s="42" t="e">
        <f>#REF!</f>
        <v>#REF!</v>
      </c>
      <c r="E13" s="42" t="e">
        <f>#REF!</f>
        <v>#REF!</v>
      </c>
      <c r="F13" s="42" t="e">
        <f>#REF!</f>
        <v>#REF!</v>
      </c>
      <c r="G13" s="42" t="e">
        <f>#REF!</f>
        <v>#REF!</v>
      </c>
      <c r="H13" s="42" t="e">
        <f>#REF!</f>
        <v>#REF!</v>
      </c>
      <c r="I13" s="42" t="e">
        <f>#REF!</f>
        <v>#REF!</v>
      </c>
      <c r="J13" s="42" t="e">
        <f>#REF!</f>
        <v>#REF!</v>
      </c>
      <c r="K13" s="42" t="e">
        <f>#REF!</f>
        <v>#REF!</v>
      </c>
      <c r="L13" s="42" t="e">
        <f>#REF!</f>
        <v>#REF!</v>
      </c>
      <c r="M13" s="42" t="e">
        <f>#REF!</f>
        <v>#REF!</v>
      </c>
      <c r="N13" s="42" t="e">
        <f>#REF!</f>
        <v>#REF!</v>
      </c>
      <c r="O13" s="42" t="e">
        <f>#REF!</f>
        <v>#REF!</v>
      </c>
      <c r="P13" s="42" t="e">
        <f>#REF!</f>
        <v>#REF!</v>
      </c>
      <c r="Q13" s="42" t="e">
        <f>#REF!</f>
        <v>#REF!</v>
      </c>
      <c r="R13" s="42" t="e">
        <f>#REF!</f>
        <v>#REF!</v>
      </c>
      <c r="S13" s="42" t="e">
        <f>#REF!</f>
        <v>#REF!</v>
      </c>
      <c r="T13" s="42" t="e">
        <f>#REF!</f>
        <v>#REF!</v>
      </c>
      <c r="U13" s="42" t="e">
        <f>#REF!</f>
        <v>#REF!</v>
      </c>
      <c r="V13" s="42" t="e">
        <f>#REF!</f>
        <v>#REF!</v>
      </c>
    </row>
    <row r="14" spans="1:22" s="53" customFormat="1" x14ac:dyDescent="0.2">
      <c r="A14" s="88">
        <f>A8</f>
        <v>2</v>
      </c>
      <c r="B14" s="42" t="e">
        <f>#REF!</f>
        <v>#REF!</v>
      </c>
      <c r="C14" s="42" t="e">
        <f>#REF!</f>
        <v>#REF!</v>
      </c>
      <c r="D14" s="42" t="e">
        <f>#REF!</f>
        <v>#REF!</v>
      </c>
      <c r="E14" s="42" t="e">
        <f>#REF!</f>
        <v>#REF!</v>
      </c>
      <c r="F14" s="42" t="e">
        <f>#REF!</f>
        <v>#REF!</v>
      </c>
      <c r="G14" s="42" t="e">
        <f>#REF!</f>
        <v>#REF!</v>
      </c>
      <c r="H14" s="42" t="e">
        <f>#REF!</f>
        <v>#REF!</v>
      </c>
      <c r="I14" s="42" t="e">
        <f>#REF!</f>
        <v>#REF!</v>
      </c>
      <c r="J14" s="42" t="e">
        <f>#REF!</f>
        <v>#REF!</v>
      </c>
      <c r="K14" s="42" t="e">
        <f>#REF!</f>
        <v>#REF!</v>
      </c>
      <c r="L14" s="42" t="e">
        <f>#REF!</f>
        <v>#REF!</v>
      </c>
      <c r="M14" s="42" t="e">
        <f>#REF!</f>
        <v>#REF!</v>
      </c>
      <c r="N14" s="42" t="e">
        <f>#REF!</f>
        <v>#REF!</v>
      </c>
      <c r="O14" s="42" t="e">
        <f>#REF!</f>
        <v>#REF!</v>
      </c>
      <c r="P14" s="42" t="e">
        <f>#REF!</f>
        <v>#REF!</v>
      </c>
      <c r="Q14" s="42" t="e">
        <f>#REF!</f>
        <v>#REF!</v>
      </c>
      <c r="R14" s="42" t="e">
        <f>#REF!</f>
        <v>#REF!</v>
      </c>
      <c r="S14" s="42" t="e">
        <f>#REF!</f>
        <v>#REF!</v>
      </c>
      <c r="T14" s="42" t="e">
        <f>#REF!</f>
        <v>#REF!</v>
      </c>
      <c r="U14" s="42" t="e">
        <f>#REF!</f>
        <v>#REF!</v>
      </c>
      <c r="V14" s="42" t="e">
        <f>#REF!</f>
        <v>#REF!</v>
      </c>
    </row>
    <row r="15" spans="1:22" s="53" customFormat="1" x14ac:dyDescent="0.2">
      <c r="A15" s="42" t="s">
        <v>86</v>
      </c>
      <c r="B15" s="42"/>
      <c r="C15" s="42"/>
      <c r="D15" s="42"/>
      <c r="E15" s="42"/>
      <c r="F15" s="42"/>
      <c r="G15" s="42"/>
      <c r="H15" s="42"/>
      <c r="I15" s="42"/>
      <c r="J15" s="42"/>
      <c r="K15" s="42"/>
      <c r="L15" s="42"/>
      <c r="M15" s="42"/>
      <c r="N15" s="42"/>
      <c r="O15" s="42"/>
      <c r="P15" s="42"/>
      <c r="Q15" s="42"/>
      <c r="R15" s="42"/>
      <c r="S15" s="42"/>
      <c r="T15" s="42"/>
      <c r="U15" s="42"/>
      <c r="V15" s="42"/>
    </row>
    <row r="16" spans="1:22" s="53" customFormat="1" x14ac:dyDescent="0.2">
      <c r="A16" s="88">
        <f>A7</f>
        <v>1</v>
      </c>
      <c r="B16" s="42" t="e">
        <f>#REF!</f>
        <v>#REF!</v>
      </c>
      <c r="C16" s="42" t="e">
        <f>#REF!</f>
        <v>#REF!</v>
      </c>
      <c r="D16" s="42" t="e">
        <f>#REF!</f>
        <v>#REF!</v>
      </c>
      <c r="E16" s="42" t="e">
        <f>#REF!</f>
        <v>#REF!</v>
      </c>
      <c r="F16" s="42" t="e">
        <f>#REF!</f>
        <v>#REF!</v>
      </c>
      <c r="G16" s="42" t="e">
        <f>#REF!</f>
        <v>#REF!</v>
      </c>
      <c r="H16" s="42" t="e">
        <f>#REF!</f>
        <v>#REF!</v>
      </c>
      <c r="I16" s="42" t="e">
        <f>#REF!</f>
        <v>#REF!</v>
      </c>
      <c r="J16" s="42" t="e">
        <f>#REF!</f>
        <v>#REF!</v>
      </c>
      <c r="K16" s="42" t="e">
        <f>#REF!</f>
        <v>#REF!</v>
      </c>
      <c r="L16" s="42" t="e">
        <f>#REF!</f>
        <v>#REF!</v>
      </c>
      <c r="M16" s="42" t="e">
        <f>#REF!</f>
        <v>#REF!</v>
      </c>
      <c r="N16" s="42" t="e">
        <f>#REF!</f>
        <v>#REF!</v>
      </c>
      <c r="O16" s="42" t="e">
        <f>#REF!</f>
        <v>#REF!</v>
      </c>
      <c r="P16" s="42" t="e">
        <f>#REF!</f>
        <v>#REF!</v>
      </c>
      <c r="Q16" s="42" t="e">
        <f>#REF!</f>
        <v>#REF!</v>
      </c>
      <c r="R16" s="42" t="e">
        <f>#REF!</f>
        <v>#REF!</v>
      </c>
      <c r="S16" s="42" t="e">
        <f>#REF!</f>
        <v>#REF!</v>
      </c>
      <c r="T16" s="42" t="e">
        <f>#REF!</f>
        <v>#REF!</v>
      </c>
      <c r="U16" s="42" t="e">
        <f>#REF!</f>
        <v>#REF!</v>
      </c>
      <c r="V16" s="42" t="e">
        <f>#REF!</f>
        <v>#REF!</v>
      </c>
    </row>
    <row r="17" spans="1:22" s="53" customFormat="1" x14ac:dyDescent="0.2">
      <c r="A17" s="88">
        <f>A8</f>
        <v>2</v>
      </c>
      <c r="B17" s="42" t="e">
        <f>#REF!</f>
        <v>#REF!</v>
      </c>
      <c r="C17" s="42" t="e">
        <f>#REF!</f>
        <v>#REF!</v>
      </c>
      <c r="D17" s="42" t="e">
        <f>#REF!</f>
        <v>#REF!</v>
      </c>
      <c r="E17" s="42" t="e">
        <f>#REF!</f>
        <v>#REF!</v>
      </c>
      <c r="F17" s="42" t="e">
        <f>#REF!</f>
        <v>#REF!</v>
      </c>
      <c r="G17" s="42" t="e">
        <f>#REF!</f>
        <v>#REF!</v>
      </c>
      <c r="H17" s="42" t="e">
        <f>#REF!</f>
        <v>#REF!</v>
      </c>
      <c r="I17" s="42" t="e">
        <f>#REF!</f>
        <v>#REF!</v>
      </c>
      <c r="J17" s="42" t="e">
        <f>#REF!</f>
        <v>#REF!</v>
      </c>
      <c r="K17" s="42" t="e">
        <f>#REF!</f>
        <v>#REF!</v>
      </c>
      <c r="L17" s="42" t="e">
        <f>#REF!</f>
        <v>#REF!</v>
      </c>
      <c r="M17" s="42" t="e">
        <f>#REF!</f>
        <v>#REF!</v>
      </c>
      <c r="N17" s="42" t="e">
        <f>#REF!</f>
        <v>#REF!</v>
      </c>
      <c r="O17" s="42" t="e">
        <f>#REF!</f>
        <v>#REF!</v>
      </c>
      <c r="P17" s="42" t="e">
        <f>#REF!</f>
        <v>#REF!</v>
      </c>
      <c r="Q17" s="42" t="e">
        <f>#REF!</f>
        <v>#REF!</v>
      </c>
      <c r="R17" s="42" t="e">
        <f>#REF!</f>
        <v>#REF!</v>
      </c>
      <c r="S17" s="42" t="e">
        <f>#REF!</f>
        <v>#REF!</v>
      </c>
      <c r="T17" s="42" t="e">
        <f>#REF!</f>
        <v>#REF!</v>
      </c>
      <c r="U17" s="42" t="e">
        <f>#REF!</f>
        <v>#REF!</v>
      </c>
      <c r="V17" s="42" t="e">
        <f>#REF!</f>
        <v>#REF!</v>
      </c>
    </row>
    <row r="18" spans="1:22" s="53" customFormat="1" x14ac:dyDescent="0.2">
      <c r="A18" s="42" t="s">
        <v>87</v>
      </c>
      <c r="B18" s="42"/>
      <c r="C18" s="42"/>
      <c r="D18" s="42"/>
      <c r="E18" s="42"/>
      <c r="F18" s="42"/>
      <c r="G18" s="42"/>
      <c r="H18" s="42"/>
      <c r="I18" s="42"/>
      <c r="J18" s="42"/>
      <c r="K18" s="42"/>
      <c r="L18" s="42"/>
      <c r="M18" s="42"/>
      <c r="N18" s="42"/>
      <c r="O18" s="42"/>
      <c r="P18" s="42"/>
      <c r="Q18" s="42"/>
      <c r="R18" s="42"/>
      <c r="S18" s="42"/>
      <c r="T18" s="42"/>
      <c r="U18" s="42"/>
      <c r="V18" s="42"/>
    </row>
    <row r="19" spans="1:22" s="53" customFormat="1" x14ac:dyDescent="0.2">
      <c r="A19" s="88" t="s">
        <v>88</v>
      </c>
      <c r="B19" s="42" t="e">
        <f>#REF!</f>
        <v>#REF!</v>
      </c>
      <c r="C19" s="42" t="e">
        <f>#REF!</f>
        <v>#REF!</v>
      </c>
      <c r="D19" s="42" t="e">
        <f>#REF!</f>
        <v>#REF!</v>
      </c>
      <c r="E19" s="42" t="e">
        <f>#REF!</f>
        <v>#REF!</v>
      </c>
      <c r="F19" s="42" t="e">
        <f>#REF!</f>
        <v>#REF!</v>
      </c>
      <c r="G19" s="42" t="e">
        <f>#REF!</f>
        <v>#REF!</v>
      </c>
      <c r="H19" s="42" t="e">
        <f>#REF!</f>
        <v>#REF!</v>
      </c>
      <c r="I19" s="42" t="e">
        <f>#REF!</f>
        <v>#REF!</v>
      </c>
      <c r="J19" s="42" t="e">
        <f>#REF!</f>
        <v>#REF!</v>
      </c>
      <c r="K19" s="42" t="e">
        <f>#REF!</f>
        <v>#REF!</v>
      </c>
      <c r="L19" s="42" t="e">
        <f>#REF!</f>
        <v>#REF!</v>
      </c>
      <c r="M19" s="42" t="e">
        <f>#REF!</f>
        <v>#REF!</v>
      </c>
      <c r="N19" s="42" t="e">
        <f>#REF!</f>
        <v>#REF!</v>
      </c>
      <c r="O19" s="42" t="e">
        <f>#REF!</f>
        <v>#REF!</v>
      </c>
      <c r="P19" s="42" t="e">
        <f>#REF!</f>
        <v>#REF!</v>
      </c>
      <c r="Q19" s="42" t="e">
        <f>#REF!</f>
        <v>#REF!</v>
      </c>
      <c r="R19" s="42" t="e">
        <f>#REF!</f>
        <v>#REF!</v>
      </c>
      <c r="S19" s="42" t="e">
        <f>#REF!</f>
        <v>#REF!</v>
      </c>
      <c r="T19" s="42" t="e">
        <f>#REF!</f>
        <v>#REF!</v>
      </c>
      <c r="U19" s="42" t="e">
        <f>#REF!</f>
        <v>#REF!</v>
      </c>
      <c r="V19" s="42" t="e">
        <f>#REF!</f>
        <v>#REF!</v>
      </c>
    </row>
    <row r="20" spans="1:22" s="53" customFormat="1" x14ac:dyDescent="0.2">
      <c r="A20" s="89"/>
    </row>
    <row r="21" spans="1:22" s="50" customFormat="1" x14ac:dyDescent="0.2">
      <c r="A21" s="100"/>
    </row>
    <row r="22" spans="1:22" s="50" customFormat="1" x14ac:dyDescent="0.2">
      <c r="A22" s="100"/>
    </row>
    <row r="23" spans="1:22" s="50" customFormat="1" x14ac:dyDescent="0.2">
      <c r="A23" s="71" t="s">
        <v>66</v>
      </c>
    </row>
    <row r="24" spans="1:22" x14ac:dyDescent="0.2">
      <c r="A24" s="63" t="s">
        <v>78</v>
      </c>
    </row>
    <row r="25" spans="1:22" ht="9" hidden="1" customHeight="1" x14ac:dyDescent="0.2">
      <c r="A25" s="43" t="s">
        <v>67</v>
      </c>
    </row>
    <row r="26" spans="1:22" ht="10.7" customHeight="1" x14ac:dyDescent="0.2">
      <c r="A26" s="43" t="s">
        <v>89</v>
      </c>
    </row>
    <row r="27" spans="1:22" x14ac:dyDescent="0.2">
      <c r="A27" s="43" t="s">
        <v>68</v>
      </c>
    </row>
    <row r="28" spans="1:22" ht="13.35" customHeight="1" x14ac:dyDescent="0.2">
      <c r="A28" s="43" t="s">
        <v>69</v>
      </c>
    </row>
    <row r="29" spans="1:22" ht="13.35" customHeight="1" x14ac:dyDescent="0.2">
      <c r="A29" s="159" t="s">
        <v>162</v>
      </c>
    </row>
    <row r="30" spans="1:22" ht="13.35" customHeight="1" thickBot="1" x14ac:dyDescent="0.25">
      <c r="A30" s="43"/>
    </row>
    <row r="31" spans="1:22" x14ac:dyDescent="0.2">
      <c r="A31" s="168" t="s">
        <v>70</v>
      </c>
    </row>
    <row r="32" spans="1:22" ht="72.75" thickBot="1" x14ac:dyDescent="0.25">
      <c r="A32" s="112" t="s">
        <v>103</v>
      </c>
    </row>
    <row r="33" spans="1:1" ht="12.75" thickBot="1" x14ac:dyDescent="0.25">
      <c r="A33" s="107" t="s">
        <v>139</v>
      </c>
    </row>
    <row r="34" spans="1:1" ht="12.75" thickBot="1" x14ac:dyDescent="0.25">
      <c r="A34" s="176" t="s">
        <v>221</v>
      </c>
    </row>
    <row r="35" spans="1:1" x14ac:dyDescent="0.2">
      <c r="A35" s="177" t="s">
        <v>220</v>
      </c>
    </row>
    <row r="36" spans="1:1" ht="12.75" thickBot="1" x14ac:dyDescent="0.25">
      <c r="A36" s="166" t="s">
        <v>222</v>
      </c>
    </row>
    <row r="37" spans="1:1" ht="12.75" thickBot="1" x14ac:dyDescent="0.25">
      <c r="A37" s="107" t="s">
        <v>171</v>
      </c>
    </row>
    <row r="38" spans="1:1" x14ac:dyDescent="0.2">
      <c r="A38" s="158" t="s">
        <v>172</v>
      </c>
    </row>
    <row r="39" spans="1:1" x14ac:dyDescent="0.2">
      <c r="A39" s="158" t="s">
        <v>173</v>
      </c>
    </row>
  </sheetData>
  <mergeCells count="1">
    <mergeCell ref="A1:A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Лист24"/>
  <dimension ref="A1:B79"/>
  <sheetViews>
    <sheetView zoomScale="90" zoomScaleNormal="90" workbookViewId="0">
      <selection activeCell="B1" sqref="B1:C1048576"/>
    </sheetView>
  </sheetViews>
  <sheetFormatPr defaultColWidth="8.7109375" defaultRowHeight="12.75" x14ac:dyDescent="0.2"/>
  <cols>
    <col min="1" max="1" width="80.28515625" style="55" customWidth="1"/>
    <col min="2" max="16384" width="8.7109375" style="55"/>
  </cols>
  <sheetData>
    <row r="1" spans="1:2" x14ac:dyDescent="0.2">
      <c r="A1" s="228" t="s">
        <v>82</v>
      </c>
    </row>
    <row r="2" spans="1:2" x14ac:dyDescent="0.2">
      <c r="A2" s="228"/>
    </row>
    <row r="3" spans="1:2" x14ac:dyDescent="0.2">
      <c r="A3" s="228"/>
    </row>
    <row r="4" spans="1:2" ht="18.75" customHeight="1" x14ac:dyDescent="0.2">
      <c r="A4" s="147" t="s">
        <v>94</v>
      </c>
    </row>
    <row r="5" spans="1:2" s="52" customFormat="1" ht="32.1" customHeight="1" x14ac:dyDescent="0.2">
      <c r="A5" s="98" t="s">
        <v>64</v>
      </c>
      <c r="B5" s="86" t="e">
        <f>'C завтраками| Bed and breakfast'!#REF!</f>
        <v>#REF!</v>
      </c>
    </row>
    <row r="6" spans="1:2" s="53" customFormat="1" ht="21.95" customHeight="1" x14ac:dyDescent="0.2">
      <c r="A6" s="98"/>
      <c r="B6" s="86" t="e">
        <f>'C завтраками| Bed and breakfast'!#REF!</f>
        <v>#REF!</v>
      </c>
    </row>
    <row r="7" spans="1:2" s="53" customFormat="1" ht="12" x14ac:dyDescent="0.2">
      <c r="A7" s="42" t="s">
        <v>83</v>
      </c>
      <c r="B7" s="87"/>
    </row>
    <row r="8" spans="1:2" s="53" customFormat="1" ht="12" x14ac:dyDescent="0.2">
      <c r="A8" s="88">
        <v>1</v>
      </c>
      <c r="B8" s="42" t="e">
        <f>'C завтраками| Bed and breakfast'!#REF!*0.9</f>
        <v>#REF!</v>
      </c>
    </row>
    <row r="9" spans="1:2" s="53" customFormat="1" ht="12" x14ac:dyDescent="0.2">
      <c r="A9" s="88">
        <v>2</v>
      </c>
      <c r="B9" s="42" t="e">
        <f>'C завтраками| Bed and breakfast'!#REF!*0.9</f>
        <v>#REF!</v>
      </c>
    </row>
    <row r="10" spans="1:2" s="53" customFormat="1" ht="12" x14ac:dyDescent="0.2">
      <c r="A10" s="42" t="s">
        <v>234</v>
      </c>
      <c r="B10" s="42"/>
    </row>
    <row r="11" spans="1:2" s="53" customFormat="1" ht="12" x14ac:dyDescent="0.2">
      <c r="A11" s="180">
        <v>1</v>
      </c>
      <c r="B11" s="42" t="e">
        <f>'C завтраками| Bed and breakfast'!#REF!*0.9</f>
        <v>#REF!</v>
      </c>
    </row>
    <row r="12" spans="1:2" s="53" customFormat="1" ht="12" x14ac:dyDescent="0.2">
      <c r="A12" s="180">
        <v>2</v>
      </c>
      <c r="B12" s="42" t="e">
        <f>'C завтраками| Bed and breakfast'!#REF!*0.9</f>
        <v>#REF!</v>
      </c>
    </row>
    <row r="13" spans="1:2" s="53" customFormat="1" ht="12" x14ac:dyDescent="0.2">
      <c r="A13" s="42" t="s">
        <v>84</v>
      </c>
      <c r="B13" s="42"/>
    </row>
    <row r="14" spans="1:2" s="53" customFormat="1" ht="12" x14ac:dyDescent="0.2">
      <c r="A14" s="88">
        <f>A8</f>
        <v>1</v>
      </c>
      <c r="B14" s="42" t="e">
        <f>'C завтраками| Bed and breakfast'!#REF!*0.9</f>
        <v>#REF!</v>
      </c>
    </row>
    <row r="15" spans="1:2" s="53" customFormat="1" ht="12" x14ac:dyDescent="0.2">
      <c r="A15" s="88">
        <f>A9</f>
        <v>2</v>
      </c>
      <c r="B15" s="42" t="e">
        <f>'C завтраками| Bed and breakfast'!#REF!*0.9</f>
        <v>#REF!</v>
      </c>
    </row>
    <row r="16" spans="1:2" s="53" customFormat="1" ht="12" x14ac:dyDescent="0.2">
      <c r="A16" s="42" t="s">
        <v>85</v>
      </c>
      <c r="B16" s="42"/>
    </row>
    <row r="17" spans="1:2" s="53" customFormat="1" ht="12" x14ac:dyDescent="0.2">
      <c r="A17" s="88">
        <f>A8</f>
        <v>1</v>
      </c>
      <c r="B17" s="42" t="e">
        <f>'C завтраками| Bed and breakfast'!#REF!*0.9</f>
        <v>#REF!</v>
      </c>
    </row>
    <row r="18" spans="1:2" s="53" customFormat="1" ht="12" x14ac:dyDescent="0.2">
      <c r="A18" s="88">
        <f>A9</f>
        <v>2</v>
      </c>
      <c r="B18" s="42" t="e">
        <f>'C завтраками| Bed and breakfast'!#REF!*0.9</f>
        <v>#REF!</v>
      </c>
    </row>
    <row r="19" spans="1:2" s="53" customFormat="1" ht="12" x14ac:dyDescent="0.2">
      <c r="A19" s="42" t="s">
        <v>86</v>
      </c>
      <c r="B19" s="42"/>
    </row>
    <row r="20" spans="1:2" s="53" customFormat="1" ht="12" x14ac:dyDescent="0.2">
      <c r="A20" s="88">
        <f>A8</f>
        <v>1</v>
      </c>
      <c r="B20" s="42" t="e">
        <f>'C завтраками| Bed and breakfast'!#REF!*0.9</f>
        <v>#REF!</v>
      </c>
    </row>
    <row r="21" spans="1:2" s="53" customFormat="1" ht="12" x14ac:dyDescent="0.2">
      <c r="A21" s="88">
        <f>A9</f>
        <v>2</v>
      </c>
      <c r="B21" s="42" t="e">
        <f>'C завтраками| Bed and breakfast'!#REF!*0.9</f>
        <v>#REF!</v>
      </c>
    </row>
    <row r="22" spans="1:2" s="53" customFormat="1" ht="12" x14ac:dyDescent="0.2">
      <c r="A22" s="42" t="s">
        <v>87</v>
      </c>
      <c r="B22" s="42"/>
    </row>
    <row r="23" spans="1:2" s="53" customFormat="1" ht="12" x14ac:dyDescent="0.2">
      <c r="A23" s="88" t="s">
        <v>88</v>
      </c>
      <c r="B23" s="42" t="e">
        <f>'C завтраками| Bed and breakfast'!#REF!*0.9</f>
        <v>#REF!</v>
      </c>
    </row>
    <row r="24" spans="1:2" s="53" customFormat="1" ht="12" x14ac:dyDescent="0.2">
      <c r="A24" s="89"/>
      <c r="B24" s="89"/>
    </row>
    <row r="25" spans="1:2" s="48" customFormat="1" ht="24.75" customHeight="1" x14ac:dyDescent="0.2">
      <c r="A25" s="146" t="s">
        <v>100</v>
      </c>
      <c r="B25" s="135" t="e">
        <f t="shared" ref="B25" si="0">B5</f>
        <v>#REF!</v>
      </c>
    </row>
    <row r="26" spans="1:2" s="48" customFormat="1" ht="26.25" customHeight="1" x14ac:dyDescent="0.2">
      <c r="A26" s="90" t="s">
        <v>64</v>
      </c>
      <c r="B26" s="135" t="e">
        <f t="shared" ref="B26" si="1">B6</f>
        <v>#REF!</v>
      </c>
    </row>
    <row r="27" spans="1:2" s="44" customFormat="1" ht="12" x14ac:dyDescent="0.2">
      <c r="A27" s="42" t="s">
        <v>83</v>
      </c>
      <c r="B27" s="87"/>
    </row>
    <row r="28" spans="1:2" s="50" customFormat="1" ht="12" x14ac:dyDescent="0.2">
      <c r="A28" s="88">
        <v>1</v>
      </c>
      <c r="B28" s="94" t="e">
        <f t="shared" ref="B28" si="2">ROUNDUP(B8*0.9,)</f>
        <v>#REF!</v>
      </c>
    </row>
    <row r="29" spans="1:2" s="50" customFormat="1" ht="12" x14ac:dyDescent="0.2">
      <c r="A29" s="88">
        <v>2</v>
      </c>
      <c r="B29" s="94" t="e">
        <f t="shared" ref="B29" si="3">ROUNDUP(B9*0.9,)</f>
        <v>#REF!</v>
      </c>
    </row>
    <row r="30" spans="1:2" s="50" customFormat="1" ht="12" x14ac:dyDescent="0.2">
      <c r="A30" s="42" t="s">
        <v>234</v>
      </c>
      <c r="B30" s="94"/>
    </row>
    <row r="31" spans="1:2" s="50" customFormat="1" ht="12" x14ac:dyDescent="0.2">
      <c r="A31" s="180">
        <v>1</v>
      </c>
      <c r="B31" s="94" t="e">
        <f t="shared" ref="B31" si="4">ROUNDUP(B11*0.9,)</f>
        <v>#REF!</v>
      </c>
    </row>
    <row r="32" spans="1:2" s="50" customFormat="1" ht="12" x14ac:dyDescent="0.2">
      <c r="A32" s="180">
        <v>2</v>
      </c>
      <c r="B32" s="94" t="e">
        <f t="shared" ref="B32" si="5">ROUNDUP(B12*0.9,)</f>
        <v>#REF!</v>
      </c>
    </row>
    <row r="33" spans="1:2" s="50" customFormat="1" ht="12" x14ac:dyDescent="0.2">
      <c r="A33" s="42" t="s">
        <v>84</v>
      </c>
      <c r="B33" s="94"/>
    </row>
    <row r="34" spans="1:2" s="50" customFormat="1" ht="12" x14ac:dyDescent="0.2">
      <c r="A34" s="88">
        <f>A28</f>
        <v>1</v>
      </c>
      <c r="B34" s="94" t="e">
        <f t="shared" ref="B34" si="6">ROUNDUP(B14*0.9,)</f>
        <v>#REF!</v>
      </c>
    </row>
    <row r="35" spans="1:2" s="50" customFormat="1" ht="12" x14ac:dyDescent="0.2">
      <c r="A35" s="88">
        <f>A29</f>
        <v>2</v>
      </c>
      <c r="B35" s="94" t="e">
        <f t="shared" ref="B35" si="7">ROUNDUP(B15*0.9,)</f>
        <v>#REF!</v>
      </c>
    </row>
    <row r="36" spans="1:2" s="50" customFormat="1" ht="12" x14ac:dyDescent="0.2">
      <c r="A36" s="42" t="s">
        <v>85</v>
      </c>
      <c r="B36" s="94"/>
    </row>
    <row r="37" spans="1:2" s="50" customFormat="1" ht="12" x14ac:dyDescent="0.2">
      <c r="A37" s="88">
        <f>A28</f>
        <v>1</v>
      </c>
      <c r="B37" s="94" t="e">
        <f t="shared" ref="B37" si="8">ROUNDUP(B17*0.9,)</f>
        <v>#REF!</v>
      </c>
    </row>
    <row r="38" spans="1:2" s="50" customFormat="1" ht="12" x14ac:dyDescent="0.2">
      <c r="A38" s="88">
        <f>A29</f>
        <v>2</v>
      </c>
      <c r="B38" s="94" t="e">
        <f t="shared" ref="B38" si="9">ROUNDUP(B18*0.9,)</f>
        <v>#REF!</v>
      </c>
    </row>
    <row r="39" spans="1:2" s="50" customFormat="1" ht="12" x14ac:dyDescent="0.2">
      <c r="A39" s="42" t="s">
        <v>86</v>
      </c>
      <c r="B39" s="94"/>
    </row>
    <row r="40" spans="1:2" s="50" customFormat="1" ht="12" x14ac:dyDescent="0.2">
      <c r="A40" s="88">
        <f>A28</f>
        <v>1</v>
      </c>
      <c r="B40" s="94" t="e">
        <f t="shared" ref="B40" si="10">ROUNDUP(B20*0.9,)</f>
        <v>#REF!</v>
      </c>
    </row>
    <row r="41" spans="1:2" s="50" customFormat="1" ht="12" x14ac:dyDescent="0.2">
      <c r="A41" s="88">
        <f>A29</f>
        <v>2</v>
      </c>
      <c r="B41" s="94" t="e">
        <f t="shared" ref="B41" si="11">ROUNDUP(B21*0.9,)</f>
        <v>#REF!</v>
      </c>
    </row>
    <row r="42" spans="1:2" s="50" customFormat="1" ht="12" x14ac:dyDescent="0.2">
      <c r="A42" s="42" t="s">
        <v>87</v>
      </c>
      <c r="B42" s="94"/>
    </row>
    <row r="43" spans="1:2" s="50" customFormat="1" ht="12" x14ac:dyDescent="0.2">
      <c r="A43" s="88" t="s">
        <v>88</v>
      </c>
      <c r="B43" s="94" t="e">
        <f t="shared" ref="B43" si="12">ROUNDUP(B23*0.9,)</f>
        <v>#REF!</v>
      </c>
    </row>
    <row r="44" spans="1:2" s="50" customFormat="1" ht="12" x14ac:dyDescent="0.2">
      <c r="A44" s="88"/>
    </row>
    <row r="45" spans="1:2" ht="144" customHeight="1" x14ac:dyDescent="0.2">
      <c r="A45" s="156" t="s">
        <v>200</v>
      </c>
    </row>
    <row r="46" spans="1:2" x14ac:dyDescent="0.2">
      <c r="A46" s="144" t="s">
        <v>71</v>
      </c>
    </row>
    <row r="47" spans="1:2" x14ac:dyDescent="0.2">
      <c r="A47" s="57" t="s">
        <v>201</v>
      </c>
    </row>
    <row r="48" spans="1:2" x14ac:dyDescent="0.2">
      <c r="A48" s="57" t="s">
        <v>202</v>
      </c>
    </row>
    <row r="49" spans="1:1" x14ac:dyDescent="0.2">
      <c r="A49" s="93"/>
    </row>
    <row r="50" spans="1:1" x14ac:dyDescent="0.2">
      <c r="A50" s="144" t="s">
        <v>66</v>
      </c>
    </row>
    <row r="52" spans="1:1" x14ac:dyDescent="0.2">
      <c r="A52" s="56" t="s">
        <v>72</v>
      </c>
    </row>
    <row r="53" spans="1:1" x14ac:dyDescent="0.2">
      <c r="A53" s="56" t="s">
        <v>73</v>
      </c>
    </row>
    <row r="54" spans="1:1" x14ac:dyDescent="0.2">
      <c r="A54" s="56" t="s">
        <v>74</v>
      </c>
    </row>
    <row r="55" spans="1:1" x14ac:dyDescent="0.2">
      <c r="A55" s="56" t="s">
        <v>75</v>
      </c>
    </row>
    <row r="56" spans="1:1" x14ac:dyDescent="0.2">
      <c r="A56" s="43" t="s">
        <v>89</v>
      </c>
    </row>
    <row r="57" spans="1:1" x14ac:dyDescent="0.2">
      <c r="A57" s="58" t="s">
        <v>214</v>
      </c>
    </row>
    <row r="58" spans="1:1" x14ac:dyDescent="0.2">
      <c r="A58" s="58" t="s">
        <v>203</v>
      </c>
    </row>
    <row r="59" spans="1:1" x14ac:dyDescent="0.2">
      <c r="A59" s="159" t="s">
        <v>162</v>
      </c>
    </row>
    <row r="60" spans="1:1" ht="29.25" customHeight="1" x14ac:dyDescent="0.2">
      <c r="A60" s="145" t="s">
        <v>104</v>
      </c>
    </row>
    <row r="61" spans="1:1" ht="46.9" customHeight="1" x14ac:dyDescent="0.2">
      <c r="A61" s="175" t="s">
        <v>204</v>
      </c>
    </row>
    <row r="62" spans="1:1" ht="21" x14ac:dyDescent="0.2">
      <c r="A62" s="175" t="s">
        <v>205</v>
      </c>
    </row>
    <row r="63" spans="1:1" ht="31.5" x14ac:dyDescent="0.2">
      <c r="A63" s="175" t="s">
        <v>207</v>
      </c>
    </row>
    <row r="64" spans="1:1" ht="31.5" x14ac:dyDescent="0.2">
      <c r="A64" s="175" t="s">
        <v>208</v>
      </c>
    </row>
    <row r="65" spans="1:1" ht="42" x14ac:dyDescent="0.2">
      <c r="A65" s="175" t="s">
        <v>206</v>
      </c>
    </row>
    <row r="66" spans="1:1" ht="21" x14ac:dyDescent="0.2">
      <c r="A66" s="175" t="s">
        <v>209</v>
      </c>
    </row>
    <row r="67" spans="1:1" ht="34.5" x14ac:dyDescent="0.2">
      <c r="A67" s="175" t="s">
        <v>210</v>
      </c>
    </row>
    <row r="68" spans="1:1" ht="23.25" x14ac:dyDescent="0.2">
      <c r="A68" s="175" t="s">
        <v>211</v>
      </c>
    </row>
    <row r="69" spans="1:1" ht="31.5" x14ac:dyDescent="0.2">
      <c r="A69" s="175" t="s">
        <v>212</v>
      </c>
    </row>
    <row r="70" spans="1:1" ht="31.5" x14ac:dyDescent="0.2">
      <c r="A70" s="175" t="s">
        <v>213</v>
      </c>
    </row>
    <row r="71" spans="1:1" ht="30" customHeight="1" x14ac:dyDescent="0.2">
      <c r="A71" s="113" t="s">
        <v>99</v>
      </c>
    </row>
    <row r="72" spans="1:1" ht="63" hidden="1" x14ac:dyDescent="0.2">
      <c r="A72" s="149" t="s">
        <v>156</v>
      </c>
    </row>
    <row r="73" spans="1:1" ht="30" customHeight="1" x14ac:dyDescent="0.2">
      <c r="A73" s="140" t="s">
        <v>95</v>
      </c>
    </row>
    <row r="74" spans="1:1" ht="42.75" x14ac:dyDescent="0.2">
      <c r="A74" s="108" t="s">
        <v>96</v>
      </c>
    </row>
    <row r="75" spans="1:1" ht="21" x14ac:dyDescent="0.2">
      <c r="A75" s="66" t="s">
        <v>97</v>
      </c>
    </row>
    <row r="76" spans="1:1" x14ac:dyDescent="0.2">
      <c r="A76" s="68"/>
    </row>
    <row r="77" spans="1:1" x14ac:dyDescent="0.2">
      <c r="A77" s="69" t="s">
        <v>70</v>
      </c>
    </row>
    <row r="78" spans="1:1" ht="24" x14ac:dyDescent="0.2">
      <c r="A78" s="70" t="s">
        <v>76</v>
      </c>
    </row>
    <row r="79" spans="1:1" ht="24" x14ac:dyDescent="0.2">
      <c r="A79" s="70" t="s">
        <v>77</v>
      </c>
    </row>
  </sheetData>
  <mergeCells count="1">
    <mergeCell ref="A1:A3"/>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79"/>
  <sheetViews>
    <sheetView zoomScale="90" zoomScaleNormal="90" workbookViewId="0">
      <selection activeCell="B1" sqref="B1:C1048576"/>
    </sheetView>
  </sheetViews>
  <sheetFormatPr defaultColWidth="8.7109375" defaultRowHeight="12.75" x14ac:dyDescent="0.2"/>
  <cols>
    <col min="1" max="1" width="80.28515625" style="55" customWidth="1"/>
    <col min="2" max="16384" width="8.7109375" style="55"/>
  </cols>
  <sheetData>
    <row r="1" spans="1:2" x14ac:dyDescent="0.2">
      <c r="A1" s="228" t="s">
        <v>82</v>
      </c>
    </row>
    <row r="2" spans="1:2" x14ac:dyDescent="0.2">
      <c r="A2" s="228"/>
    </row>
    <row r="3" spans="1:2" x14ac:dyDescent="0.2">
      <c r="A3" s="228"/>
    </row>
    <row r="4" spans="1:2" ht="18.75" customHeight="1" x14ac:dyDescent="0.2">
      <c r="A4" s="147" t="s">
        <v>94</v>
      </c>
    </row>
    <row r="5" spans="1:2" s="52" customFormat="1" ht="32.1" customHeight="1" x14ac:dyDescent="0.2">
      <c r="A5" s="98" t="s">
        <v>64</v>
      </c>
      <c r="B5" s="86" t="e">
        <f>'C завтраками| Bed and breakfast'!#REF!</f>
        <v>#REF!</v>
      </c>
    </row>
    <row r="6" spans="1:2" s="53" customFormat="1" ht="21.95" customHeight="1" x14ac:dyDescent="0.2">
      <c r="A6" s="98"/>
      <c r="B6" s="86" t="e">
        <f>'C завтраками| Bed and breakfast'!#REF!</f>
        <v>#REF!</v>
      </c>
    </row>
    <row r="7" spans="1:2" s="53" customFormat="1" ht="12" x14ac:dyDescent="0.2">
      <c r="A7" s="42" t="s">
        <v>83</v>
      </c>
      <c r="B7" s="87"/>
    </row>
    <row r="8" spans="1:2" s="53" customFormat="1" ht="12" x14ac:dyDescent="0.2">
      <c r="A8" s="88">
        <v>1</v>
      </c>
      <c r="B8" s="42" t="e">
        <f>'C завтраками| Bed and breakfast'!#REF!*0.9</f>
        <v>#REF!</v>
      </c>
    </row>
    <row r="9" spans="1:2" s="53" customFormat="1" ht="12" x14ac:dyDescent="0.2">
      <c r="A9" s="88">
        <v>2</v>
      </c>
      <c r="B9" s="42" t="e">
        <f>'C завтраками| Bed and breakfast'!#REF!*0.9</f>
        <v>#REF!</v>
      </c>
    </row>
    <row r="10" spans="1:2" s="53" customFormat="1" ht="12" x14ac:dyDescent="0.2">
      <c r="A10" s="42" t="s">
        <v>234</v>
      </c>
      <c r="B10" s="42"/>
    </row>
    <row r="11" spans="1:2" s="53" customFormat="1" ht="12" x14ac:dyDescent="0.2">
      <c r="A11" s="180">
        <v>1</v>
      </c>
      <c r="B11" s="42" t="e">
        <f>'C завтраками| Bed and breakfast'!#REF!*0.9</f>
        <v>#REF!</v>
      </c>
    </row>
    <row r="12" spans="1:2" s="53" customFormat="1" ht="12" x14ac:dyDescent="0.2">
      <c r="A12" s="180">
        <v>2</v>
      </c>
      <c r="B12" s="42" t="e">
        <f>'C завтраками| Bed and breakfast'!#REF!*0.9</f>
        <v>#REF!</v>
      </c>
    </row>
    <row r="13" spans="1:2" s="53" customFormat="1" ht="12" x14ac:dyDescent="0.2">
      <c r="A13" s="42" t="s">
        <v>84</v>
      </c>
      <c r="B13" s="42"/>
    </row>
    <row r="14" spans="1:2" s="53" customFormat="1" ht="12" x14ac:dyDescent="0.2">
      <c r="A14" s="88">
        <f>A8</f>
        <v>1</v>
      </c>
      <c r="B14" s="42" t="e">
        <f>'C завтраками| Bed and breakfast'!#REF!*0.9</f>
        <v>#REF!</v>
      </c>
    </row>
    <row r="15" spans="1:2" s="53" customFormat="1" ht="12" x14ac:dyDescent="0.2">
      <c r="A15" s="88">
        <f>A9</f>
        <v>2</v>
      </c>
      <c r="B15" s="42" t="e">
        <f>'C завтраками| Bed and breakfast'!#REF!*0.9</f>
        <v>#REF!</v>
      </c>
    </row>
    <row r="16" spans="1:2" s="53" customFormat="1" ht="12" x14ac:dyDescent="0.2">
      <c r="A16" s="42" t="s">
        <v>85</v>
      </c>
      <c r="B16" s="42"/>
    </row>
    <row r="17" spans="1:2" s="53" customFormat="1" ht="12" x14ac:dyDescent="0.2">
      <c r="A17" s="88">
        <f>A8</f>
        <v>1</v>
      </c>
      <c r="B17" s="42" t="e">
        <f>'C завтраками| Bed and breakfast'!#REF!*0.9</f>
        <v>#REF!</v>
      </c>
    </row>
    <row r="18" spans="1:2" s="53" customFormat="1" ht="12" x14ac:dyDescent="0.2">
      <c r="A18" s="88">
        <f>A9</f>
        <v>2</v>
      </c>
      <c r="B18" s="42" t="e">
        <f>'C завтраками| Bed and breakfast'!#REF!*0.9</f>
        <v>#REF!</v>
      </c>
    </row>
    <row r="19" spans="1:2" s="53" customFormat="1" ht="12" x14ac:dyDescent="0.2">
      <c r="A19" s="42" t="s">
        <v>86</v>
      </c>
      <c r="B19" s="42"/>
    </row>
    <row r="20" spans="1:2" s="53" customFormat="1" ht="12" x14ac:dyDescent="0.2">
      <c r="A20" s="88">
        <f>A8</f>
        <v>1</v>
      </c>
      <c r="B20" s="42" t="e">
        <f>'C завтраками| Bed and breakfast'!#REF!*0.9</f>
        <v>#REF!</v>
      </c>
    </row>
    <row r="21" spans="1:2" s="53" customFormat="1" ht="12" x14ac:dyDescent="0.2">
      <c r="A21" s="88">
        <f>A9</f>
        <v>2</v>
      </c>
      <c r="B21" s="42" t="e">
        <f>'C завтраками| Bed and breakfast'!#REF!*0.9</f>
        <v>#REF!</v>
      </c>
    </row>
    <row r="22" spans="1:2" s="53" customFormat="1" ht="12" x14ac:dyDescent="0.2">
      <c r="A22" s="42" t="s">
        <v>87</v>
      </c>
      <c r="B22" s="42"/>
    </row>
    <row r="23" spans="1:2" s="53" customFormat="1" ht="12" x14ac:dyDescent="0.2">
      <c r="A23" s="88" t="s">
        <v>88</v>
      </c>
      <c r="B23" s="42" t="e">
        <f>'C завтраками| Bed and breakfast'!#REF!*0.9</f>
        <v>#REF!</v>
      </c>
    </row>
    <row r="24" spans="1:2" s="53" customFormat="1" ht="12" x14ac:dyDescent="0.2">
      <c r="A24" s="89"/>
      <c r="B24" s="89"/>
    </row>
    <row r="25" spans="1:2" s="48" customFormat="1" ht="24.75" customHeight="1" x14ac:dyDescent="0.2">
      <c r="A25" s="146" t="s">
        <v>100</v>
      </c>
      <c r="B25" s="135" t="e">
        <f t="shared" ref="B25" si="0">B5</f>
        <v>#REF!</v>
      </c>
    </row>
    <row r="26" spans="1:2" s="48" customFormat="1" ht="26.25" customHeight="1" x14ac:dyDescent="0.2">
      <c r="A26" s="90" t="s">
        <v>64</v>
      </c>
      <c r="B26" s="135" t="e">
        <f t="shared" ref="B26" si="1">B6</f>
        <v>#REF!</v>
      </c>
    </row>
    <row r="27" spans="1:2" s="44" customFormat="1" ht="12" x14ac:dyDescent="0.2">
      <c r="A27" s="42" t="s">
        <v>83</v>
      </c>
      <c r="B27" s="87"/>
    </row>
    <row r="28" spans="1:2" s="50" customFormat="1" ht="12" x14ac:dyDescent="0.2">
      <c r="A28" s="88">
        <v>1</v>
      </c>
      <c r="B28" s="94" t="e">
        <f t="shared" ref="B28" si="2">ROUNDUP(B8*0.87,)</f>
        <v>#REF!</v>
      </c>
    </row>
    <row r="29" spans="1:2" s="50" customFormat="1" ht="12" x14ac:dyDescent="0.2">
      <c r="A29" s="88">
        <v>2</v>
      </c>
      <c r="B29" s="94" t="e">
        <f t="shared" ref="B29" si="3">ROUNDUP(B9*0.87,)</f>
        <v>#REF!</v>
      </c>
    </row>
    <row r="30" spans="1:2" s="50" customFormat="1" ht="12" x14ac:dyDescent="0.2">
      <c r="A30" s="42" t="s">
        <v>234</v>
      </c>
      <c r="B30" s="94"/>
    </row>
    <row r="31" spans="1:2" s="50" customFormat="1" ht="12" x14ac:dyDescent="0.2">
      <c r="A31" s="180">
        <v>1</v>
      </c>
      <c r="B31" s="94" t="e">
        <f t="shared" ref="B31" si="4">ROUNDUP(B11*0.87,)</f>
        <v>#REF!</v>
      </c>
    </row>
    <row r="32" spans="1:2" s="50" customFormat="1" ht="12" x14ac:dyDescent="0.2">
      <c r="A32" s="180">
        <v>2</v>
      </c>
      <c r="B32" s="94" t="e">
        <f t="shared" ref="B32" si="5">ROUNDUP(B12*0.87,)</f>
        <v>#REF!</v>
      </c>
    </row>
    <row r="33" spans="1:2" s="50" customFormat="1" ht="12" x14ac:dyDescent="0.2">
      <c r="A33" s="42" t="s">
        <v>84</v>
      </c>
      <c r="B33" s="94"/>
    </row>
    <row r="34" spans="1:2" s="50" customFormat="1" ht="12" x14ac:dyDescent="0.2">
      <c r="A34" s="88">
        <f>A28</f>
        <v>1</v>
      </c>
      <c r="B34" s="94" t="e">
        <f t="shared" ref="B34" si="6">ROUNDUP(B14*0.87,)</f>
        <v>#REF!</v>
      </c>
    </row>
    <row r="35" spans="1:2" s="50" customFormat="1" ht="12" x14ac:dyDescent="0.2">
      <c r="A35" s="88">
        <f>A29</f>
        <v>2</v>
      </c>
      <c r="B35" s="94" t="e">
        <f t="shared" ref="B35" si="7">ROUNDUP(B15*0.87,)</f>
        <v>#REF!</v>
      </c>
    </row>
    <row r="36" spans="1:2" s="50" customFormat="1" ht="12" x14ac:dyDescent="0.2">
      <c r="A36" s="42" t="s">
        <v>85</v>
      </c>
      <c r="B36" s="94"/>
    </row>
    <row r="37" spans="1:2" s="50" customFormat="1" ht="12" x14ac:dyDescent="0.2">
      <c r="A37" s="88">
        <f>A28</f>
        <v>1</v>
      </c>
      <c r="B37" s="94" t="e">
        <f t="shared" ref="B37" si="8">ROUNDUP(B17*0.87,)</f>
        <v>#REF!</v>
      </c>
    </row>
    <row r="38" spans="1:2" s="50" customFormat="1" ht="12" x14ac:dyDescent="0.2">
      <c r="A38" s="88">
        <f>A29</f>
        <v>2</v>
      </c>
      <c r="B38" s="94" t="e">
        <f t="shared" ref="B38" si="9">ROUNDUP(B18*0.87,)</f>
        <v>#REF!</v>
      </c>
    </row>
    <row r="39" spans="1:2" s="50" customFormat="1" ht="12" x14ac:dyDescent="0.2">
      <c r="A39" s="42" t="s">
        <v>86</v>
      </c>
      <c r="B39" s="94"/>
    </row>
    <row r="40" spans="1:2" s="50" customFormat="1" ht="12" x14ac:dyDescent="0.2">
      <c r="A40" s="88">
        <f>A28</f>
        <v>1</v>
      </c>
      <c r="B40" s="94" t="e">
        <f t="shared" ref="B40" si="10">ROUNDUP(B20*0.87,)</f>
        <v>#REF!</v>
      </c>
    </row>
    <row r="41" spans="1:2" s="50" customFormat="1" ht="12" x14ac:dyDescent="0.2">
      <c r="A41" s="88">
        <f>A29</f>
        <v>2</v>
      </c>
      <c r="B41" s="94" t="e">
        <f t="shared" ref="B41" si="11">ROUNDUP(B21*0.87,)</f>
        <v>#REF!</v>
      </c>
    </row>
    <row r="42" spans="1:2" s="50" customFormat="1" ht="12" x14ac:dyDescent="0.2">
      <c r="A42" s="42" t="s">
        <v>87</v>
      </c>
      <c r="B42" s="94"/>
    </row>
    <row r="43" spans="1:2" s="50" customFormat="1" ht="12" x14ac:dyDescent="0.2">
      <c r="A43" s="88" t="s">
        <v>88</v>
      </c>
      <c r="B43" s="94" t="e">
        <f t="shared" ref="B43" si="12">ROUNDUP(B23*0.87,)</f>
        <v>#REF!</v>
      </c>
    </row>
    <row r="44" spans="1:2" s="50" customFormat="1" ht="12" x14ac:dyDescent="0.2">
      <c r="A44" s="88"/>
    </row>
    <row r="45" spans="1:2" ht="144" customHeight="1" x14ac:dyDescent="0.2">
      <c r="A45" s="156" t="s">
        <v>200</v>
      </c>
    </row>
    <row r="46" spans="1:2" x14ac:dyDescent="0.2">
      <c r="A46" s="144" t="s">
        <v>71</v>
      </c>
    </row>
    <row r="47" spans="1:2" x14ac:dyDescent="0.2">
      <c r="A47" s="57" t="s">
        <v>201</v>
      </c>
    </row>
    <row r="48" spans="1:2" x14ac:dyDescent="0.2">
      <c r="A48" s="57" t="s">
        <v>202</v>
      </c>
    </row>
    <row r="49" spans="1:1" x14ac:dyDescent="0.2">
      <c r="A49" s="93"/>
    </row>
    <row r="50" spans="1:1" x14ac:dyDescent="0.2">
      <c r="A50" s="144" t="s">
        <v>66</v>
      </c>
    </row>
    <row r="52" spans="1:1" x14ac:dyDescent="0.2">
      <c r="A52" s="56" t="s">
        <v>72</v>
      </c>
    </row>
    <row r="53" spans="1:1" x14ac:dyDescent="0.2">
      <c r="A53" s="56" t="s">
        <v>73</v>
      </c>
    </row>
    <row r="54" spans="1:1" x14ac:dyDescent="0.2">
      <c r="A54" s="56" t="s">
        <v>74</v>
      </c>
    </row>
    <row r="55" spans="1:1" x14ac:dyDescent="0.2">
      <c r="A55" s="56" t="s">
        <v>75</v>
      </c>
    </row>
    <row r="56" spans="1:1" x14ac:dyDescent="0.2">
      <c r="A56" s="43" t="s">
        <v>89</v>
      </c>
    </row>
    <row r="57" spans="1:1" x14ac:dyDescent="0.2">
      <c r="A57" s="58" t="s">
        <v>214</v>
      </c>
    </row>
    <row r="58" spans="1:1" x14ac:dyDescent="0.2">
      <c r="A58" s="58" t="s">
        <v>203</v>
      </c>
    </row>
    <row r="59" spans="1:1" x14ac:dyDescent="0.2">
      <c r="A59" s="159" t="s">
        <v>162</v>
      </c>
    </row>
    <row r="60" spans="1:1" ht="29.25" customHeight="1" x14ac:dyDescent="0.2">
      <c r="A60" s="145" t="s">
        <v>104</v>
      </c>
    </row>
    <row r="61" spans="1:1" ht="46.9" customHeight="1" x14ac:dyDescent="0.2">
      <c r="A61" s="175" t="s">
        <v>204</v>
      </c>
    </row>
    <row r="62" spans="1:1" ht="21" x14ac:dyDescent="0.2">
      <c r="A62" s="175" t="s">
        <v>205</v>
      </c>
    </row>
    <row r="63" spans="1:1" ht="31.5" x14ac:dyDescent="0.2">
      <c r="A63" s="175" t="s">
        <v>207</v>
      </c>
    </row>
    <row r="64" spans="1:1" ht="31.5" x14ac:dyDescent="0.2">
      <c r="A64" s="175" t="s">
        <v>208</v>
      </c>
    </row>
    <row r="65" spans="1:1" ht="42" x14ac:dyDescent="0.2">
      <c r="A65" s="175" t="s">
        <v>206</v>
      </c>
    </row>
    <row r="66" spans="1:1" ht="21" x14ac:dyDescent="0.2">
      <c r="A66" s="175" t="s">
        <v>209</v>
      </c>
    </row>
    <row r="67" spans="1:1" ht="34.5" x14ac:dyDescent="0.2">
      <c r="A67" s="175" t="s">
        <v>210</v>
      </c>
    </row>
    <row r="68" spans="1:1" ht="23.25" x14ac:dyDescent="0.2">
      <c r="A68" s="175" t="s">
        <v>211</v>
      </c>
    </row>
    <row r="69" spans="1:1" ht="31.5" x14ac:dyDescent="0.2">
      <c r="A69" s="175" t="s">
        <v>212</v>
      </c>
    </row>
    <row r="70" spans="1:1" ht="31.5" x14ac:dyDescent="0.2">
      <c r="A70" s="175" t="s">
        <v>213</v>
      </c>
    </row>
    <row r="71" spans="1:1" ht="30" customHeight="1" x14ac:dyDescent="0.2">
      <c r="A71" s="113" t="s">
        <v>99</v>
      </c>
    </row>
    <row r="72" spans="1:1" ht="63" hidden="1" x14ac:dyDescent="0.2">
      <c r="A72" s="149" t="s">
        <v>156</v>
      </c>
    </row>
    <row r="73" spans="1:1" ht="30" customHeight="1" x14ac:dyDescent="0.2">
      <c r="A73" s="140" t="s">
        <v>95</v>
      </c>
    </row>
    <row r="74" spans="1:1" ht="42.75" x14ac:dyDescent="0.2">
      <c r="A74" s="108" t="s">
        <v>96</v>
      </c>
    </row>
    <row r="75" spans="1:1" ht="21" x14ac:dyDescent="0.2">
      <c r="A75" s="66" t="s">
        <v>97</v>
      </c>
    </row>
    <row r="76" spans="1:1" x14ac:dyDescent="0.2">
      <c r="A76" s="68"/>
    </row>
    <row r="77" spans="1:1" x14ac:dyDescent="0.2">
      <c r="A77" s="69" t="s">
        <v>70</v>
      </c>
    </row>
    <row r="78" spans="1:1" ht="24" x14ac:dyDescent="0.2">
      <c r="A78" s="70" t="s">
        <v>76</v>
      </c>
    </row>
    <row r="79" spans="1:1" ht="24" x14ac:dyDescent="0.2">
      <c r="A79" s="70" t="s">
        <v>77</v>
      </c>
    </row>
  </sheetData>
  <mergeCells count="1">
    <mergeCell ref="A1:A3"/>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59"/>
  <sheetViews>
    <sheetView zoomScale="90" zoomScaleNormal="90" workbookViewId="0">
      <selection activeCell="B1" sqref="B1:C1048576"/>
    </sheetView>
  </sheetViews>
  <sheetFormatPr defaultColWidth="8.7109375" defaultRowHeight="12.75" x14ac:dyDescent="0.2"/>
  <cols>
    <col min="1" max="1" width="80.28515625" style="55" customWidth="1"/>
    <col min="2" max="16384" width="8.7109375" style="55"/>
  </cols>
  <sheetData>
    <row r="1" spans="1:2" x14ac:dyDescent="0.2">
      <c r="A1" s="228" t="s">
        <v>82</v>
      </c>
    </row>
    <row r="2" spans="1:2" x14ac:dyDescent="0.2">
      <c r="A2" s="228"/>
    </row>
    <row r="3" spans="1:2" x14ac:dyDescent="0.2">
      <c r="A3" s="228"/>
    </row>
    <row r="4" spans="1:2" ht="18.75" customHeight="1" x14ac:dyDescent="0.2">
      <c r="A4" s="147" t="s">
        <v>94</v>
      </c>
    </row>
    <row r="5" spans="1:2" s="52" customFormat="1" ht="32.1" customHeight="1" x14ac:dyDescent="0.2">
      <c r="A5" s="98" t="s">
        <v>64</v>
      </c>
      <c r="B5" s="86" t="e">
        <f>'C завтраками| Bed and breakfast'!#REF!</f>
        <v>#REF!</v>
      </c>
    </row>
    <row r="6" spans="1:2" s="53" customFormat="1" ht="21.95" customHeight="1" x14ac:dyDescent="0.2">
      <c r="A6" s="98"/>
      <c r="B6" s="86" t="e">
        <f>'C завтраками| Bed and breakfast'!#REF!</f>
        <v>#REF!</v>
      </c>
    </row>
    <row r="7" spans="1:2" s="53" customFormat="1" ht="12" x14ac:dyDescent="0.2">
      <c r="A7" s="42" t="s">
        <v>83</v>
      </c>
      <c r="B7" s="87"/>
    </row>
    <row r="8" spans="1:2" s="53" customFormat="1" ht="12" x14ac:dyDescent="0.2">
      <c r="A8" s="88">
        <v>1</v>
      </c>
      <c r="B8" s="42" t="e">
        <f>'C завтраками| Bed and breakfast'!#REF!*0.9</f>
        <v>#REF!</v>
      </c>
    </row>
    <row r="9" spans="1:2" s="53" customFormat="1" ht="12" x14ac:dyDescent="0.2">
      <c r="A9" s="88">
        <v>2</v>
      </c>
      <c r="B9" s="42" t="e">
        <f>'C завтраками| Bed and breakfast'!#REF!*0.9</f>
        <v>#REF!</v>
      </c>
    </row>
    <row r="10" spans="1:2" s="53" customFormat="1" ht="12" x14ac:dyDescent="0.2">
      <c r="A10" s="42" t="s">
        <v>234</v>
      </c>
      <c r="B10" s="42"/>
    </row>
    <row r="11" spans="1:2" s="53" customFormat="1" ht="12" x14ac:dyDescent="0.2">
      <c r="A11" s="180">
        <v>1</v>
      </c>
      <c r="B11" s="42" t="e">
        <f>'C завтраками| Bed and breakfast'!#REF!*0.9</f>
        <v>#REF!</v>
      </c>
    </row>
    <row r="12" spans="1:2" s="53" customFormat="1" ht="12" x14ac:dyDescent="0.2">
      <c r="A12" s="180">
        <v>2</v>
      </c>
      <c r="B12" s="42" t="e">
        <f>'C завтраками| Bed and breakfast'!#REF!*0.9</f>
        <v>#REF!</v>
      </c>
    </row>
    <row r="13" spans="1:2" s="53" customFormat="1" ht="12" x14ac:dyDescent="0.2">
      <c r="A13" s="42" t="s">
        <v>84</v>
      </c>
      <c r="B13" s="42"/>
    </row>
    <row r="14" spans="1:2" s="53" customFormat="1" ht="12" x14ac:dyDescent="0.2">
      <c r="A14" s="88">
        <f>A8</f>
        <v>1</v>
      </c>
      <c r="B14" s="42" t="e">
        <f>'C завтраками| Bed and breakfast'!#REF!*0.9</f>
        <v>#REF!</v>
      </c>
    </row>
    <row r="15" spans="1:2" s="53" customFormat="1" ht="12" x14ac:dyDescent="0.2">
      <c r="A15" s="88">
        <f>A9</f>
        <v>2</v>
      </c>
      <c r="B15" s="42" t="e">
        <f>'C завтраками| Bed and breakfast'!#REF!*0.9</f>
        <v>#REF!</v>
      </c>
    </row>
    <row r="16" spans="1:2" s="53" customFormat="1" ht="12" x14ac:dyDescent="0.2">
      <c r="A16" s="42" t="s">
        <v>85</v>
      </c>
      <c r="B16" s="42"/>
    </row>
    <row r="17" spans="1:2" s="53" customFormat="1" ht="12" x14ac:dyDescent="0.2">
      <c r="A17" s="88">
        <f>A8</f>
        <v>1</v>
      </c>
      <c r="B17" s="42" t="e">
        <f>'C завтраками| Bed and breakfast'!#REF!*0.9</f>
        <v>#REF!</v>
      </c>
    </row>
    <row r="18" spans="1:2" s="53" customFormat="1" ht="12" x14ac:dyDescent="0.2">
      <c r="A18" s="88">
        <f>A9</f>
        <v>2</v>
      </c>
      <c r="B18" s="42" t="e">
        <f>'C завтраками| Bed and breakfast'!#REF!*0.9</f>
        <v>#REF!</v>
      </c>
    </row>
    <row r="19" spans="1:2" s="53" customFormat="1" ht="12" x14ac:dyDescent="0.2">
      <c r="A19" s="42" t="s">
        <v>86</v>
      </c>
      <c r="B19" s="42"/>
    </row>
    <row r="20" spans="1:2" s="53" customFormat="1" ht="12" x14ac:dyDescent="0.2">
      <c r="A20" s="88">
        <f>A8</f>
        <v>1</v>
      </c>
      <c r="B20" s="42" t="e">
        <f>'C завтраками| Bed and breakfast'!#REF!*0.9</f>
        <v>#REF!</v>
      </c>
    </row>
    <row r="21" spans="1:2" s="53" customFormat="1" ht="12" x14ac:dyDescent="0.2">
      <c r="A21" s="88">
        <f>A9</f>
        <v>2</v>
      </c>
      <c r="B21" s="42" t="e">
        <f>'C завтраками| Bed and breakfast'!#REF!*0.9</f>
        <v>#REF!</v>
      </c>
    </row>
    <row r="22" spans="1:2" s="53" customFormat="1" ht="12" x14ac:dyDescent="0.2">
      <c r="A22" s="42" t="s">
        <v>87</v>
      </c>
      <c r="B22" s="42"/>
    </row>
    <row r="23" spans="1:2" s="53" customFormat="1" ht="12" x14ac:dyDescent="0.2">
      <c r="A23" s="88" t="s">
        <v>88</v>
      </c>
      <c r="B23" s="42" t="e">
        <f>'C завтраками| Bed and breakfast'!#REF!*0.9</f>
        <v>#REF!</v>
      </c>
    </row>
    <row r="24" spans="1:2" s="53" customFormat="1" ht="12" x14ac:dyDescent="0.2">
      <c r="A24" s="89"/>
      <c r="B24" s="89"/>
    </row>
    <row r="25" spans="1:2" ht="144" customHeight="1" x14ac:dyDescent="0.2">
      <c r="A25" s="156" t="s">
        <v>200</v>
      </c>
    </row>
    <row r="26" spans="1:2" x14ac:dyDescent="0.2">
      <c r="A26" s="144" t="s">
        <v>71</v>
      </c>
    </row>
    <row r="27" spans="1:2" x14ac:dyDescent="0.2">
      <c r="A27" s="57" t="s">
        <v>201</v>
      </c>
    </row>
    <row r="28" spans="1:2" x14ac:dyDescent="0.2">
      <c r="A28" s="57" t="s">
        <v>202</v>
      </c>
    </row>
    <row r="29" spans="1:2" x14ac:dyDescent="0.2">
      <c r="A29" s="93"/>
    </row>
    <row r="30" spans="1:2" x14ac:dyDescent="0.2">
      <c r="A30" s="144" t="s">
        <v>66</v>
      </c>
    </row>
    <row r="32" spans="1:2" x14ac:dyDescent="0.2">
      <c r="A32" s="56" t="s">
        <v>72</v>
      </c>
    </row>
    <row r="33" spans="1:1" x14ac:dyDescent="0.2">
      <c r="A33" s="56" t="s">
        <v>73</v>
      </c>
    </row>
    <row r="34" spans="1:1" x14ac:dyDescent="0.2">
      <c r="A34" s="56" t="s">
        <v>74</v>
      </c>
    </row>
    <row r="35" spans="1:1" x14ac:dyDescent="0.2">
      <c r="A35" s="56" t="s">
        <v>75</v>
      </c>
    </row>
    <row r="36" spans="1:1" x14ac:dyDescent="0.2">
      <c r="A36" s="43" t="s">
        <v>89</v>
      </c>
    </row>
    <row r="37" spans="1:1" x14ac:dyDescent="0.2">
      <c r="A37" s="58" t="s">
        <v>214</v>
      </c>
    </row>
    <row r="38" spans="1:1" x14ac:dyDescent="0.2">
      <c r="A38" s="58" t="s">
        <v>203</v>
      </c>
    </row>
    <row r="39" spans="1:1" x14ac:dyDescent="0.2">
      <c r="A39" s="159" t="s">
        <v>162</v>
      </c>
    </row>
    <row r="40" spans="1:1" ht="29.25" customHeight="1" x14ac:dyDescent="0.2">
      <c r="A40" s="145" t="s">
        <v>104</v>
      </c>
    </row>
    <row r="41" spans="1:1" ht="46.9" customHeight="1" x14ac:dyDescent="0.2">
      <c r="A41" s="175" t="s">
        <v>204</v>
      </c>
    </row>
    <row r="42" spans="1:1" ht="21" x14ac:dyDescent="0.2">
      <c r="A42" s="175" t="s">
        <v>205</v>
      </c>
    </row>
    <row r="43" spans="1:1" ht="31.5" x14ac:dyDescent="0.2">
      <c r="A43" s="175" t="s">
        <v>207</v>
      </c>
    </row>
    <row r="44" spans="1:1" ht="31.5" x14ac:dyDescent="0.2">
      <c r="A44" s="175" t="s">
        <v>208</v>
      </c>
    </row>
    <row r="45" spans="1:1" ht="42" x14ac:dyDescent="0.2">
      <c r="A45" s="175" t="s">
        <v>206</v>
      </c>
    </row>
    <row r="46" spans="1:1" ht="21" x14ac:dyDescent="0.2">
      <c r="A46" s="175" t="s">
        <v>209</v>
      </c>
    </row>
    <row r="47" spans="1:1" ht="34.5" x14ac:dyDescent="0.2">
      <c r="A47" s="175" t="s">
        <v>210</v>
      </c>
    </row>
    <row r="48" spans="1:1" ht="23.25" x14ac:dyDescent="0.2">
      <c r="A48" s="175" t="s">
        <v>211</v>
      </c>
    </row>
    <row r="49" spans="1:1" ht="31.5" x14ac:dyDescent="0.2">
      <c r="A49" s="175" t="s">
        <v>212</v>
      </c>
    </row>
    <row r="50" spans="1:1" ht="31.5" x14ac:dyDescent="0.2">
      <c r="A50" s="175" t="s">
        <v>213</v>
      </c>
    </row>
    <row r="51" spans="1:1" ht="30" customHeight="1" x14ac:dyDescent="0.2">
      <c r="A51" s="113" t="s">
        <v>99</v>
      </c>
    </row>
    <row r="52" spans="1:1" ht="63" hidden="1" x14ac:dyDescent="0.2">
      <c r="A52" s="149" t="s">
        <v>156</v>
      </c>
    </row>
    <row r="53" spans="1:1" ht="30" customHeight="1" x14ac:dyDescent="0.2">
      <c r="A53" s="140" t="s">
        <v>95</v>
      </c>
    </row>
    <row r="54" spans="1:1" ht="42.75" x14ac:dyDescent="0.2">
      <c r="A54" s="108" t="s">
        <v>96</v>
      </c>
    </row>
    <row r="55" spans="1:1" ht="21" x14ac:dyDescent="0.2">
      <c r="A55" s="66" t="s">
        <v>97</v>
      </c>
    </row>
    <row r="56" spans="1:1" x14ac:dyDescent="0.2">
      <c r="A56" s="68"/>
    </row>
    <row r="57" spans="1:1" x14ac:dyDescent="0.2">
      <c r="A57" s="69" t="s">
        <v>70</v>
      </c>
    </row>
    <row r="58" spans="1:1" ht="24" x14ac:dyDescent="0.2">
      <c r="A58" s="70" t="s">
        <v>76</v>
      </c>
    </row>
    <row r="59" spans="1:1" ht="24" x14ac:dyDescent="0.2">
      <c r="A59" s="70" t="s">
        <v>77</v>
      </c>
    </row>
  </sheetData>
  <mergeCells count="1">
    <mergeCell ref="A1:A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J73"/>
  <sheetViews>
    <sheetView zoomScaleNormal="100" workbookViewId="0">
      <pane xSplit="1" topLeftCell="B1" activePane="topRight" state="frozen"/>
      <selection pane="topRight" activeCell="B1" sqref="B1:C1048576"/>
    </sheetView>
  </sheetViews>
  <sheetFormatPr defaultColWidth="9" defaultRowHeight="12" x14ac:dyDescent="0.2"/>
  <cols>
    <col min="1" max="1" width="84.5703125" style="48" customWidth="1"/>
    <col min="2" max="16384" width="9" style="48"/>
  </cols>
  <sheetData>
    <row r="1" spans="1:10" s="51" customFormat="1" ht="12" customHeight="1" x14ac:dyDescent="0.2">
      <c r="A1" s="228" t="s">
        <v>82</v>
      </c>
    </row>
    <row r="2" spans="1:10" s="51" customFormat="1" ht="12" customHeight="1" x14ac:dyDescent="0.2">
      <c r="A2" s="228"/>
    </row>
    <row r="3" spans="1:10" s="51" customFormat="1" ht="11.1" customHeight="1" x14ac:dyDescent="0.2">
      <c r="A3" s="170" t="s">
        <v>237</v>
      </c>
    </row>
    <row r="4" spans="1:10" s="52" customFormat="1" ht="32.1" customHeight="1" x14ac:dyDescent="0.2">
      <c r="A4" s="98" t="s">
        <v>64</v>
      </c>
      <c r="B4" s="197" t="e">
        <f>'Каникулы в горах | COMMISSION'!B4</f>
        <v>#REF!</v>
      </c>
      <c r="C4" s="197" t="e">
        <f>'Каникулы в горах | COMMISSION'!C4</f>
        <v>#REF!</v>
      </c>
      <c r="D4" s="197" t="e">
        <f>'Каникулы в горах | COMMISSION'!D4</f>
        <v>#REF!</v>
      </c>
      <c r="E4" s="197" t="e">
        <f>'Каникулы в горах | COMMISSION'!E4</f>
        <v>#REF!</v>
      </c>
      <c r="F4" s="197" t="e">
        <f>'Каникулы в горах | COMMISSION'!F4</f>
        <v>#REF!</v>
      </c>
      <c r="G4" s="197" t="e">
        <f>'Каникулы в горах | COMMISSION'!G4</f>
        <v>#REF!</v>
      </c>
      <c r="H4" s="197" t="e">
        <f>'Каникулы в горах | COMMISSION'!H4</f>
        <v>#REF!</v>
      </c>
      <c r="I4" s="197" t="e">
        <f>'Каникулы в горах | COMMISSION'!I4</f>
        <v>#REF!</v>
      </c>
      <c r="J4" s="197" t="e">
        <f>'Каникулы в горах | COMMISSION'!J4</f>
        <v>#REF!</v>
      </c>
    </row>
    <row r="5" spans="1:10" s="53" customFormat="1" ht="21.95" customHeight="1" x14ac:dyDescent="0.2">
      <c r="A5" s="98"/>
      <c r="B5" s="197" t="e">
        <f>'Каникулы в горах | COMMISSION'!B5</f>
        <v>#REF!</v>
      </c>
      <c r="C5" s="197" t="e">
        <f>'Каникулы в горах | COMMISSION'!C5</f>
        <v>#REF!</v>
      </c>
      <c r="D5" s="197" t="e">
        <f>'Каникулы в горах | COMMISSION'!D5</f>
        <v>#REF!</v>
      </c>
      <c r="E5" s="197" t="e">
        <f>'Каникулы в горах | COMMISSION'!E5</f>
        <v>#REF!</v>
      </c>
      <c r="F5" s="197" t="e">
        <f>'Каникулы в горах | COMMISSION'!F5</f>
        <v>#REF!</v>
      </c>
      <c r="G5" s="197" t="e">
        <f>'Каникулы в горах | COMMISSION'!G5</f>
        <v>#REF!</v>
      </c>
      <c r="H5" s="197" t="e">
        <f>'Каникулы в горах | COMMISSION'!H5</f>
        <v>#REF!</v>
      </c>
      <c r="I5" s="197" t="e">
        <f>'Каникулы в горах | COMMISSION'!I5</f>
        <v>#REF!</v>
      </c>
      <c r="J5" s="197" t="e">
        <f>'Каникулы в горах | COMMISSION'!J5</f>
        <v>#REF!</v>
      </c>
    </row>
    <row r="6" spans="1:10" s="53" customFormat="1" x14ac:dyDescent="0.2">
      <c r="A6" s="42" t="s">
        <v>83</v>
      </c>
      <c r="B6" s="189"/>
      <c r="C6" s="189"/>
      <c r="D6" s="189"/>
      <c r="E6" s="189"/>
      <c r="F6" s="189"/>
      <c r="G6" s="189"/>
      <c r="H6" s="189"/>
      <c r="I6" s="189"/>
      <c r="J6" s="189"/>
    </row>
    <row r="7" spans="1:10" s="53" customFormat="1" x14ac:dyDescent="0.2">
      <c r="A7" s="88">
        <v>1</v>
      </c>
      <c r="B7" s="8" t="e">
        <f>'Каникулы в горах | COMMISSION'!B7</f>
        <v>#REF!</v>
      </c>
      <c r="C7" s="8" t="e">
        <f>'Каникулы в горах | COMMISSION'!C7</f>
        <v>#REF!</v>
      </c>
      <c r="D7" s="8" t="e">
        <f>'Каникулы в горах | COMMISSION'!D7</f>
        <v>#REF!</v>
      </c>
      <c r="E7" s="8" t="e">
        <f>'Каникулы в горах | COMMISSION'!E7</f>
        <v>#REF!</v>
      </c>
      <c r="F7" s="8" t="e">
        <f>'Каникулы в горах | COMMISSION'!F7</f>
        <v>#REF!</v>
      </c>
      <c r="G7" s="8" t="e">
        <f>'Каникулы в горах | COMMISSION'!G7</f>
        <v>#REF!</v>
      </c>
      <c r="H7" s="8" t="e">
        <f>'Каникулы в горах | COMMISSION'!H7</f>
        <v>#REF!</v>
      </c>
      <c r="I7" s="8" t="e">
        <f>'Каникулы в горах | COMMISSION'!I7</f>
        <v>#REF!</v>
      </c>
      <c r="J7" s="8" t="e">
        <f>'Каникулы в горах | COMMISSION'!J7</f>
        <v>#REF!</v>
      </c>
    </row>
    <row r="8" spans="1:10" s="53" customFormat="1" x14ac:dyDescent="0.2">
      <c r="A8" s="88">
        <v>2</v>
      </c>
      <c r="B8" s="8" t="e">
        <f>'Каникулы в горах | COMMISSION'!B8</f>
        <v>#REF!</v>
      </c>
      <c r="C8" s="8" t="e">
        <f>'Каникулы в горах | COMMISSION'!C8</f>
        <v>#REF!</v>
      </c>
      <c r="D8" s="8" t="e">
        <f>'Каникулы в горах | COMMISSION'!D8</f>
        <v>#REF!</v>
      </c>
      <c r="E8" s="8" t="e">
        <f>'Каникулы в горах | COMMISSION'!E8</f>
        <v>#REF!</v>
      </c>
      <c r="F8" s="8" t="e">
        <f>'Каникулы в горах | COMMISSION'!F8</f>
        <v>#REF!</v>
      </c>
      <c r="G8" s="8" t="e">
        <f>'Каникулы в горах | COMMISSION'!G8</f>
        <v>#REF!</v>
      </c>
      <c r="H8" s="8" t="e">
        <f>'Каникулы в горах | COMMISSION'!H8</f>
        <v>#REF!</v>
      </c>
      <c r="I8" s="8" t="e">
        <f>'Каникулы в горах | COMMISSION'!I8</f>
        <v>#REF!</v>
      </c>
      <c r="J8" s="8" t="e">
        <f>'Каникулы в горах | COMMISSION'!J8</f>
        <v>#REF!</v>
      </c>
    </row>
    <row r="9" spans="1:10" s="53" customFormat="1" x14ac:dyDescent="0.2">
      <c r="A9" s="42" t="s">
        <v>234</v>
      </c>
      <c r="B9" s="8"/>
      <c r="C9" s="8"/>
      <c r="D9" s="8"/>
      <c r="E9" s="8"/>
      <c r="F9" s="8"/>
      <c r="G9" s="8"/>
      <c r="H9" s="8"/>
      <c r="I9" s="8"/>
      <c r="J9" s="8"/>
    </row>
    <row r="10" spans="1:10" s="53" customFormat="1" x14ac:dyDescent="0.2">
      <c r="A10" s="180">
        <v>1</v>
      </c>
      <c r="B10" s="8" t="e">
        <f>'Каникулы в горах | COMMISSION'!B10</f>
        <v>#REF!</v>
      </c>
      <c r="C10" s="8" t="e">
        <f>'Каникулы в горах | COMMISSION'!C10</f>
        <v>#REF!</v>
      </c>
      <c r="D10" s="8" t="e">
        <f>'Каникулы в горах | COMMISSION'!D10</f>
        <v>#REF!</v>
      </c>
      <c r="E10" s="8" t="e">
        <f>'Каникулы в горах | COMMISSION'!E10</f>
        <v>#REF!</v>
      </c>
      <c r="F10" s="8" t="e">
        <f>'Каникулы в горах | COMMISSION'!F10</f>
        <v>#REF!</v>
      </c>
      <c r="G10" s="8" t="e">
        <f>'Каникулы в горах | COMMISSION'!G10</f>
        <v>#REF!</v>
      </c>
      <c r="H10" s="8" t="e">
        <f>'Каникулы в горах | COMMISSION'!H10</f>
        <v>#REF!</v>
      </c>
      <c r="I10" s="8" t="e">
        <f>'Каникулы в горах | COMMISSION'!I10</f>
        <v>#REF!</v>
      </c>
      <c r="J10" s="8" t="e">
        <f>'Каникулы в горах | COMMISSION'!J10</f>
        <v>#REF!</v>
      </c>
    </row>
    <row r="11" spans="1:10" s="53" customFormat="1" x14ac:dyDescent="0.2">
      <c r="A11" s="180">
        <v>2</v>
      </c>
      <c r="B11" s="8" t="e">
        <f>'Каникулы в горах | COMMISSION'!B11</f>
        <v>#REF!</v>
      </c>
      <c r="C11" s="8" t="e">
        <f>'Каникулы в горах | COMMISSION'!C11</f>
        <v>#REF!</v>
      </c>
      <c r="D11" s="8" t="e">
        <f>'Каникулы в горах | COMMISSION'!D11</f>
        <v>#REF!</v>
      </c>
      <c r="E11" s="8" t="e">
        <f>'Каникулы в горах | COMMISSION'!E11</f>
        <v>#REF!</v>
      </c>
      <c r="F11" s="8" t="e">
        <f>'Каникулы в горах | COMMISSION'!F11</f>
        <v>#REF!</v>
      </c>
      <c r="G11" s="8" t="e">
        <f>'Каникулы в горах | COMMISSION'!G11</f>
        <v>#REF!</v>
      </c>
      <c r="H11" s="8" t="e">
        <f>'Каникулы в горах | COMMISSION'!H11</f>
        <v>#REF!</v>
      </c>
      <c r="I11" s="8" t="e">
        <f>'Каникулы в горах | COMMISSION'!I11</f>
        <v>#REF!</v>
      </c>
      <c r="J11" s="8" t="e">
        <f>'Каникулы в горах | COMMISSION'!J11</f>
        <v>#REF!</v>
      </c>
    </row>
    <row r="12" spans="1:10" s="53" customFormat="1" x14ac:dyDescent="0.2">
      <c r="A12" s="42" t="s">
        <v>84</v>
      </c>
      <c r="B12" s="8"/>
      <c r="C12" s="8"/>
      <c r="D12" s="8"/>
      <c r="E12" s="8"/>
      <c r="F12" s="8"/>
      <c r="G12" s="8"/>
      <c r="H12" s="8"/>
      <c r="I12" s="8"/>
      <c r="J12" s="8"/>
    </row>
    <row r="13" spans="1:10" s="53" customFormat="1" x14ac:dyDescent="0.2">
      <c r="A13" s="88">
        <f>A7</f>
        <v>1</v>
      </c>
      <c r="B13" s="8" t="e">
        <f>'Каникулы в горах | COMMISSION'!B13</f>
        <v>#REF!</v>
      </c>
      <c r="C13" s="8" t="e">
        <f>'Каникулы в горах | COMMISSION'!C13</f>
        <v>#REF!</v>
      </c>
      <c r="D13" s="8" t="e">
        <f>'Каникулы в горах | COMMISSION'!D13</f>
        <v>#REF!</v>
      </c>
      <c r="E13" s="8" t="e">
        <f>'Каникулы в горах | COMMISSION'!E13</f>
        <v>#REF!</v>
      </c>
      <c r="F13" s="8" t="e">
        <f>'Каникулы в горах | COMMISSION'!F13</f>
        <v>#REF!</v>
      </c>
      <c r="G13" s="8" t="e">
        <f>'Каникулы в горах | COMMISSION'!G13</f>
        <v>#REF!</v>
      </c>
      <c r="H13" s="8" t="e">
        <f>'Каникулы в горах | COMMISSION'!H13</f>
        <v>#REF!</v>
      </c>
      <c r="I13" s="8" t="e">
        <f>'Каникулы в горах | COMMISSION'!I13</f>
        <v>#REF!</v>
      </c>
      <c r="J13" s="8" t="e">
        <f>'Каникулы в горах | COMMISSION'!J13</f>
        <v>#REF!</v>
      </c>
    </row>
    <row r="14" spans="1:10" s="53" customFormat="1" x14ac:dyDescent="0.2">
      <c r="A14" s="88">
        <f>A8</f>
        <v>2</v>
      </c>
      <c r="B14" s="8" t="e">
        <f>'Каникулы в горах | COMMISSION'!B14</f>
        <v>#REF!</v>
      </c>
      <c r="C14" s="8" t="e">
        <f>'Каникулы в горах | COMMISSION'!C14</f>
        <v>#REF!</v>
      </c>
      <c r="D14" s="8" t="e">
        <f>'Каникулы в горах | COMMISSION'!D14</f>
        <v>#REF!</v>
      </c>
      <c r="E14" s="8" t="e">
        <f>'Каникулы в горах | COMMISSION'!E14</f>
        <v>#REF!</v>
      </c>
      <c r="F14" s="8" t="e">
        <f>'Каникулы в горах | COMMISSION'!F14</f>
        <v>#REF!</v>
      </c>
      <c r="G14" s="8" t="e">
        <f>'Каникулы в горах | COMMISSION'!G14</f>
        <v>#REF!</v>
      </c>
      <c r="H14" s="8" t="e">
        <f>'Каникулы в горах | COMMISSION'!H14</f>
        <v>#REF!</v>
      </c>
      <c r="I14" s="8" t="e">
        <f>'Каникулы в горах | COMMISSION'!I14</f>
        <v>#REF!</v>
      </c>
      <c r="J14" s="8" t="e">
        <f>'Каникулы в горах | COMMISSION'!J14</f>
        <v>#REF!</v>
      </c>
    </row>
    <row r="15" spans="1:10" s="53" customFormat="1" x14ac:dyDescent="0.2">
      <c r="A15" s="42" t="s">
        <v>85</v>
      </c>
      <c r="B15" s="8"/>
      <c r="C15" s="8"/>
      <c r="D15" s="8"/>
      <c r="E15" s="8"/>
      <c r="F15" s="8"/>
      <c r="G15" s="8"/>
      <c r="H15" s="8"/>
      <c r="I15" s="8"/>
      <c r="J15" s="8"/>
    </row>
    <row r="16" spans="1:10" s="53" customFormat="1" x14ac:dyDescent="0.2">
      <c r="A16" s="88">
        <f>A7</f>
        <v>1</v>
      </c>
      <c r="B16" s="8" t="e">
        <f>'Каникулы в горах | COMMISSION'!B16</f>
        <v>#REF!</v>
      </c>
      <c r="C16" s="8" t="e">
        <f>'Каникулы в горах | COMMISSION'!C16</f>
        <v>#REF!</v>
      </c>
      <c r="D16" s="8" t="e">
        <f>'Каникулы в горах | COMMISSION'!D16</f>
        <v>#REF!</v>
      </c>
      <c r="E16" s="8" t="e">
        <f>'Каникулы в горах | COMMISSION'!E16</f>
        <v>#REF!</v>
      </c>
      <c r="F16" s="8" t="e">
        <f>'Каникулы в горах | COMMISSION'!F16</f>
        <v>#REF!</v>
      </c>
      <c r="G16" s="8" t="e">
        <f>'Каникулы в горах | COMMISSION'!G16</f>
        <v>#REF!</v>
      </c>
      <c r="H16" s="8" t="e">
        <f>'Каникулы в горах | COMMISSION'!H16</f>
        <v>#REF!</v>
      </c>
      <c r="I16" s="8" t="e">
        <f>'Каникулы в горах | COMMISSION'!I16</f>
        <v>#REF!</v>
      </c>
      <c r="J16" s="8" t="e">
        <f>'Каникулы в горах | COMMISSION'!J16</f>
        <v>#REF!</v>
      </c>
    </row>
    <row r="17" spans="1:10" s="53" customFormat="1" x14ac:dyDescent="0.2">
      <c r="A17" s="88">
        <f>A8</f>
        <v>2</v>
      </c>
      <c r="B17" s="8" t="e">
        <f>'Каникулы в горах | COMMISSION'!B17</f>
        <v>#REF!</v>
      </c>
      <c r="C17" s="8" t="e">
        <f>'Каникулы в горах | COMMISSION'!C17</f>
        <v>#REF!</v>
      </c>
      <c r="D17" s="8" t="e">
        <f>'Каникулы в горах | COMMISSION'!D17</f>
        <v>#REF!</v>
      </c>
      <c r="E17" s="8" t="e">
        <f>'Каникулы в горах | COMMISSION'!E17</f>
        <v>#REF!</v>
      </c>
      <c r="F17" s="8" t="e">
        <f>'Каникулы в горах | COMMISSION'!F17</f>
        <v>#REF!</v>
      </c>
      <c r="G17" s="8" t="e">
        <f>'Каникулы в горах | COMMISSION'!G17</f>
        <v>#REF!</v>
      </c>
      <c r="H17" s="8" t="e">
        <f>'Каникулы в горах | COMMISSION'!H17</f>
        <v>#REF!</v>
      </c>
      <c r="I17" s="8" t="e">
        <f>'Каникулы в горах | COMMISSION'!I17</f>
        <v>#REF!</v>
      </c>
      <c r="J17" s="8" t="e">
        <f>'Каникулы в горах | COMMISSION'!J17</f>
        <v>#REF!</v>
      </c>
    </row>
    <row r="18" spans="1:10" s="53" customFormat="1" x14ac:dyDescent="0.2">
      <c r="A18" s="42" t="s">
        <v>86</v>
      </c>
      <c r="B18" s="8"/>
      <c r="C18" s="8"/>
      <c r="D18" s="8"/>
      <c r="E18" s="8"/>
      <c r="F18" s="8"/>
      <c r="G18" s="8"/>
      <c r="H18" s="8"/>
      <c r="I18" s="8"/>
      <c r="J18" s="8"/>
    </row>
    <row r="19" spans="1:10" s="53" customFormat="1" x14ac:dyDescent="0.2">
      <c r="A19" s="88">
        <f>A7</f>
        <v>1</v>
      </c>
      <c r="B19" s="8" t="e">
        <f>'Каникулы в горах | COMMISSION'!B19</f>
        <v>#REF!</v>
      </c>
      <c r="C19" s="8" t="e">
        <f>'Каникулы в горах | COMMISSION'!C19</f>
        <v>#REF!</v>
      </c>
      <c r="D19" s="8" t="e">
        <f>'Каникулы в горах | COMMISSION'!D19</f>
        <v>#REF!</v>
      </c>
      <c r="E19" s="8" t="e">
        <f>'Каникулы в горах | COMMISSION'!E19</f>
        <v>#REF!</v>
      </c>
      <c r="F19" s="8" t="e">
        <f>'Каникулы в горах | COMMISSION'!F19</f>
        <v>#REF!</v>
      </c>
      <c r="G19" s="8" t="e">
        <f>'Каникулы в горах | COMMISSION'!G19</f>
        <v>#REF!</v>
      </c>
      <c r="H19" s="8" t="e">
        <f>'Каникулы в горах | COMMISSION'!H19</f>
        <v>#REF!</v>
      </c>
      <c r="I19" s="8" t="e">
        <f>'Каникулы в горах | COMMISSION'!I19</f>
        <v>#REF!</v>
      </c>
      <c r="J19" s="8" t="e">
        <f>'Каникулы в горах | COMMISSION'!J19</f>
        <v>#REF!</v>
      </c>
    </row>
    <row r="20" spans="1:10" s="53" customFormat="1" x14ac:dyDescent="0.2">
      <c r="A20" s="88">
        <f>A8</f>
        <v>2</v>
      </c>
      <c r="B20" s="8" t="e">
        <f>'Каникулы в горах | COMMISSION'!B20</f>
        <v>#REF!</v>
      </c>
      <c r="C20" s="8" t="e">
        <f>'Каникулы в горах | COMMISSION'!C20</f>
        <v>#REF!</v>
      </c>
      <c r="D20" s="8" t="e">
        <f>'Каникулы в горах | COMMISSION'!D20</f>
        <v>#REF!</v>
      </c>
      <c r="E20" s="8" t="e">
        <f>'Каникулы в горах | COMMISSION'!E20</f>
        <v>#REF!</v>
      </c>
      <c r="F20" s="8" t="e">
        <f>'Каникулы в горах | COMMISSION'!F20</f>
        <v>#REF!</v>
      </c>
      <c r="G20" s="8" t="e">
        <f>'Каникулы в горах | COMMISSION'!G20</f>
        <v>#REF!</v>
      </c>
      <c r="H20" s="8" t="e">
        <f>'Каникулы в горах | COMMISSION'!H20</f>
        <v>#REF!</v>
      </c>
      <c r="I20" s="8" t="e">
        <f>'Каникулы в горах | COMMISSION'!I20</f>
        <v>#REF!</v>
      </c>
      <c r="J20" s="8" t="e">
        <f>'Каникулы в горах | COMMISSION'!J20</f>
        <v>#REF!</v>
      </c>
    </row>
    <row r="21" spans="1:10" s="53" customFormat="1" x14ac:dyDescent="0.2">
      <c r="A21" s="42" t="s">
        <v>87</v>
      </c>
      <c r="B21" s="8"/>
      <c r="C21" s="8"/>
      <c r="D21" s="8"/>
      <c r="E21" s="8"/>
      <c r="F21" s="8"/>
      <c r="G21" s="8"/>
      <c r="H21" s="8"/>
      <c r="I21" s="8"/>
      <c r="J21" s="8"/>
    </row>
    <row r="22" spans="1:10" s="53" customFormat="1" x14ac:dyDescent="0.2">
      <c r="A22" s="88" t="s">
        <v>88</v>
      </c>
      <c r="B22" s="8" t="e">
        <f>'Каникулы в горах | COMMISSION'!B22</f>
        <v>#REF!</v>
      </c>
      <c r="C22" s="8" t="e">
        <f>'Каникулы в горах | COMMISSION'!C22</f>
        <v>#REF!</v>
      </c>
      <c r="D22" s="8" t="e">
        <f>'Каникулы в горах | COMMISSION'!D22</f>
        <v>#REF!</v>
      </c>
      <c r="E22" s="8" t="e">
        <f>'Каникулы в горах | COMMISSION'!E22</f>
        <v>#REF!</v>
      </c>
      <c r="F22" s="8" t="e">
        <f>'Каникулы в горах | COMMISSION'!F22</f>
        <v>#REF!</v>
      </c>
      <c r="G22" s="8" t="e">
        <f>'Каникулы в горах | COMMISSION'!G22</f>
        <v>#REF!</v>
      </c>
      <c r="H22" s="8" t="e">
        <f>'Каникулы в горах | COMMISSION'!H22</f>
        <v>#REF!</v>
      </c>
      <c r="I22" s="8" t="e">
        <f>'Каникулы в горах | COMMISSION'!I22</f>
        <v>#REF!</v>
      </c>
      <c r="J22" s="8" t="e">
        <f>'Каникулы в горах | COMMISSION'!J22</f>
        <v>#REF!</v>
      </c>
    </row>
    <row r="23" spans="1:10" s="53" customFormat="1" x14ac:dyDescent="0.2">
      <c r="A23" s="89"/>
      <c r="B23" s="190"/>
      <c r="C23" s="190"/>
      <c r="D23" s="190"/>
      <c r="E23" s="190"/>
      <c r="F23" s="190"/>
      <c r="G23" s="190"/>
      <c r="H23" s="190"/>
      <c r="I23" s="190"/>
      <c r="J23" s="190"/>
    </row>
    <row r="24" spans="1:10" ht="18" customHeight="1" x14ac:dyDescent="0.2">
      <c r="A24" s="111" t="s">
        <v>100</v>
      </c>
      <c r="B24" s="197" t="e">
        <f t="shared" ref="B24:E24" si="0">B4</f>
        <v>#REF!</v>
      </c>
      <c r="C24" s="197" t="e">
        <f t="shared" si="0"/>
        <v>#REF!</v>
      </c>
      <c r="D24" s="197" t="e">
        <f t="shared" si="0"/>
        <v>#REF!</v>
      </c>
      <c r="E24" s="197" t="e">
        <f t="shared" si="0"/>
        <v>#REF!</v>
      </c>
      <c r="F24" s="197" t="e">
        <f t="shared" ref="F24:J24" si="1">F4</f>
        <v>#REF!</v>
      </c>
      <c r="G24" s="197" t="e">
        <f t="shared" si="1"/>
        <v>#REF!</v>
      </c>
      <c r="H24" s="197" t="e">
        <f t="shared" si="1"/>
        <v>#REF!</v>
      </c>
      <c r="I24" s="197" t="e">
        <f t="shared" si="1"/>
        <v>#REF!</v>
      </c>
      <c r="J24" s="197" t="e">
        <f t="shared" si="1"/>
        <v>#REF!</v>
      </c>
    </row>
    <row r="25" spans="1:10" ht="20.25" customHeight="1" x14ac:dyDescent="0.2">
      <c r="A25" s="90" t="s">
        <v>64</v>
      </c>
      <c r="B25" s="197" t="e">
        <f t="shared" ref="B25:E25" si="2">B5</f>
        <v>#REF!</v>
      </c>
      <c r="C25" s="197" t="e">
        <f t="shared" si="2"/>
        <v>#REF!</v>
      </c>
      <c r="D25" s="197" t="e">
        <f t="shared" si="2"/>
        <v>#REF!</v>
      </c>
      <c r="E25" s="197" t="e">
        <f t="shared" si="2"/>
        <v>#REF!</v>
      </c>
      <c r="F25" s="197" t="e">
        <f t="shared" ref="F25:J25" si="3">F5</f>
        <v>#REF!</v>
      </c>
      <c r="G25" s="197" t="e">
        <f t="shared" si="3"/>
        <v>#REF!</v>
      </c>
      <c r="H25" s="197" t="e">
        <f t="shared" si="3"/>
        <v>#REF!</v>
      </c>
      <c r="I25" s="197" t="e">
        <f t="shared" si="3"/>
        <v>#REF!</v>
      </c>
      <c r="J25" s="197" t="e">
        <f t="shared" si="3"/>
        <v>#REF!</v>
      </c>
    </row>
    <row r="26" spans="1:10" s="44" customFormat="1" x14ac:dyDescent="0.2">
      <c r="A26" s="42" t="s">
        <v>83</v>
      </c>
      <c r="B26" s="189"/>
      <c r="C26" s="189"/>
      <c r="D26" s="189"/>
      <c r="E26" s="189"/>
      <c r="F26" s="189"/>
      <c r="G26" s="189"/>
      <c r="H26" s="189"/>
      <c r="I26" s="189"/>
      <c r="J26" s="189"/>
    </row>
    <row r="27" spans="1:10" s="50" customFormat="1" x14ac:dyDescent="0.2">
      <c r="A27" s="88">
        <v>1</v>
      </c>
      <c r="B27" s="192" t="e">
        <f t="shared" ref="B27:E27" si="4">ROUNDUP(B7*0.87,)</f>
        <v>#REF!</v>
      </c>
      <c r="C27" s="192" t="e">
        <f t="shared" si="4"/>
        <v>#REF!</v>
      </c>
      <c r="D27" s="192" t="e">
        <f t="shared" si="4"/>
        <v>#REF!</v>
      </c>
      <c r="E27" s="192" t="e">
        <f t="shared" si="4"/>
        <v>#REF!</v>
      </c>
      <c r="F27" s="192" t="e">
        <f t="shared" ref="F27:J27" si="5">ROUNDUP(F7*0.87,)</f>
        <v>#REF!</v>
      </c>
      <c r="G27" s="192" t="e">
        <f t="shared" si="5"/>
        <v>#REF!</v>
      </c>
      <c r="H27" s="192" t="e">
        <f t="shared" si="5"/>
        <v>#REF!</v>
      </c>
      <c r="I27" s="192" t="e">
        <f t="shared" si="5"/>
        <v>#REF!</v>
      </c>
      <c r="J27" s="192" t="e">
        <f t="shared" si="5"/>
        <v>#REF!</v>
      </c>
    </row>
    <row r="28" spans="1:10" s="50" customFormat="1" x14ac:dyDescent="0.2">
      <c r="A28" s="88">
        <v>2</v>
      </c>
      <c r="B28" s="192" t="e">
        <f t="shared" ref="B28:E28" si="6">ROUNDUP(B8*0.87,)</f>
        <v>#REF!</v>
      </c>
      <c r="C28" s="192" t="e">
        <f t="shared" si="6"/>
        <v>#REF!</v>
      </c>
      <c r="D28" s="192" t="e">
        <f t="shared" si="6"/>
        <v>#REF!</v>
      </c>
      <c r="E28" s="192" t="e">
        <f t="shared" si="6"/>
        <v>#REF!</v>
      </c>
      <c r="F28" s="192" t="e">
        <f t="shared" ref="F28:J28" si="7">ROUNDUP(F8*0.87,)</f>
        <v>#REF!</v>
      </c>
      <c r="G28" s="192" t="e">
        <f t="shared" si="7"/>
        <v>#REF!</v>
      </c>
      <c r="H28" s="192" t="e">
        <f t="shared" si="7"/>
        <v>#REF!</v>
      </c>
      <c r="I28" s="192" t="e">
        <f t="shared" si="7"/>
        <v>#REF!</v>
      </c>
      <c r="J28" s="192" t="e">
        <f t="shared" si="7"/>
        <v>#REF!</v>
      </c>
    </row>
    <row r="29" spans="1:10" s="50" customFormat="1" x14ac:dyDescent="0.2">
      <c r="A29" s="42" t="s">
        <v>234</v>
      </c>
      <c r="B29" s="192"/>
      <c r="C29" s="192"/>
      <c r="D29" s="192"/>
      <c r="E29" s="192"/>
      <c r="F29" s="192"/>
      <c r="G29" s="192"/>
      <c r="H29" s="192"/>
      <c r="I29" s="192"/>
      <c r="J29" s="192"/>
    </row>
    <row r="30" spans="1:10" s="50" customFormat="1" x14ac:dyDescent="0.2">
      <c r="A30" s="180">
        <v>1</v>
      </c>
      <c r="B30" s="192" t="e">
        <f t="shared" ref="B30:E30" si="8">ROUNDUP(B10*0.87,)</f>
        <v>#REF!</v>
      </c>
      <c r="C30" s="192" t="e">
        <f t="shared" si="8"/>
        <v>#REF!</v>
      </c>
      <c r="D30" s="192" t="e">
        <f t="shared" si="8"/>
        <v>#REF!</v>
      </c>
      <c r="E30" s="192" t="e">
        <f t="shared" si="8"/>
        <v>#REF!</v>
      </c>
      <c r="F30" s="192" t="e">
        <f t="shared" ref="F30:J30" si="9">ROUNDUP(F10*0.87,)</f>
        <v>#REF!</v>
      </c>
      <c r="G30" s="192" t="e">
        <f t="shared" si="9"/>
        <v>#REF!</v>
      </c>
      <c r="H30" s="192" t="e">
        <f t="shared" si="9"/>
        <v>#REF!</v>
      </c>
      <c r="I30" s="192" t="e">
        <f t="shared" si="9"/>
        <v>#REF!</v>
      </c>
      <c r="J30" s="192" t="e">
        <f t="shared" si="9"/>
        <v>#REF!</v>
      </c>
    </row>
    <row r="31" spans="1:10" s="50" customFormat="1" x14ac:dyDescent="0.2">
      <c r="A31" s="180">
        <v>2</v>
      </c>
      <c r="B31" s="192" t="e">
        <f t="shared" ref="B31:E31" si="10">ROUNDUP(B11*0.87,)</f>
        <v>#REF!</v>
      </c>
      <c r="C31" s="192" t="e">
        <f t="shared" si="10"/>
        <v>#REF!</v>
      </c>
      <c r="D31" s="192" t="e">
        <f t="shared" si="10"/>
        <v>#REF!</v>
      </c>
      <c r="E31" s="192" t="e">
        <f t="shared" si="10"/>
        <v>#REF!</v>
      </c>
      <c r="F31" s="192" t="e">
        <f t="shared" ref="F31:J31" si="11">ROUNDUP(F11*0.87,)</f>
        <v>#REF!</v>
      </c>
      <c r="G31" s="192" t="e">
        <f t="shared" si="11"/>
        <v>#REF!</v>
      </c>
      <c r="H31" s="192" t="e">
        <f t="shared" si="11"/>
        <v>#REF!</v>
      </c>
      <c r="I31" s="192" t="e">
        <f t="shared" si="11"/>
        <v>#REF!</v>
      </c>
      <c r="J31" s="192" t="e">
        <f t="shared" si="11"/>
        <v>#REF!</v>
      </c>
    </row>
    <row r="32" spans="1:10" s="50" customFormat="1" x14ac:dyDescent="0.2">
      <c r="A32" s="42" t="s">
        <v>84</v>
      </c>
      <c r="B32" s="192"/>
      <c r="C32" s="192"/>
      <c r="D32" s="192"/>
      <c r="E32" s="192"/>
      <c r="F32" s="192"/>
      <c r="G32" s="192"/>
      <c r="H32" s="192"/>
      <c r="I32" s="192"/>
      <c r="J32" s="192"/>
    </row>
    <row r="33" spans="1:10" s="50" customFormat="1" x14ac:dyDescent="0.2">
      <c r="A33" s="88">
        <f>A27</f>
        <v>1</v>
      </c>
      <c r="B33" s="192" t="e">
        <f t="shared" ref="B33:E33" si="12">ROUNDUP(B13*0.87,)</f>
        <v>#REF!</v>
      </c>
      <c r="C33" s="192" t="e">
        <f t="shared" si="12"/>
        <v>#REF!</v>
      </c>
      <c r="D33" s="192" t="e">
        <f t="shared" si="12"/>
        <v>#REF!</v>
      </c>
      <c r="E33" s="192" t="e">
        <f t="shared" si="12"/>
        <v>#REF!</v>
      </c>
      <c r="F33" s="192" t="e">
        <f t="shared" ref="F33:J33" si="13">ROUNDUP(F13*0.87,)</f>
        <v>#REF!</v>
      </c>
      <c r="G33" s="192" t="e">
        <f t="shared" si="13"/>
        <v>#REF!</v>
      </c>
      <c r="H33" s="192" t="e">
        <f t="shared" si="13"/>
        <v>#REF!</v>
      </c>
      <c r="I33" s="192" t="e">
        <f t="shared" si="13"/>
        <v>#REF!</v>
      </c>
      <c r="J33" s="192" t="e">
        <f t="shared" si="13"/>
        <v>#REF!</v>
      </c>
    </row>
    <row r="34" spans="1:10" s="50" customFormat="1" x14ac:dyDescent="0.2">
      <c r="A34" s="88">
        <f>A28</f>
        <v>2</v>
      </c>
      <c r="B34" s="192" t="e">
        <f t="shared" ref="B34:E34" si="14">ROUNDUP(B14*0.87,)</f>
        <v>#REF!</v>
      </c>
      <c r="C34" s="192" t="e">
        <f t="shared" si="14"/>
        <v>#REF!</v>
      </c>
      <c r="D34" s="192" t="e">
        <f t="shared" si="14"/>
        <v>#REF!</v>
      </c>
      <c r="E34" s="192" t="e">
        <f t="shared" si="14"/>
        <v>#REF!</v>
      </c>
      <c r="F34" s="192" t="e">
        <f t="shared" ref="F34:J34" si="15">ROUNDUP(F14*0.87,)</f>
        <v>#REF!</v>
      </c>
      <c r="G34" s="192" t="e">
        <f t="shared" si="15"/>
        <v>#REF!</v>
      </c>
      <c r="H34" s="192" t="e">
        <f t="shared" si="15"/>
        <v>#REF!</v>
      </c>
      <c r="I34" s="192" t="e">
        <f t="shared" si="15"/>
        <v>#REF!</v>
      </c>
      <c r="J34" s="192" t="e">
        <f t="shared" si="15"/>
        <v>#REF!</v>
      </c>
    </row>
    <row r="35" spans="1:10" s="50" customFormat="1" x14ac:dyDescent="0.2">
      <c r="A35" s="42" t="s">
        <v>85</v>
      </c>
      <c r="B35" s="192"/>
      <c r="C35" s="192"/>
      <c r="D35" s="192"/>
      <c r="E35" s="192"/>
      <c r="F35" s="192"/>
      <c r="G35" s="192"/>
      <c r="H35" s="192"/>
      <c r="I35" s="192"/>
      <c r="J35" s="192"/>
    </row>
    <row r="36" spans="1:10" s="50" customFormat="1" x14ac:dyDescent="0.2">
      <c r="A36" s="88">
        <f>A27</f>
        <v>1</v>
      </c>
      <c r="B36" s="192" t="e">
        <f t="shared" ref="B36:E36" si="16">ROUNDUP(B16*0.87,)</f>
        <v>#REF!</v>
      </c>
      <c r="C36" s="192" t="e">
        <f t="shared" si="16"/>
        <v>#REF!</v>
      </c>
      <c r="D36" s="192" t="e">
        <f t="shared" si="16"/>
        <v>#REF!</v>
      </c>
      <c r="E36" s="192" t="e">
        <f t="shared" si="16"/>
        <v>#REF!</v>
      </c>
      <c r="F36" s="192" t="e">
        <f t="shared" ref="F36:J36" si="17">ROUNDUP(F16*0.87,)</f>
        <v>#REF!</v>
      </c>
      <c r="G36" s="192" t="e">
        <f t="shared" si="17"/>
        <v>#REF!</v>
      </c>
      <c r="H36" s="192" t="e">
        <f t="shared" si="17"/>
        <v>#REF!</v>
      </c>
      <c r="I36" s="192" t="e">
        <f t="shared" si="17"/>
        <v>#REF!</v>
      </c>
      <c r="J36" s="192" t="e">
        <f t="shared" si="17"/>
        <v>#REF!</v>
      </c>
    </row>
    <row r="37" spans="1:10" s="50" customFormat="1" x14ac:dyDescent="0.2">
      <c r="A37" s="88">
        <f>A28</f>
        <v>2</v>
      </c>
      <c r="B37" s="192" t="e">
        <f t="shared" ref="B37:E37" si="18">ROUNDUP(B17*0.87,)</f>
        <v>#REF!</v>
      </c>
      <c r="C37" s="192" t="e">
        <f t="shared" si="18"/>
        <v>#REF!</v>
      </c>
      <c r="D37" s="192" t="e">
        <f t="shared" si="18"/>
        <v>#REF!</v>
      </c>
      <c r="E37" s="192" t="e">
        <f t="shared" si="18"/>
        <v>#REF!</v>
      </c>
      <c r="F37" s="192" t="e">
        <f t="shared" ref="F37:J37" si="19">ROUNDUP(F17*0.87,)</f>
        <v>#REF!</v>
      </c>
      <c r="G37" s="192" t="e">
        <f t="shared" si="19"/>
        <v>#REF!</v>
      </c>
      <c r="H37" s="192" t="e">
        <f t="shared" si="19"/>
        <v>#REF!</v>
      </c>
      <c r="I37" s="192" t="e">
        <f t="shared" si="19"/>
        <v>#REF!</v>
      </c>
      <c r="J37" s="192" t="e">
        <f t="shared" si="19"/>
        <v>#REF!</v>
      </c>
    </row>
    <row r="38" spans="1:10" s="50" customFormat="1" x14ac:dyDescent="0.2">
      <c r="A38" s="42" t="s">
        <v>86</v>
      </c>
      <c r="B38" s="192"/>
      <c r="C38" s="192"/>
      <c r="D38" s="192"/>
      <c r="E38" s="192"/>
      <c r="F38" s="192"/>
      <c r="G38" s="192"/>
      <c r="H38" s="192"/>
      <c r="I38" s="192"/>
      <c r="J38" s="192"/>
    </row>
    <row r="39" spans="1:10" s="50" customFormat="1" x14ac:dyDescent="0.2">
      <c r="A39" s="88">
        <f>A27</f>
        <v>1</v>
      </c>
      <c r="B39" s="192" t="e">
        <f t="shared" ref="B39:E39" si="20">ROUNDUP(B19*0.87,)</f>
        <v>#REF!</v>
      </c>
      <c r="C39" s="192" t="e">
        <f t="shared" si="20"/>
        <v>#REF!</v>
      </c>
      <c r="D39" s="192" t="e">
        <f t="shared" si="20"/>
        <v>#REF!</v>
      </c>
      <c r="E39" s="192" t="e">
        <f t="shared" si="20"/>
        <v>#REF!</v>
      </c>
      <c r="F39" s="192" t="e">
        <f t="shared" ref="F39:J39" si="21">ROUNDUP(F19*0.87,)</f>
        <v>#REF!</v>
      </c>
      <c r="G39" s="192" t="e">
        <f t="shared" si="21"/>
        <v>#REF!</v>
      </c>
      <c r="H39" s="192" t="e">
        <f t="shared" si="21"/>
        <v>#REF!</v>
      </c>
      <c r="I39" s="192" t="e">
        <f t="shared" si="21"/>
        <v>#REF!</v>
      </c>
      <c r="J39" s="192" t="e">
        <f t="shared" si="21"/>
        <v>#REF!</v>
      </c>
    </row>
    <row r="40" spans="1:10" s="50" customFormat="1" x14ac:dyDescent="0.2">
      <c r="A40" s="88">
        <f>A28</f>
        <v>2</v>
      </c>
      <c r="B40" s="192" t="e">
        <f t="shared" ref="B40:E40" si="22">ROUNDUP(B20*0.87,)</f>
        <v>#REF!</v>
      </c>
      <c r="C40" s="192" t="e">
        <f t="shared" si="22"/>
        <v>#REF!</v>
      </c>
      <c r="D40" s="192" t="e">
        <f t="shared" si="22"/>
        <v>#REF!</v>
      </c>
      <c r="E40" s="192" t="e">
        <f t="shared" si="22"/>
        <v>#REF!</v>
      </c>
      <c r="F40" s="192" t="e">
        <f t="shared" ref="F40:J40" si="23">ROUNDUP(F20*0.87,)</f>
        <v>#REF!</v>
      </c>
      <c r="G40" s="192" t="e">
        <f t="shared" si="23"/>
        <v>#REF!</v>
      </c>
      <c r="H40" s="192" t="e">
        <f t="shared" si="23"/>
        <v>#REF!</v>
      </c>
      <c r="I40" s="192" t="e">
        <f t="shared" si="23"/>
        <v>#REF!</v>
      </c>
      <c r="J40" s="192" t="e">
        <f t="shared" si="23"/>
        <v>#REF!</v>
      </c>
    </row>
    <row r="41" spans="1:10" s="50" customFormat="1" x14ac:dyDescent="0.2">
      <c r="A41" s="42" t="s">
        <v>87</v>
      </c>
      <c r="B41" s="192"/>
      <c r="C41" s="192"/>
      <c r="D41" s="192"/>
      <c r="E41" s="192"/>
      <c r="F41" s="192"/>
      <c r="G41" s="192"/>
      <c r="H41" s="192"/>
      <c r="I41" s="192"/>
      <c r="J41" s="192"/>
    </row>
    <row r="42" spans="1:10" s="50" customFormat="1" x14ac:dyDescent="0.2">
      <c r="A42" s="88" t="s">
        <v>88</v>
      </c>
      <c r="B42" s="192" t="e">
        <f t="shared" ref="B42:E42" si="24">ROUNDUP(B22*0.87,)</f>
        <v>#REF!</v>
      </c>
      <c r="C42" s="192" t="e">
        <f t="shared" si="24"/>
        <v>#REF!</v>
      </c>
      <c r="D42" s="192" t="e">
        <f t="shared" si="24"/>
        <v>#REF!</v>
      </c>
      <c r="E42" s="192" t="e">
        <f t="shared" si="24"/>
        <v>#REF!</v>
      </c>
      <c r="F42" s="192" t="e">
        <f t="shared" ref="F42:J42" si="25">ROUNDUP(F22*0.87,)</f>
        <v>#REF!</v>
      </c>
      <c r="G42" s="192" t="e">
        <f t="shared" si="25"/>
        <v>#REF!</v>
      </c>
      <c r="H42" s="192" t="e">
        <f t="shared" si="25"/>
        <v>#REF!</v>
      </c>
      <c r="I42" s="192" t="e">
        <f t="shared" si="25"/>
        <v>#REF!</v>
      </c>
      <c r="J42" s="192" t="e">
        <f t="shared" si="25"/>
        <v>#REF!</v>
      </c>
    </row>
    <row r="43" spans="1:10" s="50" customFormat="1" ht="120" x14ac:dyDescent="0.2">
      <c r="A43" s="156" t="s">
        <v>239</v>
      </c>
    </row>
    <row r="44" spans="1:10" s="50" customFormat="1" x14ac:dyDescent="0.2">
      <c r="A44" s="169" t="s">
        <v>71</v>
      </c>
    </row>
    <row r="45" spans="1:10" s="50" customFormat="1" x14ac:dyDescent="0.2">
      <c r="A45" s="144" t="s">
        <v>71</v>
      </c>
    </row>
    <row r="46" spans="1:10" x14ac:dyDescent="0.2">
      <c r="A46" s="57" t="s">
        <v>283</v>
      </c>
    </row>
    <row r="47" spans="1:10" ht="9" customHeight="1" x14ac:dyDescent="0.2">
      <c r="A47" s="57" t="s">
        <v>284</v>
      </c>
    </row>
    <row r="48" spans="1:10" ht="10.7" customHeight="1" x14ac:dyDescent="0.2">
      <c r="A48" s="144" t="s">
        <v>66</v>
      </c>
    </row>
    <row r="49" spans="1:1" ht="13.35" customHeight="1" x14ac:dyDescent="0.2">
      <c r="A49" s="207" t="s">
        <v>78</v>
      </c>
    </row>
    <row r="50" spans="1:1" ht="13.35" customHeight="1" x14ac:dyDescent="0.2">
      <c r="A50" s="208" t="s">
        <v>67</v>
      </c>
    </row>
    <row r="51" spans="1:1" ht="12.6" customHeight="1" x14ac:dyDescent="0.2">
      <c r="A51" s="208" t="s">
        <v>68</v>
      </c>
    </row>
    <row r="52" spans="1:1" ht="13.35" customHeight="1" x14ac:dyDescent="0.2">
      <c r="A52" s="209" t="s">
        <v>69</v>
      </c>
    </row>
    <row r="53" spans="1:1" ht="11.45" customHeight="1" x14ac:dyDescent="0.2">
      <c r="A53" s="210" t="s">
        <v>162</v>
      </c>
    </row>
    <row r="54" spans="1:1" ht="24" x14ac:dyDescent="0.2">
      <c r="A54" s="211" t="s">
        <v>116</v>
      </c>
    </row>
    <row r="55" spans="1:1" ht="24" x14ac:dyDescent="0.2">
      <c r="A55" s="54" t="s">
        <v>282</v>
      </c>
    </row>
    <row r="56" spans="1:1" x14ac:dyDescent="0.2">
      <c r="A56" s="59"/>
    </row>
    <row r="57" spans="1:1" ht="25.5" x14ac:dyDescent="0.2">
      <c r="A57" s="157" t="s">
        <v>285</v>
      </c>
    </row>
    <row r="58" spans="1:1" ht="45" x14ac:dyDescent="0.2">
      <c r="A58" s="201" t="s">
        <v>226</v>
      </c>
    </row>
    <row r="59" spans="1:1" ht="22.5" x14ac:dyDescent="0.2">
      <c r="A59" s="201" t="s">
        <v>277</v>
      </c>
    </row>
    <row r="60" spans="1:1" ht="22.5" x14ac:dyDescent="0.2">
      <c r="A60" s="201" t="s">
        <v>278</v>
      </c>
    </row>
    <row r="61" spans="1:1" ht="33.75" x14ac:dyDescent="0.2">
      <c r="A61" s="201" t="s">
        <v>279</v>
      </c>
    </row>
    <row r="62" spans="1:1" ht="22.5" x14ac:dyDescent="0.2">
      <c r="A62" s="201" t="s">
        <v>280</v>
      </c>
    </row>
    <row r="63" spans="1:1" ht="22.5" x14ac:dyDescent="0.2">
      <c r="A63" s="201" t="s">
        <v>281</v>
      </c>
    </row>
    <row r="64" spans="1:1" ht="56.25" x14ac:dyDescent="0.2">
      <c r="A64" s="212" t="s">
        <v>286</v>
      </c>
    </row>
    <row r="65" spans="1:1" ht="78.75" x14ac:dyDescent="0.2">
      <c r="A65" s="212" t="s">
        <v>287</v>
      </c>
    </row>
    <row r="66" spans="1:1" ht="21" x14ac:dyDescent="0.2">
      <c r="A66" s="140" t="s">
        <v>95</v>
      </c>
    </row>
    <row r="67" spans="1:1" ht="42.75" x14ac:dyDescent="0.2">
      <c r="A67" s="108" t="s">
        <v>96</v>
      </c>
    </row>
    <row r="68" spans="1:1" ht="21" x14ac:dyDescent="0.2">
      <c r="A68" s="66" t="s">
        <v>97</v>
      </c>
    </row>
    <row r="69" spans="1:1" x14ac:dyDescent="0.2">
      <c r="A69" s="68"/>
    </row>
    <row r="70" spans="1:1" x14ac:dyDescent="0.2">
      <c r="A70" s="69" t="s">
        <v>70</v>
      </c>
    </row>
    <row r="71" spans="1:1" ht="24" x14ac:dyDescent="0.2">
      <c r="A71" s="70" t="s">
        <v>76</v>
      </c>
    </row>
    <row r="72" spans="1:1" ht="24" x14ac:dyDescent="0.2">
      <c r="A72" s="70" t="s">
        <v>77</v>
      </c>
    </row>
    <row r="73" spans="1:1" x14ac:dyDescent="0.2">
      <c r="A73" s="68"/>
    </row>
  </sheetData>
  <mergeCells count="1">
    <mergeCell ref="A1:A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Лист25"/>
  <dimension ref="A1:B77"/>
  <sheetViews>
    <sheetView zoomScale="90" zoomScaleNormal="90" workbookViewId="0">
      <selection activeCell="B1" sqref="B1:B1048576"/>
    </sheetView>
  </sheetViews>
  <sheetFormatPr defaultColWidth="8.7109375" defaultRowHeight="12.75" x14ac:dyDescent="0.2"/>
  <cols>
    <col min="1" max="1" width="82.5703125" style="55" customWidth="1"/>
    <col min="2" max="2" width="9.7109375" style="55" bestFit="1" customWidth="1"/>
    <col min="3" max="16384" width="8.7109375" style="55"/>
  </cols>
  <sheetData>
    <row r="1" spans="1:2" x14ac:dyDescent="0.2">
      <c r="A1" s="228" t="s">
        <v>82</v>
      </c>
    </row>
    <row r="2" spans="1:2" x14ac:dyDescent="0.2">
      <c r="A2" s="228"/>
    </row>
    <row r="3" spans="1:2" x14ac:dyDescent="0.2">
      <c r="A3" s="228"/>
    </row>
    <row r="4" spans="1:2" ht="21.75" customHeight="1" x14ac:dyDescent="0.2">
      <c r="A4" s="122" t="s">
        <v>112</v>
      </c>
    </row>
    <row r="5" spans="1:2" s="52" customFormat="1" ht="32.1" customHeight="1" x14ac:dyDescent="0.2">
      <c r="A5" s="98" t="s">
        <v>64</v>
      </c>
      <c r="B5" s="101" t="e">
        <f>'C завтраками| Bed and breakfast'!#REF!</f>
        <v>#REF!</v>
      </c>
    </row>
    <row r="6" spans="1:2" s="53" customFormat="1" ht="21.95" customHeight="1" x14ac:dyDescent="0.2">
      <c r="A6" s="98"/>
      <c r="B6" s="101" t="e">
        <f>'C завтраками| Bed and breakfast'!#REF!</f>
        <v>#REF!</v>
      </c>
    </row>
    <row r="7" spans="1:2" s="53" customFormat="1" ht="12" x14ac:dyDescent="0.2">
      <c r="A7" s="42" t="s">
        <v>83</v>
      </c>
      <c r="B7" s="87"/>
    </row>
    <row r="8" spans="1:2" s="53" customFormat="1" ht="12" x14ac:dyDescent="0.2">
      <c r="A8" s="88">
        <v>1</v>
      </c>
      <c r="B8" s="42" t="e">
        <f>'C завтраками| Bed and breakfast'!#REF!*0.9</f>
        <v>#REF!</v>
      </c>
    </row>
    <row r="9" spans="1:2" s="53" customFormat="1" ht="12" x14ac:dyDescent="0.2">
      <c r="A9" s="88">
        <v>2</v>
      </c>
      <c r="B9" s="42" t="e">
        <f>'C завтраками| Bed and breakfast'!#REF!*0.9</f>
        <v>#REF!</v>
      </c>
    </row>
    <row r="10" spans="1:2" s="53" customFormat="1" ht="12" x14ac:dyDescent="0.2">
      <c r="A10" s="42" t="s">
        <v>234</v>
      </c>
      <c r="B10" s="42"/>
    </row>
    <row r="11" spans="1:2" s="53" customFormat="1" ht="12" x14ac:dyDescent="0.2">
      <c r="A11" s="180">
        <v>1</v>
      </c>
      <c r="B11" s="42" t="e">
        <f>'C завтраками| Bed and breakfast'!#REF!*0.9</f>
        <v>#REF!</v>
      </c>
    </row>
    <row r="12" spans="1:2" s="53" customFormat="1" ht="12" x14ac:dyDescent="0.2">
      <c r="A12" s="180">
        <v>2</v>
      </c>
      <c r="B12" s="42" t="e">
        <f>'C завтраками| Bed and breakfast'!#REF!*0.9</f>
        <v>#REF!</v>
      </c>
    </row>
    <row r="13" spans="1:2" s="53" customFormat="1" ht="12" x14ac:dyDescent="0.2">
      <c r="A13" s="42" t="s">
        <v>84</v>
      </c>
      <c r="B13" s="42"/>
    </row>
    <row r="14" spans="1:2" s="53" customFormat="1" ht="12" x14ac:dyDescent="0.2">
      <c r="A14" s="88">
        <f>A8</f>
        <v>1</v>
      </c>
      <c r="B14" s="42" t="e">
        <f>'C завтраками| Bed and breakfast'!#REF!*0.9</f>
        <v>#REF!</v>
      </c>
    </row>
    <row r="15" spans="1:2" s="53" customFormat="1" ht="12" x14ac:dyDescent="0.2">
      <c r="A15" s="88">
        <f>A9</f>
        <v>2</v>
      </c>
      <c r="B15" s="42" t="e">
        <f>'C завтраками| Bed and breakfast'!#REF!*0.9</f>
        <v>#REF!</v>
      </c>
    </row>
    <row r="16" spans="1:2" s="53" customFormat="1" ht="12" x14ac:dyDescent="0.2">
      <c r="A16" s="42" t="s">
        <v>85</v>
      </c>
      <c r="B16" s="42"/>
    </row>
    <row r="17" spans="1:2" s="53" customFormat="1" ht="12" x14ac:dyDescent="0.2">
      <c r="A17" s="88">
        <f>A8</f>
        <v>1</v>
      </c>
      <c r="B17" s="42" t="e">
        <f>'C завтраками| Bed and breakfast'!#REF!*0.9</f>
        <v>#REF!</v>
      </c>
    </row>
    <row r="18" spans="1:2" s="53" customFormat="1" ht="12" x14ac:dyDescent="0.2">
      <c r="A18" s="88">
        <f>A9</f>
        <v>2</v>
      </c>
      <c r="B18" s="42" t="e">
        <f>'C завтраками| Bed and breakfast'!#REF!*0.9</f>
        <v>#REF!</v>
      </c>
    </row>
    <row r="19" spans="1:2" s="53" customFormat="1" ht="12" x14ac:dyDescent="0.2">
      <c r="A19" s="42" t="s">
        <v>86</v>
      </c>
      <c r="B19" s="42"/>
    </row>
    <row r="20" spans="1:2" s="53" customFormat="1" ht="12" x14ac:dyDescent="0.2">
      <c r="A20" s="88">
        <f>A8</f>
        <v>1</v>
      </c>
      <c r="B20" s="42" t="e">
        <f>'C завтраками| Bed and breakfast'!#REF!*0.9</f>
        <v>#REF!</v>
      </c>
    </row>
    <row r="21" spans="1:2" s="53" customFormat="1" ht="12" x14ac:dyDescent="0.2">
      <c r="A21" s="88">
        <f>A9</f>
        <v>2</v>
      </c>
      <c r="B21" s="42" t="e">
        <f>'C завтраками| Bed and breakfast'!#REF!*0.9</f>
        <v>#REF!</v>
      </c>
    </row>
    <row r="22" spans="1:2" s="53" customFormat="1" ht="12" x14ac:dyDescent="0.2">
      <c r="A22" s="42" t="s">
        <v>87</v>
      </c>
      <c r="B22" s="42"/>
    </row>
    <row r="23" spans="1:2" s="53" customFormat="1" ht="12" x14ac:dyDescent="0.2">
      <c r="A23" s="88" t="s">
        <v>88</v>
      </c>
      <c r="B23" s="42" t="e">
        <f>'C завтраками| Bed and breakfast'!#REF!*0.9</f>
        <v>#REF!</v>
      </c>
    </row>
    <row r="24" spans="1:2" s="53" customFormat="1" ht="12" x14ac:dyDescent="0.2">
      <c r="A24" s="116"/>
      <c r="B24" s="4"/>
    </row>
    <row r="25" spans="1:2" s="53" customFormat="1" ht="12" x14ac:dyDescent="0.2">
      <c r="A25" s="89"/>
      <c r="B25" s="89"/>
    </row>
    <row r="26" spans="1:2" s="48" customFormat="1" ht="22.5" customHeight="1" x14ac:dyDescent="0.2">
      <c r="A26" s="111" t="s">
        <v>100</v>
      </c>
      <c r="B26" s="101" t="e">
        <f t="shared" ref="B26" si="0">B5</f>
        <v>#REF!</v>
      </c>
    </row>
    <row r="27" spans="1:2" s="48" customFormat="1" ht="25.5" customHeight="1" x14ac:dyDescent="0.2">
      <c r="A27" s="90" t="s">
        <v>64</v>
      </c>
      <c r="B27" s="102" t="e">
        <f t="shared" ref="B27" si="1">B6</f>
        <v>#REF!</v>
      </c>
    </row>
    <row r="28" spans="1:2" s="44" customFormat="1" ht="12" x14ac:dyDescent="0.2">
      <c r="A28" s="42" t="s">
        <v>83</v>
      </c>
      <c r="B28" s="87"/>
    </row>
    <row r="29" spans="1:2" s="50" customFormat="1" ht="12" x14ac:dyDescent="0.2">
      <c r="A29" s="88">
        <v>1</v>
      </c>
      <c r="B29" s="94" t="e">
        <f t="shared" ref="B29" si="2">ROUNDUP(B8*0.9,)</f>
        <v>#REF!</v>
      </c>
    </row>
    <row r="30" spans="1:2" s="50" customFormat="1" ht="12" x14ac:dyDescent="0.2">
      <c r="A30" s="88">
        <v>2</v>
      </c>
      <c r="B30" s="94" t="e">
        <f t="shared" ref="B30" si="3">ROUNDUP(B9*0.9,)</f>
        <v>#REF!</v>
      </c>
    </row>
    <row r="31" spans="1:2" s="50" customFormat="1" ht="12" x14ac:dyDescent="0.2">
      <c r="A31" s="42" t="s">
        <v>234</v>
      </c>
      <c r="B31" s="94"/>
    </row>
    <row r="32" spans="1:2" s="50" customFormat="1" ht="12" x14ac:dyDescent="0.2">
      <c r="A32" s="180">
        <v>1</v>
      </c>
      <c r="B32" s="94" t="e">
        <f t="shared" ref="B32" si="4">ROUNDUP(B11*0.9,)</f>
        <v>#REF!</v>
      </c>
    </row>
    <row r="33" spans="1:2" s="50" customFormat="1" ht="12" x14ac:dyDescent="0.2">
      <c r="A33" s="180">
        <v>2</v>
      </c>
      <c r="B33" s="94" t="e">
        <f t="shared" ref="B33" si="5">ROUNDUP(B12*0.9,)</f>
        <v>#REF!</v>
      </c>
    </row>
    <row r="34" spans="1:2" s="50" customFormat="1" ht="12" x14ac:dyDescent="0.2">
      <c r="A34" s="42" t="s">
        <v>84</v>
      </c>
      <c r="B34" s="94"/>
    </row>
    <row r="35" spans="1:2" s="50" customFormat="1" ht="12" x14ac:dyDescent="0.2">
      <c r="A35" s="88">
        <f>A29</f>
        <v>1</v>
      </c>
      <c r="B35" s="94" t="e">
        <f t="shared" ref="B35" si="6">ROUNDUP(B14*0.9,)</f>
        <v>#REF!</v>
      </c>
    </row>
    <row r="36" spans="1:2" s="50" customFormat="1" ht="12" x14ac:dyDescent="0.2">
      <c r="A36" s="88">
        <f>A30</f>
        <v>2</v>
      </c>
      <c r="B36" s="94" t="e">
        <f t="shared" ref="B36" si="7">ROUNDUP(B15*0.9,)</f>
        <v>#REF!</v>
      </c>
    </row>
    <row r="37" spans="1:2" s="50" customFormat="1" ht="12" x14ac:dyDescent="0.2">
      <c r="A37" s="42" t="s">
        <v>85</v>
      </c>
      <c r="B37" s="94"/>
    </row>
    <row r="38" spans="1:2" s="50" customFormat="1" ht="12" x14ac:dyDescent="0.2">
      <c r="A38" s="88">
        <f>A29</f>
        <v>1</v>
      </c>
      <c r="B38" s="94" t="e">
        <f t="shared" ref="B38" si="8">ROUNDUP(B17*0.9,)</f>
        <v>#REF!</v>
      </c>
    </row>
    <row r="39" spans="1:2" s="50" customFormat="1" ht="12" x14ac:dyDescent="0.2">
      <c r="A39" s="88">
        <f>A30</f>
        <v>2</v>
      </c>
      <c r="B39" s="94" t="e">
        <f t="shared" ref="B39" si="9">ROUNDUP(B18*0.9,)</f>
        <v>#REF!</v>
      </c>
    </row>
    <row r="40" spans="1:2" s="50" customFormat="1" ht="12" x14ac:dyDescent="0.2">
      <c r="A40" s="42" t="s">
        <v>86</v>
      </c>
      <c r="B40" s="94"/>
    </row>
    <row r="41" spans="1:2" s="50" customFormat="1" ht="12" x14ac:dyDescent="0.2">
      <c r="A41" s="88">
        <f>A29</f>
        <v>1</v>
      </c>
      <c r="B41" s="94" t="e">
        <f t="shared" ref="B41" si="10">ROUNDUP(B20*0.9,)</f>
        <v>#REF!</v>
      </c>
    </row>
    <row r="42" spans="1:2" s="50" customFormat="1" ht="12" x14ac:dyDescent="0.2">
      <c r="A42" s="88">
        <f>A30</f>
        <v>2</v>
      </c>
      <c r="B42" s="94" t="e">
        <f t="shared" ref="B42" si="11">ROUNDUP(B21*0.9,)</f>
        <v>#REF!</v>
      </c>
    </row>
    <row r="43" spans="1:2" s="50" customFormat="1" ht="12" x14ac:dyDescent="0.2">
      <c r="A43" s="42" t="s">
        <v>87</v>
      </c>
      <c r="B43" s="94"/>
    </row>
    <row r="44" spans="1:2" s="50" customFormat="1" ht="12" x14ac:dyDescent="0.2">
      <c r="A44" s="88" t="s">
        <v>88</v>
      </c>
      <c r="B44" s="94" t="e">
        <f t="shared" ref="B44" si="12">ROUNDUP(B23*0.9,)</f>
        <v>#REF!</v>
      </c>
    </row>
    <row r="45" spans="1:2" s="50" customFormat="1" ht="10.35" customHeight="1" x14ac:dyDescent="0.2">
      <c r="A45" s="116"/>
    </row>
    <row r="46" spans="1:2" ht="155.44999999999999" customHeight="1" x14ac:dyDescent="0.2">
      <c r="A46" s="156" t="s">
        <v>228</v>
      </c>
    </row>
    <row r="47" spans="1:2" x14ac:dyDescent="0.2">
      <c r="A47" s="144" t="s">
        <v>71</v>
      </c>
    </row>
    <row r="48" spans="1:2" x14ac:dyDescent="0.2">
      <c r="A48" s="61" t="s">
        <v>224</v>
      </c>
    </row>
    <row r="49" spans="1:1" x14ac:dyDescent="0.2">
      <c r="A49" s="61" t="s">
        <v>225</v>
      </c>
    </row>
    <row r="50" spans="1:1" x14ac:dyDescent="0.2">
      <c r="A50" s="62"/>
    </row>
    <row r="51" spans="1:1" x14ac:dyDescent="0.2">
      <c r="A51" s="144" t="s">
        <v>66</v>
      </c>
    </row>
    <row r="53" spans="1:1" x14ac:dyDescent="0.2">
      <c r="A53" s="63" t="s">
        <v>78</v>
      </c>
    </row>
    <row r="54" spans="1:1" x14ac:dyDescent="0.2">
      <c r="A54" s="43" t="s">
        <v>67</v>
      </c>
    </row>
    <row r="55" spans="1:1" x14ac:dyDescent="0.2">
      <c r="A55" s="43" t="s">
        <v>89</v>
      </c>
    </row>
    <row r="56" spans="1:1" x14ac:dyDescent="0.2">
      <c r="A56" s="43" t="s">
        <v>68</v>
      </c>
    </row>
    <row r="57" spans="1:1" ht="25.9" customHeight="1" x14ac:dyDescent="0.2">
      <c r="A57" s="46" t="s">
        <v>69</v>
      </c>
    </row>
    <row r="58" spans="1:1" x14ac:dyDescent="0.2">
      <c r="A58" s="159" t="s">
        <v>162</v>
      </c>
    </row>
    <row r="59" spans="1:1" ht="24" x14ac:dyDescent="0.2">
      <c r="A59" s="46" t="s">
        <v>116</v>
      </c>
    </row>
    <row r="60" spans="1:1" x14ac:dyDescent="0.2">
      <c r="A60" s="59"/>
    </row>
    <row r="61" spans="1:1" ht="25.5" x14ac:dyDescent="0.2">
      <c r="A61" s="157" t="s">
        <v>168</v>
      </c>
    </row>
    <row r="62" spans="1:1" ht="45" x14ac:dyDescent="0.2">
      <c r="A62" s="179" t="s">
        <v>226</v>
      </c>
    </row>
    <row r="63" spans="1:1" ht="32.450000000000003" customHeight="1" x14ac:dyDescent="0.2">
      <c r="A63" s="179" t="s">
        <v>227</v>
      </c>
    </row>
    <row r="64" spans="1:1" ht="22.5" x14ac:dyDescent="0.2">
      <c r="A64" s="179" t="s">
        <v>229</v>
      </c>
    </row>
    <row r="65" spans="1:1" ht="22.5" x14ac:dyDescent="0.2">
      <c r="A65" s="179" t="s">
        <v>230</v>
      </c>
    </row>
    <row r="66" spans="1:1" ht="22.5" x14ac:dyDescent="0.2">
      <c r="A66" s="179" t="s">
        <v>231</v>
      </c>
    </row>
    <row r="67" spans="1:1" ht="33.75" x14ac:dyDescent="0.2">
      <c r="A67" s="179" t="s">
        <v>232</v>
      </c>
    </row>
    <row r="68" spans="1:1" ht="33.75" x14ac:dyDescent="0.2">
      <c r="A68" s="179" t="s">
        <v>233</v>
      </c>
    </row>
    <row r="69" spans="1:1" ht="42" x14ac:dyDescent="0.2">
      <c r="A69" s="113" t="s">
        <v>99</v>
      </c>
    </row>
    <row r="70" spans="1:1" ht="21" x14ac:dyDescent="0.2">
      <c r="A70" s="140" t="s">
        <v>95</v>
      </c>
    </row>
    <row r="71" spans="1:1" ht="42.75" x14ac:dyDescent="0.2">
      <c r="A71" s="108" t="s">
        <v>96</v>
      </c>
    </row>
    <row r="72" spans="1:1" ht="21" x14ac:dyDescent="0.2">
      <c r="A72" s="66" t="s">
        <v>97</v>
      </c>
    </row>
    <row r="73" spans="1:1" x14ac:dyDescent="0.2">
      <c r="A73" s="68"/>
    </row>
    <row r="74" spans="1:1" x14ac:dyDescent="0.2">
      <c r="A74" s="69" t="s">
        <v>70</v>
      </c>
    </row>
    <row r="75" spans="1:1" ht="24" x14ac:dyDescent="0.2">
      <c r="A75" s="70" t="s">
        <v>76</v>
      </c>
    </row>
    <row r="76" spans="1:1" ht="24" x14ac:dyDescent="0.2">
      <c r="A76" s="70" t="s">
        <v>77</v>
      </c>
    </row>
    <row r="77" spans="1:1" x14ac:dyDescent="0.2">
      <c r="A77" s="67"/>
    </row>
  </sheetData>
  <mergeCells count="1">
    <mergeCell ref="A1:A3"/>
  </mergeCells>
  <pageMargins left="0.7" right="0.7" top="0.75" bottom="0.75" header="0.3" footer="0.3"/>
  <pageSetup paperSize="9" orientation="portrait" horizontalDpi="4294967295" verticalDpi="4294967295"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78"/>
  <sheetViews>
    <sheetView zoomScale="90" zoomScaleNormal="90" workbookViewId="0">
      <selection activeCell="B1" sqref="B1:B1048576"/>
    </sheetView>
  </sheetViews>
  <sheetFormatPr defaultColWidth="8.7109375" defaultRowHeight="12.75" x14ac:dyDescent="0.2"/>
  <cols>
    <col min="1" max="1" width="82.5703125" style="55" customWidth="1"/>
    <col min="2" max="2" width="9.7109375" style="55" bestFit="1" customWidth="1"/>
    <col min="3" max="16384" width="8.7109375" style="55"/>
  </cols>
  <sheetData>
    <row r="1" spans="1:2" x14ac:dyDescent="0.2">
      <c r="A1" s="228" t="s">
        <v>82</v>
      </c>
    </row>
    <row r="2" spans="1:2" x14ac:dyDescent="0.2">
      <c r="A2" s="228"/>
    </row>
    <row r="3" spans="1:2" x14ac:dyDescent="0.2">
      <c r="A3" s="228"/>
    </row>
    <row r="4" spans="1:2" ht="21.75" customHeight="1" x14ac:dyDescent="0.2">
      <c r="A4" s="122" t="s">
        <v>112</v>
      </c>
    </row>
    <row r="5" spans="1:2" s="52" customFormat="1" ht="32.1" customHeight="1" x14ac:dyDescent="0.2">
      <c r="A5" s="98" t="s">
        <v>64</v>
      </c>
      <c r="B5" s="101" t="e">
        <f>'C завтраками| Bed and breakfast'!#REF!</f>
        <v>#REF!</v>
      </c>
    </row>
    <row r="6" spans="1:2" s="53" customFormat="1" ht="21.95" customHeight="1" x14ac:dyDescent="0.2">
      <c r="A6" s="98"/>
      <c r="B6" s="101" t="e">
        <f>'C завтраками| Bed and breakfast'!#REF!</f>
        <v>#REF!</v>
      </c>
    </row>
    <row r="7" spans="1:2" s="53" customFormat="1" ht="12" x14ac:dyDescent="0.2">
      <c r="A7" s="42" t="s">
        <v>83</v>
      </c>
      <c r="B7" s="87"/>
    </row>
    <row r="8" spans="1:2" s="53" customFormat="1" ht="12" x14ac:dyDescent="0.2">
      <c r="A8" s="88">
        <v>1</v>
      </c>
      <c r="B8" s="42" t="e">
        <f>'C завтраками| Bed and breakfast'!#REF!*0.9</f>
        <v>#REF!</v>
      </c>
    </row>
    <row r="9" spans="1:2" s="53" customFormat="1" ht="12" x14ac:dyDescent="0.2">
      <c r="A9" s="88">
        <v>2</v>
      </c>
      <c r="B9" s="42" t="e">
        <f>'C завтраками| Bed and breakfast'!#REF!*0.9</f>
        <v>#REF!</v>
      </c>
    </row>
    <row r="10" spans="1:2" s="53" customFormat="1" ht="12" x14ac:dyDescent="0.2">
      <c r="A10" s="42" t="s">
        <v>234</v>
      </c>
      <c r="B10" s="42"/>
    </row>
    <row r="11" spans="1:2" s="53" customFormat="1" ht="12" x14ac:dyDescent="0.2">
      <c r="A11" s="180">
        <v>1</v>
      </c>
      <c r="B11" s="42" t="e">
        <f>'C завтраками| Bed and breakfast'!#REF!*0.9</f>
        <v>#REF!</v>
      </c>
    </row>
    <row r="12" spans="1:2" s="53" customFormat="1" ht="12" x14ac:dyDescent="0.2">
      <c r="A12" s="180">
        <v>2</v>
      </c>
      <c r="B12" s="42" t="e">
        <f>'C завтраками| Bed and breakfast'!#REF!*0.9</f>
        <v>#REF!</v>
      </c>
    </row>
    <row r="13" spans="1:2" s="53" customFormat="1" ht="12" x14ac:dyDescent="0.2">
      <c r="A13" s="42" t="s">
        <v>84</v>
      </c>
      <c r="B13" s="42"/>
    </row>
    <row r="14" spans="1:2" s="53" customFormat="1" ht="12" x14ac:dyDescent="0.2">
      <c r="A14" s="88">
        <f>A8</f>
        <v>1</v>
      </c>
      <c r="B14" s="42" t="e">
        <f>'C завтраками| Bed and breakfast'!#REF!*0.9</f>
        <v>#REF!</v>
      </c>
    </row>
    <row r="15" spans="1:2" s="53" customFormat="1" ht="12" x14ac:dyDescent="0.2">
      <c r="A15" s="88">
        <f>A9</f>
        <v>2</v>
      </c>
      <c r="B15" s="42" t="e">
        <f>'C завтраками| Bed and breakfast'!#REF!*0.9</f>
        <v>#REF!</v>
      </c>
    </row>
    <row r="16" spans="1:2" s="53" customFormat="1" ht="12" x14ac:dyDescent="0.2">
      <c r="A16" s="42" t="s">
        <v>85</v>
      </c>
      <c r="B16" s="42"/>
    </row>
    <row r="17" spans="1:2" s="53" customFormat="1" ht="12" x14ac:dyDescent="0.2">
      <c r="A17" s="88">
        <f>A8</f>
        <v>1</v>
      </c>
      <c r="B17" s="42" t="e">
        <f>'C завтраками| Bed and breakfast'!#REF!*0.9</f>
        <v>#REF!</v>
      </c>
    </row>
    <row r="18" spans="1:2" s="53" customFormat="1" ht="12" x14ac:dyDescent="0.2">
      <c r="A18" s="88">
        <f>A9</f>
        <v>2</v>
      </c>
      <c r="B18" s="42" t="e">
        <f>'C завтраками| Bed and breakfast'!#REF!*0.9</f>
        <v>#REF!</v>
      </c>
    </row>
    <row r="19" spans="1:2" s="53" customFormat="1" ht="12" x14ac:dyDescent="0.2">
      <c r="A19" s="42" t="s">
        <v>86</v>
      </c>
      <c r="B19" s="42"/>
    </row>
    <row r="20" spans="1:2" s="53" customFormat="1" ht="12" x14ac:dyDescent="0.2">
      <c r="A20" s="88">
        <f>A8</f>
        <v>1</v>
      </c>
      <c r="B20" s="42" t="e">
        <f>'C завтраками| Bed and breakfast'!#REF!*0.9</f>
        <v>#REF!</v>
      </c>
    </row>
    <row r="21" spans="1:2" s="53" customFormat="1" ht="12" x14ac:dyDescent="0.2">
      <c r="A21" s="88">
        <f>A9</f>
        <v>2</v>
      </c>
      <c r="B21" s="42" t="e">
        <f>'C завтраками| Bed and breakfast'!#REF!*0.9</f>
        <v>#REF!</v>
      </c>
    </row>
    <row r="22" spans="1:2" s="53" customFormat="1" ht="12" x14ac:dyDescent="0.2">
      <c r="A22" s="42" t="s">
        <v>87</v>
      </c>
      <c r="B22" s="42"/>
    </row>
    <row r="23" spans="1:2" s="53" customFormat="1" ht="12" x14ac:dyDescent="0.2">
      <c r="A23" s="88" t="s">
        <v>88</v>
      </c>
      <c r="B23" s="42" t="e">
        <f>'C завтраками| Bed and breakfast'!#REF!*0.9</f>
        <v>#REF!</v>
      </c>
    </row>
    <row r="24" spans="1:2" s="53" customFormat="1" ht="12" x14ac:dyDescent="0.2">
      <c r="A24" s="116"/>
      <c r="B24" s="4"/>
    </row>
    <row r="25" spans="1:2" s="53" customFormat="1" ht="12" x14ac:dyDescent="0.2">
      <c r="A25" s="89"/>
      <c r="B25" s="89"/>
    </row>
    <row r="26" spans="1:2" s="48" customFormat="1" ht="22.5" customHeight="1" x14ac:dyDescent="0.2">
      <c r="A26" s="111" t="s">
        <v>100</v>
      </c>
      <c r="B26" s="101" t="e">
        <f t="shared" ref="B26" si="0">B5</f>
        <v>#REF!</v>
      </c>
    </row>
    <row r="27" spans="1:2" s="48" customFormat="1" ht="25.5" customHeight="1" x14ac:dyDescent="0.2">
      <c r="A27" s="90" t="s">
        <v>64</v>
      </c>
      <c r="B27" s="102" t="e">
        <f t="shared" ref="B27" si="1">B6</f>
        <v>#REF!</v>
      </c>
    </row>
    <row r="28" spans="1:2" s="44" customFormat="1" ht="12" x14ac:dyDescent="0.2">
      <c r="A28" s="42" t="s">
        <v>83</v>
      </c>
      <c r="B28" s="87"/>
    </row>
    <row r="29" spans="1:2" s="50" customFormat="1" ht="12" x14ac:dyDescent="0.2">
      <c r="A29" s="88">
        <v>1</v>
      </c>
      <c r="B29" s="94" t="e">
        <f t="shared" ref="B29" si="2">ROUNDUP(B8*0.87,)</f>
        <v>#REF!</v>
      </c>
    </row>
    <row r="30" spans="1:2" s="50" customFormat="1" ht="12" x14ac:dyDescent="0.2">
      <c r="A30" s="88">
        <v>2</v>
      </c>
      <c r="B30" s="94" t="e">
        <f t="shared" ref="B30" si="3">ROUNDUP(B9*0.87,)</f>
        <v>#REF!</v>
      </c>
    </row>
    <row r="31" spans="1:2" s="50" customFormat="1" ht="12" x14ac:dyDescent="0.2">
      <c r="A31" s="42" t="s">
        <v>234</v>
      </c>
      <c r="B31" s="94"/>
    </row>
    <row r="32" spans="1:2" s="50" customFormat="1" ht="12" x14ac:dyDescent="0.2">
      <c r="A32" s="180">
        <v>1</v>
      </c>
      <c r="B32" s="94" t="e">
        <f t="shared" ref="B32" si="4">ROUNDUP(B11*0.87,)</f>
        <v>#REF!</v>
      </c>
    </row>
    <row r="33" spans="1:2" s="50" customFormat="1" ht="12" x14ac:dyDescent="0.2">
      <c r="A33" s="180">
        <v>2</v>
      </c>
      <c r="B33" s="94" t="e">
        <f t="shared" ref="B33" si="5">ROUNDUP(B12*0.87,)</f>
        <v>#REF!</v>
      </c>
    </row>
    <row r="34" spans="1:2" s="50" customFormat="1" ht="12" x14ac:dyDescent="0.2">
      <c r="A34" s="42" t="s">
        <v>84</v>
      </c>
      <c r="B34" s="94"/>
    </row>
    <row r="35" spans="1:2" s="50" customFormat="1" ht="12" x14ac:dyDescent="0.2">
      <c r="A35" s="88">
        <f>A29</f>
        <v>1</v>
      </c>
      <c r="B35" s="94" t="e">
        <f t="shared" ref="B35" si="6">ROUNDUP(B14*0.87,)</f>
        <v>#REF!</v>
      </c>
    </row>
    <row r="36" spans="1:2" s="50" customFormat="1" ht="12" x14ac:dyDescent="0.2">
      <c r="A36" s="88">
        <f>A30</f>
        <v>2</v>
      </c>
      <c r="B36" s="94" t="e">
        <f t="shared" ref="B36" si="7">ROUNDUP(B15*0.87,)</f>
        <v>#REF!</v>
      </c>
    </row>
    <row r="37" spans="1:2" s="50" customFormat="1" ht="12" x14ac:dyDescent="0.2">
      <c r="A37" s="42" t="s">
        <v>85</v>
      </c>
      <c r="B37" s="94"/>
    </row>
    <row r="38" spans="1:2" s="50" customFormat="1" ht="12" x14ac:dyDescent="0.2">
      <c r="A38" s="88">
        <f>A29</f>
        <v>1</v>
      </c>
      <c r="B38" s="94" t="e">
        <f t="shared" ref="B38" si="8">ROUNDUP(B17*0.87,)</f>
        <v>#REF!</v>
      </c>
    </row>
    <row r="39" spans="1:2" s="50" customFormat="1" ht="12" x14ac:dyDescent="0.2">
      <c r="A39" s="88">
        <f>A30</f>
        <v>2</v>
      </c>
      <c r="B39" s="94" t="e">
        <f t="shared" ref="B39" si="9">ROUNDUP(B18*0.87,)</f>
        <v>#REF!</v>
      </c>
    </row>
    <row r="40" spans="1:2" s="50" customFormat="1" ht="12" x14ac:dyDescent="0.2">
      <c r="A40" s="42" t="s">
        <v>86</v>
      </c>
      <c r="B40" s="94"/>
    </row>
    <row r="41" spans="1:2" s="50" customFormat="1" ht="12" x14ac:dyDescent="0.2">
      <c r="A41" s="88">
        <f>A29</f>
        <v>1</v>
      </c>
      <c r="B41" s="94" t="e">
        <f t="shared" ref="B41" si="10">ROUNDUP(B20*0.87,)</f>
        <v>#REF!</v>
      </c>
    </row>
    <row r="42" spans="1:2" s="50" customFormat="1" ht="12" x14ac:dyDescent="0.2">
      <c r="A42" s="88">
        <f>A30</f>
        <v>2</v>
      </c>
      <c r="B42" s="94" t="e">
        <f t="shared" ref="B42" si="11">ROUNDUP(B21*0.87,)</f>
        <v>#REF!</v>
      </c>
    </row>
    <row r="43" spans="1:2" s="50" customFormat="1" ht="12" x14ac:dyDescent="0.2">
      <c r="A43" s="42" t="s">
        <v>87</v>
      </c>
      <c r="B43" s="94"/>
    </row>
    <row r="44" spans="1:2" s="50" customFormat="1" ht="10.35" customHeight="1" x14ac:dyDescent="0.2">
      <c r="A44" s="88" t="s">
        <v>88</v>
      </c>
      <c r="B44" s="94" t="e">
        <f t="shared" ref="B44" si="12">ROUNDUP(B23*0.87,)</f>
        <v>#REF!</v>
      </c>
    </row>
    <row r="45" spans="1:2" s="50" customFormat="1" ht="10.35" customHeight="1" x14ac:dyDescent="0.2">
      <c r="A45" s="116"/>
    </row>
    <row r="46" spans="1:2" ht="155.44999999999999" customHeight="1" x14ac:dyDescent="0.2">
      <c r="A46" s="156" t="s">
        <v>228</v>
      </c>
    </row>
    <row r="47" spans="1:2" x14ac:dyDescent="0.2">
      <c r="A47" s="144" t="s">
        <v>71</v>
      </c>
    </row>
    <row r="48" spans="1:2" x14ac:dyDescent="0.2">
      <c r="A48" s="61" t="s">
        <v>224</v>
      </c>
    </row>
    <row r="49" spans="1:1" x14ac:dyDescent="0.2">
      <c r="A49" s="61" t="s">
        <v>225</v>
      </c>
    </row>
    <row r="50" spans="1:1" x14ac:dyDescent="0.2">
      <c r="A50" s="62"/>
    </row>
    <row r="51" spans="1:1" x14ac:dyDescent="0.2">
      <c r="A51" s="144" t="s">
        <v>66</v>
      </c>
    </row>
    <row r="53" spans="1:1" x14ac:dyDescent="0.2">
      <c r="A53" s="63" t="s">
        <v>78</v>
      </c>
    </row>
    <row r="54" spans="1:1" x14ac:dyDescent="0.2">
      <c r="A54" s="43" t="s">
        <v>67</v>
      </c>
    </row>
    <row r="55" spans="1:1" x14ac:dyDescent="0.2">
      <c r="A55" s="43" t="s">
        <v>89</v>
      </c>
    </row>
    <row r="56" spans="1:1" x14ac:dyDescent="0.2">
      <c r="A56" s="43" t="s">
        <v>68</v>
      </c>
    </row>
    <row r="57" spans="1:1" ht="25.9" customHeight="1" x14ac:dyDescent="0.2">
      <c r="A57" s="46" t="s">
        <v>69</v>
      </c>
    </row>
    <row r="58" spans="1:1" x14ac:dyDescent="0.2">
      <c r="A58" s="159" t="s">
        <v>162</v>
      </c>
    </row>
    <row r="59" spans="1:1" ht="24" x14ac:dyDescent="0.2">
      <c r="A59" s="46" t="s">
        <v>116</v>
      </c>
    </row>
    <row r="60" spans="1:1" x14ac:dyDescent="0.2">
      <c r="A60" s="59"/>
    </row>
    <row r="61" spans="1:1" ht="25.5" x14ac:dyDescent="0.2">
      <c r="A61" s="157" t="s">
        <v>168</v>
      </c>
    </row>
    <row r="62" spans="1:1" ht="45" x14ac:dyDescent="0.2">
      <c r="A62" s="179" t="s">
        <v>226</v>
      </c>
    </row>
    <row r="63" spans="1:1" ht="32.450000000000003" customHeight="1" x14ac:dyDescent="0.2">
      <c r="A63" s="179" t="s">
        <v>227</v>
      </c>
    </row>
    <row r="64" spans="1:1" ht="22.5" x14ac:dyDescent="0.2">
      <c r="A64" s="179" t="s">
        <v>229</v>
      </c>
    </row>
    <row r="65" spans="1:1" ht="22.5" x14ac:dyDescent="0.2">
      <c r="A65" s="179" t="s">
        <v>230</v>
      </c>
    </row>
    <row r="66" spans="1:1" ht="22.5" x14ac:dyDescent="0.2">
      <c r="A66" s="179" t="s">
        <v>231</v>
      </c>
    </row>
    <row r="67" spans="1:1" ht="33.75" x14ac:dyDescent="0.2">
      <c r="A67" s="179" t="s">
        <v>232</v>
      </c>
    </row>
    <row r="68" spans="1:1" ht="33.75" x14ac:dyDescent="0.2">
      <c r="A68" s="179" t="s">
        <v>233</v>
      </c>
    </row>
    <row r="69" spans="1:1" ht="42" x14ac:dyDescent="0.2">
      <c r="A69" s="113" t="s">
        <v>99</v>
      </c>
    </row>
    <row r="70" spans="1:1" ht="21" x14ac:dyDescent="0.2">
      <c r="A70" s="140" t="s">
        <v>95</v>
      </c>
    </row>
    <row r="71" spans="1:1" ht="42.75" x14ac:dyDescent="0.2">
      <c r="A71" s="108" t="s">
        <v>96</v>
      </c>
    </row>
    <row r="72" spans="1:1" ht="21" x14ac:dyDescent="0.2">
      <c r="A72" s="66" t="s">
        <v>97</v>
      </c>
    </row>
    <row r="73" spans="1:1" x14ac:dyDescent="0.2">
      <c r="A73" s="68"/>
    </row>
    <row r="74" spans="1:1" x14ac:dyDescent="0.2">
      <c r="A74" s="69" t="s">
        <v>70</v>
      </c>
    </row>
    <row r="75" spans="1:1" ht="24" x14ac:dyDescent="0.2">
      <c r="A75" s="70" t="s">
        <v>76</v>
      </c>
    </row>
    <row r="76" spans="1:1" ht="24" x14ac:dyDescent="0.2">
      <c r="A76" s="70" t="s">
        <v>77</v>
      </c>
    </row>
    <row r="77" spans="1:1" x14ac:dyDescent="0.2">
      <c r="A77" s="70"/>
    </row>
    <row r="78" spans="1:1" x14ac:dyDescent="0.2">
      <c r="A78" s="67"/>
    </row>
  </sheetData>
  <mergeCells count="1">
    <mergeCell ref="A1:A3"/>
  </mergeCells>
  <pageMargins left="0.7" right="0.7" top="0.75" bottom="0.75" header="0.3" footer="0.3"/>
  <pageSetup paperSize="9" orientation="portrait" horizontalDpi="4294967295" verticalDpi="4294967295"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58"/>
  <sheetViews>
    <sheetView zoomScale="90" zoomScaleNormal="90" workbookViewId="0">
      <selection activeCell="B1" sqref="B1:B1048576"/>
    </sheetView>
  </sheetViews>
  <sheetFormatPr defaultColWidth="8.7109375" defaultRowHeight="12.75" x14ac:dyDescent="0.2"/>
  <cols>
    <col min="1" max="1" width="82.5703125" style="55" customWidth="1"/>
    <col min="2" max="2" width="9.7109375" style="55" bestFit="1" customWidth="1"/>
    <col min="3" max="16384" width="8.7109375" style="55"/>
  </cols>
  <sheetData>
    <row r="1" spans="1:2" x14ac:dyDescent="0.2">
      <c r="A1" s="228" t="s">
        <v>82</v>
      </c>
    </row>
    <row r="2" spans="1:2" x14ac:dyDescent="0.2">
      <c r="A2" s="228"/>
    </row>
    <row r="3" spans="1:2" x14ac:dyDescent="0.2">
      <c r="A3" s="228"/>
    </row>
    <row r="4" spans="1:2" ht="21.75" customHeight="1" x14ac:dyDescent="0.2">
      <c r="A4" s="122" t="s">
        <v>112</v>
      </c>
    </row>
    <row r="5" spans="1:2" s="52" customFormat="1" ht="32.1" customHeight="1" x14ac:dyDescent="0.2">
      <c r="A5" s="98" t="s">
        <v>64</v>
      </c>
      <c r="B5" s="101" t="e">
        <f>'C завтраками| Bed and breakfast'!#REF!</f>
        <v>#REF!</v>
      </c>
    </row>
    <row r="6" spans="1:2" s="53" customFormat="1" ht="21.95" customHeight="1" x14ac:dyDescent="0.2">
      <c r="A6" s="98"/>
      <c r="B6" s="101" t="e">
        <f>'C завтраками| Bed and breakfast'!#REF!</f>
        <v>#REF!</v>
      </c>
    </row>
    <row r="7" spans="1:2" s="53" customFormat="1" ht="12" x14ac:dyDescent="0.2">
      <c r="A7" s="42" t="s">
        <v>83</v>
      </c>
      <c r="B7" s="87"/>
    </row>
    <row r="8" spans="1:2" s="53" customFormat="1" ht="12" x14ac:dyDescent="0.2">
      <c r="A8" s="88">
        <v>1</v>
      </c>
      <c r="B8" s="42" t="e">
        <f>'C завтраками| Bed and breakfast'!#REF!*0.9</f>
        <v>#REF!</v>
      </c>
    </row>
    <row r="9" spans="1:2" s="53" customFormat="1" ht="12" x14ac:dyDescent="0.2">
      <c r="A9" s="88">
        <v>2</v>
      </c>
      <c r="B9" s="42" t="e">
        <f>'C завтраками| Bed and breakfast'!#REF!*0.9</f>
        <v>#REF!</v>
      </c>
    </row>
    <row r="10" spans="1:2" s="53" customFormat="1" ht="12" x14ac:dyDescent="0.2">
      <c r="A10" s="42" t="s">
        <v>234</v>
      </c>
      <c r="B10" s="42"/>
    </row>
    <row r="11" spans="1:2" s="53" customFormat="1" ht="12" x14ac:dyDescent="0.2">
      <c r="A11" s="180">
        <v>1</v>
      </c>
      <c r="B11" s="42" t="e">
        <f>'C завтраками| Bed and breakfast'!#REF!*0.9</f>
        <v>#REF!</v>
      </c>
    </row>
    <row r="12" spans="1:2" s="53" customFormat="1" ht="12" x14ac:dyDescent="0.2">
      <c r="A12" s="180">
        <v>2</v>
      </c>
      <c r="B12" s="42" t="e">
        <f>'C завтраками| Bed and breakfast'!#REF!*0.9</f>
        <v>#REF!</v>
      </c>
    </row>
    <row r="13" spans="1:2" s="53" customFormat="1" ht="12" x14ac:dyDescent="0.2">
      <c r="A13" s="42" t="s">
        <v>84</v>
      </c>
      <c r="B13" s="42"/>
    </row>
    <row r="14" spans="1:2" s="53" customFormat="1" ht="12" x14ac:dyDescent="0.2">
      <c r="A14" s="88">
        <f>A8</f>
        <v>1</v>
      </c>
      <c r="B14" s="42" t="e">
        <f>'C завтраками| Bed and breakfast'!#REF!*0.9</f>
        <v>#REF!</v>
      </c>
    </row>
    <row r="15" spans="1:2" s="53" customFormat="1" ht="12" x14ac:dyDescent="0.2">
      <c r="A15" s="88">
        <f>A9</f>
        <v>2</v>
      </c>
      <c r="B15" s="42" t="e">
        <f>'C завтраками| Bed and breakfast'!#REF!*0.9</f>
        <v>#REF!</v>
      </c>
    </row>
    <row r="16" spans="1:2" s="53" customFormat="1" ht="12" x14ac:dyDescent="0.2">
      <c r="A16" s="42" t="s">
        <v>85</v>
      </c>
      <c r="B16" s="42"/>
    </row>
    <row r="17" spans="1:2" s="53" customFormat="1" ht="12" x14ac:dyDescent="0.2">
      <c r="A17" s="88">
        <f>A8</f>
        <v>1</v>
      </c>
      <c r="B17" s="42" t="e">
        <f>'C завтраками| Bed and breakfast'!#REF!*0.9</f>
        <v>#REF!</v>
      </c>
    </row>
    <row r="18" spans="1:2" s="53" customFormat="1" ht="12" x14ac:dyDescent="0.2">
      <c r="A18" s="88">
        <f>A9</f>
        <v>2</v>
      </c>
      <c r="B18" s="42" t="e">
        <f>'C завтраками| Bed and breakfast'!#REF!*0.9</f>
        <v>#REF!</v>
      </c>
    </row>
    <row r="19" spans="1:2" s="53" customFormat="1" ht="12" x14ac:dyDescent="0.2">
      <c r="A19" s="42" t="s">
        <v>86</v>
      </c>
      <c r="B19" s="42"/>
    </row>
    <row r="20" spans="1:2" s="53" customFormat="1" ht="12" x14ac:dyDescent="0.2">
      <c r="A20" s="88">
        <f>A8</f>
        <v>1</v>
      </c>
      <c r="B20" s="42" t="e">
        <f>'C завтраками| Bed and breakfast'!#REF!*0.9</f>
        <v>#REF!</v>
      </c>
    </row>
    <row r="21" spans="1:2" s="53" customFormat="1" ht="12" x14ac:dyDescent="0.2">
      <c r="A21" s="88">
        <f>A9</f>
        <v>2</v>
      </c>
      <c r="B21" s="42" t="e">
        <f>'C завтраками| Bed and breakfast'!#REF!*0.9</f>
        <v>#REF!</v>
      </c>
    </row>
    <row r="22" spans="1:2" s="53" customFormat="1" ht="12" x14ac:dyDescent="0.2">
      <c r="A22" s="42" t="s">
        <v>87</v>
      </c>
      <c r="B22" s="42"/>
    </row>
    <row r="23" spans="1:2" s="53" customFormat="1" ht="12" x14ac:dyDescent="0.2">
      <c r="A23" s="88" t="s">
        <v>88</v>
      </c>
      <c r="B23" s="42" t="e">
        <f>'C завтраками| Bed and breakfast'!#REF!*0.9</f>
        <v>#REF!</v>
      </c>
    </row>
    <row r="24" spans="1:2" s="53" customFormat="1" ht="12" x14ac:dyDescent="0.2">
      <c r="A24" s="116"/>
    </row>
    <row r="25" spans="1:2" s="53" customFormat="1" ht="12" x14ac:dyDescent="0.2">
      <c r="A25" s="89"/>
    </row>
    <row r="26" spans="1:2" ht="155.44999999999999" customHeight="1" x14ac:dyDescent="0.2">
      <c r="A26" s="156" t="s">
        <v>228</v>
      </c>
    </row>
    <row r="27" spans="1:2" x14ac:dyDescent="0.2">
      <c r="A27" s="144" t="s">
        <v>71</v>
      </c>
    </row>
    <row r="28" spans="1:2" x14ac:dyDescent="0.2">
      <c r="A28" s="61" t="s">
        <v>224</v>
      </c>
    </row>
    <row r="29" spans="1:2" x14ac:dyDescent="0.2">
      <c r="A29" s="61" t="s">
        <v>225</v>
      </c>
    </row>
    <row r="30" spans="1:2" x14ac:dyDescent="0.2">
      <c r="A30" s="62"/>
    </row>
    <row r="31" spans="1:2" x14ac:dyDescent="0.2">
      <c r="A31" s="144" t="s">
        <v>66</v>
      </c>
    </row>
    <row r="33" spans="1:1" x14ac:dyDescent="0.2">
      <c r="A33" s="63" t="s">
        <v>78</v>
      </c>
    </row>
    <row r="34" spans="1:1" x14ac:dyDescent="0.2">
      <c r="A34" s="43" t="s">
        <v>67</v>
      </c>
    </row>
    <row r="35" spans="1:1" x14ac:dyDescent="0.2">
      <c r="A35" s="43" t="s">
        <v>89</v>
      </c>
    </row>
    <row r="36" spans="1:1" x14ac:dyDescent="0.2">
      <c r="A36" s="43" t="s">
        <v>68</v>
      </c>
    </row>
    <row r="37" spans="1:1" ht="25.9" customHeight="1" x14ac:dyDescent="0.2">
      <c r="A37" s="46" t="s">
        <v>69</v>
      </c>
    </row>
    <row r="38" spans="1:1" x14ac:dyDescent="0.2">
      <c r="A38" s="159" t="s">
        <v>162</v>
      </c>
    </row>
    <row r="39" spans="1:1" ht="24" x14ac:dyDescent="0.2">
      <c r="A39" s="46" t="s">
        <v>116</v>
      </c>
    </row>
    <row r="40" spans="1:1" x14ac:dyDescent="0.2">
      <c r="A40" s="59"/>
    </row>
    <row r="41" spans="1:1" ht="25.5" x14ac:dyDescent="0.2">
      <c r="A41" s="157" t="s">
        <v>168</v>
      </c>
    </row>
    <row r="42" spans="1:1" ht="45" x14ac:dyDescent="0.2">
      <c r="A42" s="179" t="s">
        <v>226</v>
      </c>
    </row>
    <row r="43" spans="1:1" ht="32.450000000000003" customHeight="1" x14ac:dyDescent="0.2">
      <c r="A43" s="179" t="s">
        <v>227</v>
      </c>
    </row>
    <row r="44" spans="1:1" ht="22.5" x14ac:dyDescent="0.2">
      <c r="A44" s="179" t="s">
        <v>229</v>
      </c>
    </row>
    <row r="45" spans="1:1" ht="22.5" x14ac:dyDescent="0.2">
      <c r="A45" s="179" t="s">
        <v>230</v>
      </c>
    </row>
    <row r="46" spans="1:1" ht="22.5" x14ac:dyDescent="0.2">
      <c r="A46" s="179" t="s">
        <v>231</v>
      </c>
    </row>
    <row r="47" spans="1:1" ht="33.75" x14ac:dyDescent="0.2">
      <c r="A47" s="179" t="s">
        <v>232</v>
      </c>
    </row>
    <row r="48" spans="1:1" ht="33.75" x14ac:dyDescent="0.2">
      <c r="A48" s="179" t="s">
        <v>233</v>
      </c>
    </row>
    <row r="49" spans="1:1" ht="42" x14ac:dyDescent="0.2">
      <c r="A49" s="113" t="s">
        <v>99</v>
      </c>
    </row>
    <row r="50" spans="1:1" ht="21" x14ac:dyDescent="0.2">
      <c r="A50" s="140" t="s">
        <v>95</v>
      </c>
    </row>
    <row r="51" spans="1:1" ht="42.75" x14ac:dyDescent="0.2">
      <c r="A51" s="108" t="s">
        <v>96</v>
      </c>
    </row>
    <row r="52" spans="1:1" ht="21" x14ac:dyDescent="0.2">
      <c r="A52" s="66" t="s">
        <v>97</v>
      </c>
    </row>
    <row r="53" spans="1:1" x14ac:dyDescent="0.2">
      <c r="A53" s="68"/>
    </row>
    <row r="54" spans="1:1" x14ac:dyDescent="0.2">
      <c r="A54" s="69" t="s">
        <v>70</v>
      </c>
    </row>
    <row r="55" spans="1:1" ht="24" x14ac:dyDescent="0.2">
      <c r="A55" s="70" t="s">
        <v>76</v>
      </c>
    </row>
    <row r="56" spans="1:1" ht="24" x14ac:dyDescent="0.2">
      <c r="A56" s="70" t="s">
        <v>77</v>
      </c>
    </row>
    <row r="57" spans="1:1" x14ac:dyDescent="0.2">
      <c r="A57" s="70"/>
    </row>
    <row r="58" spans="1:1" x14ac:dyDescent="0.2">
      <c r="A58" s="67"/>
    </row>
  </sheetData>
  <mergeCells count="1">
    <mergeCell ref="A1:A3"/>
  </mergeCells>
  <pageMargins left="0.7" right="0.7" top="0.75" bottom="0.75" header="0.3" footer="0.3"/>
  <pageSetup paperSize="9"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sheetPr>
  <dimension ref="A1:ED41"/>
  <sheetViews>
    <sheetView zoomScaleNormal="100" workbookViewId="0">
      <selection activeCell="A56" sqref="A56"/>
    </sheetView>
  </sheetViews>
  <sheetFormatPr defaultColWidth="9" defaultRowHeight="12" x14ac:dyDescent="0.2"/>
  <cols>
    <col min="1" max="1" width="84.5703125" style="48" customWidth="1"/>
    <col min="2" max="16384" width="9" style="48"/>
  </cols>
  <sheetData>
    <row r="1" spans="1:134" s="51" customFormat="1" ht="12" customHeight="1" x14ac:dyDescent="0.2">
      <c r="A1" s="228" t="s">
        <v>82</v>
      </c>
    </row>
    <row r="2" spans="1:134" s="51" customFormat="1" ht="12" customHeight="1" x14ac:dyDescent="0.2">
      <c r="A2" s="228"/>
    </row>
    <row r="3" spans="1:134" ht="18.75" customHeight="1" x14ac:dyDescent="0.2">
      <c r="A3" s="111" t="s">
        <v>100</v>
      </c>
      <c r="B3" s="187">
        <f>'нетто 18'!B24</f>
        <v>46010</v>
      </c>
      <c r="C3" s="187">
        <f>'нетто 18'!C24</f>
        <v>46011</v>
      </c>
      <c r="D3" s="187">
        <f>'нетто 18'!D24</f>
        <v>46012</v>
      </c>
      <c r="E3" s="187">
        <f>'нетто 18'!E24</f>
        <v>46013</v>
      </c>
      <c r="F3" s="187">
        <f>'нетто 18'!F24</f>
        <v>46014</v>
      </c>
      <c r="G3" s="187">
        <f>'нетто 18'!G24</f>
        <v>46015</v>
      </c>
      <c r="H3" s="187">
        <f>'нетто 18'!H24</f>
        <v>46016</v>
      </c>
      <c r="I3" s="187">
        <f>'нетто 18'!I24</f>
        <v>46017</v>
      </c>
      <c r="J3" s="187">
        <f>'нетто 18'!J24</f>
        <v>46018</v>
      </c>
      <c r="K3" s="187">
        <f>'нетто 18'!K24</f>
        <v>46019</v>
      </c>
      <c r="L3" s="187">
        <f>'нетто 18'!L24</f>
        <v>46020</v>
      </c>
      <c r="M3" s="187">
        <f>'нетто 18'!M24</f>
        <v>46021</v>
      </c>
      <c r="N3" s="187">
        <f>'нетто 18'!N24</f>
        <v>46022</v>
      </c>
      <c r="O3" s="187">
        <f>'нетто 18'!O24</f>
        <v>46023</v>
      </c>
      <c r="P3" s="187">
        <f>'нетто 18'!P24</f>
        <v>46024</v>
      </c>
      <c r="Q3" s="187">
        <f>'нетто 18'!Q24</f>
        <v>46025</v>
      </c>
      <c r="R3" s="187">
        <f>'нетто 18'!R24</f>
        <v>46026</v>
      </c>
      <c r="S3" s="187">
        <f>'нетто 18'!S24</f>
        <v>46027</v>
      </c>
      <c r="T3" s="187">
        <f>'нетто 18'!T24</f>
        <v>46028</v>
      </c>
      <c r="U3" s="187">
        <f>'нетто 18'!U24</f>
        <v>46029</v>
      </c>
      <c r="V3" s="187">
        <f>'нетто 18'!V24</f>
        <v>46030</v>
      </c>
      <c r="W3" s="187">
        <f>'нетто 18'!W24</f>
        <v>46031</v>
      </c>
      <c r="X3" s="187">
        <f>'нетто 18'!X24</f>
        <v>46032</v>
      </c>
      <c r="Y3" s="187">
        <f>'нетто 18'!Y24</f>
        <v>46033</v>
      </c>
      <c r="Z3" s="187">
        <f>'нетто 18'!Z24</f>
        <v>46034</v>
      </c>
      <c r="AA3" s="187">
        <f>'нетто 18'!AA24</f>
        <v>46035</v>
      </c>
      <c r="AB3" s="187">
        <f>'нетто 18'!AB24</f>
        <v>46036</v>
      </c>
      <c r="AC3" s="187">
        <f>'нетто 18'!AC24</f>
        <v>46037</v>
      </c>
      <c r="AD3" s="187">
        <f>'нетто 18'!AD24</f>
        <v>46038</v>
      </c>
      <c r="AE3" s="187">
        <f>'нетто 18'!AE24</f>
        <v>46039</v>
      </c>
      <c r="AF3" s="187">
        <f>'нетто 18'!AF24</f>
        <v>46040</v>
      </c>
      <c r="AG3" s="187">
        <f>'нетто 18'!AG24</f>
        <v>46041</v>
      </c>
      <c r="AH3" s="187">
        <f>'нетто 18'!AH24</f>
        <v>46042</v>
      </c>
      <c r="AI3" s="187">
        <f>'нетто 18'!AI24</f>
        <v>46043</v>
      </c>
      <c r="AJ3" s="187">
        <f>'нетто 18'!AJ24</f>
        <v>46044</v>
      </c>
      <c r="AK3" s="187">
        <f>'нетто 18'!AK24</f>
        <v>46045</v>
      </c>
      <c r="AL3" s="187">
        <f>'нетто 18'!AL24</f>
        <v>46046</v>
      </c>
      <c r="AM3" s="187">
        <f>'нетто 18'!AM24</f>
        <v>46047</v>
      </c>
      <c r="AN3" s="187">
        <f>'нетто 18'!AN24</f>
        <v>46048</v>
      </c>
      <c r="AO3" s="187">
        <f>'нетто 18'!AO24</f>
        <v>46049</v>
      </c>
      <c r="AP3" s="187">
        <f>'нетто 18'!AP24</f>
        <v>46050</v>
      </c>
      <c r="AQ3" s="187">
        <f>'нетто 18'!AQ24</f>
        <v>46051</v>
      </c>
      <c r="AR3" s="187">
        <f>'нетто 18'!AR24</f>
        <v>46052</v>
      </c>
      <c r="AS3" s="187">
        <f>'нетто 18'!AS24</f>
        <v>46053</v>
      </c>
      <c r="AT3" s="187">
        <f>'нетто 18'!AT24</f>
        <v>46054</v>
      </c>
      <c r="AU3" s="187">
        <f>'нетто 18'!AU24</f>
        <v>46055</v>
      </c>
      <c r="AV3" s="187">
        <f>'нетто 18'!AV24</f>
        <v>46056</v>
      </c>
      <c r="AW3" s="187">
        <f>'нетто 18'!AW24</f>
        <v>46057</v>
      </c>
      <c r="AX3" s="187">
        <f>'нетто 18'!AX24</f>
        <v>46058</v>
      </c>
      <c r="AY3" s="187">
        <f>'нетто 18'!AY24</f>
        <v>46059</v>
      </c>
      <c r="AZ3" s="187">
        <f>'нетто 18'!AZ24</f>
        <v>46060</v>
      </c>
      <c r="BA3" s="187">
        <f>'нетто 18'!BA24</f>
        <v>46061</v>
      </c>
      <c r="BB3" s="187">
        <f>'нетто 18'!BB24</f>
        <v>46062</v>
      </c>
      <c r="BC3" s="187">
        <f>'нетто 18'!BC24</f>
        <v>46063</v>
      </c>
      <c r="BD3" s="187">
        <f>'нетто 18'!BD24</f>
        <v>46064</v>
      </c>
      <c r="BE3" s="187">
        <f>'нетто 18'!BE24</f>
        <v>46065</v>
      </c>
      <c r="BF3" s="187">
        <f>'нетто 18'!BF24</f>
        <v>46066</v>
      </c>
      <c r="BG3" s="187">
        <f>'нетто 18'!BG24</f>
        <v>46067</v>
      </c>
      <c r="BH3" s="187">
        <f>'нетто 18'!BH24</f>
        <v>46068</v>
      </c>
      <c r="BI3" s="187">
        <f>'нетто 18'!BI24</f>
        <v>46069</v>
      </c>
      <c r="BJ3" s="187">
        <f>'нетто 18'!BJ24</f>
        <v>46070</v>
      </c>
      <c r="BK3" s="187">
        <f>'нетто 18'!BK24</f>
        <v>46071</v>
      </c>
      <c r="BL3" s="187">
        <f>'нетто 18'!BL24</f>
        <v>46072</v>
      </c>
      <c r="BM3" s="187">
        <f>'нетто 18'!BM24</f>
        <v>46073</v>
      </c>
      <c r="BN3" s="187">
        <f>'нетто 18'!BN24</f>
        <v>46074</v>
      </c>
      <c r="BO3" s="187">
        <f>'нетто 18'!BO24</f>
        <v>46075</v>
      </c>
      <c r="BP3" s="187">
        <f>'нетто 18'!BP24</f>
        <v>46076</v>
      </c>
      <c r="BQ3" s="187">
        <f>'нетто 18'!BQ24</f>
        <v>46077</v>
      </c>
      <c r="BR3" s="187">
        <f>'нетто 18'!BR24</f>
        <v>46078</v>
      </c>
      <c r="BS3" s="187">
        <f>'нетто 18'!BS24</f>
        <v>46079</v>
      </c>
      <c r="BT3" s="187">
        <f>'нетто 18'!BT24</f>
        <v>46080</v>
      </c>
      <c r="BU3" s="187">
        <f>'нетто 18'!BU24</f>
        <v>46081</v>
      </c>
      <c r="BV3" s="187">
        <f>'нетто 18'!BV24</f>
        <v>46082</v>
      </c>
      <c r="BW3" s="187">
        <f>'нетто 18'!BW24</f>
        <v>46083</v>
      </c>
      <c r="BX3" s="187">
        <f>'нетто 18'!BX24</f>
        <v>46084</v>
      </c>
      <c r="BY3" s="187">
        <f>'нетто 18'!BY24</f>
        <v>46085</v>
      </c>
      <c r="BZ3" s="187">
        <f>'нетто 18'!BZ24</f>
        <v>46086</v>
      </c>
      <c r="CA3" s="187">
        <f>'нетто 18'!CA24</f>
        <v>46087</v>
      </c>
      <c r="CB3" s="187">
        <f>'нетто 18'!CB24</f>
        <v>46088</v>
      </c>
      <c r="CC3" s="187">
        <f>'нетто 18'!CC24</f>
        <v>46089</v>
      </c>
      <c r="CD3" s="187">
        <f>'нетто 18'!CD24</f>
        <v>46090</v>
      </c>
      <c r="CE3" s="187">
        <f>'нетто 18'!CE24</f>
        <v>46091</v>
      </c>
      <c r="CF3" s="187">
        <f>'нетто 18'!CF24</f>
        <v>46092</v>
      </c>
      <c r="CG3" s="187">
        <f>'нетто 18'!CG24</f>
        <v>46093</v>
      </c>
      <c r="CH3" s="187">
        <f>'нетто 18'!CH24</f>
        <v>46094</v>
      </c>
      <c r="CI3" s="187">
        <f>'нетто 18'!CI24</f>
        <v>46095</v>
      </c>
      <c r="CJ3" s="187">
        <f>'нетто 18'!CJ24</f>
        <v>46096</v>
      </c>
      <c r="CK3" s="187">
        <f>'нетто 18'!CK24</f>
        <v>46097</v>
      </c>
      <c r="CL3" s="187">
        <f>'нетто 18'!CL24</f>
        <v>46098</v>
      </c>
      <c r="CM3" s="187">
        <f>'нетто 18'!CM24</f>
        <v>46099</v>
      </c>
      <c r="CN3" s="187">
        <f>'нетто 18'!CN24</f>
        <v>46100</v>
      </c>
      <c r="CO3" s="187">
        <f>'нетто 18'!CO24</f>
        <v>46101</v>
      </c>
      <c r="CP3" s="187">
        <f>'нетто 18'!CP24</f>
        <v>46102</v>
      </c>
      <c r="CQ3" s="187">
        <f>'нетто 18'!CQ24</f>
        <v>46103</v>
      </c>
      <c r="CR3" s="187">
        <f>'нетто 18'!CR24</f>
        <v>46104</v>
      </c>
      <c r="CS3" s="187">
        <f>'нетто 18'!CS24</f>
        <v>46105</v>
      </c>
      <c r="CT3" s="187">
        <f>'нетто 18'!CT24</f>
        <v>46106</v>
      </c>
      <c r="CU3" s="187">
        <f>'нетто 18'!CU24</f>
        <v>46107</v>
      </c>
      <c r="CV3" s="187">
        <f>'нетто 18'!CV24</f>
        <v>46108</v>
      </c>
      <c r="CW3" s="187">
        <f>'нетто 18'!CW24</f>
        <v>46109</v>
      </c>
      <c r="CX3" s="187">
        <f>'нетто 18'!CX24</f>
        <v>46110</v>
      </c>
      <c r="CY3" s="187">
        <f>'нетто 18'!CY24</f>
        <v>46111</v>
      </c>
      <c r="CZ3" s="187">
        <f>'нетто 18'!CZ24</f>
        <v>46112</v>
      </c>
      <c r="DA3" s="187">
        <f>'нетто 18'!DA24</f>
        <v>46113</v>
      </c>
      <c r="DB3" s="187">
        <f>'нетто 18'!DB24</f>
        <v>46114</v>
      </c>
      <c r="DC3" s="187">
        <f>'нетто 18'!DC24</f>
        <v>46115</v>
      </c>
      <c r="DD3" s="187">
        <f>'нетто 18'!DD24</f>
        <v>46116</v>
      </c>
      <c r="DE3" s="187">
        <f>'нетто 18'!DE24</f>
        <v>46117</v>
      </c>
      <c r="DF3" s="187">
        <f>'нетто 18'!DF24</f>
        <v>46118</v>
      </c>
      <c r="DG3" s="187">
        <f>'нетто 18'!DG24</f>
        <v>46119</v>
      </c>
      <c r="DH3" s="187">
        <f>'нетто 18'!DH24</f>
        <v>46120</v>
      </c>
      <c r="DI3" s="187">
        <f>'нетто 18'!DI24</f>
        <v>46121</v>
      </c>
      <c r="DJ3" s="187">
        <f>'нетто 18'!DJ24</f>
        <v>46122</v>
      </c>
      <c r="DK3" s="187">
        <f>'нетто 18'!DK24</f>
        <v>46123</v>
      </c>
      <c r="DL3" s="187">
        <f>'нетто 18'!DL24</f>
        <v>46124</v>
      </c>
      <c r="DM3" s="187">
        <f>'нетто 18'!DM24</f>
        <v>46125</v>
      </c>
      <c r="DN3" s="187">
        <f>'нетто 18'!DN24</f>
        <v>46126</v>
      </c>
      <c r="DO3" s="187">
        <f>'нетто 18'!DO24</f>
        <v>46127</v>
      </c>
      <c r="DP3" s="187">
        <f>'нетто 18'!DP24</f>
        <v>46128</v>
      </c>
      <c r="DQ3" s="187">
        <f>'нетто 18'!DQ24</f>
        <v>46129</v>
      </c>
      <c r="DR3" s="187">
        <f>'нетто 18'!DR24</f>
        <v>46130</v>
      </c>
      <c r="DS3" s="187">
        <f>'нетто 18'!DS24</f>
        <v>46131</v>
      </c>
      <c r="DT3" s="187">
        <f>'нетто 18'!DT24</f>
        <v>46132</v>
      </c>
      <c r="DU3" s="187">
        <f>'нетто 18'!DU24</f>
        <v>46133</v>
      </c>
      <c r="DV3" s="187">
        <f>'нетто 18'!DV24</f>
        <v>46134</v>
      </c>
      <c r="DW3" s="187">
        <f>'нетто 18'!DW24</f>
        <v>46135</v>
      </c>
      <c r="DX3" s="187">
        <f>'нетто 18'!DX24</f>
        <v>46136</v>
      </c>
      <c r="DY3" s="187">
        <f>'нетто 18'!DY24</f>
        <v>46137</v>
      </c>
      <c r="DZ3" s="187">
        <f>'нетто 18'!DZ24</f>
        <v>46138</v>
      </c>
      <c r="EA3" s="187">
        <f>'нетто 18'!EA24</f>
        <v>46139</v>
      </c>
      <c r="EB3" s="187">
        <f>'нетто 18'!EB24</f>
        <v>46140</v>
      </c>
      <c r="EC3" s="187">
        <f>'нетто 18'!EC24</f>
        <v>46141</v>
      </c>
      <c r="ED3" s="187">
        <f>'нетто 18'!ED24</f>
        <v>46142</v>
      </c>
    </row>
    <row r="4" spans="1:134" ht="17.25" customHeight="1" x14ac:dyDescent="0.2">
      <c r="A4" s="90" t="s">
        <v>64</v>
      </c>
      <c r="B4" s="187">
        <f>'нетто 18'!B25</f>
        <v>46010</v>
      </c>
      <c r="C4" s="187">
        <f>'нетто 18'!C25</f>
        <v>46011</v>
      </c>
      <c r="D4" s="187">
        <f>'нетто 18'!D25</f>
        <v>46012</v>
      </c>
      <c r="E4" s="187">
        <f>'нетто 18'!E25</f>
        <v>46013</v>
      </c>
      <c r="F4" s="187">
        <f>'нетто 18'!F25</f>
        <v>46014</v>
      </c>
      <c r="G4" s="187">
        <f>'нетто 18'!G25</f>
        <v>46015</v>
      </c>
      <c r="H4" s="187">
        <f>'нетто 18'!H25</f>
        <v>46016</v>
      </c>
      <c r="I4" s="187">
        <f>'нетто 18'!I25</f>
        <v>46017</v>
      </c>
      <c r="J4" s="187">
        <f>'нетто 18'!J25</f>
        <v>46018</v>
      </c>
      <c r="K4" s="187">
        <f>'нетто 18'!K25</f>
        <v>46019</v>
      </c>
      <c r="L4" s="187">
        <f>'нетто 18'!L25</f>
        <v>46020</v>
      </c>
      <c r="M4" s="187">
        <f>'нетто 18'!M25</f>
        <v>46021</v>
      </c>
      <c r="N4" s="187">
        <f>'нетто 18'!N25</f>
        <v>46022</v>
      </c>
      <c r="O4" s="187">
        <f>'нетто 18'!O25</f>
        <v>46023</v>
      </c>
      <c r="P4" s="187">
        <f>'нетто 18'!P25</f>
        <v>46024</v>
      </c>
      <c r="Q4" s="187">
        <f>'нетто 18'!Q25</f>
        <v>46025</v>
      </c>
      <c r="R4" s="187">
        <f>'нетто 18'!R25</f>
        <v>46026</v>
      </c>
      <c r="S4" s="187">
        <f>'нетто 18'!S25</f>
        <v>46027</v>
      </c>
      <c r="T4" s="187">
        <f>'нетто 18'!T25</f>
        <v>46028</v>
      </c>
      <c r="U4" s="187">
        <f>'нетто 18'!U25</f>
        <v>46029</v>
      </c>
      <c r="V4" s="187">
        <f>'нетто 18'!V25</f>
        <v>46030</v>
      </c>
      <c r="W4" s="187">
        <f>'нетто 18'!W25</f>
        <v>46031</v>
      </c>
      <c r="X4" s="187">
        <f>'нетто 18'!X25</f>
        <v>46032</v>
      </c>
      <c r="Y4" s="187">
        <f>'нетто 18'!Y25</f>
        <v>46033</v>
      </c>
      <c r="Z4" s="187">
        <f>'нетто 18'!Z25</f>
        <v>46034</v>
      </c>
      <c r="AA4" s="187">
        <f>'нетто 18'!AA25</f>
        <v>46035</v>
      </c>
      <c r="AB4" s="187">
        <f>'нетто 18'!AB25</f>
        <v>46036</v>
      </c>
      <c r="AC4" s="187">
        <f>'нетто 18'!AC25</f>
        <v>46037</v>
      </c>
      <c r="AD4" s="187">
        <f>'нетто 18'!AD25</f>
        <v>46038</v>
      </c>
      <c r="AE4" s="187">
        <f>'нетто 18'!AE25</f>
        <v>46039</v>
      </c>
      <c r="AF4" s="187">
        <f>'нетто 18'!AF25</f>
        <v>46040</v>
      </c>
      <c r="AG4" s="187">
        <f>'нетто 18'!AG25</f>
        <v>46041</v>
      </c>
      <c r="AH4" s="187">
        <f>'нетто 18'!AH25</f>
        <v>46042</v>
      </c>
      <c r="AI4" s="187">
        <f>'нетто 18'!AI25</f>
        <v>46043</v>
      </c>
      <c r="AJ4" s="187">
        <f>'нетто 18'!AJ25</f>
        <v>46044</v>
      </c>
      <c r="AK4" s="187">
        <f>'нетто 18'!AK25</f>
        <v>46045</v>
      </c>
      <c r="AL4" s="187">
        <f>'нетто 18'!AL25</f>
        <v>46046</v>
      </c>
      <c r="AM4" s="187">
        <f>'нетто 18'!AM25</f>
        <v>46047</v>
      </c>
      <c r="AN4" s="187">
        <f>'нетто 18'!AN25</f>
        <v>46048</v>
      </c>
      <c r="AO4" s="187">
        <f>'нетто 18'!AO25</f>
        <v>46049</v>
      </c>
      <c r="AP4" s="187">
        <f>'нетто 18'!AP25</f>
        <v>46050</v>
      </c>
      <c r="AQ4" s="187">
        <f>'нетто 18'!AQ25</f>
        <v>46051</v>
      </c>
      <c r="AR4" s="187">
        <f>'нетто 18'!AR25</f>
        <v>46052</v>
      </c>
      <c r="AS4" s="187">
        <f>'нетто 18'!AS25</f>
        <v>46053</v>
      </c>
      <c r="AT4" s="187">
        <f>'нетто 18'!AT25</f>
        <v>46054</v>
      </c>
      <c r="AU4" s="187">
        <f>'нетто 18'!AU25</f>
        <v>46055</v>
      </c>
      <c r="AV4" s="187">
        <f>'нетто 18'!AV25</f>
        <v>46056</v>
      </c>
      <c r="AW4" s="187">
        <f>'нетто 18'!AW25</f>
        <v>46057</v>
      </c>
      <c r="AX4" s="187">
        <f>'нетто 18'!AX25</f>
        <v>46058</v>
      </c>
      <c r="AY4" s="187">
        <f>'нетто 18'!AY25</f>
        <v>46059</v>
      </c>
      <c r="AZ4" s="187">
        <f>'нетто 18'!AZ25</f>
        <v>46060</v>
      </c>
      <c r="BA4" s="187">
        <f>'нетто 18'!BA25</f>
        <v>46061</v>
      </c>
      <c r="BB4" s="187">
        <f>'нетто 18'!BB25</f>
        <v>46062</v>
      </c>
      <c r="BC4" s="187">
        <f>'нетто 18'!BC25</f>
        <v>46063</v>
      </c>
      <c r="BD4" s="187">
        <f>'нетто 18'!BD25</f>
        <v>46064</v>
      </c>
      <c r="BE4" s="187">
        <f>'нетто 18'!BE25</f>
        <v>46065</v>
      </c>
      <c r="BF4" s="187">
        <f>'нетто 18'!BF25</f>
        <v>46066</v>
      </c>
      <c r="BG4" s="187">
        <f>'нетто 18'!BG25</f>
        <v>46067</v>
      </c>
      <c r="BH4" s="187">
        <f>'нетто 18'!BH25</f>
        <v>46068</v>
      </c>
      <c r="BI4" s="187">
        <f>'нетто 18'!BI25</f>
        <v>46069</v>
      </c>
      <c r="BJ4" s="187">
        <f>'нетто 18'!BJ25</f>
        <v>46070</v>
      </c>
      <c r="BK4" s="187">
        <f>'нетто 18'!BK25</f>
        <v>46071</v>
      </c>
      <c r="BL4" s="187">
        <f>'нетто 18'!BL25</f>
        <v>46072</v>
      </c>
      <c r="BM4" s="187">
        <f>'нетто 18'!BM25</f>
        <v>46073</v>
      </c>
      <c r="BN4" s="187">
        <f>'нетто 18'!BN25</f>
        <v>46074</v>
      </c>
      <c r="BO4" s="187">
        <f>'нетто 18'!BO25</f>
        <v>46075</v>
      </c>
      <c r="BP4" s="187">
        <f>'нетто 18'!BP25</f>
        <v>46076</v>
      </c>
      <c r="BQ4" s="187">
        <f>'нетто 18'!BQ25</f>
        <v>46077</v>
      </c>
      <c r="BR4" s="187">
        <f>'нетто 18'!BR25</f>
        <v>46078</v>
      </c>
      <c r="BS4" s="187">
        <f>'нетто 18'!BS25</f>
        <v>46079</v>
      </c>
      <c r="BT4" s="187">
        <f>'нетто 18'!BT25</f>
        <v>46080</v>
      </c>
      <c r="BU4" s="187">
        <f>'нетто 18'!BU25</f>
        <v>46081</v>
      </c>
      <c r="BV4" s="187">
        <f>'нетто 18'!BV25</f>
        <v>46082</v>
      </c>
      <c r="BW4" s="187">
        <f>'нетто 18'!BW25</f>
        <v>46083</v>
      </c>
      <c r="BX4" s="187">
        <f>'нетто 18'!BX25</f>
        <v>46084</v>
      </c>
      <c r="BY4" s="187">
        <f>'нетто 18'!BY25</f>
        <v>46085</v>
      </c>
      <c r="BZ4" s="187">
        <f>'нетто 18'!BZ25</f>
        <v>46086</v>
      </c>
      <c r="CA4" s="187">
        <f>'нетто 18'!CA25</f>
        <v>46087</v>
      </c>
      <c r="CB4" s="187">
        <f>'нетто 18'!CB25</f>
        <v>46088</v>
      </c>
      <c r="CC4" s="187">
        <f>'нетто 18'!CC25</f>
        <v>46089</v>
      </c>
      <c r="CD4" s="187">
        <f>'нетто 18'!CD25</f>
        <v>46090</v>
      </c>
      <c r="CE4" s="187">
        <f>'нетто 18'!CE25</f>
        <v>46091</v>
      </c>
      <c r="CF4" s="187">
        <f>'нетто 18'!CF25</f>
        <v>46092</v>
      </c>
      <c r="CG4" s="187">
        <f>'нетто 18'!CG25</f>
        <v>46093</v>
      </c>
      <c r="CH4" s="187">
        <f>'нетто 18'!CH25</f>
        <v>46094</v>
      </c>
      <c r="CI4" s="187">
        <f>'нетто 18'!CI25</f>
        <v>46095</v>
      </c>
      <c r="CJ4" s="187">
        <f>'нетто 18'!CJ25</f>
        <v>46096</v>
      </c>
      <c r="CK4" s="187">
        <f>'нетто 18'!CK25</f>
        <v>46097</v>
      </c>
      <c r="CL4" s="187">
        <f>'нетто 18'!CL25</f>
        <v>46098</v>
      </c>
      <c r="CM4" s="187">
        <f>'нетто 18'!CM25</f>
        <v>46099</v>
      </c>
      <c r="CN4" s="187">
        <f>'нетто 18'!CN25</f>
        <v>46100</v>
      </c>
      <c r="CO4" s="187">
        <f>'нетто 18'!CO25</f>
        <v>46101</v>
      </c>
      <c r="CP4" s="187">
        <f>'нетто 18'!CP25</f>
        <v>46102</v>
      </c>
      <c r="CQ4" s="187">
        <f>'нетто 18'!CQ25</f>
        <v>46103</v>
      </c>
      <c r="CR4" s="187">
        <f>'нетто 18'!CR25</f>
        <v>46104</v>
      </c>
      <c r="CS4" s="187">
        <f>'нетто 18'!CS25</f>
        <v>46105</v>
      </c>
      <c r="CT4" s="187">
        <f>'нетто 18'!CT25</f>
        <v>46106</v>
      </c>
      <c r="CU4" s="187">
        <f>'нетто 18'!CU25</f>
        <v>46107</v>
      </c>
      <c r="CV4" s="187">
        <f>'нетто 18'!CV25</f>
        <v>46108</v>
      </c>
      <c r="CW4" s="187">
        <f>'нетто 18'!CW25</f>
        <v>46109</v>
      </c>
      <c r="CX4" s="187">
        <f>'нетто 18'!CX25</f>
        <v>46110</v>
      </c>
      <c r="CY4" s="187">
        <f>'нетто 18'!CY25</f>
        <v>46111</v>
      </c>
      <c r="CZ4" s="187">
        <f>'нетто 18'!CZ25</f>
        <v>46112</v>
      </c>
      <c r="DA4" s="187">
        <f>'нетто 18'!DA25</f>
        <v>46113</v>
      </c>
      <c r="DB4" s="187">
        <f>'нетто 18'!DB25</f>
        <v>46114</v>
      </c>
      <c r="DC4" s="187">
        <f>'нетто 18'!DC25</f>
        <v>46115</v>
      </c>
      <c r="DD4" s="187">
        <f>'нетто 18'!DD25</f>
        <v>46116</v>
      </c>
      <c r="DE4" s="187">
        <f>'нетто 18'!DE25</f>
        <v>46117</v>
      </c>
      <c r="DF4" s="187">
        <f>'нетто 18'!DF25</f>
        <v>46118</v>
      </c>
      <c r="DG4" s="187">
        <f>'нетто 18'!DG25</f>
        <v>46119</v>
      </c>
      <c r="DH4" s="187">
        <f>'нетто 18'!DH25</f>
        <v>46120</v>
      </c>
      <c r="DI4" s="187">
        <f>'нетто 18'!DI25</f>
        <v>46121</v>
      </c>
      <c r="DJ4" s="187">
        <f>'нетто 18'!DJ25</f>
        <v>46122</v>
      </c>
      <c r="DK4" s="187">
        <f>'нетто 18'!DK25</f>
        <v>46123</v>
      </c>
      <c r="DL4" s="187">
        <f>'нетто 18'!DL25</f>
        <v>46124</v>
      </c>
      <c r="DM4" s="187">
        <f>'нетто 18'!DM25</f>
        <v>46125</v>
      </c>
      <c r="DN4" s="187">
        <f>'нетто 18'!DN25</f>
        <v>46126</v>
      </c>
      <c r="DO4" s="187">
        <f>'нетто 18'!DO25</f>
        <v>46127</v>
      </c>
      <c r="DP4" s="187">
        <f>'нетто 18'!DP25</f>
        <v>46128</v>
      </c>
      <c r="DQ4" s="187">
        <f>'нетто 18'!DQ25</f>
        <v>46129</v>
      </c>
      <c r="DR4" s="187">
        <f>'нетто 18'!DR25</f>
        <v>46130</v>
      </c>
      <c r="DS4" s="187">
        <f>'нетто 18'!DS25</f>
        <v>46131</v>
      </c>
      <c r="DT4" s="187">
        <f>'нетто 18'!DT25</f>
        <v>46132</v>
      </c>
      <c r="DU4" s="187">
        <f>'нетто 18'!DU25</f>
        <v>46133</v>
      </c>
      <c r="DV4" s="187">
        <f>'нетто 18'!DV25</f>
        <v>46134</v>
      </c>
      <c r="DW4" s="187">
        <f>'нетто 18'!DW25</f>
        <v>46135</v>
      </c>
      <c r="DX4" s="187">
        <f>'нетто 18'!DX25</f>
        <v>46136</v>
      </c>
      <c r="DY4" s="187">
        <f>'нетто 18'!DY25</f>
        <v>46137</v>
      </c>
      <c r="DZ4" s="187">
        <f>'нетто 18'!DZ25</f>
        <v>46138</v>
      </c>
      <c r="EA4" s="187">
        <f>'нетто 18'!EA25</f>
        <v>46139</v>
      </c>
      <c r="EB4" s="187">
        <f>'нетто 18'!EB25</f>
        <v>46140</v>
      </c>
      <c r="EC4" s="187">
        <f>'нетто 18'!EC25</f>
        <v>46141</v>
      </c>
      <c r="ED4" s="187">
        <f>'нетто 18'!ED25</f>
        <v>46142</v>
      </c>
    </row>
    <row r="5" spans="1:134" s="44" customFormat="1" x14ac:dyDescent="0.2">
      <c r="A5" s="42" t="s">
        <v>83</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row>
    <row r="6" spans="1:134" s="50" customFormat="1" x14ac:dyDescent="0.2">
      <c r="A6" s="88">
        <v>1</v>
      </c>
      <c r="B6" s="191">
        <f>'нетто 18'!B27+25</f>
        <v>12981</v>
      </c>
      <c r="C6" s="191">
        <f>'нетто 18'!C27+25</f>
        <v>12981</v>
      </c>
      <c r="D6" s="191">
        <f>'нетто 18'!D27+25</f>
        <v>14293</v>
      </c>
      <c r="E6" s="191">
        <f>'нетто 18'!E27+25</f>
        <v>15605</v>
      </c>
      <c r="F6" s="191">
        <f>'нетто 18'!F27+25</f>
        <v>17491</v>
      </c>
      <c r="G6" s="191">
        <f>'нетто 18'!G27+25</f>
        <v>19377</v>
      </c>
      <c r="H6" s="191">
        <f>'нетто 18'!H27+25</f>
        <v>19377</v>
      </c>
      <c r="I6" s="191">
        <f>'нетто 18'!I27+25</f>
        <v>17491</v>
      </c>
      <c r="J6" s="191">
        <f>'нетто 18'!J27+25</f>
        <v>19377</v>
      </c>
      <c r="K6" s="191">
        <f>'нетто 18'!K27+25</f>
        <v>14293</v>
      </c>
      <c r="L6" s="191">
        <f>'нетто 18'!L27+25</f>
        <v>12981</v>
      </c>
      <c r="M6" s="191">
        <f>'нетто 18'!M27+25</f>
        <v>30570</v>
      </c>
      <c r="N6" s="191">
        <f>'нетто 18'!N27+25</f>
        <v>42460</v>
      </c>
      <c r="O6" s="191">
        <f>'нетто 18'!O27+25</f>
        <v>42460</v>
      </c>
      <c r="P6" s="191">
        <f>'нетто 18'!P27+25</f>
        <v>42460</v>
      </c>
      <c r="Q6" s="191">
        <f>'нетто 18'!Q27+25</f>
        <v>36720</v>
      </c>
      <c r="R6" s="191">
        <f>'нетто 18'!R27+25</f>
        <v>36720</v>
      </c>
      <c r="S6" s="191">
        <f>'нетто 18'!S27+25</f>
        <v>36720</v>
      </c>
      <c r="T6" s="191">
        <f>'нетто 18'!T27+25</f>
        <v>36720</v>
      </c>
      <c r="U6" s="191">
        <f>'нетто 18'!U27+25</f>
        <v>36720</v>
      </c>
      <c r="V6" s="191">
        <f>'нетто 18'!V27+25</f>
        <v>36720</v>
      </c>
      <c r="W6" s="191">
        <f>'нетто 18'!W27+25</f>
        <v>29914</v>
      </c>
      <c r="X6" s="191">
        <f>'нетто 18'!X27+25</f>
        <v>16384</v>
      </c>
      <c r="Y6" s="191">
        <f>'нетто 18'!Y27+25</f>
        <v>16384</v>
      </c>
      <c r="Z6" s="191">
        <f>'нетто 18'!Z27+25</f>
        <v>16384</v>
      </c>
      <c r="AA6" s="191">
        <f>'нетто 18'!AA27+25</f>
        <v>16384</v>
      </c>
      <c r="AB6" s="191">
        <f>'нетто 18'!AB27+25</f>
        <v>16384</v>
      </c>
      <c r="AC6" s="191">
        <f>'нетто 18'!AC27+25</f>
        <v>18024</v>
      </c>
      <c r="AD6" s="191">
        <f>'нетто 18'!AD27+25</f>
        <v>18024</v>
      </c>
      <c r="AE6" s="191">
        <f>'нетто 18'!AE27+25</f>
        <v>18024</v>
      </c>
      <c r="AF6" s="191">
        <f>'нетто 18'!AF27+25</f>
        <v>18024</v>
      </c>
      <c r="AG6" s="191">
        <f>'нетто 18'!AG27+25</f>
        <v>18024</v>
      </c>
      <c r="AH6" s="191">
        <f>'нетто 18'!AH27+25</f>
        <v>16384</v>
      </c>
      <c r="AI6" s="191">
        <f>'нетто 18'!AI27+25</f>
        <v>16384</v>
      </c>
      <c r="AJ6" s="191">
        <f>'нетто 18'!AJ27+25</f>
        <v>16384</v>
      </c>
      <c r="AK6" s="191">
        <f>'нетто 18'!AK27+25</f>
        <v>16384</v>
      </c>
      <c r="AL6" s="191">
        <f>'нетто 18'!AL27+25</f>
        <v>16384</v>
      </c>
      <c r="AM6" s="191">
        <f>'нетто 18'!AM27+25</f>
        <v>19664</v>
      </c>
      <c r="AN6" s="191">
        <f>'нетто 18'!AN27+25</f>
        <v>19664</v>
      </c>
      <c r="AO6" s="191">
        <f>'нетто 18'!AO27+25</f>
        <v>19664</v>
      </c>
      <c r="AP6" s="191">
        <f>'нетто 18'!AP27+25</f>
        <v>19664</v>
      </c>
      <c r="AQ6" s="191">
        <f>'нетто 18'!AQ27+25</f>
        <v>19664</v>
      </c>
      <c r="AR6" s="191">
        <f>'нетто 18'!AR27+25</f>
        <v>21304</v>
      </c>
      <c r="AS6" s="191">
        <f>'нетто 18'!AS27+25</f>
        <v>23354</v>
      </c>
      <c r="AT6" s="191">
        <f>'нетто 18'!AT27+25</f>
        <v>23764</v>
      </c>
      <c r="AU6" s="191">
        <f>'нетто 18'!AU27+25</f>
        <v>23764</v>
      </c>
      <c r="AV6" s="191">
        <f>'нетто 18'!AV27+25</f>
        <v>23764</v>
      </c>
      <c r="AW6" s="191">
        <f>'нетто 18'!AW27+25</f>
        <v>23764</v>
      </c>
      <c r="AX6" s="191">
        <f>'нетто 18'!AX27+25</f>
        <v>23764</v>
      </c>
      <c r="AY6" s="191">
        <f>'нетто 18'!AY27+25</f>
        <v>23764</v>
      </c>
      <c r="AZ6" s="191">
        <f>'нетто 18'!AZ27+25</f>
        <v>23764</v>
      </c>
      <c r="BA6" s="191">
        <f>'нетто 18'!BA27+25</f>
        <v>23764</v>
      </c>
      <c r="BB6" s="191">
        <f>'нетто 18'!BB27+25</f>
        <v>23764</v>
      </c>
      <c r="BC6" s="191">
        <f>'нетто 18'!BC27+25</f>
        <v>23764</v>
      </c>
      <c r="BD6" s="191">
        <f>'нетто 18'!BD27+25</f>
        <v>22124</v>
      </c>
      <c r="BE6" s="191">
        <f>'нетто 18'!BE27+25</f>
        <v>22124</v>
      </c>
      <c r="BF6" s="191">
        <f>'нетто 18'!BF27+25</f>
        <v>23764</v>
      </c>
      <c r="BG6" s="191">
        <f>'нетто 18'!BG27+25</f>
        <v>23764</v>
      </c>
      <c r="BH6" s="191">
        <f>'нетто 18'!BH27+25</f>
        <v>25404</v>
      </c>
      <c r="BI6" s="191">
        <f>'нетто 18'!BI27+25</f>
        <v>27454</v>
      </c>
      <c r="BJ6" s="191">
        <f>'нетто 18'!BJ27+25</f>
        <v>27454</v>
      </c>
      <c r="BK6" s="191">
        <f>'нетто 18'!BK27+25</f>
        <v>27454</v>
      </c>
      <c r="BL6" s="191">
        <f>'нетто 18'!BL27+25</f>
        <v>27454</v>
      </c>
      <c r="BM6" s="191">
        <f>'нетто 18'!BM27+25</f>
        <v>29504</v>
      </c>
      <c r="BN6" s="191">
        <f>'нетто 18'!BN27+25</f>
        <v>31964</v>
      </c>
      <c r="BO6" s="191">
        <f>'нетто 18'!BO27+25</f>
        <v>31964</v>
      </c>
      <c r="BP6" s="191">
        <f>'нетто 18'!BP27+25</f>
        <v>29504</v>
      </c>
      <c r="BQ6" s="191">
        <f>'нетто 18'!BQ27+25</f>
        <v>25404</v>
      </c>
      <c r="BR6" s="191">
        <f>'нетто 18'!BR27+25</f>
        <v>25404</v>
      </c>
      <c r="BS6" s="191">
        <f>'нетто 18'!BS27+25</f>
        <v>27454</v>
      </c>
      <c r="BT6" s="191">
        <f>'нетто 18'!BT27+25</f>
        <v>27454</v>
      </c>
      <c r="BU6" s="191">
        <f>'нетто 18'!BU27+25</f>
        <v>20484</v>
      </c>
      <c r="BV6" s="191">
        <f>'нетто 18'!BV27+25</f>
        <v>20853</v>
      </c>
      <c r="BW6" s="191">
        <f>'нетто 18'!BW27+25</f>
        <v>20853</v>
      </c>
      <c r="BX6" s="191">
        <f>'нетто 18'!BX27+25</f>
        <v>20853</v>
      </c>
      <c r="BY6" s="191">
        <f>'нетто 18'!BY27+25</f>
        <v>19623</v>
      </c>
      <c r="BZ6" s="191">
        <f>'нетто 18'!BZ27+25</f>
        <v>19623</v>
      </c>
      <c r="CA6" s="191">
        <f>'нетто 18'!CA27+25</f>
        <v>20853</v>
      </c>
      <c r="CB6" s="191">
        <f>'нетто 18'!CB27+25</f>
        <v>20853</v>
      </c>
      <c r="CC6" s="191">
        <f>'нетто 18'!CC27+25</f>
        <v>20853</v>
      </c>
      <c r="CD6" s="191">
        <f>'нетто 18'!CD27+25</f>
        <v>19623</v>
      </c>
      <c r="CE6" s="191">
        <f>'нетто 18'!CE27+25</f>
        <v>19623</v>
      </c>
      <c r="CF6" s="191">
        <f>'нетто 18'!CF27+25</f>
        <v>19623</v>
      </c>
      <c r="CG6" s="191">
        <f>'нетто 18'!CG27+25</f>
        <v>19623</v>
      </c>
      <c r="CH6" s="191">
        <f>'нетто 18'!CH27+25</f>
        <v>19623</v>
      </c>
      <c r="CI6" s="191">
        <f>'нетто 18'!CI27+25</f>
        <v>19623</v>
      </c>
      <c r="CJ6" s="191">
        <f>'нетто 18'!CJ27+25</f>
        <v>19623</v>
      </c>
      <c r="CK6" s="191">
        <f>'нетто 18'!CK27+25</f>
        <v>19623</v>
      </c>
      <c r="CL6" s="191">
        <f>'нетто 18'!CL27+25</f>
        <v>19623</v>
      </c>
      <c r="CM6" s="191">
        <f>'нетто 18'!CM27+25</f>
        <v>19623</v>
      </c>
      <c r="CN6" s="191">
        <f>'нетто 18'!CN27+25</f>
        <v>19623</v>
      </c>
      <c r="CO6" s="191">
        <f>'нетто 18'!CO27+25</f>
        <v>19623</v>
      </c>
      <c r="CP6" s="191">
        <f>'нетто 18'!CP27+25</f>
        <v>19623</v>
      </c>
      <c r="CQ6" s="191">
        <f>'нетто 18'!CQ27+25</f>
        <v>19623</v>
      </c>
      <c r="CR6" s="191">
        <f>'нетто 18'!CR27+25</f>
        <v>19623</v>
      </c>
      <c r="CS6" s="191">
        <f>'нетто 18'!CS27+25</f>
        <v>19623</v>
      </c>
      <c r="CT6" s="191">
        <f>'нетто 18'!CT27+25</f>
        <v>19623</v>
      </c>
      <c r="CU6" s="191">
        <f>'нетто 18'!CU27+25</f>
        <v>19623</v>
      </c>
      <c r="CV6" s="191">
        <f>'нетто 18'!CV27+25</f>
        <v>19623</v>
      </c>
      <c r="CW6" s="191">
        <f>'нетто 18'!CW27+25</f>
        <v>19623</v>
      </c>
      <c r="CX6" s="191">
        <f>'нетто 18'!CX27+25</f>
        <v>19623</v>
      </c>
      <c r="CY6" s="191">
        <f>'нетто 18'!CY27+25</f>
        <v>19623</v>
      </c>
      <c r="CZ6" s="191">
        <f>'нетто 18'!CZ27+25</f>
        <v>19623</v>
      </c>
      <c r="DA6" s="191">
        <f>'нетто 18'!DA27+25</f>
        <v>12038</v>
      </c>
      <c r="DB6" s="191">
        <f>'нетто 18'!DB27+25</f>
        <v>12038</v>
      </c>
      <c r="DC6" s="191">
        <f>'нетто 18'!DC27+25</f>
        <v>12448</v>
      </c>
      <c r="DD6" s="191">
        <f>'нетто 18'!DD27+25</f>
        <v>12448</v>
      </c>
      <c r="DE6" s="191">
        <f>'нетто 18'!DE27+25</f>
        <v>12038</v>
      </c>
      <c r="DF6" s="191">
        <f>'нетто 18'!DF27+25</f>
        <v>12038</v>
      </c>
      <c r="DG6" s="191">
        <f>'нетто 18'!DG27+25</f>
        <v>12038</v>
      </c>
      <c r="DH6" s="191">
        <f>'нетто 18'!DH27+25</f>
        <v>12038</v>
      </c>
      <c r="DI6" s="191">
        <f>'нетто 18'!DI27+25</f>
        <v>12038</v>
      </c>
      <c r="DJ6" s="191">
        <f>'нетто 18'!DJ27+25</f>
        <v>12448</v>
      </c>
      <c r="DK6" s="191">
        <f>'нетто 18'!DK27+25</f>
        <v>12448</v>
      </c>
      <c r="DL6" s="191">
        <f>'нетто 18'!DL27+25</f>
        <v>12038</v>
      </c>
      <c r="DM6" s="191">
        <f>'нетто 18'!DM27+25</f>
        <v>12038</v>
      </c>
      <c r="DN6" s="191">
        <f>'нетто 18'!DN27+25</f>
        <v>12038</v>
      </c>
      <c r="DO6" s="191">
        <f>'нетто 18'!DO27+25</f>
        <v>11218</v>
      </c>
      <c r="DP6" s="191">
        <f>'нетто 18'!DP27+25</f>
        <v>11218</v>
      </c>
      <c r="DQ6" s="191">
        <f>'нетто 18'!DQ27+25</f>
        <v>11792</v>
      </c>
      <c r="DR6" s="191">
        <f>'нетто 18'!DR27+25</f>
        <v>11792</v>
      </c>
      <c r="DS6" s="191">
        <f>'нетто 18'!DS27+25</f>
        <v>11218</v>
      </c>
      <c r="DT6" s="191">
        <f>'нетто 18'!DT27+25</f>
        <v>11218</v>
      </c>
      <c r="DU6" s="191">
        <f>'нетто 18'!DU27+25</f>
        <v>11218</v>
      </c>
      <c r="DV6" s="191">
        <f>'нетто 18'!DV27+25</f>
        <v>11218</v>
      </c>
      <c r="DW6" s="191">
        <f>'нетто 18'!DW27+25</f>
        <v>11218</v>
      </c>
      <c r="DX6" s="191">
        <f>'нетто 18'!DX27+25</f>
        <v>11792</v>
      </c>
      <c r="DY6" s="191">
        <f>'нетто 18'!DY27+25</f>
        <v>11792</v>
      </c>
      <c r="DZ6" s="191">
        <f>'нетто 18'!DZ27+25</f>
        <v>11218</v>
      </c>
      <c r="EA6" s="191">
        <f>'нетто 18'!EA27+25</f>
        <v>11218</v>
      </c>
      <c r="EB6" s="191">
        <f>'нетто 18'!EB27+25</f>
        <v>11218</v>
      </c>
      <c r="EC6" s="191">
        <f>'нетто 18'!EC27+25</f>
        <v>11218</v>
      </c>
      <c r="ED6" s="191">
        <f>'нетто 18'!ED27+25</f>
        <v>12038</v>
      </c>
    </row>
    <row r="7" spans="1:134" s="50" customFormat="1" x14ac:dyDescent="0.2">
      <c r="A7" s="88">
        <v>2</v>
      </c>
      <c r="B7" s="191">
        <f>'нетто 18'!B28+25</f>
        <v>14375</v>
      </c>
      <c r="C7" s="191">
        <f>'нетто 18'!C28+25</f>
        <v>14375</v>
      </c>
      <c r="D7" s="191">
        <f>'нетто 18'!D28+25</f>
        <v>15687</v>
      </c>
      <c r="E7" s="191">
        <f>'нетто 18'!E28+25</f>
        <v>16999</v>
      </c>
      <c r="F7" s="191">
        <f>'нетто 18'!F28+25</f>
        <v>18885</v>
      </c>
      <c r="G7" s="191">
        <f>'нетто 18'!G28+25</f>
        <v>20771</v>
      </c>
      <c r="H7" s="191">
        <f>'нетто 18'!H28+25</f>
        <v>20771</v>
      </c>
      <c r="I7" s="191">
        <f>'нетто 18'!I28+25</f>
        <v>18885</v>
      </c>
      <c r="J7" s="191">
        <f>'нетто 18'!J28+25</f>
        <v>20771</v>
      </c>
      <c r="K7" s="191">
        <f>'нетто 18'!K28+25</f>
        <v>15687</v>
      </c>
      <c r="L7" s="191">
        <f>'нетто 18'!L28+25</f>
        <v>14826</v>
      </c>
      <c r="M7" s="191">
        <f>'нетто 18'!M28+25</f>
        <v>32415</v>
      </c>
      <c r="N7" s="191">
        <f>'нетто 18'!N28+25</f>
        <v>44305</v>
      </c>
      <c r="O7" s="191">
        <f>'нетто 18'!O28+25</f>
        <v>44305</v>
      </c>
      <c r="P7" s="191">
        <f>'нетто 18'!P28+25</f>
        <v>44305</v>
      </c>
      <c r="Q7" s="191">
        <f>'нетто 18'!Q28+25</f>
        <v>38565</v>
      </c>
      <c r="R7" s="191">
        <f>'нетто 18'!R28+25</f>
        <v>38565</v>
      </c>
      <c r="S7" s="191">
        <f>'нетто 18'!S28+25</f>
        <v>38565</v>
      </c>
      <c r="T7" s="191">
        <f>'нетто 18'!T28+25</f>
        <v>38565</v>
      </c>
      <c r="U7" s="191">
        <f>'нетто 18'!U28+25</f>
        <v>38565</v>
      </c>
      <c r="V7" s="191">
        <f>'нетто 18'!V28+25</f>
        <v>38565</v>
      </c>
      <c r="W7" s="191">
        <f>'нетто 18'!W28+25</f>
        <v>31513</v>
      </c>
      <c r="X7" s="191">
        <f>'нетто 18'!X28+25</f>
        <v>17983</v>
      </c>
      <c r="Y7" s="191">
        <f>'нетто 18'!Y28+25</f>
        <v>17983</v>
      </c>
      <c r="Z7" s="191">
        <f>'нетто 18'!Z28+25</f>
        <v>17983</v>
      </c>
      <c r="AA7" s="191">
        <f>'нетто 18'!AA28+25</f>
        <v>17983</v>
      </c>
      <c r="AB7" s="191">
        <f>'нетто 18'!AB28+25</f>
        <v>17983</v>
      </c>
      <c r="AC7" s="191">
        <f>'нетто 18'!AC28+25</f>
        <v>19623</v>
      </c>
      <c r="AD7" s="191">
        <f>'нетто 18'!AD28+25</f>
        <v>19623</v>
      </c>
      <c r="AE7" s="191">
        <f>'нетто 18'!AE28+25</f>
        <v>19623</v>
      </c>
      <c r="AF7" s="191">
        <f>'нетто 18'!AF28+25</f>
        <v>19623</v>
      </c>
      <c r="AG7" s="191">
        <f>'нетто 18'!AG28+25</f>
        <v>19623</v>
      </c>
      <c r="AH7" s="191">
        <f>'нетто 18'!AH28+25</f>
        <v>17983</v>
      </c>
      <c r="AI7" s="191">
        <f>'нетто 18'!AI28+25</f>
        <v>17983</v>
      </c>
      <c r="AJ7" s="191">
        <f>'нетто 18'!AJ28+25</f>
        <v>17983</v>
      </c>
      <c r="AK7" s="191">
        <f>'нетто 18'!AK28+25</f>
        <v>17983</v>
      </c>
      <c r="AL7" s="191">
        <f>'нетто 18'!AL28+25</f>
        <v>17983</v>
      </c>
      <c r="AM7" s="191">
        <f>'нетто 18'!AM28+25</f>
        <v>21263</v>
      </c>
      <c r="AN7" s="191">
        <f>'нетто 18'!AN28+25</f>
        <v>21263</v>
      </c>
      <c r="AO7" s="191">
        <f>'нетто 18'!AO28+25</f>
        <v>21263</v>
      </c>
      <c r="AP7" s="191">
        <f>'нетто 18'!AP28+25</f>
        <v>21263</v>
      </c>
      <c r="AQ7" s="191">
        <f>'нетто 18'!AQ28+25</f>
        <v>21263</v>
      </c>
      <c r="AR7" s="191">
        <f>'нетто 18'!AR28+25</f>
        <v>22903</v>
      </c>
      <c r="AS7" s="191">
        <f>'нетто 18'!AS28+25</f>
        <v>24953</v>
      </c>
      <c r="AT7" s="191">
        <f>'нетто 18'!AT28+25</f>
        <v>25363</v>
      </c>
      <c r="AU7" s="191">
        <f>'нетто 18'!AU28+25</f>
        <v>25363</v>
      </c>
      <c r="AV7" s="191">
        <f>'нетто 18'!AV28+25</f>
        <v>25363</v>
      </c>
      <c r="AW7" s="191">
        <f>'нетто 18'!AW28+25</f>
        <v>25363</v>
      </c>
      <c r="AX7" s="191">
        <f>'нетто 18'!AX28+25</f>
        <v>25363</v>
      </c>
      <c r="AY7" s="191">
        <f>'нетто 18'!AY28+25</f>
        <v>25363</v>
      </c>
      <c r="AZ7" s="191">
        <f>'нетто 18'!AZ28+25</f>
        <v>25363</v>
      </c>
      <c r="BA7" s="191">
        <f>'нетто 18'!BA28+25</f>
        <v>25363</v>
      </c>
      <c r="BB7" s="191">
        <f>'нетто 18'!BB28+25</f>
        <v>25363</v>
      </c>
      <c r="BC7" s="191">
        <f>'нетто 18'!BC28+25</f>
        <v>25363</v>
      </c>
      <c r="BD7" s="191">
        <f>'нетто 18'!BD28+25</f>
        <v>23723</v>
      </c>
      <c r="BE7" s="191">
        <f>'нетто 18'!BE28+25</f>
        <v>23723</v>
      </c>
      <c r="BF7" s="191">
        <f>'нетто 18'!BF28+25</f>
        <v>25363</v>
      </c>
      <c r="BG7" s="191">
        <f>'нетто 18'!BG28+25</f>
        <v>25363</v>
      </c>
      <c r="BH7" s="191">
        <f>'нетто 18'!BH28+25</f>
        <v>27003</v>
      </c>
      <c r="BI7" s="191">
        <f>'нетто 18'!BI28+25</f>
        <v>29053</v>
      </c>
      <c r="BJ7" s="191">
        <f>'нетто 18'!BJ28+25</f>
        <v>29053</v>
      </c>
      <c r="BK7" s="191">
        <f>'нетто 18'!BK28+25</f>
        <v>29053</v>
      </c>
      <c r="BL7" s="191">
        <f>'нетто 18'!BL28+25</f>
        <v>29053</v>
      </c>
      <c r="BM7" s="191">
        <f>'нетто 18'!BM28+25</f>
        <v>31103</v>
      </c>
      <c r="BN7" s="191">
        <f>'нетто 18'!BN28+25</f>
        <v>33563</v>
      </c>
      <c r="BO7" s="191">
        <f>'нетто 18'!BO28+25</f>
        <v>33563</v>
      </c>
      <c r="BP7" s="191">
        <f>'нетто 18'!BP28+25</f>
        <v>31103</v>
      </c>
      <c r="BQ7" s="191">
        <f>'нетто 18'!BQ28+25</f>
        <v>27003</v>
      </c>
      <c r="BR7" s="191">
        <f>'нетто 18'!BR28+25</f>
        <v>27003</v>
      </c>
      <c r="BS7" s="191">
        <f>'нетто 18'!BS28+25</f>
        <v>29053</v>
      </c>
      <c r="BT7" s="191">
        <f>'нетто 18'!BT28+25</f>
        <v>29053</v>
      </c>
      <c r="BU7" s="191">
        <f>'нетто 18'!BU28+25</f>
        <v>22083</v>
      </c>
      <c r="BV7" s="191">
        <f>'нетто 18'!BV28+25</f>
        <v>22452</v>
      </c>
      <c r="BW7" s="191">
        <f>'нетто 18'!BW28+25</f>
        <v>22452</v>
      </c>
      <c r="BX7" s="191">
        <f>'нетто 18'!BX28+25</f>
        <v>22452</v>
      </c>
      <c r="BY7" s="191">
        <f>'нетто 18'!BY28+25</f>
        <v>21222</v>
      </c>
      <c r="BZ7" s="191">
        <f>'нетто 18'!BZ28+25</f>
        <v>21222</v>
      </c>
      <c r="CA7" s="191">
        <f>'нетто 18'!CA28+25</f>
        <v>22452</v>
      </c>
      <c r="CB7" s="191">
        <f>'нетто 18'!CB28+25</f>
        <v>22452</v>
      </c>
      <c r="CC7" s="191">
        <f>'нетто 18'!CC28+25</f>
        <v>22452</v>
      </c>
      <c r="CD7" s="191">
        <f>'нетто 18'!CD28+25</f>
        <v>21222</v>
      </c>
      <c r="CE7" s="191">
        <f>'нетто 18'!CE28+25</f>
        <v>21222</v>
      </c>
      <c r="CF7" s="191">
        <f>'нетто 18'!CF28+25</f>
        <v>21222</v>
      </c>
      <c r="CG7" s="191">
        <f>'нетто 18'!CG28+25</f>
        <v>21222</v>
      </c>
      <c r="CH7" s="191">
        <f>'нетто 18'!CH28+25</f>
        <v>21222</v>
      </c>
      <c r="CI7" s="191">
        <f>'нетто 18'!CI28+25</f>
        <v>21222</v>
      </c>
      <c r="CJ7" s="191">
        <f>'нетто 18'!CJ28+25</f>
        <v>21222</v>
      </c>
      <c r="CK7" s="191">
        <f>'нетто 18'!CK28+25</f>
        <v>21222</v>
      </c>
      <c r="CL7" s="191">
        <f>'нетто 18'!CL28+25</f>
        <v>21222</v>
      </c>
      <c r="CM7" s="191">
        <f>'нетто 18'!CM28+25</f>
        <v>21222</v>
      </c>
      <c r="CN7" s="191">
        <f>'нетто 18'!CN28+25</f>
        <v>21222</v>
      </c>
      <c r="CO7" s="191">
        <f>'нетто 18'!CO28+25</f>
        <v>21222</v>
      </c>
      <c r="CP7" s="191">
        <f>'нетто 18'!CP28+25</f>
        <v>21222</v>
      </c>
      <c r="CQ7" s="191">
        <f>'нетто 18'!CQ28+25</f>
        <v>21222</v>
      </c>
      <c r="CR7" s="191">
        <f>'нетто 18'!CR28+25</f>
        <v>21222</v>
      </c>
      <c r="CS7" s="191">
        <f>'нетто 18'!CS28+25</f>
        <v>21222</v>
      </c>
      <c r="CT7" s="191">
        <f>'нетто 18'!CT28+25</f>
        <v>21222</v>
      </c>
      <c r="CU7" s="191">
        <f>'нетто 18'!CU28+25</f>
        <v>21222</v>
      </c>
      <c r="CV7" s="191">
        <f>'нетто 18'!CV28+25</f>
        <v>21222</v>
      </c>
      <c r="CW7" s="191">
        <f>'нетто 18'!CW28+25</f>
        <v>21222</v>
      </c>
      <c r="CX7" s="191">
        <f>'нетто 18'!CX28+25</f>
        <v>21222</v>
      </c>
      <c r="CY7" s="191">
        <f>'нетто 18'!CY28+25</f>
        <v>21222</v>
      </c>
      <c r="CZ7" s="191">
        <f>'нетто 18'!CZ28+25</f>
        <v>21222</v>
      </c>
      <c r="DA7" s="191">
        <f>'нетто 18'!DA28+25</f>
        <v>13555</v>
      </c>
      <c r="DB7" s="191">
        <f>'нетто 18'!DB28+25</f>
        <v>13555</v>
      </c>
      <c r="DC7" s="191">
        <f>'нетто 18'!DC28+25</f>
        <v>13965</v>
      </c>
      <c r="DD7" s="191">
        <f>'нетто 18'!DD28+25</f>
        <v>13965</v>
      </c>
      <c r="DE7" s="191">
        <f>'нетто 18'!DE28+25</f>
        <v>13555</v>
      </c>
      <c r="DF7" s="191">
        <f>'нетто 18'!DF28+25</f>
        <v>13555</v>
      </c>
      <c r="DG7" s="191">
        <f>'нетто 18'!DG28+25</f>
        <v>13555</v>
      </c>
      <c r="DH7" s="191">
        <f>'нетто 18'!DH28+25</f>
        <v>13555</v>
      </c>
      <c r="DI7" s="191">
        <f>'нетто 18'!DI28+25</f>
        <v>13555</v>
      </c>
      <c r="DJ7" s="191">
        <f>'нетто 18'!DJ28+25</f>
        <v>13965</v>
      </c>
      <c r="DK7" s="191">
        <f>'нетто 18'!DK28+25</f>
        <v>13965</v>
      </c>
      <c r="DL7" s="191">
        <f>'нетто 18'!DL28+25</f>
        <v>13555</v>
      </c>
      <c r="DM7" s="191">
        <f>'нетто 18'!DM28+25</f>
        <v>13555</v>
      </c>
      <c r="DN7" s="191">
        <f>'нетто 18'!DN28+25</f>
        <v>13555</v>
      </c>
      <c r="DO7" s="191">
        <f>'нетто 18'!DO28+25</f>
        <v>12735</v>
      </c>
      <c r="DP7" s="191">
        <f>'нетто 18'!DP28+25</f>
        <v>12735</v>
      </c>
      <c r="DQ7" s="191">
        <f>'нетто 18'!DQ28+25</f>
        <v>13309</v>
      </c>
      <c r="DR7" s="191">
        <f>'нетто 18'!DR28+25</f>
        <v>13309</v>
      </c>
      <c r="DS7" s="191">
        <f>'нетто 18'!DS28+25</f>
        <v>12735</v>
      </c>
      <c r="DT7" s="191">
        <f>'нетто 18'!DT28+25</f>
        <v>12735</v>
      </c>
      <c r="DU7" s="191">
        <f>'нетто 18'!DU28+25</f>
        <v>12735</v>
      </c>
      <c r="DV7" s="191">
        <f>'нетто 18'!DV28+25</f>
        <v>12735</v>
      </c>
      <c r="DW7" s="191">
        <f>'нетто 18'!DW28+25</f>
        <v>12735</v>
      </c>
      <c r="DX7" s="191">
        <f>'нетто 18'!DX28+25</f>
        <v>13309</v>
      </c>
      <c r="DY7" s="191">
        <f>'нетто 18'!DY28+25</f>
        <v>13309</v>
      </c>
      <c r="DZ7" s="191">
        <f>'нетто 18'!DZ28+25</f>
        <v>12735</v>
      </c>
      <c r="EA7" s="191">
        <f>'нетто 18'!EA28+25</f>
        <v>12735</v>
      </c>
      <c r="EB7" s="191">
        <f>'нетто 18'!EB28+25</f>
        <v>12735</v>
      </c>
      <c r="EC7" s="191">
        <f>'нетто 18'!EC28+25</f>
        <v>12735</v>
      </c>
      <c r="ED7" s="191">
        <f>'нетто 18'!ED28+25</f>
        <v>13555</v>
      </c>
    </row>
    <row r="8" spans="1:134" s="50" customFormat="1" x14ac:dyDescent="0.2">
      <c r="A8" s="42" t="s">
        <v>234</v>
      </c>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91"/>
      <c r="BM8" s="191"/>
      <c r="BN8" s="191"/>
      <c r="BO8" s="191"/>
      <c r="BP8" s="191"/>
      <c r="BQ8" s="191"/>
      <c r="BR8" s="191"/>
      <c r="BS8" s="191"/>
      <c r="BT8" s="191"/>
      <c r="BU8" s="191"/>
      <c r="BV8" s="191"/>
      <c r="BW8" s="191"/>
      <c r="BX8" s="191"/>
      <c r="BY8" s="191"/>
      <c r="BZ8" s="191"/>
      <c r="CA8" s="191"/>
      <c r="CB8" s="191"/>
      <c r="CC8" s="191"/>
      <c r="CD8" s="191"/>
      <c r="CE8" s="191"/>
      <c r="CF8" s="191"/>
      <c r="CG8" s="191"/>
      <c r="CH8" s="191"/>
      <c r="CI8" s="191"/>
      <c r="CJ8" s="191"/>
      <c r="CK8" s="191"/>
      <c r="CL8" s="191"/>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91"/>
      <c r="DL8" s="191"/>
      <c r="DM8" s="191"/>
      <c r="DN8" s="191"/>
      <c r="DO8" s="191"/>
      <c r="DP8" s="191"/>
      <c r="DQ8" s="191"/>
      <c r="DR8" s="191"/>
      <c r="DS8" s="191"/>
      <c r="DT8" s="191"/>
      <c r="DU8" s="191"/>
      <c r="DV8" s="191"/>
      <c r="DW8" s="191"/>
      <c r="DX8" s="191"/>
      <c r="DY8" s="191"/>
      <c r="DZ8" s="191"/>
      <c r="EA8" s="191"/>
      <c r="EB8" s="191"/>
      <c r="EC8" s="191"/>
      <c r="ED8" s="191"/>
    </row>
    <row r="9" spans="1:134" s="50" customFormat="1" x14ac:dyDescent="0.2">
      <c r="A9" s="180">
        <v>1</v>
      </c>
      <c r="B9" s="191">
        <f>'нетто 18'!B30+25</f>
        <v>13801</v>
      </c>
      <c r="C9" s="191">
        <f>'нетто 18'!C30+25</f>
        <v>13801</v>
      </c>
      <c r="D9" s="191">
        <f>'нетто 18'!D30+25</f>
        <v>15113</v>
      </c>
      <c r="E9" s="191">
        <f>'нетто 18'!E30+25</f>
        <v>16425</v>
      </c>
      <c r="F9" s="191">
        <f>'нетто 18'!F30+25</f>
        <v>18311</v>
      </c>
      <c r="G9" s="191">
        <f>'нетто 18'!G30+25</f>
        <v>20197</v>
      </c>
      <c r="H9" s="191">
        <f>'нетто 18'!H30+25</f>
        <v>20197</v>
      </c>
      <c r="I9" s="191">
        <f>'нетто 18'!I30+25</f>
        <v>18311</v>
      </c>
      <c r="J9" s="191">
        <f>'нетто 18'!J30+25</f>
        <v>20197</v>
      </c>
      <c r="K9" s="191">
        <f>'нетто 18'!K30+25</f>
        <v>15113</v>
      </c>
      <c r="L9" s="191">
        <f>'нетто 18'!L30+25</f>
        <v>14621</v>
      </c>
      <c r="M9" s="191">
        <f>'нетто 18'!M30+25</f>
        <v>32210</v>
      </c>
      <c r="N9" s="191">
        <f>'нетто 18'!N30+25</f>
        <v>44100</v>
      </c>
      <c r="O9" s="191">
        <f>'нетто 18'!O30+25</f>
        <v>44100</v>
      </c>
      <c r="P9" s="191">
        <f>'нетто 18'!P30+25</f>
        <v>44100</v>
      </c>
      <c r="Q9" s="191">
        <f>'нетто 18'!Q30+25</f>
        <v>38360</v>
      </c>
      <c r="R9" s="191">
        <f>'нетто 18'!R30+25</f>
        <v>38360</v>
      </c>
      <c r="S9" s="191">
        <f>'нетто 18'!S30+25</f>
        <v>38360</v>
      </c>
      <c r="T9" s="191">
        <f>'нетто 18'!T30+25</f>
        <v>38360</v>
      </c>
      <c r="U9" s="191">
        <f>'нетто 18'!U30+25</f>
        <v>38360</v>
      </c>
      <c r="V9" s="191">
        <f>'нетто 18'!V30+25</f>
        <v>38360</v>
      </c>
      <c r="W9" s="191">
        <f>'нетто 18'!W30+25</f>
        <v>31554</v>
      </c>
      <c r="X9" s="191">
        <f>'нетто 18'!X30+25</f>
        <v>18024</v>
      </c>
      <c r="Y9" s="191">
        <f>'нетто 18'!Y30+25</f>
        <v>18024</v>
      </c>
      <c r="Z9" s="191">
        <f>'нетто 18'!Z30+25</f>
        <v>18024</v>
      </c>
      <c r="AA9" s="191">
        <f>'нетто 18'!AA30+25</f>
        <v>18024</v>
      </c>
      <c r="AB9" s="191">
        <f>'нетто 18'!AB30+25</f>
        <v>18024</v>
      </c>
      <c r="AC9" s="191">
        <f>'нетто 18'!AC30+25</f>
        <v>19664</v>
      </c>
      <c r="AD9" s="191">
        <f>'нетто 18'!AD30+25</f>
        <v>19664</v>
      </c>
      <c r="AE9" s="191">
        <f>'нетто 18'!AE30+25</f>
        <v>19664</v>
      </c>
      <c r="AF9" s="191">
        <f>'нетто 18'!AF30+25</f>
        <v>19664</v>
      </c>
      <c r="AG9" s="191">
        <f>'нетто 18'!AG30+25</f>
        <v>19664</v>
      </c>
      <c r="AH9" s="191">
        <f>'нетто 18'!AH30+25</f>
        <v>18024</v>
      </c>
      <c r="AI9" s="191">
        <f>'нетто 18'!AI30+25</f>
        <v>18024</v>
      </c>
      <c r="AJ9" s="191">
        <f>'нетто 18'!AJ30+25</f>
        <v>18024</v>
      </c>
      <c r="AK9" s="191">
        <f>'нетто 18'!AK30+25</f>
        <v>18024</v>
      </c>
      <c r="AL9" s="191">
        <f>'нетто 18'!AL30+25</f>
        <v>18024</v>
      </c>
      <c r="AM9" s="191">
        <f>'нетто 18'!AM30+25</f>
        <v>21304</v>
      </c>
      <c r="AN9" s="191">
        <f>'нетто 18'!AN30+25</f>
        <v>21304</v>
      </c>
      <c r="AO9" s="191">
        <f>'нетто 18'!AO30+25</f>
        <v>21304</v>
      </c>
      <c r="AP9" s="191">
        <f>'нетто 18'!AP30+25</f>
        <v>21304</v>
      </c>
      <c r="AQ9" s="191">
        <f>'нетто 18'!AQ30+25</f>
        <v>21304</v>
      </c>
      <c r="AR9" s="191">
        <f>'нетто 18'!AR30+25</f>
        <v>22944</v>
      </c>
      <c r="AS9" s="191">
        <f>'нетто 18'!AS30+25</f>
        <v>24994</v>
      </c>
      <c r="AT9" s="191">
        <f>'нетто 18'!AT30+25</f>
        <v>25404</v>
      </c>
      <c r="AU9" s="191">
        <f>'нетто 18'!AU30+25</f>
        <v>25404</v>
      </c>
      <c r="AV9" s="191">
        <f>'нетто 18'!AV30+25</f>
        <v>25404</v>
      </c>
      <c r="AW9" s="191">
        <f>'нетто 18'!AW30+25</f>
        <v>25404</v>
      </c>
      <c r="AX9" s="191">
        <f>'нетто 18'!AX30+25</f>
        <v>25404</v>
      </c>
      <c r="AY9" s="191">
        <f>'нетто 18'!AY30+25</f>
        <v>25404</v>
      </c>
      <c r="AZ9" s="191">
        <f>'нетто 18'!AZ30+25</f>
        <v>25404</v>
      </c>
      <c r="BA9" s="191">
        <f>'нетто 18'!BA30+25</f>
        <v>25404</v>
      </c>
      <c r="BB9" s="191">
        <f>'нетто 18'!BB30+25</f>
        <v>25404</v>
      </c>
      <c r="BC9" s="191">
        <f>'нетто 18'!BC30+25</f>
        <v>25404</v>
      </c>
      <c r="BD9" s="191">
        <f>'нетто 18'!BD30+25</f>
        <v>23764</v>
      </c>
      <c r="BE9" s="191">
        <f>'нетто 18'!BE30+25</f>
        <v>23764</v>
      </c>
      <c r="BF9" s="191">
        <f>'нетто 18'!BF30+25</f>
        <v>25404</v>
      </c>
      <c r="BG9" s="191">
        <f>'нетто 18'!BG30+25</f>
        <v>25404</v>
      </c>
      <c r="BH9" s="191">
        <f>'нетто 18'!BH30+25</f>
        <v>27044</v>
      </c>
      <c r="BI9" s="191">
        <f>'нетто 18'!BI30+25</f>
        <v>29094</v>
      </c>
      <c r="BJ9" s="191">
        <f>'нетто 18'!BJ30+25</f>
        <v>29094</v>
      </c>
      <c r="BK9" s="191">
        <f>'нетто 18'!BK30+25</f>
        <v>29094</v>
      </c>
      <c r="BL9" s="191">
        <f>'нетто 18'!BL30+25</f>
        <v>29094</v>
      </c>
      <c r="BM9" s="191">
        <f>'нетто 18'!BM30+25</f>
        <v>31144</v>
      </c>
      <c r="BN9" s="191">
        <f>'нетто 18'!BN30+25</f>
        <v>33604</v>
      </c>
      <c r="BO9" s="191">
        <f>'нетто 18'!BO30+25</f>
        <v>33604</v>
      </c>
      <c r="BP9" s="191">
        <f>'нетто 18'!BP30+25</f>
        <v>31144</v>
      </c>
      <c r="BQ9" s="191">
        <f>'нетто 18'!BQ30+25</f>
        <v>27044</v>
      </c>
      <c r="BR9" s="191">
        <f>'нетто 18'!BR30+25</f>
        <v>27044</v>
      </c>
      <c r="BS9" s="191">
        <f>'нетто 18'!BS30+25</f>
        <v>29094</v>
      </c>
      <c r="BT9" s="191">
        <f>'нетто 18'!BT30+25</f>
        <v>29094</v>
      </c>
      <c r="BU9" s="191">
        <f>'нетто 18'!BU30+25</f>
        <v>22124</v>
      </c>
      <c r="BV9" s="191">
        <f>'нетто 18'!BV30+25</f>
        <v>22493</v>
      </c>
      <c r="BW9" s="191">
        <f>'нетто 18'!BW30+25</f>
        <v>22493</v>
      </c>
      <c r="BX9" s="191">
        <f>'нетто 18'!BX30+25</f>
        <v>22493</v>
      </c>
      <c r="BY9" s="191">
        <f>'нетто 18'!BY30+25</f>
        <v>21263</v>
      </c>
      <c r="BZ9" s="191">
        <f>'нетто 18'!BZ30+25</f>
        <v>21263</v>
      </c>
      <c r="CA9" s="191">
        <f>'нетто 18'!CA30+25</f>
        <v>22493</v>
      </c>
      <c r="CB9" s="191">
        <f>'нетто 18'!CB30+25</f>
        <v>22493</v>
      </c>
      <c r="CC9" s="191">
        <f>'нетто 18'!CC30+25</f>
        <v>22493</v>
      </c>
      <c r="CD9" s="191">
        <f>'нетто 18'!CD30+25</f>
        <v>21263</v>
      </c>
      <c r="CE9" s="191">
        <f>'нетто 18'!CE30+25</f>
        <v>21263</v>
      </c>
      <c r="CF9" s="191">
        <f>'нетто 18'!CF30+25</f>
        <v>21263</v>
      </c>
      <c r="CG9" s="191">
        <f>'нетто 18'!CG30+25</f>
        <v>21263</v>
      </c>
      <c r="CH9" s="191">
        <f>'нетто 18'!CH30+25</f>
        <v>21263</v>
      </c>
      <c r="CI9" s="191">
        <f>'нетто 18'!CI30+25</f>
        <v>21263</v>
      </c>
      <c r="CJ9" s="191">
        <f>'нетто 18'!CJ30+25</f>
        <v>21263</v>
      </c>
      <c r="CK9" s="191">
        <f>'нетто 18'!CK30+25</f>
        <v>21263</v>
      </c>
      <c r="CL9" s="191">
        <f>'нетто 18'!CL30+25</f>
        <v>21263</v>
      </c>
      <c r="CM9" s="191">
        <f>'нетто 18'!CM30+25</f>
        <v>21263</v>
      </c>
      <c r="CN9" s="191">
        <f>'нетто 18'!CN30+25</f>
        <v>21263</v>
      </c>
      <c r="CO9" s="191">
        <f>'нетто 18'!CO30+25</f>
        <v>21263</v>
      </c>
      <c r="CP9" s="191">
        <f>'нетто 18'!CP30+25</f>
        <v>21263</v>
      </c>
      <c r="CQ9" s="191">
        <f>'нетто 18'!CQ30+25</f>
        <v>21263</v>
      </c>
      <c r="CR9" s="191">
        <f>'нетто 18'!CR30+25</f>
        <v>21263</v>
      </c>
      <c r="CS9" s="191">
        <f>'нетто 18'!CS30+25</f>
        <v>21263</v>
      </c>
      <c r="CT9" s="191">
        <f>'нетто 18'!CT30+25</f>
        <v>21263</v>
      </c>
      <c r="CU9" s="191">
        <f>'нетто 18'!CU30+25</f>
        <v>21263</v>
      </c>
      <c r="CV9" s="191">
        <f>'нетто 18'!CV30+25</f>
        <v>21263</v>
      </c>
      <c r="CW9" s="191">
        <f>'нетто 18'!CW30+25</f>
        <v>21263</v>
      </c>
      <c r="CX9" s="191">
        <f>'нетто 18'!CX30+25</f>
        <v>21263</v>
      </c>
      <c r="CY9" s="191">
        <f>'нетто 18'!CY30+25</f>
        <v>21263</v>
      </c>
      <c r="CZ9" s="191">
        <f>'нетто 18'!CZ30+25</f>
        <v>21263</v>
      </c>
      <c r="DA9" s="191">
        <f>'нетто 18'!DA30+25</f>
        <v>13678</v>
      </c>
      <c r="DB9" s="191">
        <f>'нетто 18'!DB30+25</f>
        <v>13678</v>
      </c>
      <c r="DC9" s="191">
        <f>'нетто 18'!DC30+25</f>
        <v>14088</v>
      </c>
      <c r="DD9" s="191">
        <f>'нетто 18'!DD30+25</f>
        <v>14088</v>
      </c>
      <c r="DE9" s="191">
        <f>'нетто 18'!DE30+25</f>
        <v>13678</v>
      </c>
      <c r="DF9" s="191">
        <f>'нетто 18'!DF30+25</f>
        <v>13678</v>
      </c>
      <c r="DG9" s="191">
        <f>'нетто 18'!DG30+25</f>
        <v>13678</v>
      </c>
      <c r="DH9" s="191">
        <f>'нетто 18'!DH30+25</f>
        <v>13678</v>
      </c>
      <c r="DI9" s="191">
        <f>'нетто 18'!DI30+25</f>
        <v>13678</v>
      </c>
      <c r="DJ9" s="191">
        <f>'нетто 18'!DJ30+25</f>
        <v>14088</v>
      </c>
      <c r="DK9" s="191">
        <f>'нетто 18'!DK30+25</f>
        <v>14088</v>
      </c>
      <c r="DL9" s="191">
        <f>'нетто 18'!DL30+25</f>
        <v>13678</v>
      </c>
      <c r="DM9" s="191">
        <f>'нетто 18'!DM30+25</f>
        <v>13678</v>
      </c>
      <c r="DN9" s="191">
        <f>'нетто 18'!DN30+25</f>
        <v>13678</v>
      </c>
      <c r="DO9" s="191">
        <f>'нетто 18'!DO30+25</f>
        <v>12858</v>
      </c>
      <c r="DP9" s="191">
        <f>'нетто 18'!DP30+25</f>
        <v>12858</v>
      </c>
      <c r="DQ9" s="191">
        <f>'нетто 18'!DQ30+25</f>
        <v>13432</v>
      </c>
      <c r="DR9" s="191">
        <f>'нетто 18'!DR30+25</f>
        <v>13432</v>
      </c>
      <c r="DS9" s="191">
        <f>'нетто 18'!DS30+25</f>
        <v>12858</v>
      </c>
      <c r="DT9" s="191">
        <f>'нетто 18'!DT30+25</f>
        <v>12858</v>
      </c>
      <c r="DU9" s="191">
        <f>'нетто 18'!DU30+25</f>
        <v>12858</v>
      </c>
      <c r="DV9" s="191">
        <f>'нетто 18'!DV30+25</f>
        <v>12858</v>
      </c>
      <c r="DW9" s="191">
        <f>'нетто 18'!DW30+25</f>
        <v>12858</v>
      </c>
      <c r="DX9" s="191">
        <f>'нетто 18'!DX30+25</f>
        <v>13432</v>
      </c>
      <c r="DY9" s="191">
        <f>'нетто 18'!DY30+25</f>
        <v>13432</v>
      </c>
      <c r="DZ9" s="191">
        <f>'нетто 18'!DZ30+25</f>
        <v>12858</v>
      </c>
      <c r="EA9" s="191">
        <f>'нетто 18'!EA30+25</f>
        <v>12858</v>
      </c>
      <c r="EB9" s="191">
        <f>'нетто 18'!EB30+25</f>
        <v>12858</v>
      </c>
      <c r="EC9" s="191">
        <f>'нетто 18'!EC30+25</f>
        <v>12858</v>
      </c>
      <c r="ED9" s="191">
        <f>'нетто 18'!ED30+25</f>
        <v>13678</v>
      </c>
    </row>
    <row r="10" spans="1:134" s="50" customFormat="1" x14ac:dyDescent="0.2">
      <c r="A10" s="180">
        <v>2</v>
      </c>
      <c r="B10" s="191">
        <f>'нетто 18'!B31+25</f>
        <v>15195</v>
      </c>
      <c r="C10" s="191">
        <f>'нетто 18'!C31+25</f>
        <v>15195</v>
      </c>
      <c r="D10" s="191">
        <f>'нетто 18'!D31+25</f>
        <v>16507</v>
      </c>
      <c r="E10" s="191">
        <f>'нетто 18'!E31+25</f>
        <v>17819</v>
      </c>
      <c r="F10" s="191">
        <f>'нетто 18'!F31+25</f>
        <v>19705</v>
      </c>
      <c r="G10" s="191">
        <f>'нетто 18'!G31+25</f>
        <v>21591</v>
      </c>
      <c r="H10" s="191">
        <f>'нетто 18'!H31+25</f>
        <v>21591</v>
      </c>
      <c r="I10" s="191">
        <f>'нетто 18'!I31+25</f>
        <v>19705</v>
      </c>
      <c r="J10" s="191">
        <f>'нетто 18'!J31+25</f>
        <v>21591</v>
      </c>
      <c r="K10" s="191">
        <f>'нетто 18'!K31+25</f>
        <v>16507</v>
      </c>
      <c r="L10" s="191">
        <f>'нетто 18'!L31+25</f>
        <v>16466</v>
      </c>
      <c r="M10" s="191">
        <f>'нетто 18'!M31+25</f>
        <v>34055</v>
      </c>
      <c r="N10" s="191">
        <f>'нетто 18'!N31+25</f>
        <v>45945</v>
      </c>
      <c r="O10" s="191">
        <f>'нетто 18'!O31+25</f>
        <v>45945</v>
      </c>
      <c r="P10" s="191">
        <f>'нетто 18'!P31+25</f>
        <v>45945</v>
      </c>
      <c r="Q10" s="191">
        <f>'нетто 18'!Q31+25</f>
        <v>40205</v>
      </c>
      <c r="R10" s="191">
        <f>'нетто 18'!R31+25</f>
        <v>40205</v>
      </c>
      <c r="S10" s="191">
        <f>'нетто 18'!S31+25</f>
        <v>40205</v>
      </c>
      <c r="T10" s="191">
        <f>'нетто 18'!T31+25</f>
        <v>40205</v>
      </c>
      <c r="U10" s="191">
        <f>'нетто 18'!U31+25</f>
        <v>40205</v>
      </c>
      <c r="V10" s="191">
        <f>'нетто 18'!V31+25</f>
        <v>40205</v>
      </c>
      <c r="W10" s="191">
        <f>'нетто 18'!W31+25</f>
        <v>33153</v>
      </c>
      <c r="X10" s="191">
        <f>'нетто 18'!X31+25</f>
        <v>19623</v>
      </c>
      <c r="Y10" s="191">
        <f>'нетто 18'!Y31+25</f>
        <v>19623</v>
      </c>
      <c r="Z10" s="191">
        <f>'нетто 18'!Z31+25</f>
        <v>19623</v>
      </c>
      <c r="AA10" s="191">
        <f>'нетто 18'!AA31+25</f>
        <v>19623</v>
      </c>
      <c r="AB10" s="191">
        <f>'нетто 18'!AB31+25</f>
        <v>19623</v>
      </c>
      <c r="AC10" s="191">
        <f>'нетто 18'!AC31+25</f>
        <v>21263</v>
      </c>
      <c r="AD10" s="191">
        <f>'нетто 18'!AD31+25</f>
        <v>21263</v>
      </c>
      <c r="AE10" s="191">
        <f>'нетто 18'!AE31+25</f>
        <v>21263</v>
      </c>
      <c r="AF10" s="191">
        <f>'нетто 18'!AF31+25</f>
        <v>21263</v>
      </c>
      <c r="AG10" s="191">
        <f>'нетто 18'!AG31+25</f>
        <v>21263</v>
      </c>
      <c r="AH10" s="191">
        <f>'нетто 18'!AH31+25</f>
        <v>19623</v>
      </c>
      <c r="AI10" s="191">
        <f>'нетто 18'!AI31+25</f>
        <v>19623</v>
      </c>
      <c r="AJ10" s="191">
        <f>'нетто 18'!AJ31+25</f>
        <v>19623</v>
      </c>
      <c r="AK10" s="191">
        <f>'нетто 18'!AK31+25</f>
        <v>19623</v>
      </c>
      <c r="AL10" s="191">
        <f>'нетто 18'!AL31+25</f>
        <v>19623</v>
      </c>
      <c r="AM10" s="191">
        <f>'нетто 18'!AM31+25</f>
        <v>22903</v>
      </c>
      <c r="AN10" s="191">
        <f>'нетто 18'!AN31+25</f>
        <v>22903</v>
      </c>
      <c r="AO10" s="191">
        <f>'нетто 18'!AO31+25</f>
        <v>22903</v>
      </c>
      <c r="AP10" s="191">
        <f>'нетто 18'!AP31+25</f>
        <v>22903</v>
      </c>
      <c r="AQ10" s="191">
        <f>'нетто 18'!AQ31+25</f>
        <v>22903</v>
      </c>
      <c r="AR10" s="191">
        <f>'нетто 18'!AR31+25</f>
        <v>24543</v>
      </c>
      <c r="AS10" s="191">
        <f>'нетто 18'!AS31+25</f>
        <v>26593</v>
      </c>
      <c r="AT10" s="191">
        <f>'нетто 18'!AT31+25</f>
        <v>27003</v>
      </c>
      <c r="AU10" s="191">
        <f>'нетто 18'!AU31+25</f>
        <v>27003</v>
      </c>
      <c r="AV10" s="191">
        <f>'нетто 18'!AV31+25</f>
        <v>27003</v>
      </c>
      <c r="AW10" s="191">
        <f>'нетто 18'!AW31+25</f>
        <v>27003</v>
      </c>
      <c r="AX10" s="191">
        <f>'нетто 18'!AX31+25</f>
        <v>27003</v>
      </c>
      <c r="AY10" s="191">
        <f>'нетто 18'!AY31+25</f>
        <v>27003</v>
      </c>
      <c r="AZ10" s="191">
        <f>'нетто 18'!AZ31+25</f>
        <v>27003</v>
      </c>
      <c r="BA10" s="191">
        <f>'нетто 18'!BA31+25</f>
        <v>27003</v>
      </c>
      <c r="BB10" s="191">
        <f>'нетто 18'!BB31+25</f>
        <v>27003</v>
      </c>
      <c r="BC10" s="191">
        <f>'нетто 18'!BC31+25</f>
        <v>27003</v>
      </c>
      <c r="BD10" s="191">
        <f>'нетто 18'!BD31+25</f>
        <v>25363</v>
      </c>
      <c r="BE10" s="191">
        <f>'нетто 18'!BE31+25</f>
        <v>25363</v>
      </c>
      <c r="BF10" s="191">
        <f>'нетто 18'!BF31+25</f>
        <v>27003</v>
      </c>
      <c r="BG10" s="191">
        <f>'нетто 18'!BG31+25</f>
        <v>27003</v>
      </c>
      <c r="BH10" s="191">
        <f>'нетто 18'!BH31+25</f>
        <v>28643</v>
      </c>
      <c r="BI10" s="191">
        <f>'нетто 18'!BI31+25</f>
        <v>30693</v>
      </c>
      <c r="BJ10" s="191">
        <f>'нетто 18'!BJ31+25</f>
        <v>30693</v>
      </c>
      <c r="BK10" s="191">
        <f>'нетто 18'!BK31+25</f>
        <v>30693</v>
      </c>
      <c r="BL10" s="191">
        <f>'нетто 18'!BL31+25</f>
        <v>30693</v>
      </c>
      <c r="BM10" s="191">
        <f>'нетто 18'!BM31+25</f>
        <v>32743</v>
      </c>
      <c r="BN10" s="191">
        <f>'нетто 18'!BN31+25</f>
        <v>35203</v>
      </c>
      <c r="BO10" s="191">
        <f>'нетто 18'!BO31+25</f>
        <v>35203</v>
      </c>
      <c r="BP10" s="191">
        <f>'нетто 18'!BP31+25</f>
        <v>32743</v>
      </c>
      <c r="BQ10" s="191">
        <f>'нетто 18'!BQ31+25</f>
        <v>28643</v>
      </c>
      <c r="BR10" s="191">
        <f>'нетто 18'!BR31+25</f>
        <v>28643</v>
      </c>
      <c r="BS10" s="191">
        <f>'нетто 18'!BS31+25</f>
        <v>30693</v>
      </c>
      <c r="BT10" s="191">
        <f>'нетто 18'!BT31+25</f>
        <v>30693</v>
      </c>
      <c r="BU10" s="191">
        <f>'нетто 18'!BU31+25</f>
        <v>23723</v>
      </c>
      <c r="BV10" s="191">
        <f>'нетто 18'!BV31+25</f>
        <v>24092</v>
      </c>
      <c r="BW10" s="191">
        <f>'нетто 18'!BW31+25</f>
        <v>24092</v>
      </c>
      <c r="BX10" s="191">
        <f>'нетто 18'!BX31+25</f>
        <v>24092</v>
      </c>
      <c r="BY10" s="191">
        <f>'нетто 18'!BY31+25</f>
        <v>22862</v>
      </c>
      <c r="BZ10" s="191">
        <f>'нетто 18'!BZ31+25</f>
        <v>22862</v>
      </c>
      <c r="CA10" s="191">
        <f>'нетто 18'!CA31+25</f>
        <v>24092</v>
      </c>
      <c r="CB10" s="191">
        <f>'нетто 18'!CB31+25</f>
        <v>24092</v>
      </c>
      <c r="CC10" s="191">
        <f>'нетто 18'!CC31+25</f>
        <v>24092</v>
      </c>
      <c r="CD10" s="191">
        <f>'нетто 18'!CD31+25</f>
        <v>22862</v>
      </c>
      <c r="CE10" s="191">
        <f>'нетто 18'!CE31+25</f>
        <v>22862</v>
      </c>
      <c r="CF10" s="191">
        <f>'нетто 18'!CF31+25</f>
        <v>22862</v>
      </c>
      <c r="CG10" s="191">
        <f>'нетто 18'!CG31+25</f>
        <v>22862</v>
      </c>
      <c r="CH10" s="191">
        <f>'нетто 18'!CH31+25</f>
        <v>22862</v>
      </c>
      <c r="CI10" s="191">
        <f>'нетто 18'!CI31+25</f>
        <v>22862</v>
      </c>
      <c r="CJ10" s="191">
        <f>'нетто 18'!CJ31+25</f>
        <v>22862</v>
      </c>
      <c r="CK10" s="191">
        <f>'нетто 18'!CK31+25</f>
        <v>22862</v>
      </c>
      <c r="CL10" s="191">
        <f>'нетто 18'!CL31+25</f>
        <v>22862</v>
      </c>
      <c r="CM10" s="191">
        <f>'нетто 18'!CM31+25</f>
        <v>22862</v>
      </c>
      <c r="CN10" s="191">
        <f>'нетто 18'!CN31+25</f>
        <v>22862</v>
      </c>
      <c r="CO10" s="191">
        <f>'нетто 18'!CO31+25</f>
        <v>22862</v>
      </c>
      <c r="CP10" s="191">
        <f>'нетто 18'!CP31+25</f>
        <v>22862</v>
      </c>
      <c r="CQ10" s="191">
        <f>'нетто 18'!CQ31+25</f>
        <v>22862</v>
      </c>
      <c r="CR10" s="191">
        <f>'нетто 18'!CR31+25</f>
        <v>22862</v>
      </c>
      <c r="CS10" s="191">
        <f>'нетто 18'!CS31+25</f>
        <v>22862</v>
      </c>
      <c r="CT10" s="191">
        <f>'нетто 18'!CT31+25</f>
        <v>22862</v>
      </c>
      <c r="CU10" s="191">
        <f>'нетто 18'!CU31+25</f>
        <v>22862</v>
      </c>
      <c r="CV10" s="191">
        <f>'нетто 18'!CV31+25</f>
        <v>22862</v>
      </c>
      <c r="CW10" s="191">
        <f>'нетто 18'!CW31+25</f>
        <v>22862</v>
      </c>
      <c r="CX10" s="191">
        <f>'нетто 18'!CX31+25</f>
        <v>22862</v>
      </c>
      <c r="CY10" s="191">
        <f>'нетто 18'!CY31+25</f>
        <v>22862</v>
      </c>
      <c r="CZ10" s="191">
        <f>'нетто 18'!CZ31+25</f>
        <v>22780</v>
      </c>
      <c r="DA10" s="191">
        <f>'нетто 18'!DA31+25</f>
        <v>15195</v>
      </c>
      <c r="DB10" s="191">
        <f>'нетто 18'!DB31+25</f>
        <v>15195</v>
      </c>
      <c r="DC10" s="191">
        <f>'нетто 18'!DC31+25</f>
        <v>15605</v>
      </c>
      <c r="DD10" s="191">
        <f>'нетто 18'!DD31+25</f>
        <v>15605</v>
      </c>
      <c r="DE10" s="191">
        <f>'нетто 18'!DE31+25</f>
        <v>15195</v>
      </c>
      <c r="DF10" s="191">
        <f>'нетто 18'!DF31+25</f>
        <v>15195</v>
      </c>
      <c r="DG10" s="191">
        <f>'нетто 18'!DG31+25</f>
        <v>15195</v>
      </c>
      <c r="DH10" s="191">
        <f>'нетто 18'!DH31+25</f>
        <v>15195</v>
      </c>
      <c r="DI10" s="191">
        <f>'нетто 18'!DI31+25</f>
        <v>15195</v>
      </c>
      <c r="DJ10" s="191">
        <f>'нетто 18'!DJ31+25</f>
        <v>15605</v>
      </c>
      <c r="DK10" s="191">
        <f>'нетто 18'!DK31+25</f>
        <v>15605</v>
      </c>
      <c r="DL10" s="191">
        <f>'нетто 18'!DL31+25</f>
        <v>15195</v>
      </c>
      <c r="DM10" s="191">
        <f>'нетто 18'!DM31+25</f>
        <v>15195</v>
      </c>
      <c r="DN10" s="191">
        <f>'нетто 18'!DN31+25</f>
        <v>15195</v>
      </c>
      <c r="DO10" s="191">
        <f>'нетто 18'!DO31+25</f>
        <v>14375</v>
      </c>
      <c r="DP10" s="191">
        <f>'нетто 18'!DP31+25</f>
        <v>14375</v>
      </c>
      <c r="DQ10" s="191">
        <f>'нетто 18'!DQ31+25</f>
        <v>14949</v>
      </c>
      <c r="DR10" s="191">
        <f>'нетто 18'!DR31+25</f>
        <v>14949</v>
      </c>
      <c r="DS10" s="191">
        <f>'нетто 18'!DS31+25</f>
        <v>14375</v>
      </c>
      <c r="DT10" s="191">
        <f>'нетто 18'!DT31+25</f>
        <v>14375</v>
      </c>
      <c r="DU10" s="191">
        <f>'нетто 18'!DU31+25</f>
        <v>14375</v>
      </c>
      <c r="DV10" s="191">
        <f>'нетто 18'!DV31+25</f>
        <v>14375</v>
      </c>
      <c r="DW10" s="191">
        <f>'нетто 18'!DW31+25</f>
        <v>14375</v>
      </c>
      <c r="DX10" s="191">
        <f>'нетто 18'!DX31+25</f>
        <v>14949</v>
      </c>
      <c r="DY10" s="191">
        <f>'нетто 18'!DY31+25</f>
        <v>14949</v>
      </c>
      <c r="DZ10" s="191">
        <f>'нетто 18'!DZ31+25</f>
        <v>14375</v>
      </c>
      <c r="EA10" s="191">
        <f>'нетто 18'!EA31+25</f>
        <v>14375</v>
      </c>
      <c r="EB10" s="191">
        <f>'нетто 18'!EB31+25</f>
        <v>14375</v>
      </c>
      <c r="EC10" s="191">
        <f>'нетто 18'!EC31+25</f>
        <v>14375</v>
      </c>
      <c r="ED10" s="191">
        <f>'нетто 18'!ED31+25</f>
        <v>15195</v>
      </c>
    </row>
    <row r="11" spans="1:134" s="50" customFormat="1" x14ac:dyDescent="0.2">
      <c r="A11" s="42" t="s">
        <v>84</v>
      </c>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191"/>
      <c r="BK11" s="191"/>
      <c r="BL11" s="191"/>
      <c r="BM11" s="191"/>
      <c r="BN11" s="191"/>
      <c r="BO11" s="191"/>
      <c r="BP11" s="191"/>
      <c r="BQ11" s="191"/>
      <c r="BR11" s="191"/>
      <c r="BS11" s="191"/>
      <c r="BT11" s="191"/>
      <c r="BU11" s="191"/>
      <c r="BV11" s="191"/>
      <c r="BW11" s="191"/>
      <c r="BX11" s="191"/>
      <c r="BY11" s="191"/>
      <c r="BZ11" s="191"/>
      <c r="CA11" s="191"/>
      <c r="CB11" s="191"/>
      <c r="CC11" s="191"/>
      <c r="CD11" s="191"/>
      <c r="CE11" s="191"/>
      <c r="CF11" s="191"/>
      <c r="CG11" s="191"/>
      <c r="CH11" s="191"/>
      <c r="CI11" s="191"/>
      <c r="CJ11" s="191"/>
      <c r="CK11" s="191"/>
      <c r="CL11" s="191"/>
      <c r="CM11" s="191"/>
      <c r="CN11" s="191"/>
      <c r="CO11" s="191"/>
      <c r="CP11" s="191"/>
      <c r="CQ11" s="191"/>
      <c r="CR11" s="191"/>
      <c r="CS11" s="191"/>
      <c r="CT11" s="191"/>
      <c r="CU11" s="191"/>
      <c r="CV11" s="191"/>
      <c r="CW11" s="191"/>
      <c r="CX11" s="191"/>
      <c r="CY11" s="191"/>
      <c r="CZ11" s="191"/>
      <c r="DA11" s="191"/>
      <c r="DB11" s="191"/>
      <c r="DC11" s="191"/>
      <c r="DD11" s="191"/>
      <c r="DE11" s="191"/>
      <c r="DF11" s="191"/>
      <c r="DG11" s="191"/>
      <c r="DH11" s="191"/>
      <c r="DI11" s="191"/>
      <c r="DJ11" s="191"/>
      <c r="DK11" s="191"/>
      <c r="DL11" s="191"/>
      <c r="DM11" s="191"/>
      <c r="DN11" s="191"/>
      <c r="DO11" s="191"/>
      <c r="DP11" s="191"/>
      <c r="DQ11" s="191"/>
      <c r="DR11" s="191"/>
      <c r="DS11" s="191"/>
      <c r="DT11" s="191"/>
      <c r="DU11" s="191"/>
      <c r="DV11" s="191"/>
      <c r="DW11" s="191"/>
      <c r="DX11" s="191"/>
      <c r="DY11" s="191"/>
      <c r="DZ11" s="191"/>
      <c r="EA11" s="191"/>
      <c r="EB11" s="191"/>
      <c r="EC11" s="191"/>
      <c r="ED11" s="191"/>
    </row>
    <row r="12" spans="1:134" s="50" customFormat="1" x14ac:dyDescent="0.2">
      <c r="A12" s="88">
        <f>A6</f>
        <v>1</v>
      </c>
      <c r="B12" s="191">
        <f>'нетто 18'!B33+25</f>
        <v>14621</v>
      </c>
      <c r="C12" s="191">
        <f>'нетто 18'!C33+25</f>
        <v>14621</v>
      </c>
      <c r="D12" s="191">
        <f>'нетто 18'!D33+25</f>
        <v>15933</v>
      </c>
      <c r="E12" s="191">
        <f>'нетто 18'!E33+25</f>
        <v>17245</v>
      </c>
      <c r="F12" s="191">
        <f>'нетто 18'!F33+25</f>
        <v>19131</v>
      </c>
      <c r="G12" s="191">
        <f>'нетто 18'!G33+25</f>
        <v>21017</v>
      </c>
      <c r="H12" s="191">
        <f>'нетто 18'!H33+25</f>
        <v>21017</v>
      </c>
      <c r="I12" s="191">
        <f>'нетто 18'!I33+25</f>
        <v>19131</v>
      </c>
      <c r="J12" s="191">
        <f>'нетто 18'!J33+25</f>
        <v>21017</v>
      </c>
      <c r="K12" s="191">
        <f>'нетто 18'!K33+25</f>
        <v>15933</v>
      </c>
      <c r="L12" s="191">
        <f>'нетто 18'!L33+25</f>
        <v>15441</v>
      </c>
      <c r="M12" s="191">
        <f>'нетто 18'!M33+25</f>
        <v>33030</v>
      </c>
      <c r="N12" s="191">
        <f>'нетто 18'!N33+25</f>
        <v>44920</v>
      </c>
      <c r="O12" s="191">
        <f>'нетто 18'!O33+25</f>
        <v>44920</v>
      </c>
      <c r="P12" s="191">
        <f>'нетто 18'!P33+25</f>
        <v>44920</v>
      </c>
      <c r="Q12" s="191">
        <f>'нетто 18'!Q33+25</f>
        <v>39180</v>
      </c>
      <c r="R12" s="191">
        <f>'нетто 18'!R33+25</f>
        <v>39180</v>
      </c>
      <c r="S12" s="191">
        <f>'нетто 18'!S33+25</f>
        <v>39180</v>
      </c>
      <c r="T12" s="191">
        <f>'нетто 18'!T33+25</f>
        <v>39180</v>
      </c>
      <c r="U12" s="191">
        <f>'нетто 18'!U33+25</f>
        <v>39180</v>
      </c>
      <c r="V12" s="191">
        <f>'нетто 18'!V33+25</f>
        <v>39180</v>
      </c>
      <c r="W12" s="191">
        <f>'нетто 18'!W33+25</f>
        <v>32374</v>
      </c>
      <c r="X12" s="191">
        <f>'нетто 18'!X33+25</f>
        <v>18844</v>
      </c>
      <c r="Y12" s="191">
        <f>'нетто 18'!Y33+25</f>
        <v>18844</v>
      </c>
      <c r="Z12" s="191">
        <f>'нетто 18'!Z33+25</f>
        <v>18844</v>
      </c>
      <c r="AA12" s="191">
        <f>'нетто 18'!AA33+25</f>
        <v>18844</v>
      </c>
      <c r="AB12" s="191">
        <f>'нетто 18'!AB33+25</f>
        <v>18844</v>
      </c>
      <c r="AC12" s="191">
        <f>'нетто 18'!AC33+25</f>
        <v>20484</v>
      </c>
      <c r="AD12" s="191">
        <f>'нетто 18'!AD33+25</f>
        <v>20484</v>
      </c>
      <c r="AE12" s="191">
        <f>'нетто 18'!AE33+25</f>
        <v>20484</v>
      </c>
      <c r="AF12" s="191">
        <f>'нетто 18'!AF33+25</f>
        <v>20484</v>
      </c>
      <c r="AG12" s="191">
        <f>'нетто 18'!AG33+25</f>
        <v>20484</v>
      </c>
      <c r="AH12" s="191">
        <f>'нетто 18'!AH33+25</f>
        <v>18844</v>
      </c>
      <c r="AI12" s="191">
        <f>'нетто 18'!AI33+25</f>
        <v>18844</v>
      </c>
      <c r="AJ12" s="191">
        <f>'нетто 18'!AJ33+25</f>
        <v>18844</v>
      </c>
      <c r="AK12" s="191">
        <f>'нетто 18'!AK33+25</f>
        <v>18844</v>
      </c>
      <c r="AL12" s="191">
        <f>'нетто 18'!AL33+25</f>
        <v>18844</v>
      </c>
      <c r="AM12" s="191">
        <f>'нетто 18'!AM33+25</f>
        <v>22124</v>
      </c>
      <c r="AN12" s="191">
        <f>'нетто 18'!AN33+25</f>
        <v>22124</v>
      </c>
      <c r="AO12" s="191">
        <f>'нетто 18'!AO33+25</f>
        <v>22124</v>
      </c>
      <c r="AP12" s="191">
        <f>'нетто 18'!AP33+25</f>
        <v>22124</v>
      </c>
      <c r="AQ12" s="191">
        <f>'нетто 18'!AQ33+25</f>
        <v>22124</v>
      </c>
      <c r="AR12" s="191">
        <f>'нетто 18'!AR33+25</f>
        <v>23764</v>
      </c>
      <c r="AS12" s="191">
        <f>'нетто 18'!AS33+25</f>
        <v>25814</v>
      </c>
      <c r="AT12" s="191">
        <f>'нетто 18'!AT33+25</f>
        <v>26224</v>
      </c>
      <c r="AU12" s="191">
        <f>'нетто 18'!AU33+25</f>
        <v>26224</v>
      </c>
      <c r="AV12" s="191">
        <f>'нетто 18'!AV33+25</f>
        <v>26224</v>
      </c>
      <c r="AW12" s="191">
        <f>'нетто 18'!AW33+25</f>
        <v>26224</v>
      </c>
      <c r="AX12" s="191">
        <f>'нетто 18'!AX33+25</f>
        <v>26224</v>
      </c>
      <c r="AY12" s="191">
        <f>'нетто 18'!AY33+25</f>
        <v>26224</v>
      </c>
      <c r="AZ12" s="191">
        <f>'нетто 18'!AZ33+25</f>
        <v>26224</v>
      </c>
      <c r="BA12" s="191">
        <f>'нетто 18'!BA33+25</f>
        <v>26224</v>
      </c>
      <c r="BB12" s="191">
        <f>'нетто 18'!BB33+25</f>
        <v>26224</v>
      </c>
      <c r="BC12" s="191">
        <f>'нетто 18'!BC33+25</f>
        <v>26224</v>
      </c>
      <c r="BD12" s="191">
        <f>'нетто 18'!BD33+25</f>
        <v>24584</v>
      </c>
      <c r="BE12" s="191">
        <f>'нетто 18'!BE33+25</f>
        <v>24584</v>
      </c>
      <c r="BF12" s="191">
        <f>'нетто 18'!BF33+25</f>
        <v>26224</v>
      </c>
      <c r="BG12" s="191">
        <f>'нетто 18'!BG33+25</f>
        <v>26224</v>
      </c>
      <c r="BH12" s="191">
        <f>'нетто 18'!BH33+25</f>
        <v>27864</v>
      </c>
      <c r="BI12" s="191">
        <f>'нетто 18'!BI33+25</f>
        <v>29914</v>
      </c>
      <c r="BJ12" s="191">
        <f>'нетто 18'!BJ33+25</f>
        <v>29914</v>
      </c>
      <c r="BK12" s="191">
        <f>'нетто 18'!BK33+25</f>
        <v>29914</v>
      </c>
      <c r="BL12" s="191">
        <f>'нетто 18'!BL33+25</f>
        <v>29914</v>
      </c>
      <c r="BM12" s="191">
        <f>'нетто 18'!BM33+25</f>
        <v>31964</v>
      </c>
      <c r="BN12" s="191">
        <f>'нетто 18'!BN33+25</f>
        <v>34424</v>
      </c>
      <c r="BO12" s="191">
        <f>'нетто 18'!BO33+25</f>
        <v>34424</v>
      </c>
      <c r="BP12" s="191">
        <f>'нетто 18'!BP33+25</f>
        <v>31964</v>
      </c>
      <c r="BQ12" s="191">
        <f>'нетто 18'!BQ33+25</f>
        <v>27864</v>
      </c>
      <c r="BR12" s="191">
        <f>'нетто 18'!BR33+25</f>
        <v>27864</v>
      </c>
      <c r="BS12" s="191">
        <f>'нетто 18'!BS33+25</f>
        <v>29914</v>
      </c>
      <c r="BT12" s="191">
        <f>'нетто 18'!BT33+25</f>
        <v>29914</v>
      </c>
      <c r="BU12" s="191">
        <f>'нетто 18'!BU33+25</f>
        <v>22944</v>
      </c>
      <c r="BV12" s="191">
        <f>'нетто 18'!BV33+25</f>
        <v>23313</v>
      </c>
      <c r="BW12" s="191">
        <f>'нетто 18'!BW33+25</f>
        <v>23313</v>
      </c>
      <c r="BX12" s="191">
        <f>'нетто 18'!BX33+25</f>
        <v>23313</v>
      </c>
      <c r="BY12" s="191">
        <f>'нетто 18'!BY33+25</f>
        <v>22083</v>
      </c>
      <c r="BZ12" s="191">
        <f>'нетто 18'!BZ33+25</f>
        <v>22083</v>
      </c>
      <c r="CA12" s="191">
        <f>'нетто 18'!CA33+25</f>
        <v>23313</v>
      </c>
      <c r="CB12" s="191">
        <f>'нетто 18'!CB33+25</f>
        <v>23313</v>
      </c>
      <c r="CC12" s="191">
        <f>'нетто 18'!CC33+25</f>
        <v>23313</v>
      </c>
      <c r="CD12" s="191">
        <f>'нетто 18'!CD33+25</f>
        <v>22083</v>
      </c>
      <c r="CE12" s="191">
        <f>'нетто 18'!CE33+25</f>
        <v>22083</v>
      </c>
      <c r="CF12" s="191">
        <f>'нетто 18'!CF33+25</f>
        <v>22083</v>
      </c>
      <c r="CG12" s="191">
        <f>'нетто 18'!CG33+25</f>
        <v>22083</v>
      </c>
      <c r="CH12" s="191">
        <f>'нетто 18'!CH33+25</f>
        <v>22083</v>
      </c>
      <c r="CI12" s="191">
        <f>'нетто 18'!CI33+25</f>
        <v>22083</v>
      </c>
      <c r="CJ12" s="191">
        <f>'нетто 18'!CJ33+25</f>
        <v>22083</v>
      </c>
      <c r="CK12" s="191">
        <f>'нетто 18'!CK33+25</f>
        <v>22083</v>
      </c>
      <c r="CL12" s="191">
        <f>'нетто 18'!CL33+25</f>
        <v>22083</v>
      </c>
      <c r="CM12" s="191">
        <f>'нетто 18'!CM33+25</f>
        <v>22083</v>
      </c>
      <c r="CN12" s="191">
        <f>'нетто 18'!CN33+25</f>
        <v>22083</v>
      </c>
      <c r="CO12" s="191">
        <f>'нетто 18'!CO33+25</f>
        <v>22083</v>
      </c>
      <c r="CP12" s="191">
        <f>'нетто 18'!CP33+25</f>
        <v>22083</v>
      </c>
      <c r="CQ12" s="191">
        <f>'нетто 18'!CQ33+25</f>
        <v>22083</v>
      </c>
      <c r="CR12" s="191">
        <f>'нетто 18'!CR33+25</f>
        <v>22083</v>
      </c>
      <c r="CS12" s="191">
        <f>'нетто 18'!CS33+25</f>
        <v>22083</v>
      </c>
      <c r="CT12" s="191">
        <f>'нетто 18'!CT33+25</f>
        <v>22083</v>
      </c>
      <c r="CU12" s="191">
        <f>'нетто 18'!CU33+25</f>
        <v>22083</v>
      </c>
      <c r="CV12" s="191">
        <f>'нетто 18'!CV33+25</f>
        <v>22083</v>
      </c>
      <c r="CW12" s="191">
        <f>'нетто 18'!CW33+25</f>
        <v>22083</v>
      </c>
      <c r="CX12" s="191">
        <f>'нетто 18'!CX33+25</f>
        <v>22083</v>
      </c>
      <c r="CY12" s="191">
        <f>'нетто 18'!CY33+25</f>
        <v>22083</v>
      </c>
      <c r="CZ12" s="191">
        <f>'нетто 18'!CZ33+25</f>
        <v>22083</v>
      </c>
      <c r="DA12" s="191">
        <f>'нетто 18'!DA33+25</f>
        <v>14498</v>
      </c>
      <c r="DB12" s="191">
        <f>'нетто 18'!DB33+25</f>
        <v>14498</v>
      </c>
      <c r="DC12" s="191">
        <f>'нетто 18'!DC33+25</f>
        <v>14908</v>
      </c>
      <c r="DD12" s="191">
        <f>'нетто 18'!DD33+25</f>
        <v>14908</v>
      </c>
      <c r="DE12" s="191">
        <f>'нетто 18'!DE33+25</f>
        <v>14498</v>
      </c>
      <c r="DF12" s="191">
        <f>'нетто 18'!DF33+25</f>
        <v>14498</v>
      </c>
      <c r="DG12" s="191">
        <f>'нетто 18'!DG33+25</f>
        <v>14498</v>
      </c>
      <c r="DH12" s="191">
        <f>'нетто 18'!DH33+25</f>
        <v>14498</v>
      </c>
      <c r="DI12" s="191">
        <f>'нетто 18'!DI33+25</f>
        <v>14498</v>
      </c>
      <c r="DJ12" s="191">
        <f>'нетто 18'!DJ33+25</f>
        <v>14908</v>
      </c>
      <c r="DK12" s="191">
        <f>'нетто 18'!DK33+25</f>
        <v>14908</v>
      </c>
      <c r="DL12" s="191">
        <f>'нетто 18'!DL33+25</f>
        <v>14498</v>
      </c>
      <c r="DM12" s="191">
        <f>'нетто 18'!DM33+25</f>
        <v>14498</v>
      </c>
      <c r="DN12" s="191">
        <f>'нетто 18'!DN33+25</f>
        <v>14498</v>
      </c>
      <c r="DO12" s="191">
        <f>'нетто 18'!DO33+25</f>
        <v>13678</v>
      </c>
      <c r="DP12" s="191">
        <f>'нетто 18'!DP33+25</f>
        <v>13678</v>
      </c>
      <c r="DQ12" s="191">
        <f>'нетто 18'!DQ33+25</f>
        <v>14252</v>
      </c>
      <c r="DR12" s="191">
        <f>'нетто 18'!DR33+25</f>
        <v>14252</v>
      </c>
      <c r="DS12" s="191">
        <f>'нетто 18'!DS33+25</f>
        <v>13678</v>
      </c>
      <c r="DT12" s="191">
        <f>'нетто 18'!DT33+25</f>
        <v>13678</v>
      </c>
      <c r="DU12" s="191">
        <f>'нетто 18'!DU33+25</f>
        <v>13678</v>
      </c>
      <c r="DV12" s="191">
        <f>'нетто 18'!DV33+25</f>
        <v>13678</v>
      </c>
      <c r="DW12" s="191">
        <f>'нетто 18'!DW33+25</f>
        <v>13678</v>
      </c>
      <c r="DX12" s="191">
        <f>'нетто 18'!DX33+25</f>
        <v>14252</v>
      </c>
      <c r="DY12" s="191">
        <f>'нетто 18'!DY33+25</f>
        <v>14252</v>
      </c>
      <c r="DZ12" s="191">
        <f>'нетто 18'!DZ33+25</f>
        <v>13678</v>
      </c>
      <c r="EA12" s="191">
        <f>'нетто 18'!EA33+25</f>
        <v>13678</v>
      </c>
      <c r="EB12" s="191">
        <f>'нетто 18'!EB33+25</f>
        <v>13678</v>
      </c>
      <c r="EC12" s="191">
        <f>'нетто 18'!EC33+25</f>
        <v>13678</v>
      </c>
      <c r="ED12" s="191">
        <f>'нетто 18'!ED33+25</f>
        <v>14498</v>
      </c>
    </row>
    <row r="13" spans="1:134" s="50" customFormat="1" x14ac:dyDescent="0.2">
      <c r="A13" s="88">
        <f>A7</f>
        <v>2</v>
      </c>
      <c r="B13" s="191">
        <f>'нетто 18'!B34+25</f>
        <v>16015</v>
      </c>
      <c r="C13" s="191">
        <f>'нетто 18'!C34+25</f>
        <v>16015</v>
      </c>
      <c r="D13" s="191">
        <f>'нетто 18'!D34+25</f>
        <v>17327</v>
      </c>
      <c r="E13" s="191">
        <f>'нетто 18'!E34+25</f>
        <v>18639</v>
      </c>
      <c r="F13" s="191">
        <f>'нетто 18'!F34+25</f>
        <v>20525</v>
      </c>
      <c r="G13" s="191">
        <f>'нетто 18'!G34+25</f>
        <v>22411</v>
      </c>
      <c r="H13" s="191">
        <f>'нетто 18'!H34+25</f>
        <v>22411</v>
      </c>
      <c r="I13" s="191">
        <f>'нетто 18'!I34+25</f>
        <v>20525</v>
      </c>
      <c r="J13" s="191">
        <f>'нетто 18'!J34+25</f>
        <v>22411</v>
      </c>
      <c r="K13" s="191">
        <f>'нетто 18'!K34+25</f>
        <v>17327</v>
      </c>
      <c r="L13" s="191">
        <f>'нетто 18'!L34+25</f>
        <v>17286</v>
      </c>
      <c r="M13" s="191">
        <f>'нетто 18'!M34+25</f>
        <v>34875</v>
      </c>
      <c r="N13" s="191">
        <f>'нетто 18'!N34+25</f>
        <v>46765</v>
      </c>
      <c r="O13" s="191">
        <f>'нетто 18'!O34+25</f>
        <v>46765</v>
      </c>
      <c r="P13" s="191">
        <f>'нетто 18'!P34+25</f>
        <v>46765</v>
      </c>
      <c r="Q13" s="191">
        <f>'нетто 18'!Q34+25</f>
        <v>41025</v>
      </c>
      <c r="R13" s="191">
        <f>'нетто 18'!R34+25</f>
        <v>41025</v>
      </c>
      <c r="S13" s="191">
        <f>'нетто 18'!S34+25</f>
        <v>41025</v>
      </c>
      <c r="T13" s="191">
        <f>'нетто 18'!T34+25</f>
        <v>41025</v>
      </c>
      <c r="U13" s="191">
        <f>'нетто 18'!U34+25</f>
        <v>41025</v>
      </c>
      <c r="V13" s="191">
        <f>'нетто 18'!V34+25</f>
        <v>41025</v>
      </c>
      <c r="W13" s="191">
        <f>'нетто 18'!W34+25</f>
        <v>33973</v>
      </c>
      <c r="X13" s="191">
        <f>'нетто 18'!X34+25</f>
        <v>20443</v>
      </c>
      <c r="Y13" s="191">
        <f>'нетто 18'!Y34+25</f>
        <v>20443</v>
      </c>
      <c r="Z13" s="191">
        <f>'нетто 18'!Z34+25</f>
        <v>20443</v>
      </c>
      <c r="AA13" s="191">
        <f>'нетто 18'!AA34+25</f>
        <v>20443</v>
      </c>
      <c r="AB13" s="191">
        <f>'нетто 18'!AB34+25</f>
        <v>20443</v>
      </c>
      <c r="AC13" s="191">
        <f>'нетто 18'!AC34+25</f>
        <v>22083</v>
      </c>
      <c r="AD13" s="191">
        <f>'нетто 18'!AD34+25</f>
        <v>22083</v>
      </c>
      <c r="AE13" s="191">
        <f>'нетто 18'!AE34+25</f>
        <v>22083</v>
      </c>
      <c r="AF13" s="191">
        <f>'нетто 18'!AF34+25</f>
        <v>22083</v>
      </c>
      <c r="AG13" s="191">
        <f>'нетто 18'!AG34+25</f>
        <v>22083</v>
      </c>
      <c r="AH13" s="191">
        <f>'нетто 18'!AH34+25</f>
        <v>20443</v>
      </c>
      <c r="AI13" s="191">
        <f>'нетто 18'!AI34+25</f>
        <v>20443</v>
      </c>
      <c r="AJ13" s="191">
        <f>'нетто 18'!AJ34+25</f>
        <v>20443</v>
      </c>
      <c r="AK13" s="191">
        <f>'нетто 18'!AK34+25</f>
        <v>20443</v>
      </c>
      <c r="AL13" s="191">
        <f>'нетто 18'!AL34+25</f>
        <v>20443</v>
      </c>
      <c r="AM13" s="191">
        <f>'нетто 18'!AM34+25</f>
        <v>23723</v>
      </c>
      <c r="AN13" s="191">
        <f>'нетто 18'!AN34+25</f>
        <v>23723</v>
      </c>
      <c r="AO13" s="191">
        <f>'нетто 18'!AO34+25</f>
        <v>23723</v>
      </c>
      <c r="AP13" s="191">
        <f>'нетто 18'!AP34+25</f>
        <v>23723</v>
      </c>
      <c r="AQ13" s="191">
        <f>'нетто 18'!AQ34+25</f>
        <v>23723</v>
      </c>
      <c r="AR13" s="191">
        <f>'нетто 18'!AR34+25</f>
        <v>25363</v>
      </c>
      <c r="AS13" s="191">
        <f>'нетто 18'!AS34+25</f>
        <v>27413</v>
      </c>
      <c r="AT13" s="191">
        <f>'нетто 18'!AT34+25</f>
        <v>27823</v>
      </c>
      <c r="AU13" s="191">
        <f>'нетто 18'!AU34+25</f>
        <v>27823</v>
      </c>
      <c r="AV13" s="191">
        <f>'нетто 18'!AV34+25</f>
        <v>27823</v>
      </c>
      <c r="AW13" s="191">
        <f>'нетто 18'!AW34+25</f>
        <v>27823</v>
      </c>
      <c r="AX13" s="191">
        <f>'нетто 18'!AX34+25</f>
        <v>27823</v>
      </c>
      <c r="AY13" s="191">
        <f>'нетто 18'!AY34+25</f>
        <v>27823</v>
      </c>
      <c r="AZ13" s="191">
        <f>'нетто 18'!AZ34+25</f>
        <v>27823</v>
      </c>
      <c r="BA13" s="191">
        <f>'нетто 18'!BA34+25</f>
        <v>27823</v>
      </c>
      <c r="BB13" s="191">
        <f>'нетто 18'!BB34+25</f>
        <v>27823</v>
      </c>
      <c r="BC13" s="191">
        <f>'нетто 18'!BC34+25</f>
        <v>27823</v>
      </c>
      <c r="BD13" s="191">
        <f>'нетто 18'!BD34+25</f>
        <v>26183</v>
      </c>
      <c r="BE13" s="191">
        <f>'нетто 18'!BE34+25</f>
        <v>26183</v>
      </c>
      <c r="BF13" s="191">
        <f>'нетто 18'!BF34+25</f>
        <v>27823</v>
      </c>
      <c r="BG13" s="191">
        <f>'нетто 18'!BG34+25</f>
        <v>27823</v>
      </c>
      <c r="BH13" s="191">
        <f>'нетто 18'!BH34+25</f>
        <v>29463</v>
      </c>
      <c r="BI13" s="191">
        <f>'нетто 18'!BI34+25</f>
        <v>31513</v>
      </c>
      <c r="BJ13" s="191">
        <f>'нетто 18'!BJ34+25</f>
        <v>31513</v>
      </c>
      <c r="BK13" s="191">
        <f>'нетто 18'!BK34+25</f>
        <v>31513</v>
      </c>
      <c r="BL13" s="191">
        <f>'нетто 18'!BL34+25</f>
        <v>31513</v>
      </c>
      <c r="BM13" s="191">
        <f>'нетто 18'!BM34+25</f>
        <v>33563</v>
      </c>
      <c r="BN13" s="191">
        <f>'нетто 18'!BN34+25</f>
        <v>36023</v>
      </c>
      <c r="BO13" s="191">
        <f>'нетто 18'!BO34+25</f>
        <v>36023</v>
      </c>
      <c r="BP13" s="191">
        <f>'нетто 18'!BP34+25</f>
        <v>33563</v>
      </c>
      <c r="BQ13" s="191">
        <f>'нетто 18'!BQ34+25</f>
        <v>29463</v>
      </c>
      <c r="BR13" s="191">
        <f>'нетто 18'!BR34+25</f>
        <v>29463</v>
      </c>
      <c r="BS13" s="191">
        <f>'нетто 18'!BS34+25</f>
        <v>31513</v>
      </c>
      <c r="BT13" s="191">
        <f>'нетто 18'!BT34+25</f>
        <v>31513</v>
      </c>
      <c r="BU13" s="191">
        <f>'нетто 18'!BU34+25</f>
        <v>24543</v>
      </c>
      <c r="BV13" s="191">
        <f>'нетто 18'!BV34+25</f>
        <v>24912</v>
      </c>
      <c r="BW13" s="191">
        <f>'нетто 18'!BW34+25</f>
        <v>24912</v>
      </c>
      <c r="BX13" s="191">
        <f>'нетто 18'!BX34+25</f>
        <v>24912</v>
      </c>
      <c r="BY13" s="191">
        <f>'нетто 18'!BY34+25</f>
        <v>23682</v>
      </c>
      <c r="BZ13" s="191">
        <f>'нетто 18'!BZ34+25</f>
        <v>23682</v>
      </c>
      <c r="CA13" s="191">
        <f>'нетто 18'!CA34+25</f>
        <v>24912</v>
      </c>
      <c r="CB13" s="191">
        <f>'нетто 18'!CB34+25</f>
        <v>24912</v>
      </c>
      <c r="CC13" s="191">
        <f>'нетто 18'!CC34+25</f>
        <v>24912</v>
      </c>
      <c r="CD13" s="191">
        <f>'нетто 18'!CD34+25</f>
        <v>23682</v>
      </c>
      <c r="CE13" s="191">
        <f>'нетто 18'!CE34+25</f>
        <v>23682</v>
      </c>
      <c r="CF13" s="191">
        <f>'нетто 18'!CF34+25</f>
        <v>23682</v>
      </c>
      <c r="CG13" s="191">
        <f>'нетто 18'!CG34+25</f>
        <v>23682</v>
      </c>
      <c r="CH13" s="191">
        <f>'нетто 18'!CH34+25</f>
        <v>23682</v>
      </c>
      <c r="CI13" s="191">
        <f>'нетто 18'!CI34+25</f>
        <v>23682</v>
      </c>
      <c r="CJ13" s="191">
        <f>'нетто 18'!CJ34+25</f>
        <v>23682</v>
      </c>
      <c r="CK13" s="191">
        <f>'нетто 18'!CK34+25</f>
        <v>23682</v>
      </c>
      <c r="CL13" s="191">
        <f>'нетто 18'!CL34+25</f>
        <v>23682</v>
      </c>
      <c r="CM13" s="191">
        <f>'нетто 18'!CM34+25</f>
        <v>23682</v>
      </c>
      <c r="CN13" s="191">
        <f>'нетто 18'!CN34+25</f>
        <v>23682</v>
      </c>
      <c r="CO13" s="191">
        <f>'нетто 18'!CO34+25</f>
        <v>23682</v>
      </c>
      <c r="CP13" s="191">
        <f>'нетто 18'!CP34+25</f>
        <v>23682</v>
      </c>
      <c r="CQ13" s="191">
        <f>'нетто 18'!CQ34+25</f>
        <v>23682</v>
      </c>
      <c r="CR13" s="191">
        <f>'нетто 18'!CR34+25</f>
        <v>23682</v>
      </c>
      <c r="CS13" s="191">
        <f>'нетто 18'!CS34+25</f>
        <v>23682</v>
      </c>
      <c r="CT13" s="191">
        <f>'нетто 18'!CT34+25</f>
        <v>23682</v>
      </c>
      <c r="CU13" s="191">
        <f>'нетто 18'!CU34+25</f>
        <v>23682</v>
      </c>
      <c r="CV13" s="191">
        <f>'нетто 18'!CV34+25</f>
        <v>23682</v>
      </c>
      <c r="CW13" s="191">
        <f>'нетто 18'!CW34+25</f>
        <v>23682</v>
      </c>
      <c r="CX13" s="191">
        <f>'нетто 18'!CX34+25</f>
        <v>23682</v>
      </c>
      <c r="CY13" s="191">
        <f>'нетто 18'!CY34+25</f>
        <v>23682</v>
      </c>
      <c r="CZ13" s="191">
        <f>'нетто 18'!CZ34+25</f>
        <v>23682</v>
      </c>
      <c r="DA13" s="191">
        <f>'нетто 18'!DA34+25</f>
        <v>16015</v>
      </c>
      <c r="DB13" s="191">
        <f>'нетто 18'!DB34+25</f>
        <v>16015</v>
      </c>
      <c r="DC13" s="191">
        <f>'нетто 18'!DC34+25</f>
        <v>16425</v>
      </c>
      <c r="DD13" s="191">
        <f>'нетто 18'!DD34+25</f>
        <v>16425</v>
      </c>
      <c r="DE13" s="191">
        <f>'нетто 18'!DE34+25</f>
        <v>16015</v>
      </c>
      <c r="DF13" s="191">
        <f>'нетто 18'!DF34+25</f>
        <v>16015</v>
      </c>
      <c r="DG13" s="191">
        <f>'нетто 18'!DG34+25</f>
        <v>16015</v>
      </c>
      <c r="DH13" s="191">
        <f>'нетто 18'!DH34+25</f>
        <v>16015</v>
      </c>
      <c r="DI13" s="191">
        <f>'нетто 18'!DI34+25</f>
        <v>16015</v>
      </c>
      <c r="DJ13" s="191">
        <f>'нетто 18'!DJ34+25</f>
        <v>16425</v>
      </c>
      <c r="DK13" s="191">
        <f>'нетто 18'!DK34+25</f>
        <v>16425</v>
      </c>
      <c r="DL13" s="191">
        <f>'нетто 18'!DL34+25</f>
        <v>16015</v>
      </c>
      <c r="DM13" s="191">
        <f>'нетто 18'!DM34+25</f>
        <v>16015</v>
      </c>
      <c r="DN13" s="191">
        <f>'нетто 18'!DN34+25</f>
        <v>16015</v>
      </c>
      <c r="DO13" s="191">
        <f>'нетто 18'!DO34+25</f>
        <v>15195</v>
      </c>
      <c r="DP13" s="191">
        <f>'нетто 18'!DP34+25</f>
        <v>15195</v>
      </c>
      <c r="DQ13" s="191">
        <f>'нетто 18'!DQ34+25</f>
        <v>15769</v>
      </c>
      <c r="DR13" s="191">
        <f>'нетто 18'!DR34+25</f>
        <v>15769</v>
      </c>
      <c r="DS13" s="191">
        <f>'нетто 18'!DS34+25</f>
        <v>15195</v>
      </c>
      <c r="DT13" s="191">
        <f>'нетто 18'!DT34+25</f>
        <v>15195</v>
      </c>
      <c r="DU13" s="191">
        <f>'нетто 18'!DU34+25</f>
        <v>15195</v>
      </c>
      <c r="DV13" s="191">
        <f>'нетто 18'!DV34+25</f>
        <v>15195</v>
      </c>
      <c r="DW13" s="191">
        <f>'нетто 18'!DW34+25</f>
        <v>15195</v>
      </c>
      <c r="DX13" s="191">
        <f>'нетто 18'!DX34+25</f>
        <v>15769</v>
      </c>
      <c r="DY13" s="191">
        <f>'нетто 18'!DY34+25</f>
        <v>15769</v>
      </c>
      <c r="DZ13" s="191">
        <f>'нетто 18'!DZ34+25</f>
        <v>15195</v>
      </c>
      <c r="EA13" s="191">
        <f>'нетто 18'!EA34+25</f>
        <v>15195</v>
      </c>
      <c r="EB13" s="191">
        <f>'нетто 18'!EB34+25</f>
        <v>15195</v>
      </c>
      <c r="EC13" s="191">
        <f>'нетто 18'!EC34+25</f>
        <v>15195</v>
      </c>
      <c r="ED13" s="191">
        <f>'нетто 18'!ED34+25</f>
        <v>16015</v>
      </c>
    </row>
    <row r="14" spans="1:134" s="50" customFormat="1" x14ac:dyDescent="0.2">
      <c r="A14" s="42" t="s">
        <v>85</v>
      </c>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1"/>
      <c r="BP14" s="191"/>
      <c r="BQ14" s="191"/>
      <c r="BR14" s="191"/>
      <c r="BS14" s="191"/>
      <c r="BT14" s="191"/>
      <c r="BU14" s="191"/>
      <c r="BV14" s="191"/>
      <c r="BW14" s="191"/>
      <c r="BX14" s="191"/>
      <c r="BY14" s="191"/>
      <c r="BZ14" s="191"/>
      <c r="CA14" s="191"/>
      <c r="CB14" s="191"/>
      <c r="CC14" s="191"/>
      <c r="CD14" s="191"/>
      <c r="CE14" s="191"/>
      <c r="CF14" s="191"/>
      <c r="CG14" s="191"/>
      <c r="CH14" s="191"/>
      <c r="CI14" s="191"/>
      <c r="CJ14" s="191"/>
      <c r="CK14" s="191"/>
      <c r="CL14" s="191"/>
      <c r="CM14" s="191"/>
      <c r="CN14" s="191"/>
      <c r="CO14" s="191"/>
      <c r="CP14" s="191"/>
      <c r="CQ14" s="191"/>
      <c r="CR14" s="191"/>
      <c r="CS14" s="191"/>
      <c r="CT14" s="191"/>
      <c r="CU14" s="191"/>
      <c r="CV14" s="191"/>
      <c r="CW14" s="191"/>
      <c r="CX14" s="191"/>
      <c r="CY14" s="191"/>
      <c r="CZ14" s="191"/>
      <c r="DA14" s="191"/>
      <c r="DB14" s="191"/>
      <c r="DC14" s="191"/>
      <c r="DD14" s="191"/>
      <c r="DE14" s="191"/>
      <c r="DF14" s="191"/>
      <c r="DG14" s="191"/>
      <c r="DH14" s="191"/>
      <c r="DI14" s="191"/>
      <c r="DJ14" s="191"/>
      <c r="DK14" s="191"/>
      <c r="DL14" s="191"/>
      <c r="DM14" s="191"/>
      <c r="DN14" s="191"/>
      <c r="DO14" s="191"/>
      <c r="DP14" s="191"/>
      <c r="DQ14" s="191"/>
      <c r="DR14" s="191"/>
      <c r="DS14" s="191"/>
      <c r="DT14" s="191"/>
      <c r="DU14" s="191"/>
      <c r="DV14" s="191"/>
      <c r="DW14" s="191"/>
      <c r="DX14" s="191"/>
      <c r="DY14" s="191"/>
      <c r="DZ14" s="191"/>
      <c r="EA14" s="191"/>
      <c r="EB14" s="191"/>
      <c r="EC14" s="191"/>
      <c r="ED14" s="191"/>
    </row>
    <row r="15" spans="1:134" s="50" customFormat="1" x14ac:dyDescent="0.2">
      <c r="A15" s="88">
        <f>A6</f>
        <v>1</v>
      </c>
      <c r="B15" s="191">
        <f>'нетто 18'!B36+25</f>
        <v>16015</v>
      </c>
      <c r="C15" s="191">
        <f>'нетто 18'!C36+25</f>
        <v>16015</v>
      </c>
      <c r="D15" s="191">
        <f>'нетто 18'!D36+25</f>
        <v>17327</v>
      </c>
      <c r="E15" s="191">
        <f>'нетто 18'!E36+25</f>
        <v>18639</v>
      </c>
      <c r="F15" s="191">
        <f>'нетто 18'!F36+25</f>
        <v>20525</v>
      </c>
      <c r="G15" s="191">
        <f>'нетто 18'!G36+25</f>
        <v>22411</v>
      </c>
      <c r="H15" s="191">
        <f>'нетто 18'!H36+25</f>
        <v>22411</v>
      </c>
      <c r="I15" s="191">
        <f>'нетто 18'!I36+25</f>
        <v>20525</v>
      </c>
      <c r="J15" s="191">
        <f>'нетто 18'!J36+25</f>
        <v>22411</v>
      </c>
      <c r="K15" s="191">
        <f>'нетто 18'!K36+25</f>
        <v>17327</v>
      </c>
      <c r="L15" s="191">
        <f>'нетто 18'!L36+25</f>
        <v>17081</v>
      </c>
      <c r="M15" s="191">
        <f>'нетто 18'!M36+25</f>
        <v>34670</v>
      </c>
      <c r="N15" s="191">
        <f>'нетто 18'!N36+25</f>
        <v>46560</v>
      </c>
      <c r="O15" s="191">
        <f>'нетто 18'!O36+25</f>
        <v>46560</v>
      </c>
      <c r="P15" s="191">
        <f>'нетто 18'!P36+25</f>
        <v>46560</v>
      </c>
      <c r="Q15" s="191">
        <f>'нетто 18'!Q36+25</f>
        <v>40820</v>
      </c>
      <c r="R15" s="191">
        <f>'нетто 18'!R36+25</f>
        <v>40820</v>
      </c>
      <c r="S15" s="191">
        <f>'нетто 18'!S36+25</f>
        <v>40820</v>
      </c>
      <c r="T15" s="191">
        <f>'нетто 18'!T36+25</f>
        <v>40820</v>
      </c>
      <c r="U15" s="191">
        <f>'нетто 18'!U36+25</f>
        <v>40820</v>
      </c>
      <c r="V15" s="191">
        <f>'нетто 18'!V36+25</f>
        <v>40820</v>
      </c>
      <c r="W15" s="191">
        <f>'нетто 18'!W36+25</f>
        <v>33604</v>
      </c>
      <c r="X15" s="191">
        <f>'нетто 18'!X36+25</f>
        <v>20074</v>
      </c>
      <c r="Y15" s="191">
        <f>'нетто 18'!Y36+25</f>
        <v>20074</v>
      </c>
      <c r="Z15" s="191">
        <f>'нетто 18'!Z36+25</f>
        <v>20074</v>
      </c>
      <c r="AA15" s="191">
        <f>'нетто 18'!AA36+25</f>
        <v>20074</v>
      </c>
      <c r="AB15" s="191">
        <f>'нетто 18'!AB36+25</f>
        <v>20074</v>
      </c>
      <c r="AC15" s="191">
        <f>'нетто 18'!AC36+25</f>
        <v>21714</v>
      </c>
      <c r="AD15" s="191">
        <f>'нетто 18'!AD36+25</f>
        <v>21714</v>
      </c>
      <c r="AE15" s="191">
        <f>'нетто 18'!AE36+25</f>
        <v>21714</v>
      </c>
      <c r="AF15" s="191">
        <f>'нетто 18'!AF36+25</f>
        <v>21714</v>
      </c>
      <c r="AG15" s="191">
        <f>'нетто 18'!AG36+25</f>
        <v>21714</v>
      </c>
      <c r="AH15" s="191">
        <f>'нетто 18'!AH36+25</f>
        <v>20074</v>
      </c>
      <c r="AI15" s="191">
        <f>'нетто 18'!AI36+25</f>
        <v>20074</v>
      </c>
      <c r="AJ15" s="191">
        <f>'нетто 18'!AJ36+25</f>
        <v>20074</v>
      </c>
      <c r="AK15" s="191">
        <f>'нетто 18'!AK36+25</f>
        <v>20074</v>
      </c>
      <c r="AL15" s="191">
        <f>'нетто 18'!AL36+25</f>
        <v>20074</v>
      </c>
      <c r="AM15" s="191">
        <f>'нетто 18'!AM36+25</f>
        <v>23354</v>
      </c>
      <c r="AN15" s="191">
        <f>'нетто 18'!AN36+25</f>
        <v>23354</v>
      </c>
      <c r="AO15" s="191">
        <f>'нетто 18'!AO36+25</f>
        <v>23354</v>
      </c>
      <c r="AP15" s="191">
        <f>'нетто 18'!AP36+25</f>
        <v>23354</v>
      </c>
      <c r="AQ15" s="191">
        <f>'нетто 18'!AQ36+25</f>
        <v>23354</v>
      </c>
      <c r="AR15" s="191">
        <f>'нетто 18'!AR36+25</f>
        <v>24994</v>
      </c>
      <c r="AS15" s="191">
        <f>'нетто 18'!AS36+25</f>
        <v>27044</v>
      </c>
      <c r="AT15" s="191">
        <f>'нетто 18'!AT36+25</f>
        <v>27618</v>
      </c>
      <c r="AU15" s="191">
        <f>'нетто 18'!AU36+25</f>
        <v>27618</v>
      </c>
      <c r="AV15" s="191">
        <f>'нетто 18'!AV36+25</f>
        <v>27618</v>
      </c>
      <c r="AW15" s="191">
        <f>'нетто 18'!AW36+25</f>
        <v>27618</v>
      </c>
      <c r="AX15" s="191">
        <f>'нетто 18'!AX36+25</f>
        <v>27618</v>
      </c>
      <c r="AY15" s="191">
        <f>'нетто 18'!AY36+25</f>
        <v>27618</v>
      </c>
      <c r="AZ15" s="191">
        <f>'нетто 18'!AZ36+25</f>
        <v>27618</v>
      </c>
      <c r="BA15" s="191">
        <f>'нетто 18'!BA36+25</f>
        <v>27618</v>
      </c>
      <c r="BB15" s="191">
        <f>'нетто 18'!BB36+25</f>
        <v>27618</v>
      </c>
      <c r="BC15" s="191">
        <f>'нетто 18'!BC36+25</f>
        <v>27618</v>
      </c>
      <c r="BD15" s="191">
        <f>'нетто 18'!BD36+25</f>
        <v>25978</v>
      </c>
      <c r="BE15" s="191">
        <f>'нетто 18'!BE36+25</f>
        <v>25978</v>
      </c>
      <c r="BF15" s="191">
        <f>'нетто 18'!BF36+25</f>
        <v>27618</v>
      </c>
      <c r="BG15" s="191">
        <f>'нетто 18'!BG36+25</f>
        <v>27618</v>
      </c>
      <c r="BH15" s="191">
        <f>'нетто 18'!BH36+25</f>
        <v>29258</v>
      </c>
      <c r="BI15" s="191">
        <f>'нетто 18'!BI36+25</f>
        <v>31308</v>
      </c>
      <c r="BJ15" s="191">
        <f>'нетто 18'!BJ36+25</f>
        <v>31308</v>
      </c>
      <c r="BK15" s="191">
        <f>'нетто 18'!BK36+25</f>
        <v>31308</v>
      </c>
      <c r="BL15" s="191">
        <f>'нетто 18'!BL36+25</f>
        <v>31308</v>
      </c>
      <c r="BM15" s="191">
        <f>'нетто 18'!BM36+25</f>
        <v>33358</v>
      </c>
      <c r="BN15" s="191">
        <f>'нетто 18'!BN36+25</f>
        <v>35818</v>
      </c>
      <c r="BO15" s="191">
        <f>'нетто 18'!BO36+25</f>
        <v>35818</v>
      </c>
      <c r="BP15" s="191">
        <f>'нетто 18'!BP36+25</f>
        <v>33358</v>
      </c>
      <c r="BQ15" s="191">
        <f>'нетто 18'!BQ36+25</f>
        <v>29258</v>
      </c>
      <c r="BR15" s="191">
        <f>'нетто 18'!BR36+25</f>
        <v>29258</v>
      </c>
      <c r="BS15" s="191">
        <f>'нетто 18'!BS36+25</f>
        <v>31308</v>
      </c>
      <c r="BT15" s="191">
        <f>'нетто 18'!BT36+25</f>
        <v>31308</v>
      </c>
      <c r="BU15" s="191">
        <f>'нетто 18'!BU36+25</f>
        <v>24338</v>
      </c>
      <c r="BV15" s="191">
        <f>'нетто 18'!BV36+25</f>
        <v>24707</v>
      </c>
      <c r="BW15" s="191">
        <f>'нетто 18'!BW36+25</f>
        <v>24707</v>
      </c>
      <c r="BX15" s="191">
        <f>'нетто 18'!BX36+25</f>
        <v>24707</v>
      </c>
      <c r="BY15" s="191">
        <f>'нетто 18'!BY36+25</f>
        <v>23477</v>
      </c>
      <c r="BZ15" s="191">
        <f>'нетто 18'!BZ36+25</f>
        <v>23477</v>
      </c>
      <c r="CA15" s="191">
        <f>'нетто 18'!CA36+25</f>
        <v>24707</v>
      </c>
      <c r="CB15" s="191">
        <f>'нетто 18'!CB36+25</f>
        <v>24707</v>
      </c>
      <c r="CC15" s="191">
        <f>'нетто 18'!CC36+25</f>
        <v>24707</v>
      </c>
      <c r="CD15" s="191">
        <f>'нетто 18'!CD36+25</f>
        <v>23313</v>
      </c>
      <c r="CE15" s="191">
        <f>'нетто 18'!CE36+25</f>
        <v>23313</v>
      </c>
      <c r="CF15" s="191">
        <f>'нетто 18'!CF36+25</f>
        <v>23313</v>
      </c>
      <c r="CG15" s="191">
        <f>'нетто 18'!CG36+25</f>
        <v>23313</v>
      </c>
      <c r="CH15" s="191">
        <f>'нетто 18'!CH36+25</f>
        <v>23313</v>
      </c>
      <c r="CI15" s="191">
        <f>'нетто 18'!CI36+25</f>
        <v>23313</v>
      </c>
      <c r="CJ15" s="191">
        <f>'нетто 18'!CJ36+25</f>
        <v>23313</v>
      </c>
      <c r="CK15" s="191">
        <f>'нетто 18'!CK36+25</f>
        <v>23313</v>
      </c>
      <c r="CL15" s="191">
        <f>'нетто 18'!CL36+25</f>
        <v>23313</v>
      </c>
      <c r="CM15" s="191">
        <f>'нетто 18'!CM36+25</f>
        <v>23313</v>
      </c>
      <c r="CN15" s="191">
        <f>'нетто 18'!CN36+25</f>
        <v>23313</v>
      </c>
      <c r="CO15" s="191">
        <f>'нетто 18'!CO36+25</f>
        <v>23313</v>
      </c>
      <c r="CP15" s="191">
        <f>'нетто 18'!CP36+25</f>
        <v>23313</v>
      </c>
      <c r="CQ15" s="191">
        <f>'нетто 18'!CQ36+25</f>
        <v>23313</v>
      </c>
      <c r="CR15" s="191">
        <f>'нетто 18'!CR36+25</f>
        <v>23313</v>
      </c>
      <c r="CS15" s="191">
        <f>'нетто 18'!CS36+25</f>
        <v>23313</v>
      </c>
      <c r="CT15" s="191">
        <f>'нетто 18'!CT36+25</f>
        <v>23313</v>
      </c>
      <c r="CU15" s="191">
        <f>'нетто 18'!CU36+25</f>
        <v>23313</v>
      </c>
      <c r="CV15" s="191">
        <f>'нетто 18'!CV36+25</f>
        <v>23313</v>
      </c>
      <c r="CW15" s="191">
        <f>'нетто 18'!CW36+25</f>
        <v>23313</v>
      </c>
      <c r="CX15" s="191">
        <f>'нетто 18'!CX36+25</f>
        <v>23313</v>
      </c>
      <c r="CY15" s="191">
        <f>'нетто 18'!CY36+25</f>
        <v>23313</v>
      </c>
      <c r="CZ15" s="191">
        <f>'нетто 18'!CZ36+25</f>
        <v>23313</v>
      </c>
      <c r="DA15" s="191">
        <f>'нетто 18'!DA36+25</f>
        <v>15728</v>
      </c>
      <c r="DB15" s="191">
        <f>'нетто 18'!DB36+25</f>
        <v>15728</v>
      </c>
      <c r="DC15" s="191">
        <f>'нетто 18'!DC36+25</f>
        <v>16138</v>
      </c>
      <c r="DD15" s="191">
        <f>'нетто 18'!DD36+25</f>
        <v>16138</v>
      </c>
      <c r="DE15" s="191">
        <f>'нетто 18'!DE36+25</f>
        <v>15728</v>
      </c>
      <c r="DF15" s="191">
        <f>'нетто 18'!DF36+25</f>
        <v>15728</v>
      </c>
      <c r="DG15" s="191">
        <f>'нетто 18'!DG36+25</f>
        <v>15728</v>
      </c>
      <c r="DH15" s="191">
        <f>'нетто 18'!DH36+25</f>
        <v>15728</v>
      </c>
      <c r="DI15" s="191">
        <f>'нетто 18'!DI36+25</f>
        <v>15728</v>
      </c>
      <c r="DJ15" s="191">
        <f>'нетто 18'!DJ36+25</f>
        <v>16138</v>
      </c>
      <c r="DK15" s="191">
        <f>'нетто 18'!DK36+25</f>
        <v>16138</v>
      </c>
      <c r="DL15" s="191">
        <f>'нетто 18'!DL36+25</f>
        <v>15728</v>
      </c>
      <c r="DM15" s="191">
        <f>'нетто 18'!DM36+25</f>
        <v>15728</v>
      </c>
      <c r="DN15" s="191">
        <f>'нетто 18'!DN36+25</f>
        <v>15728</v>
      </c>
      <c r="DO15" s="191">
        <f>'нетто 18'!DO36+25</f>
        <v>14908</v>
      </c>
      <c r="DP15" s="191">
        <f>'нетто 18'!DP36+25</f>
        <v>14908</v>
      </c>
      <c r="DQ15" s="191">
        <f>'нетто 18'!DQ36+25</f>
        <v>15482</v>
      </c>
      <c r="DR15" s="191">
        <f>'нетто 18'!DR36+25</f>
        <v>15482</v>
      </c>
      <c r="DS15" s="191">
        <f>'нетто 18'!DS36+25</f>
        <v>14908</v>
      </c>
      <c r="DT15" s="191">
        <f>'нетто 18'!DT36+25</f>
        <v>14908</v>
      </c>
      <c r="DU15" s="191">
        <f>'нетто 18'!DU36+25</f>
        <v>14908</v>
      </c>
      <c r="DV15" s="191">
        <f>'нетто 18'!DV36+25</f>
        <v>14908</v>
      </c>
      <c r="DW15" s="191">
        <f>'нетто 18'!DW36+25</f>
        <v>14908</v>
      </c>
      <c r="DX15" s="191">
        <f>'нетто 18'!DX36+25</f>
        <v>15482</v>
      </c>
      <c r="DY15" s="191">
        <f>'нетто 18'!DY36+25</f>
        <v>15482</v>
      </c>
      <c r="DZ15" s="191">
        <f>'нетто 18'!DZ36+25</f>
        <v>14908</v>
      </c>
      <c r="EA15" s="191">
        <f>'нетто 18'!EA36+25</f>
        <v>14908</v>
      </c>
      <c r="EB15" s="191">
        <f>'нетто 18'!EB36+25</f>
        <v>14908</v>
      </c>
      <c r="EC15" s="191">
        <f>'нетто 18'!EC36+25</f>
        <v>14908</v>
      </c>
      <c r="ED15" s="191">
        <f>'нетто 18'!ED36+25</f>
        <v>15728</v>
      </c>
    </row>
    <row r="16" spans="1:134" s="50" customFormat="1" x14ac:dyDescent="0.2">
      <c r="A16" s="88">
        <f>A7</f>
        <v>2</v>
      </c>
      <c r="B16" s="191">
        <f>'нетто 18'!B37+25</f>
        <v>17409</v>
      </c>
      <c r="C16" s="191">
        <f>'нетто 18'!C37+25</f>
        <v>17409</v>
      </c>
      <c r="D16" s="191">
        <f>'нетто 18'!D37+25</f>
        <v>18721</v>
      </c>
      <c r="E16" s="191">
        <f>'нетто 18'!E37+25</f>
        <v>20033</v>
      </c>
      <c r="F16" s="191">
        <f>'нетто 18'!F37+25</f>
        <v>21919</v>
      </c>
      <c r="G16" s="191">
        <f>'нетто 18'!G37+25</f>
        <v>23805</v>
      </c>
      <c r="H16" s="191">
        <f>'нетто 18'!H37+25</f>
        <v>23805</v>
      </c>
      <c r="I16" s="191">
        <f>'нетто 18'!I37+25</f>
        <v>21919</v>
      </c>
      <c r="J16" s="191">
        <f>'нетто 18'!J37+25</f>
        <v>23805</v>
      </c>
      <c r="K16" s="191">
        <f>'нетто 18'!K37+25</f>
        <v>18721</v>
      </c>
      <c r="L16" s="191">
        <f>'нетто 18'!L37+25</f>
        <v>18926</v>
      </c>
      <c r="M16" s="191">
        <f>'нетто 18'!M37+25</f>
        <v>36515</v>
      </c>
      <c r="N16" s="191">
        <f>'нетто 18'!N37+25</f>
        <v>48405</v>
      </c>
      <c r="O16" s="191">
        <f>'нетто 18'!O37+25</f>
        <v>48405</v>
      </c>
      <c r="P16" s="191">
        <f>'нетто 18'!P37+25</f>
        <v>48405</v>
      </c>
      <c r="Q16" s="191">
        <f>'нетто 18'!Q37+25</f>
        <v>42665</v>
      </c>
      <c r="R16" s="191">
        <f>'нетто 18'!R37+25</f>
        <v>42665</v>
      </c>
      <c r="S16" s="191">
        <f>'нетто 18'!S37+25</f>
        <v>42665</v>
      </c>
      <c r="T16" s="191">
        <f>'нетто 18'!T37+25</f>
        <v>42665</v>
      </c>
      <c r="U16" s="191">
        <f>'нетто 18'!U37+25</f>
        <v>42665</v>
      </c>
      <c r="V16" s="191">
        <f>'нетто 18'!V37+25</f>
        <v>42665</v>
      </c>
      <c r="W16" s="191">
        <f>'нетто 18'!W37+25</f>
        <v>35203</v>
      </c>
      <c r="X16" s="191">
        <f>'нетто 18'!X37+25</f>
        <v>21673</v>
      </c>
      <c r="Y16" s="191">
        <f>'нетто 18'!Y37+25</f>
        <v>21673</v>
      </c>
      <c r="Z16" s="191">
        <f>'нетто 18'!Z37+25</f>
        <v>21673</v>
      </c>
      <c r="AA16" s="191">
        <f>'нетто 18'!AA37+25</f>
        <v>21673</v>
      </c>
      <c r="AB16" s="191">
        <f>'нетто 18'!AB37+25</f>
        <v>21673</v>
      </c>
      <c r="AC16" s="191">
        <f>'нетто 18'!AC37+25</f>
        <v>23313</v>
      </c>
      <c r="AD16" s="191">
        <f>'нетто 18'!AD37+25</f>
        <v>23313</v>
      </c>
      <c r="AE16" s="191">
        <f>'нетто 18'!AE37+25</f>
        <v>23313</v>
      </c>
      <c r="AF16" s="191">
        <f>'нетто 18'!AF37+25</f>
        <v>23313</v>
      </c>
      <c r="AG16" s="191">
        <f>'нетто 18'!AG37+25</f>
        <v>23313</v>
      </c>
      <c r="AH16" s="191">
        <f>'нетто 18'!AH37+25</f>
        <v>21673</v>
      </c>
      <c r="AI16" s="191">
        <f>'нетто 18'!AI37+25</f>
        <v>21673</v>
      </c>
      <c r="AJ16" s="191">
        <f>'нетто 18'!AJ37+25</f>
        <v>21673</v>
      </c>
      <c r="AK16" s="191">
        <f>'нетто 18'!AK37+25</f>
        <v>21673</v>
      </c>
      <c r="AL16" s="191">
        <f>'нетто 18'!AL37+25</f>
        <v>21673</v>
      </c>
      <c r="AM16" s="191">
        <f>'нетто 18'!AM37+25</f>
        <v>24953</v>
      </c>
      <c r="AN16" s="191">
        <f>'нетто 18'!AN37+25</f>
        <v>24953</v>
      </c>
      <c r="AO16" s="191">
        <f>'нетто 18'!AO37+25</f>
        <v>24953</v>
      </c>
      <c r="AP16" s="191">
        <f>'нетто 18'!AP37+25</f>
        <v>24953</v>
      </c>
      <c r="AQ16" s="191">
        <f>'нетто 18'!AQ37+25</f>
        <v>24953</v>
      </c>
      <c r="AR16" s="191">
        <f>'нетто 18'!AR37+25</f>
        <v>26593</v>
      </c>
      <c r="AS16" s="191">
        <f>'нетто 18'!AS37+25</f>
        <v>28643</v>
      </c>
      <c r="AT16" s="191">
        <f>'нетто 18'!AT37+25</f>
        <v>29217</v>
      </c>
      <c r="AU16" s="191">
        <f>'нетто 18'!AU37+25</f>
        <v>29217</v>
      </c>
      <c r="AV16" s="191">
        <f>'нетто 18'!AV37+25</f>
        <v>29217</v>
      </c>
      <c r="AW16" s="191">
        <f>'нетто 18'!AW37+25</f>
        <v>29217</v>
      </c>
      <c r="AX16" s="191">
        <f>'нетто 18'!AX37+25</f>
        <v>29217</v>
      </c>
      <c r="AY16" s="191">
        <f>'нетто 18'!AY37+25</f>
        <v>29217</v>
      </c>
      <c r="AZ16" s="191">
        <f>'нетто 18'!AZ37+25</f>
        <v>29217</v>
      </c>
      <c r="BA16" s="191">
        <f>'нетто 18'!BA37+25</f>
        <v>29217</v>
      </c>
      <c r="BB16" s="191">
        <f>'нетто 18'!BB37+25</f>
        <v>29217</v>
      </c>
      <c r="BC16" s="191">
        <f>'нетто 18'!BC37+25</f>
        <v>29217</v>
      </c>
      <c r="BD16" s="191">
        <f>'нетто 18'!BD37+25</f>
        <v>27577</v>
      </c>
      <c r="BE16" s="191">
        <f>'нетто 18'!BE37+25</f>
        <v>27577</v>
      </c>
      <c r="BF16" s="191">
        <f>'нетто 18'!BF37+25</f>
        <v>29217</v>
      </c>
      <c r="BG16" s="191">
        <f>'нетто 18'!BG37+25</f>
        <v>29217</v>
      </c>
      <c r="BH16" s="191">
        <f>'нетто 18'!BH37+25</f>
        <v>30857</v>
      </c>
      <c r="BI16" s="191">
        <f>'нетто 18'!BI37+25</f>
        <v>32907</v>
      </c>
      <c r="BJ16" s="191">
        <f>'нетто 18'!BJ37+25</f>
        <v>32907</v>
      </c>
      <c r="BK16" s="191">
        <f>'нетто 18'!BK37+25</f>
        <v>32907</v>
      </c>
      <c r="BL16" s="191">
        <f>'нетто 18'!BL37+25</f>
        <v>32907</v>
      </c>
      <c r="BM16" s="191">
        <f>'нетто 18'!BM37+25</f>
        <v>34957</v>
      </c>
      <c r="BN16" s="191">
        <f>'нетто 18'!BN37+25</f>
        <v>37417</v>
      </c>
      <c r="BO16" s="191">
        <f>'нетто 18'!BO37+25</f>
        <v>37417</v>
      </c>
      <c r="BP16" s="191">
        <f>'нетто 18'!BP37+25</f>
        <v>34957</v>
      </c>
      <c r="BQ16" s="191">
        <f>'нетто 18'!BQ37+25</f>
        <v>30857</v>
      </c>
      <c r="BR16" s="191">
        <f>'нетто 18'!BR37+25</f>
        <v>30857</v>
      </c>
      <c r="BS16" s="191">
        <f>'нетто 18'!BS37+25</f>
        <v>32907</v>
      </c>
      <c r="BT16" s="191">
        <f>'нетто 18'!BT37+25</f>
        <v>32907</v>
      </c>
      <c r="BU16" s="191">
        <f>'нетто 18'!BU37+25</f>
        <v>25937</v>
      </c>
      <c r="BV16" s="191">
        <f>'нетто 18'!BV37+25</f>
        <v>26306</v>
      </c>
      <c r="BW16" s="191">
        <f>'нетто 18'!BW37+25</f>
        <v>26306</v>
      </c>
      <c r="BX16" s="191">
        <f>'нетто 18'!BX37+25</f>
        <v>26306</v>
      </c>
      <c r="BY16" s="191">
        <f>'нетто 18'!BY37+25</f>
        <v>25076</v>
      </c>
      <c r="BZ16" s="191">
        <f>'нетто 18'!BZ37+25</f>
        <v>25076</v>
      </c>
      <c r="CA16" s="191">
        <f>'нетто 18'!CA37+25</f>
        <v>26306</v>
      </c>
      <c r="CB16" s="191">
        <f>'нетто 18'!CB37+25</f>
        <v>26306</v>
      </c>
      <c r="CC16" s="191">
        <f>'нетто 18'!CC37+25</f>
        <v>26306</v>
      </c>
      <c r="CD16" s="191">
        <f>'нетто 18'!CD37+25</f>
        <v>24912</v>
      </c>
      <c r="CE16" s="191">
        <f>'нетто 18'!CE37+25</f>
        <v>24912</v>
      </c>
      <c r="CF16" s="191">
        <f>'нетто 18'!CF37+25</f>
        <v>24912</v>
      </c>
      <c r="CG16" s="191">
        <f>'нетто 18'!CG37+25</f>
        <v>24912</v>
      </c>
      <c r="CH16" s="191">
        <f>'нетто 18'!CH37+25</f>
        <v>24912</v>
      </c>
      <c r="CI16" s="191">
        <f>'нетто 18'!CI37+25</f>
        <v>24912</v>
      </c>
      <c r="CJ16" s="191">
        <f>'нетто 18'!CJ37+25</f>
        <v>24912</v>
      </c>
      <c r="CK16" s="191">
        <f>'нетто 18'!CK37+25</f>
        <v>24912</v>
      </c>
      <c r="CL16" s="191">
        <f>'нетто 18'!CL37+25</f>
        <v>24912</v>
      </c>
      <c r="CM16" s="191">
        <f>'нетто 18'!CM37+25</f>
        <v>24912</v>
      </c>
      <c r="CN16" s="191">
        <f>'нетто 18'!CN37+25</f>
        <v>24912</v>
      </c>
      <c r="CO16" s="191">
        <f>'нетто 18'!CO37+25</f>
        <v>24912</v>
      </c>
      <c r="CP16" s="191">
        <f>'нетто 18'!CP37+25</f>
        <v>24912</v>
      </c>
      <c r="CQ16" s="191">
        <f>'нетто 18'!CQ37+25</f>
        <v>24912</v>
      </c>
      <c r="CR16" s="191">
        <f>'нетто 18'!CR37+25</f>
        <v>24912</v>
      </c>
      <c r="CS16" s="191">
        <f>'нетто 18'!CS37+25</f>
        <v>24912</v>
      </c>
      <c r="CT16" s="191">
        <f>'нетто 18'!CT37+25</f>
        <v>24912</v>
      </c>
      <c r="CU16" s="191">
        <f>'нетто 18'!CU37+25</f>
        <v>24912</v>
      </c>
      <c r="CV16" s="191">
        <f>'нетто 18'!CV37+25</f>
        <v>24912</v>
      </c>
      <c r="CW16" s="191">
        <f>'нетто 18'!CW37+25</f>
        <v>24912</v>
      </c>
      <c r="CX16" s="191">
        <f>'нетто 18'!CX37+25</f>
        <v>24912</v>
      </c>
      <c r="CY16" s="191">
        <f>'нетто 18'!CY37+25</f>
        <v>24912</v>
      </c>
      <c r="CZ16" s="191">
        <f>'нетто 18'!CZ37+25</f>
        <v>24912</v>
      </c>
      <c r="DA16" s="191">
        <f>'нетто 18'!DA37+25</f>
        <v>17245</v>
      </c>
      <c r="DB16" s="191">
        <f>'нетто 18'!DB37+25</f>
        <v>17245</v>
      </c>
      <c r="DC16" s="191">
        <f>'нетто 18'!DC37+25</f>
        <v>17655</v>
      </c>
      <c r="DD16" s="191">
        <f>'нетто 18'!DD37+25</f>
        <v>17655</v>
      </c>
      <c r="DE16" s="191">
        <f>'нетто 18'!DE37+25</f>
        <v>17245</v>
      </c>
      <c r="DF16" s="191">
        <f>'нетто 18'!DF37+25</f>
        <v>17245</v>
      </c>
      <c r="DG16" s="191">
        <f>'нетто 18'!DG37+25</f>
        <v>17245</v>
      </c>
      <c r="DH16" s="191">
        <f>'нетто 18'!DH37+25</f>
        <v>17245</v>
      </c>
      <c r="DI16" s="191">
        <f>'нетто 18'!DI37+25</f>
        <v>17245</v>
      </c>
      <c r="DJ16" s="191">
        <f>'нетто 18'!DJ37+25</f>
        <v>17655</v>
      </c>
      <c r="DK16" s="191">
        <f>'нетто 18'!DK37+25</f>
        <v>17655</v>
      </c>
      <c r="DL16" s="191">
        <f>'нетто 18'!DL37+25</f>
        <v>17245</v>
      </c>
      <c r="DM16" s="191">
        <f>'нетто 18'!DM37+25</f>
        <v>17245</v>
      </c>
      <c r="DN16" s="191">
        <f>'нетто 18'!DN37+25</f>
        <v>17245</v>
      </c>
      <c r="DO16" s="191">
        <f>'нетто 18'!DO37+25</f>
        <v>16425</v>
      </c>
      <c r="DP16" s="191">
        <f>'нетто 18'!DP37+25</f>
        <v>16425</v>
      </c>
      <c r="DQ16" s="191">
        <f>'нетто 18'!DQ37+25</f>
        <v>16999</v>
      </c>
      <c r="DR16" s="191">
        <f>'нетто 18'!DR37+25</f>
        <v>16999</v>
      </c>
      <c r="DS16" s="191">
        <f>'нетто 18'!DS37+25</f>
        <v>16425</v>
      </c>
      <c r="DT16" s="191">
        <f>'нетто 18'!DT37+25</f>
        <v>16425</v>
      </c>
      <c r="DU16" s="191">
        <f>'нетто 18'!DU37+25</f>
        <v>16425</v>
      </c>
      <c r="DV16" s="191">
        <f>'нетто 18'!DV37+25</f>
        <v>16425</v>
      </c>
      <c r="DW16" s="191">
        <f>'нетто 18'!DW37+25</f>
        <v>16425</v>
      </c>
      <c r="DX16" s="191">
        <f>'нетто 18'!DX37+25</f>
        <v>16999</v>
      </c>
      <c r="DY16" s="191">
        <f>'нетто 18'!DY37+25</f>
        <v>16999</v>
      </c>
      <c r="DZ16" s="191">
        <f>'нетто 18'!DZ37+25</f>
        <v>16425</v>
      </c>
      <c r="EA16" s="191">
        <f>'нетто 18'!EA37+25</f>
        <v>16425</v>
      </c>
      <c r="EB16" s="191">
        <f>'нетто 18'!EB37+25</f>
        <v>16425</v>
      </c>
      <c r="EC16" s="191">
        <f>'нетто 18'!EC37+25</f>
        <v>16425</v>
      </c>
      <c r="ED16" s="191">
        <f>'нетто 18'!ED37+25</f>
        <v>17245</v>
      </c>
    </row>
    <row r="17" spans="1:134" s="50" customFormat="1" x14ac:dyDescent="0.2">
      <c r="A17" s="42" t="s">
        <v>86</v>
      </c>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row>
    <row r="18" spans="1:134" s="50" customFormat="1" x14ac:dyDescent="0.2">
      <c r="A18" s="88">
        <f>A6</f>
        <v>1</v>
      </c>
      <c r="B18" s="191">
        <f>'нетто 18'!B39+25</f>
        <v>33481</v>
      </c>
      <c r="C18" s="191">
        <f>'нетто 18'!C39+25</f>
        <v>33481</v>
      </c>
      <c r="D18" s="191">
        <f>'нетто 18'!D39+25</f>
        <v>34793</v>
      </c>
      <c r="E18" s="191">
        <f>'нетто 18'!E39+25</f>
        <v>36105</v>
      </c>
      <c r="F18" s="191">
        <f>'нетто 18'!F39+25</f>
        <v>37991</v>
      </c>
      <c r="G18" s="191">
        <f>'нетто 18'!G39+25</f>
        <v>39877</v>
      </c>
      <c r="H18" s="191">
        <f>'нетто 18'!H39+25</f>
        <v>39877</v>
      </c>
      <c r="I18" s="191">
        <f>'нетто 18'!I39+25</f>
        <v>37991</v>
      </c>
      <c r="J18" s="191">
        <f>'нетто 18'!J39+25</f>
        <v>39877</v>
      </c>
      <c r="K18" s="191">
        <f>'нетто 18'!K39+25</f>
        <v>34793</v>
      </c>
      <c r="L18" s="191">
        <f>'нетто 18'!L39+25</f>
        <v>33481</v>
      </c>
      <c r="M18" s="191">
        <f>'нетто 18'!M39+25</f>
        <v>51070</v>
      </c>
      <c r="N18" s="191">
        <f>'нетто 18'!N39+25</f>
        <v>62960</v>
      </c>
      <c r="O18" s="191">
        <f>'нетто 18'!O39+25</f>
        <v>62960</v>
      </c>
      <c r="P18" s="191">
        <f>'нетто 18'!P39+25</f>
        <v>62960</v>
      </c>
      <c r="Q18" s="191">
        <f>'нетто 18'!Q39+25</f>
        <v>57220</v>
      </c>
      <c r="R18" s="191">
        <f>'нетто 18'!R39+25</f>
        <v>57220</v>
      </c>
      <c r="S18" s="191">
        <f>'нетто 18'!S39+25</f>
        <v>57220</v>
      </c>
      <c r="T18" s="191">
        <f>'нетто 18'!T39+25</f>
        <v>57220</v>
      </c>
      <c r="U18" s="191">
        <f>'нетто 18'!U39+25</f>
        <v>57220</v>
      </c>
      <c r="V18" s="191">
        <f>'нетто 18'!V39+25</f>
        <v>57220</v>
      </c>
      <c r="W18" s="191">
        <f>'нетто 18'!W39+25</f>
        <v>46314</v>
      </c>
      <c r="X18" s="191">
        <f>'нетто 18'!X39+25</f>
        <v>32784</v>
      </c>
      <c r="Y18" s="191">
        <f>'нетто 18'!Y39+25</f>
        <v>32784</v>
      </c>
      <c r="Z18" s="191">
        <f>'нетто 18'!Z39+25</f>
        <v>32784</v>
      </c>
      <c r="AA18" s="191">
        <f>'нетто 18'!AA39+25</f>
        <v>32784</v>
      </c>
      <c r="AB18" s="191">
        <f>'нетто 18'!AB39+25</f>
        <v>32784</v>
      </c>
      <c r="AC18" s="191">
        <f>'нетто 18'!AC39+25</f>
        <v>34424</v>
      </c>
      <c r="AD18" s="191">
        <f>'нетто 18'!AD39+25</f>
        <v>34424</v>
      </c>
      <c r="AE18" s="191">
        <f>'нетто 18'!AE39+25</f>
        <v>34424</v>
      </c>
      <c r="AF18" s="191">
        <f>'нетто 18'!AF39+25</f>
        <v>34424</v>
      </c>
      <c r="AG18" s="191">
        <f>'нетто 18'!AG39+25</f>
        <v>34424</v>
      </c>
      <c r="AH18" s="191">
        <f>'нетто 18'!AH39+25</f>
        <v>32784</v>
      </c>
      <c r="AI18" s="191">
        <f>'нетто 18'!AI39+25</f>
        <v>32784</v>
      </c>
      <c r="AJ18" s="191">
        <f>'нетто 18'!AJ39+25</f>
        <v>32784</v>
      </c>
      <c r="AK18" s="191">
        <f>'нетто 18'!AK39+25</f>
        <v>32784</v>
      </c>
      <c r="AL18" s="191">
        <f>'нетто 18'!AL39+25</f>
        <v>32784</v>
      </c>
      <c r="AM18" s="191">
        <f>'нетто 18'!AM39+25</f>
        <v>36064</v>
      </c>
      <c r="AN18" s="191">
        <f>'нетто 18'!AN39+25</f>
        <v>36064</v>
      </c>
      <c r="AO18" s="191">
        <f>'нетто 18'!AO39+25</f>
        <v>36064</v>
      </c>
      <c r="AP18" s="191">
        <f>'нетто 18'!AP39+25</f>
        <v>36064</v>
      </c>
      <c r="AQ18" s="191">
        <f>'нетто 18'!AQ39+25</f>
        <v>36064</v>
      </c>
      <c r="AR18" s="191">
        <f>'нетто 18'!AR39+25</f>
        <v>37704</v>
      </c>
      <c r="AS18" s="191">
        <f>'нетто 18'!AS39+25</f>
        <v>39754</v>
      </c>
      <c r="AT18" s="191">
        <f>'нетто 18'!AT39+25</f>
        <v>44264</v>
      </c>
      <c r="AU18" s="191">
        <f>'нетто 18'!AU39+25</f>
        <v>44264</v>
      </c>
      <c r="AV18" s="191">
        <f>'нетто 18'!AV39+25</f>
        <v>44264</v>
      </c>
      <c r="AW18" s="191">
        <f>'нетто 18'!AW39+25</f>
        <v>44264</v>
      </c>
      <c r="AX18" s="191">
        <f>'нетто 18'!AX39+25</f>
        <v>44264</v>
      </c>
      <c r="AY18" s="191">
        <f>'нетто 18'!AY39+25</f>
        <v>44264</v>
      </c>
      <c r="AZ18" s="191">
        <f>'нетто 18'!AZ39+25</f>
        <v>44264</v>
      </c>
      <c r="BA18" s="191">
        <f>'нетто 18'!BA39+25</f>
        <v>44264</v>
      </c>
      <c r="BB18" s="191">
        <f>'нетто 18'!BB39+25</f>
        <v>44264</v>
      </c>
      <c r="BC18" s="191">
        <f>'нетто 18'!BC39+25</f>
        <v>44264</v>
      </c>
      <c r="BD18" s="191">
        <f>'нетто 18'!BD39+25</f>
        <v>42624</v>
      </c>
      <c r="BE18" s="191">
        <f>'нетто 18'!BE39+25</f>
        <v>42624</v>
      </c>
      <c r="BF18" s="191">
        <f>'нетто 18'!BF39+25</f>
        <v>44264</v>
      </c>
      <c r="BG18" s="191">
        <f>'нетто 18'!BG39+25</f>
        <v>44264</v>
      </c>
      <c r="BH18" s="191">
        <f>'нетто 18'!BH39+25</f>
        <v>45904</v>
      </c>
      <c r="BI18" s="191">
        <f>'нетто 18'!BI39+25</f>
        <v>47954</v>
      </c>
      <c r="BJ18" s="191">
        <f>'нетто 18'!BJ39+25</f>
        <v>47954</v>
      </c>
      <c r="BK18" s="191">
        <f>'нетто 18'!BK39+25</f>
        <v>47954</v>
      </c>
      <c r="BL18" s="191">
        <f>'нетто 18'!BL39+25</f>
        <v>47954</v>
      </c>
      <c r="BM18" s="191">
        <f>'нетто 18'!BM39+25</f>
        <v>50004</v>
      </c>
      <c r="BN18" s="191">
        <f>'нетто 18'!BN39+25</f>
        <v>52464</v>
      </c>
      <c r="BO18" s="191">
        <f>'нетто 18'!BO39+25</f>
        <v>52464</v>
      </c>
      <c r="BP18" s="191">
        <f>'нетто 18'!BP39+25</f>
        <v>50004</v>
      </c>
      <c r="BQ18" s="191">
        <f>'нетто 18'!BQ39+25</f>
        <v>45904</v>
      </c>
      <c r="BR18" s="191">
        <f>'нетто 18'!BR39+25</f>
        <v>45904</v>
      </c>
      <c r="BS18" s="191">
        <f>'нетто 18'!BS39+25</f>
        <v>47954</v>
      </c>
      <c r="BT18" s="191">
        <f>'нетто 18'!BT39+25</f>
        <v>47954</v>
      </c>
      <c r="BU18" s="191">
        <f>'нетто 18'!BU39+25</f>
        <v>40984</v>
      </c>
      <c r="BV18" s="191">
        <f>'нетто 18'!BV39+25</f>
        <v>41353</v>
      </c>
      <c r="BW18" s="191">
        <f>'нетто 18'!BW39+25</f>
        <v>41353</v>
      </c>
      <c r="BX18" s="191">
        <f>'нетто 18'!BX39+25</f>
        <v>41353</v>
      </c>
      <c r="BY18" s="191">
        <f>'нетто 18'!BY39+25</f>
        <v>40123</v>
      </c>
      <c r="BZ18" s="191">
        <f>'нетто 18'!BZ39+25</f>
        <v>40123</v>
      </c>
      <c r="CA18" s="191">
        <f>'нетто 18'!CA39+25</f>
        <v>41353</v>
      </c>
      <c r="CB18" s="191">
        <f>'нетто 18'!CB39+25</f>
        <v>41353</v>
      </c>
      <c r="CC18" s="191">
        <f>'нетто 18'!CC39+25</f>
        <v>41353</v>
      </c>
      <c r="CD18" s="191">
        <f>'нетто 18'!CD39+25</f>
        <v>36023</v>
      </c>
      <c r="CE18" s="191">
        <f>'нетто 18'!CE39+25</f>
        <v>36023</v>
      </c>
      <c r="CF18" s="191">
        <f>'нетто 18'!CF39+25</f>
        <v>36023</v>
      </c>
      <c r="CG18" s="191">
        <f>'нетто 18'!CG39+25</f>
        <v>36023</v>
      </c>
      <c r="CH18" s="191">
        <f>'нетто 18'!CH39+25</f>
        <v>36023</v>
      </c>
      <c r="CI18" s="191">
        <f>'нетто 18'!CI39+25</f>
        <v>36023</v>
      </c>
      <c r="CJ18" s="191">
        <f>'нетто 18'!CJ39+25</f>
        <v>36023</v>
      </c>
      <c r="CK18" s="191">
        <f>'нетто 18'!CK39+25</f>
        <v>36023</v>
      </c>
      <c r="CL18" s="191">
        <f>'нетто 18'!CL39+25</f>
        <v>36023</v>
      </c>
      <c r="CM18" s="191">
        <f>'нетто 18'!CM39+25</f>
        <v>36023</v>
      </c>
      <c r="CN18" s="191">
        <f>'нетто 18'!CN39+25</f>
        <v>36023</v>
      </c>
      <c r="CO18" s="191">
        <f>'нетто 18'!CO39+25</f>
        <v>36023</v>
      </c>
      <c r="CP18" s="191">
        <f>'нетто 18'!CP39+25</f>
        <v>36023</v>
      </c>
      <c r="CQ18" s="191">
        <f>'нетто 18'!CQ39+25</f>
        <v>36023</v>
      </c>
      <c r="CR18" s="191">
        <f>'нетто 18'!CR39+25</f>
        <v>36023</v>
      </c>
      <c r="CS18" s="191">
        <f>'нетто 18'!CS39+25</f>
        <v>36023</v>
      </c>
      <c r="CT18" s="191">
        <f>'нетто 18'!CT39+25</f>
        <v>36023</v>
      </c>
      <c r="CU18" s="191">
        <f>'нетто 18'!CU39+25</f>
        <v>36023</v>
      </c>
      <c r="CV18" s="191">
        <f>'нетто 18'!CV39+25</f>
        <v>36023</v>
      </c>
      <c r="CW18" s="191">
        <f>'нетто 18'!CW39+25</f>
        <v>36023</v>
      </c>
      <c r="CX18" s="191">
        <f>'нетто 18'!CX39+25</f>
        <v>36023</v>
      </c>
      <c r="CY18" s="191">
        <f>'нетто 18'!CY39+25</f>
        <v>36023</v>
      </c>
      <c r="CZ18" s="191">
        <f>'нетто 18'!CZ39+25</f>
        <v>36023</v>
      </c>
      <c r="DA18" s="191">
        <f>'нетто 18'!DA39+25</f>
        <v>28438</v>
      </c>
      <c r="DB18" s="191">
        <f>'нетто 18'!DB39+25</f>
        <v>28438</v>
      </c>
      <c r="DC18" s="191">
        <f>'нетто 18'!DC39+25</f>
        <v>28848</v>
      </c>
      <c r="DD18" s="191">
        <f>'нетто 18'!DD39+25</f>
        <v>28848</v>
      </c>
      <c r="DE18" s="191">
        <f>'нетто 18'!DE39+25</f>
        <v>28438</v>
      </c>
      <c r="DF18" s="191">
        <f>'нетто 18'!DF39+25</f>
        <v>28438</v>
      </c>
      <c r="DG18" s="191">
        <f>'нетто 18'!DG39+25</f>
        <v>28438</v>
      </c>
      <c r="DH18" s="191">
        <f>'нетто 18'!DH39+25</f>
        <v>28438</v>
      </c>
      <c r="DI18" s="191">
        <f>'нетто 18'!DI39+25</f>
        <v>28438</v>
      </c>
      <c r="DJ18" s="191">
        <f>'нетто 18'!DJ39+25</f>
        <v>28848</v>
      </c>
      <c r="DK18" s="191">
        <f>'нетто 18'!DK39+25</f>
        <v>28848</v>
      </c>
      <c r="DL18" s="191">
        <f>'нетто 18'!DL39+25</f>
        <v>28438</v>
      </c>
      <c r="DM18" s="191">
        <f>'нетто 18'!DM39+25</f>
        <v>28438</v>
      </c>
      <c r="DN18" s="191">
        <f>'нетто 18'!DN39+25</f>
        <v>28438</v>
      </c>
      <c r="DO18" s="191">
        <f>'нетто 18'!DO39+25</f>
        <v>27618</v>
      </c>
      <c r="DP18" s="191">
        <f>'нетто 18'!DP39+25</f>
        <v>27618</v>
      </c>
      <c r="DQ18" s="191">
        <f>'нетто 18'!DQ39+25</f>
        <v>28192</v>
      </c>
      <c r="DR18" s="191">
        <f>'нетто 18'!DR39+25</f>
        <v>28192</v>
      </c>
      <c r="DS18" s="191">
        <f>'нетто 18'!DS39+25</f>
        <v>27618</v>
      </c>
      <c r="DT18" s="191">
        <f>'нетто 18'!DT39+25</f>
        <v>27618</v>
      </c>
      <c r="DU18" s="191">
        <f>'нетто 18'!DU39+25</f>
        <v>27618</v>
      </c>
      <c r="DV18" s="191">
        <f>'нетто 18'!DV39+25</f>
        <v>27618</v>
      </c>
      <c r="DW18" s="191">
        <f>'нетто 18'!DW39+25</f>
        <v>27618</v>
      </c>
      <c r="DX18" s="191">
        <f>'нетто 18'!DX39+25</f>
        <v>28192</v>
      </c>
      <c r="DY18" s="191">
        <f>'нетто 18'!DY39+25</f>
        <v>28192</v>
      </c>
      <c r="DZ18" s="191">
        <f>'нетто 18'!DZ39+25</f>
        <v>27618</v>
      </c>
      <c r="EA18" s="191">
        <f>'нетто 18'!EA39+25</f>
        <v>27618</v>
      </c>
      <c r="EB18" s="191">
        <f>'нетто 18'!EB39+25</f>
        <v>27618</v>
      </c>
      <c r="EC18" s="191">
        <f>'нетто 18'!EC39+25</f>
        <v>27618</v>
      </c>
      <c r="ED18" s="191">
        <f>'нетто 18'!ED39+25</f>
        <v>28438</v>
      </c>
    </row>
    <row r="19" spans="1:134" s="50" customFormat="1" x14ac:dyDescent="0.2">
      <c r="A19" s="88">
        <f>A7</f>
        <v>2</v>
      </c>
      <c r="B19" s="191">
        <f>'нетто 18'!B40+25</f>
        <v>34875</v>
      </c>
      <c r="C19" s="191">
        <f>'нетто 18'!C40+25</f>
        <v>34875</v>
      </c>
      <c r="D19" s="191">
        <f>'нетто 18'!D40+25</f>
        <v>36187</v>
      </c>
      <c r="E19" s="191">
        <f>'нетто 18'!E40+25</f>
        <v>37499</v>
      </c>
      <c r="F19" s="191">
        <f>'нетто 18'!F40+25</f>
        <v>39385</v>
      </c>
      <c r="G19" s="191">
        <f>'нетто 18'!G40+25</f>
        <v>41271</v>
      </c>
      <c r="H19" s="191">
        <f>'нетто 18'!H40+25</f>
        <v>41271</v>
      </c>
      <c r="I19" s="191">
        <f>'нетто 18'!I40+25</f>
        <v>39385</v>
      </c>
      <c r="J19" s="191">
        <f>'нетто 18'!J40+25</f>
        <v>41271</v>
      </c>
      <c r="K19" s="191">
        <f>'нетто 18'!K40+25</f>
        <v>36187</v>
      </c>
      <c r="L19" s="191">
        <f>'нетто 18'!L40+25</f>
        <v>35326</v>
      </c>
      <c r="M19" s="191">
        <f>'нетто 18'!M40+25</f>
        <v>52915</v>
      </c>
      <c r="N19" s="191">
        <f>'нетто 18'!N40+25</f>
        <v>64805</v>
      </c>
      <c r="O19" s="191">
        <f>'нетто 18'!O40+25</f>
        <v>64805</v>
      </c>
      <c r="P19" s="191">
        <f>'нетто 18'!P40+25</f>
        <v>64805</v>
      </c>
      <c r="Q19" s="191">
        <f>'нетто 18'!Q40+25</f>
        <v>59065</v>
      </c>
      <c r="R19" s="191">
        <f>'нетто 18'!R40+25</f>
        <v>59065</v>
      </c>
      <c r="S19" s="191">
        <f>'нетто 18'!S40+25</f>
        <v>59065</v>
      </c>
      <c r="T19" s="191">
        <f>'нетто 18'!T40+25</f>
        <v>59065</v>
      </c>
      <c r="U19" s="191">
        <f>'нетто 18'!U40+25</f>
        <v>59065</v>
      </c>
      <c r="V19" s="191">
        <f>'нетто 18'!V40+25</f>
        <v>59065</v>
      </c>
      <c r="W19" s="191">
        <f>'нетто 18'!W40+25</f>
        <v>47913</v>
      </c>
      <c r="X19" s="191">
        <f>'нетто 18'!X40+25</f>
        <v>34383</v>
      </c>
      <c r="Y19" s="191">
        <f>'нетто 18'!Y40+25</f>
        <v>34383</v>
      </c>
      <c r="Z19" s="191">
        <f>'нетто 18'!Z40+25</f>
        <v>34383</v>
      </c>
      <c r="AA19" s="191">
        <f>'нетто 18'!AA40+25</f>
        <v>34383</v>
      </c>
      <c r="AB19" s="191">
        <f>'нетто 18'!AB40+25</f>
        <v>34383</v>
      </c>
      <c r="AC19" s="191">
        <f>'нетто 18'!AC40+25</f>
        <v>36023</v>
      </c>
      <c r="AD19" s="191">
        <f>'нетто 18'!AD40+25</f>
        <v>36023</v>
      </c>
      <c r="AE19" s="191">
        <f>'нетто 18'!AE40+25</f>
        <v>36023</v>
      </c>
      <c r="AF19" s="191">
        <f>'нетто 18'!AF40+25</f>
        <v>36023</v>
      </c>
      <c r="AG19" s="191">
        <f>'нетто 18'!AG40+25</f>
        <v>36023</v>
      </c>
      <c r="AH19" s="191">
        <f>'нетто 18'!AH40+25</f>
        <v>34383</v>
      </c>
      <c r="AI19" s="191">
        <f>'нетто 18'!AI40+25</f>
        <v>34383</v>
      </c>
      <c r="AJ19" s="191">
        <f>'нетто 18'!AJ40+25</f>
        <v>34383</v>
      </c>
      <c r="AK19" s="191">
        <f>'нетто 18'!AK40+25</f>
        <v>34383</v>
      </c>
      <c r="AL19" s="191">
        <f>'нетто 18'!AL40+25</f>
        <v>34383</v>
      </c>
      <c r="AM19" s="191">
        <f>'нетто 18'!AM40+25</f>
        <v>37663</v>
      </c>
      <c r="AN19" s="191">
        <f>'нетто 18'!AN40+25</f>
        <v>37663</v>
      </c>
      <c r="AO19" s="191">
        <f>'нетто 18'!AO40+25</f>
        <v>37663</v>
      </c>
      <c r="AP19" s="191">
        <f>'нетто 18'!AP40+25</f>
        <v>37663</v>
      </c>
      <c r="AQ19" s="191">
        <f>'нетто 18'!AQ40+25</f>
        <v>37663</v>
      </c>
      <c r="AR19" s="191">
        <f>'нетто 18'!AR40+25</f>
        <v>39303</v>
      </c>
      <c r="AS19" s="191">
        <f>'нетто 18'!AS40+25</f>
        <v>41353</v>
      </c>
      <c r="AT19" s="191">
        <f>'нетто 18'!AT40+25</f>
        <v>45863</v>
      </c>
      <c r="AU19" s="191">
        <f>'нетто 18'!AU40+25</f>
        <v>45863</v>
      </c>
      <c r="AV19" s="191">
        <f>'нетто 18'!AV40+25</f>
        <v>45863</v>
      </c>
      <c r="AW19" s="191">
        <f>'нетто 18'!AW40+25</f>
        <v>45863</v>
      </c>
      <c r="AX19" s="191">
        <f>'нетто 18'!AX40+25</f>
        <v>45863</v>
      </c>
      <c r="AY19" s="191">
        <f>'нетто 18'!AY40+25</f>
        <v>45863</v>
      </c>
      <c r="AZ19" s="191">
        <f>'нетто 18'!AZ40+25</f>
        <v>45863</v>
      </c>
      <c r="BA19" s="191">
        <f>'нетто 18'!BA40+25</f>
        <v>45863</v>
      </c>
      <c r="BB19" s="191">
        <f>'нетто 18'!BB40+25</f>
        <v>45863</v>
      </c>
      <c r="BC19" s="191">
        <f>'нетто 18'!BC40+25</f>
        <v>45863</v>
      </c>
      <c r="BD19" s="191">
        <f>'нетто 18'!BD40+25</f>
        <v>44223</v>
      </c>
      <c r="BE19" s="191">
        <f>'нетто 18'!BE40+25</f>
        <v>44223</v>
      </c>
      <c r="BF19" s="191">
        <f>'нетто 18'!BF40+25</f>
        <v>45863</v>
      </c>
      <c r="BG19" s="191">
        <f>'нетто 18'!BG40+25</f>
        <v>45863</v>
      </c>
      <c r="BH19" s="191">
        <f>'нетто 18'!BH40+25</f>
        <v>47503</v>
      </c>
      <c r="BI19" s="191">
        <f>'нетто 18'!BI40+25</f>
        <v>49553</v>
      </c>
      <c r="BJ19" s="191">
        <f>'нетто 18'!BJ40+25</f>
        <v>49553</v>
      </c>
      <c r="BK19" s="191">
        <f>'нетто 18'!BK40+25</f>
        <v>49553</v>
      </c>
      <c r="BL19" s="191">
        <f>'нетто 18'!BL40+25</f>
        <v>49553</v>
      </c>
      <c r="BM19" s="191">
        <f>'нетто 18'!BM40+25</f>
        <v>51603</v>
      </c>
      <c r="BN19" s="191">
        <f>'нетто 18'!BN40+25</f>
        <v>54063</v>
      </c>
      <c r="BO19" s="191">
        <f>'нетто 18'!BO40+25</f>
        <v>54063</v>
      </c>
      <c r="BP19" s="191">
        <f>'нетто 18'!BP40+25</f>
        <v>51603</v>
      </c>
      <c r="BQ19" s="191">
        <f>'нетто 18'!BQ40+25</f>
        <v>47503</v>
      </c>
      <c r="BR19" s="191">
        <f>'нетто 18'!BR40+25</f>
        <v>47503</v>
      </c>
      <c r="BS19" s="191">
        <f>'нетто 18'!BS40+25</f>
        <v>49553</v>
      </c>
      <c r="BT19" s="191">
        <f>'нетто 18'!BT40+25</f>
        <v>49553</v>
      </c>
      <c r="BU19" s="191">
        <f>'нетто 18'!BU40+25</f>
        <v>42583</v>
      </c>
      <c r="BV19" s="191">
        <f>'нетто 18'!BV40+25</f>
        <v>42952</v>
      </c>
      <c r="BW19" s="191">
        <f>'нетто 18'!BW40+25</f>
        <v>42952</v>
      </c>
      <c r="BX19" s="191">
        <f>'нетто 18'!BX40+25</f>
        <v>42952</v>
      </c>
      <c r="BY19" s="191">
        <f>'нетто 18'!BY40+25</f>
        <v>41722</v>
      </c>
      <c r="BZ19" s="191">
        <f>'нетто 18'!BZ40+25</f>
        <v>41722</v>
      </c>
      <c r="CA19" s="191">
        <f>'нетто 18'!CA40+25</f>
        <v>42952</v>
      </c>
      <c r="CB19" s="191">
        <f>'нетто 18'!CB40+25</f>
        <v>42952</v>
      </c>
      <c r="CC19" s="191">
        <f>'нетто 18'!CC40+25</f>
        <v>42952</v>
      </c>
      <c r="CD19" s="191">
        <f>'нетто 18'!CD40+25</f>
        <v>37622</v>
      </c>
      <c r="CE19" s="191">
        <f>'нетто 18'!CE40+25</f>
        <v>37622</v>
      </c>
      <c r="CF19" s="191">
        <f>'нетто 18'!CF40+25</f>
        <v>37622</v>
      </c>
      <c r="CG19" s="191">
        <f>'нетто 18'!CG40+25</f>
        <v>37622</v>
      </c>
      <c r="CH19" s="191">
        <f>'нетто 18'!CH40+25</f>
        <v>37622</v>
      </c>
      <c r="CI19" s="191">
        <f>'нетто 18'!CI40+25</f>
        <v>37622</v>
      </c>
      <c r="CJ19" s="191">
        <f>'нетто 18'!CJ40+25</f>
        <v>37622</v>
      </c>
      <c r="CK19" s="191">
        <f>'нетто 18'!CK40+25</f>
        <v>37622</v>
      </c>
      <c r="CL19" s="191">
        <f>'нетто 18'!CL40+25</f>
        <v>37622</v>
      </c>
      <c r="CM19" s="191">
        <f>'нетто 18'!CM40+25</f>
        <v>37622</v>
      </c>
      <c r="CN19" s="191">
        <f>'нетто 18'!CN40+25</f>
        <v>37622</v>
      </c>
      <c r="CO19" s="191">
        <f>'нетто 18'!CO40+25</f>
        <v>37622</v>
      </c>
      <c r="CP19" s="191">
        <f>'нетто 18'!CP40+25</f>
        <v>37622</v>
      </c>
      <c r="CQ19" s="191">
        <f>'нетто 18'!CQ40+25</f>
        <v>37622</v>
      </c>
      <c r="CR19" s="191">
        <f>'нетто 18'!CR40+25</f>
        <v>37622</v>
      </c>
      <c r="CS19" s="191">
        <f>'нетто 18'!CS40+25</f>
        <v>37622</v>
      </c>
      <c r="CT19" s="191">
        <f>'нетто 18'!CT40+25</f>
        <v>37622</v>
      </c>
      <c r="CU19" s="191">
        <f>'нетто 18'!CU40+25</f>
        <v>37622</v>
      </c>
      <c r="CV19" s="191">
        <f>'нетто 18'!CV40+25</f>
        <v>37622</v>
      </c>
      <c r="CW19" s="191">
        <f>'нетто 18'!CW40+25</f>
        <v>37622</v>
      </c>
      <c r="CX19" s="191">
        <f>'нетто 18'!CX40+25</f>
        <v>37622</v>
      </c>
      <c r="CY19" s="191">
        <f>'нетто 18'!CY40+25</f>
        <v>37622</v>
      </c>
      <c r="CZ19" s="191">
        <f>'нетто 18'!CZ40+25</f>
        <v>37622</v>
      </c>
      <c r="DA19" s="191">
        <f>'нетто 18'!DA40+25</f>
        <v>29955</v>
      </c>
      <c r="DB19" s="191">
        <f>'нетто 18'!DB40+25</f>
        <v>29955</v>
      </c>
      <c r="DC19" s="191">
        <f>'нетто 18'!DC40+25</f>
        <v>30365</v>
      </c>
      <c r="DD19" s="191">
        <f>'нетто 18'!DD40+25</f>
        <v>30365</v>
      </c>
      <c r="DE19" s="191">
        <f>'нетто 18'!DE40+25</f>
        <v>29955</v>
      </c>
      <c r="DF19" s="191">
        <f>'нетто 18'!DF40+25</f>
        <v>29955</v>
      </c>
      <c r="DG19" s="191">
        <f>'нетто 18'!DG40+25</f>
        <v>29955</v>
      </c>
      <c r="DH19" s="191">
        <f>'нетто 18'!DH40+25</f>
        <v>29955</v>
      </c>
      <c r="DI19" s="191">
        <f>'нетто 18'!DI40+25</f>
        <v>29955</v>
      </c>
      <c r="DJ19" s="191">
        <f>'нетто 18'!DJ40+25</f>
        <v>30365</v>
      </c>
      <c r="DK19" s="191">
        <f>'нетто 18'!DK40+25</f>
        <v>30365</v>
      </c>
      <c r="DL19" s="191">
        <f>'нетто 18'!DL40+25</f>
        <v>29955</v>
      </c>
      <c r="DM19" s="191">
        <f>'нетто 18'!DM40+25</f>
        <v>29955</v>
      </c>
      <c r="DN19" s="191">
        <f>'нетто 18'!DN40+25</f>
        <v>29955</v>
      </c>
      <c r="DO19" s="191">
        <f>'нетто 18'!DO40+25</f>
        <v>29135</v>
      </c>
      <c r="DP19" s="191">
        <f>'нетто 18'!DP40+25</f>
        <v>29135</v>
      </c>
      <c r="DQ19" s="191">
        <f>'нетто 18'!DQ40+25</f>
        <v>29709</v>
      </c>
      <c r="DR19" s="191">
        <f>'нетто 18'!DR40+25</f>
        <v>29709</v>
      </c>
      <c r="DS19" s="191">
        <f>'нетто 18'!DS40+25</f>
        <v>29135</v>
      </c>
      <c r="DT19" s="191">
        <f>'нетто 18'!DT40+25</f>
        <v>29135</v>
      </c>
      <c r="DU19" s="191">
        <f>'нетто 18'!DU40+25</f>
        <v>29135</v>
      </c>
      <c r="DV19" s="191">
        <f>'нетто 18'!DV40+25</f>
        <v>29135</v>
      </c>
      <c r="DW19" s="191">
        <f>'нетто 18'!DW40+25</f>
        <v>29135</v>
      </c>
      <c r="DX19" s="191">
        <f>'нетто 18'!DX40+25</f>
        <v>29709</v>
      </c>
      <c r="DY19" s="191">
        <f>'нетто 18'!DY40+25</f>
        <v>29709</v>
      </c>
      <c r="DZ19" s="191">
        <f>'нетто 18'!DZ40+25</f>
        <v>29135</v>
      </c>
      <c r="EA19" s="191">
        <f>'нетто 18'!EA40+25</f>
        <v>29135</v>
      </c>
      <c r="EB19" s="191">
        <f>'нетто 18'!EB40+25</f>
        <v>29135</v>
      </c>
      <c r="EC19" s="191">
        <f>'нетто 18'!EC40+25</f>
        <v>29135</v>
      </c>
      <c r="ED19" s="191">
        <f>'нетто 18'!ED40+25</f>
        <v>29955</v>
      </c>
    </row>
    <row r="20" spans="1:134" s="50" customFormat="1" x14ac:dyDescent="0.2">
      <c r="A20" s="42" t="s">
        <v>87</v>
      </c>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1"/>
      <c r="CC20" s="191"/>
      <c r="CD20" s="191"/>
      <c r="CE20" s="191"/>
      <c r="CF20" s="191"/>
      <c r="CG20" s="191"/>
      <c r="CH20" s="191"/>
      <c r="CI20" s="191"/>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row>
    <row r="21" spans="1:134" s="50" customFormat="1" x14ac:dyDescent="0.2">
      <c r="A21" s="88" t="s">
        <v>88</v>
      </c>
      <c r="B21" s="191">
        <f>'нетто 18'!B42+25</f>
        <v>59475</v>
      </c>
      <c r="C21" s="191">
        <f>'нетто 18'!C42+25</f>
        <v>59475</v>
      </c>
      <c r="D21" s="191">
        <f>'нетто 18'!D42+25</f>
        <v>60787</v>
      </c>
      <c r="E21" s="191">
        <f>'нетто 18'!E42+25</f>
        <v>62099</v>
      </c>
      <c r="F21" s="191">
        <f>'нетто 18'!F42+25</f>
        <v>63985</v>
      </c>
      <c r="G21" s="191">
        <f>'нетто 18'!G42+25</f>
        <v>65871</v>
      </c>
      <c r="H21" s="191">
        <f>'нетто 18'!H42+25</f>
        <v>65871</v>
      </c>
      <c r="I21" s="191">
        <f>'нетто 18'!I42+25</f>
        <v>63985</v>
      </c>
      <c r="J21" s="191">
        <f>'нетто 18'!J42+25</f>
        <v>65871</v>
      </c>
      <c r="K21" s="191">
        <f>'нетто 18'!K42+25</f>
        <v>60787</v>
      </c>
      <c r="L21" s="191">
        <f>'нетто 18'!L42+25</f>
        <v>80426</v>
      </c>
      <c r="M21" s="191">
        <f>'нетто 18'!M42+25</f>
        <v>98015</v>
      </c>
      <c r="N21" s="191">
        <f>'нетто 18'!N42+25</f>
        <v>109905</v>
      </c>
      <c r="O21" s="191">
        <f>'нетто 18'!O42+25</f>
        <v>109905</v>
      </c>
      <c r="P21" s="191">
        <f>'нетто 18'!P42+25</f>
        <v>109905</v>
      </c>
      <c r="Q21" s="191">
        <f>'нетто 18'!Q42+25</f>
        <v>104165</v>
      </c>
      <c r="R21" s="191">
        <f>'нетто 18'!R42+25</f>
        <v>104165</v>
      </c>
      <c r="S21" s="191">
        <f>'нетто 18'!S42+25</f>
        <v>104165</v>
      </c>
      <c r="T21" s="191">
        <f>'нетто 18'!T42+25</f>
        <v>104165</v>
      </c>
      <c r="U21" s="191">
        <f>'нетто 18'!U42+25</f>
        <v>104165</v>
      </c>
      <c r="V21" s="191">
        <f>'нетто 18'!V42+25</f>
        <v>104165</v>
      </c>
      <c r="W21" s="191">
        <f>'нетто 18'!W42+25</f>
        <v>76613</v>
      </c>
      <c r="X21" s="191">
        <f>'нетто 18'!X42+25</f>
        <v>63083</v>
      </c>
      <c r="Y21" s="191">
        <f>'нетто 18'!Y42+25</f>
        <v>63083</v>
      </c>
      <c r="Z21" s="191">
        <f>'нетто 18'!Z42+25</f>
        <v>63083</v>
      </c>
      <c r="AA21" s="191">
        <f>'нетто 18'!AA42+25</f>
        <v>63083</v>
      </c>
      <c r="AB21" s="191">
        <f>'нетто 18'!AB42+25</f>
        <v>63083</v>
      </c>
      <c r="AC21" s="191">
        <f>'нетто 18'!AC42+25</f>
        <v>64723</v>
      </c>
      <c r="AD21" s="191">
        <f>'нетто 18'!AD42+25</f>
        <v>64723</v>
      </c>
      <c r="AE21" s="191">
        <f>'нетто 18'!AE42+25</f>
        <v>64723</v>
      </c>
      <c r="AF21" s="191">
        <f>'нетто 18'!AF42+25</f>
        <v>64723</v>
      </c>
      <c r="AG21" s="191">
        <f>'нетто 18'!AG42+25</f>
        <v>64723</v>
      </c>
      <c r="AH21" s="191">
        <f>'нетто 18'!AH42+25</f>
        <v>63083</v>
      </c>
      <c r="AI21" s="191">
        <f>'нетто 18'!AI42+25</f>
        <v>63083</v>
      </c>
      <c r="AJ21" s="191">
        <f>'нетто 18'!AJ42+25</f>
        <v>63083</v>
      </c>
      <c r="AK21" s="191">
        <f>'нетто 18'!AK42+25</f>
        <v>63083</v>
      </c>
      <c r="AL21" s="191">
        <f>'нетто 18'!AL42+25</f>
        <v>63083</v>
      </c>
      <c r="AM21" s="191">
        <f>'нетто 18'!AM42+25</f>
        <v>66363</v>
      </c>
      <c r="AN21" s="191">
        <f>'нетто 18'!AN42+25</f>
        <v>66363</v>
      </c>
      <c r="AO21" s="191">
        <f>'нетто 18'!AO42+25</f>
        <v>66363</v>
      </c>
      <c r="AP21" s="191">
        <f>'нетто 18'!AP42+25</f>
        <v>66363</v>
      </c>
      <c r="AQ21" s="191">
        <f>'нетто 18'!AQ42+25</f>
        <v>66363</v>
      </c>
      <c r="AR21" s="191">
        <f>'нетто 18'!AR42+25</f>
        <v>68003</v>
      </c>
      <c r="AS21" s="191">
        <f>'нетто 18'!AS42+25</f>
        <v>70053</v>
      </c>
      <c r="AT21" s="191">
        <f>'нетто 18'!AT42+25</f>
        <v>78663</v>
      </c>
      <c r="AU21" s="191">
        <f>'нетто 18'!AU42+25</f>
        <v>78663</v>
      </c>
      <c r="AV21" s="191">
        <f>'нетто 18'!AV42+25</f>
        <v>78663</v>
      </c>
      <c r="AW21" s="191">
        <f>'нетто 18'!AW42+25</f>
        <v>78663</v>
      </c>
      <c r="AX21" s="191">
        <f>'нетто 18'!AX42+25</f>
        <v>78663</v>
      </c>
      <c r="AY21" s="191">
        <f>'нетто 18'!AY42+25</f>
        <v>78663</v>
      </c>
      <c r="AZ21" s="191">
        <f>'нетто 18'!AZ42+25</f>
        <v>78663</v>
      </c>
      <c r="BA21" s="191">
        <f>'нетто 18'!BA42+25</f>
        <v>78663</v>
      </c>
      <c r="BB21" s="191">
        <f>'нетто 18'!BB42+25</f>
        <v>78663</v>
      </c>
      <c r="BC21" s="191">
        <f>'нетто 18'!BC42+25</f>
        <v>78663</v>
      </c>
      <c r="BD21" s="191">
        <f>'нетто 18'!BD42+25</f>
        <v>77023</v>
      </c>
      <c r="BE21" s="191">
        <f>'нетто 18'!BE42+25</f>
        <v>77023</v>
      </c>
      <c r="BF21" s="191">
        <f>'нетто 18'!BF42+25</f>
        <v>78663</v>
      </c>
      <c r="BG21" s="191">
        <f>'нетто 18'!BG42+25</f>
        <v>78663</v>
      </c>
      <c r="BH21" s="191">
        <f>'нетто 18'!BH42+25</f>
        <v>80303</v>
      </c>
      <c r="BI21" s="191">
        <f>'нетто 18'!BI42+25</f>
        <v>82353</v>
      </c>
      <c r="BJ21" s="191">
        <f>'нетто 18'!BJ42+25</f>
        <v>82353</v>
      </c>
      <c r="BK21" s="191">
        <f>'нетто 18'!BK42+25</f>
        <v>82353</v>
      </c>
      <c r="BL21" s="191">
        <f>'нетто 18'!BL42+25</f>
        <v>82353</v>
      </c>
      <c r="BM21" s="191">
        <f>'нетто 18'!BM42+25</f>
        <v>84403</v>
      </c>
      <c r="BN21" s="191">
        <f>'нетто 18'!BN42+25</f>
        <v>86863</v>
      </c>
      <c r="BO21" s="191">
        <f>'нетто 18'!BO42+25</f>
        <v>86863</v>
      </c>
      <c r="BP21" s="191">
        <f>'нетто 18'!BP42+25</f>
        <v>84403</v>
      </c>
      <c r="BQ21" s="191">
        <f>'нетто 18'!BQ42+25</f>
        <v>80303</v>
      </c>
      <c r="BR21" s="191">
        <f>'нетто 18'!BR42+25</f>
        <v>80303</v>
      </c>
      <c r="BS21" s="191">
        <f>'нетто 18'!BS42+25</f>
        <v>82353</v>
      </c>
      <c r="BT21" s="191">
        <f>'нетто 18'!BT42+25</f>
        <v>82353</v>
      </c>
      <c r="BU21" s="191">
        <f>'нетто 18'!BU42+25</f>
        <v>75383</v>
      </c>
      <c r="BV21" s="191">
        <f>'нетто 18'!BV42+25</f>
        <v>75752</v>
      </c>
      <c r="BW21" s="191">
        <f>'нетто 18'!BW42+25</f>
        <v>75752</v>
      </c>
      <c r="BX21" s="191">
        <f>'нетто 18'!BX42+25</f>
        <v>75752</v>
      </c>
      <c r="BY21" s="191">
        <f>'нетто 18'!BY42+25</f>
        <v>74522</v>
      </c>
      <c r="BZ21" s="191">
        <f>'нетто 18'!BZ42+25</f>
        <v>74522</v>
      </c>
      <c r="CA21" s="191">
        <f>'нетто 18'!CA42+25</f>
        <v>75752</v>
      </c>
      <c r="CB21" s="191">
        <f>'нетто 18'!CB42+25</f>
        <v>75752</v>
      </c>
      <c r="CC21" s="191">
        <f>'нетто 18'!CC42+25</f>
        <v>75752</v>
      </c>
      <c r="CD21" s="191">
        <f>'нетто 18'!CD42+25</f>
        <v>66322</v>
      </c>
      <c r="CE21" s="191">
        <f>'нетто 18'!CE42+25</f>
        <v>66322</v>
      </c>
      <c r="CF21" s="191">
        <f>'нетто 18'!CF42+25</f>
        <v>66322</v>
      </c>
      <c r="CG21" s="191">
        <f>'нетто 18'!CG42+25</f>
        <v>66322</v>
      </c>
      <c r="CH21" s="191">
        <f>'нетто 18'!CH42+25</f>
        <v>66322</v>
      </c>
      <c r="CI21" s="191">
        <f>'нетто 18'!CI42+25</f>
        <v>66322</v>
      </c>
      <c r="CJ21" s="191">
        <f>'нетто 18'!CJ42+25</f>
        <v>66322</v>
      </c>
      <c r="CK21" s="191">
        <f>'нетто 18'!CK42+25</f>
        <v>66322</v>
      </c>
      <c r="CL21" s="191">
        <f>'нетто 18'!CL42+25</f>
        <v>66322</v>
      </c>
      <c r="CM21" s="191">
        <f>'нетто 18'!CM42+25</f>
        <v>66322</v>
      </c>
      <c r="CN21" s="191">
        <f>'нетто 18'!CN42+25</f>
        <v>66322</v>
      </c>
      <c r="CO21" s="191">
        <f>'нетто 18'!CO42+25</f>
        <v>66322</v>
      </c>
      <c r="CP21" s="191">
        <f>'нетто 18'!CP42+25</f>
        <v>66322</v>
      </c>
      <c r="CQ21" s="191">
        <f>'нетто 18'!CQ42+25</f>
        <v>66322</v>
      </c>
      <c r="CR21" s="191">
        <f>'нетто 18'!CR42+25</f>
        <v>66322</v>
      </c>
      <c r="CS21" s="191">
        <f>'нетто 18'!CS42+25</f>
        <v>66322</v>
      </c>
      <c r="CT21" s="191">
        <f>'нетто 18'!CT42+25</f>
        <v>66322</v>
      </c>
      <c r="CU21" s="191">
        <f>'нетто 18'!CU42+25</f>
        <v>66322</v>
      </c>
      <c r="CV21" s="191">
        <f>'нетто 18'!CV42+25</f>
        <v>66322</v>
      </c>
      <c r="CW21" s="191">
        <f>'нетто 18'!CW42+25</f>
        <v>66322</v>
      </c>
      <c r="CX21" s="191">
        <f>'нетто 18'!CX42+25</f>
        <v>66322</v>
      </c>
      <c r="CY21" s="191">
        <f>'нетто 18'!CY42+25</f>
        <v>66322</v>
      </c>
      <c r="CZ21" s="191">
        <f>'нетто 18'!CZ42+25</f>
        <v>66322</v>
      </c>
      <c r="DA21" s="191">
        <f>'нетто 18'!DA42+25</f>
        <v>58655</v>
      </c>
      <c r="DB21" s="191">
        <f>'нетто 18'!DB42+25</f>
        <v>58655</v>
      </c>
      <c r="DC21" s="191">
        <f>'нетто 18'!DC42+25</f>
        <v>59065</v>
      </c>
      <c r="DD21" s="191">
        <f>'нетто 18'!DD42+25</f>
        <v>59065</v>
      </c>
      <c r="DE21" s="191">
        <f>'нетто 18'!DE42+25</f>
        <v>58655</v>
      </c>
      <c r="DF21" s="191">
        <f>'нетто 18'!DF42+25</f>
        <v>58655</v>
      </c>
      <c r="DG21" s="191">
        <f>'нетто 18'!DG42+25</f>
        <v>58655</v>
      </c>
      <c r="DH21" s="191">
        <f>'нетто 18'!DH42+25</f>
        <v>58655</v>
      </c>
      <c r="DI21" s="191">
        <f>'нетто 18'!DI42+25</f>
        <v>58655</v>
      </c>
      <c r="DJ21" s="191">
        <f>'нетто 18'!DJ42+25</f>
        <v>59065</v>
      </c>
      <c r="DK21" s="191">
        <f>'нетто 18'!DK42+25</f>
        <v>59065</v>
      </c>
      <c r="DL21" s="191">
        <f>'нетто 18'!DL42+25</f>
        <v>58655</v>
      </c>
      <c r="DM21" s="191">
        <f>'нетто 18'!DM42+25</f>
        <v>58655</v>
      </c>
      <c r="DN21" s="191">
        <f>'нетто 18'!DN42+25</f>
        <v>58655</v>
      </c>
      <c r="DO21" s="191">
        <f>'нетто 18'!DO42+25</f>
        <v>57835</v>
      </c>
      <c r="DP21" s="191">
        <f>'нетто 18'!DP42+25</f>
        <v>57835</v>
      </c>
      <c r="DQ21" s="191">
        <f>'нетто 18'!DQ42+25</f>
        <v>58409</v>
      </c>
      <c r="DR21" s="191">
        <f>'нетто 18'!DR42+25</f>
        <v>58409</v>
      </c>
      <c r="DS21" s="191">
        <f>'нетто 18'!DS42+25</f>
        <v>57835</v>
      </c>
      <c r="DT21" s="191">
        <f>'нетто 18'!DT42+25</f>
        <v>57835</v>
      </c>
      <c r="DU21" s="191">
        <f>'нетто 18'!DU42+25</f>
        <v>57835</v>
      </c>
      <c r="DV21" s="191">
        <f>'нетто 18'!DV42+25</f>
        <v>57835</v>
      </c>
      <c r="DW21" s="191">
        <f>'нетто 18'!DW42+25</f>
        <v>57835</v>
      </c>
      <c r="DX21" s="191">
        <f>'нетто 18'!DX42+25</f>
        <v>58409</v>
      </c>
      <c r="DY21" s="191">
        <f>'нетто 18'!DY42+25</f>
        <v>58409</v>
      </c>
      <c r="DZ21" s="191">
        <f>'нетто 18'!DZ42+25</f>
        <v>57835</v>
      </c>
      <c r="EA21" s="191">
        <f>'нетто 18'!EA42+25</f>
        <v>57835</v>
      </c>
      <c r="EB21" s="191">
        <f>'нетто 18'!EB42+25</f>
        <v>57835</v>
      </c>
      <c r="EC21" s="191">
        <f>'нетто 18'!EC42+25</f>
        <v>57835</v>
      </c>
      <c r="ED21" s="191">
        <f>'нетто 18'!ED42+25</f>
        <v>58655</v>
      </c>
    </row>
    <row r="22" spans="1:134" s="50" customFormat="1" x14ac:dyDescent="0.2">
      <c r="A22" s="178" t="s">
        <v>223</v>
      </c>
    </row>
    <row r="23" spans="1:134" s="50" customFormat="1" ht="12.75" hidden="1" thickBot="1" x14ac:dyDescent="0.25">
      <c r="A23" s="163" t="s">
        <v>182</v>
      </c>
    </row>
    <row r="24" spans="1:134" s="50" customFormat="1" ht="12.75" hidden="1" x14ac:dyDescent="0.2">
      <c r="A24" s="161" t="s">
        <v>181</v>
      </c>
    </row>
    <row r="25" spans="1:134" s="50" customFormat="1" hidden="1" x14ac:dyDescent="0.2">
      <c r="A25" s="48"/>
    </row>
    <row r="26" spans="1:134" s="50" customFormat="1" hidden="1" x14ac:dyDescent="0.2">
      <c r="A26" s="164" t="s">
        <v>183</v>
      </c>
    </row>
    <row r="27" spans="1:134" ht="25.5" hidden="1" x14ac:dyDescent="0.2">
      <c r="A27" s="162" t="s">
        <v>184</v>
      </c>
    </row>
    <row r="28" spans="1:134" hidden="1" x14ac:dyDescent="0.2">
      <c r="A28" s="164" t="s">
        <v>185</v>
      </c>
    </row>
    <row r="29" spans="1:134" x14ac:dyDescent="0.2">
      <c r="A29" s="165"/>
    </row>
    <row r="30" spans="1:134" x14ac:dyDescent="0.2">
      <c r="A30" s="71" t="s">
        <v>66</v>
      </c>
    </row>
    <row r="31" spans="1:134" x14ac:dyDescent="0.2">
      <c r="A31" s="63" t="s">
        <v>78</v>
      </c>
    </row>
    <row r="32" spans="1:134" ht="10.7" customHeight="1" x14ac:dyDescent="0.2">
      <c r="A32" s="43" t="s">
        <v>67</v>
      </c>
    </row>
    <row r="33" spans="1:1" x14ac:dyDescent="0.2">
      <c r="A33" s="43" t="s">
        <v>89</v>
      </c>
    </row>
    <row r="34" spans="1:1" ht="13.35" customHeight="1" x14ac:dyDescent="0.2">
      <c r="A34" s="43" t="s">
        <v>68</v>
      </c>
    </row>
    <row r="35" spans="1:1" ht="13.35" customHeight="1" x14ac:dyDescent="0.2">
      <c r="A35" s="43" t="s">
        <v>69</v>
      </c>
    </row>
    <row r="36" spans="1:1" ht="12.6" customHeight="1" x14ac:dyDescent="0.2">
      <c r="A36" s="159" t="s">
        <v>162</v>
      </c>
    </row>
    <row r="37" spans="1:1" ht="13.35" customHeight="1" thickBot="1" x14ac:dyDescent="0.25"/>
    <row r="38" spans="1:1" ht="11.45" hidden="1" customHeight="1" x14ac:dyDescent="0.2">
      <c r="A38" s="99" t="s">
        <v>70</v>
      </c>
    </row>
    <row r="39" spans="1:1" ht="72.75" hidden="1" thickBot="1" x14ac:dyDescent="0.25">
      <c r="A39" s="112" t="s">
        <v>103</v>
      </c>
    </row>
    <row r="40" spans="1:1" ht="12.75" thickBot="1" x14ac:dyDescent="0.25">
      <c r="A40" s="99" t="s">
        <v>70</v>
      </c>
    </row>
    <row r="41" spans="1:1" ht="144.75" thickBot="1" x14ac:dyDescent="0.25">
      <c r="A41" s="167" t="s">
        <v>275</v>
      </c>
    </row>
  </sheetData>
  <mergeCells count="1">
    <mergeCell ref="A1:A2"/>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sheetPr>
  <dimension ref="A1:ED62"/>
  <sheetViews>
    <sheetView zoomScale="90" zoomScaleNormal="90" workbookViewId="0">
      <selection activeCell="A56" sqref="A56"/>
    </sheetView>
  </sheetViews>
  <sheetFormatPr defaultColWidth="9" defaultRowHeight="12" x14ac:dyDescent="0.2"/>
  <cols>
    <col min="1" max="1" width="84.5703125" style="48" customWidth="1"/>
    <col min="2" max="16384" width="9" style="48"/>
  </cols>
  <sheetData>
    <row r="1" spans="1:134" s="51" customFormat="1" ht="12" customHeight="1" x14ac:dyDescent="0.2">
      <c r="A1" s="228" t="s">
        <v>82</v>
      </c>
    </row>
    <row r="2" spans="1:134" s="51" customFormat="1" ht="12" customHeight="1" x14ac:dyDescent="0.2">
      <c r="A2" s="228"/>
    </row>
    <row r="3" spans="1:134" s="51" customFormat="1" x14ac:dyDescent="0.2">
      <c r="A3" s="97" t="s">
        <v>91</v>
      </c>
    </row>
    <row r="4" spans="1:134" s="52" customFormat="1" ht="21" customHeight="1" x14ac:dyDescent="0.2">
      <c r="A4" s="98" t="s">
        <v>64</v>
      </c>
      <c r="B4" s="187">
        <f>'C завтраками| Bed and breakfast'!B4</f>
        <v>46010</v>
      </c>
      <c r="C4" s="187">
        <f>'C завтраками| Bed and breakfast'!C4</f>
        <v>46011</v>
      </c>
      <c r="D4" s="187">
        <f>'C завтраками| Bed and breakfast'!D4</f>
        <v>46012</v>
      </c>
      <c r="E4" s="187">
        <f>'C завтраками| Bed and breakfast'!E4</f>
        <v>46013</v>
      </c>
      <c r="F4" s="187">
        <f>'C завтраками| Bed and breakfast'!F4</f>
        <v>46014</v>
      </c>
      <c r="G4" s="187">
        <f>'C завтраками| Bed and breakfast'!G4</f>
        <v>46015</v>
      </c>
      <c r="H4" s="187">
        <f>'C завтраками| Bed and breakfast'!H4</f>
        <v>46016</v>
      </c>
      <c r="I4" s="187">
        <f>'C завтраками| Bed and breakfast'!I4</f>
        <v>46017</v>
      </c>
      <c r="J4" s="187">
        <f>'C завтраками| Bed and breakfast'!J4</f>
        <v>46018</v>
      </c>
      <c r="K4" s="187">
        <f>'C завтраками| Bed and breakfast'!K4</f>
        <v>46019</v>
      </c>
      <c r="L4" s="187">
        <f>'C завтраками| Bed and breakfast'!L4</f>
        <v>46020</v>
      </c>
      <c r="M4" s="187">
        <f>'C завтраками| Bed and breakfast'!M4</f>
        <v>46021</v>
      </c>
      <c r="N4" s="187">
        <f>'C завтраками| Bed and breakfast'!N4</f>
        <v>46022</v>
      </c>
      <c r="O4" s="187">
        <f>'C завтраками| Bed and breakfast'!O4</f>
        <v>46023</v>
      </c>
      <c r="P4" s="187">
        <f>'C завтраками| Bed and breakfast'!P4</f>
        <v>46024</v>
      </c>
      <c r="Q4" s="187">
        <f>'C завтраками| Bed and breakfast'!Q4</f>
        <v>46025</v>
      </c>
      <c r="R4" s="187">
        <f>'C завтраками| Bed and breakfast'!R4</f>
        <v>46026</v>
      </c>
      <c r="S4" s="187">
        <f>'C завтраками| Bed and breakfast'!S4</f>
        <v>46027</v>
      </c>
      <c r="T4" s="187">
        <f>'C завтраками| Bed and breakfast'!T4</f>
        <v>46028</v>
      </c>
      <c r="U4" s="187">
        <f>'C завтраками| Bed and breakfast'!U4</f>
        <v>46029</v>
      </c>
      <c r="V4" s="187">
        <f>'C завтраками| Bed and breakfast'!V4</f>
        <v>46030</v>
      </c>
      <c r="W4" s="187">
        <f>'C завтраками| Bed and breakfast'!W4</f>
        <v>46031</v>
      </c>
      <c r="X4" s="187">
        <f>'C завтраками| Bed and breakfast'!X4</f>
        <v>46032</v>
      </c>
      <c r="Y4" s="187">
        <f>'C завтраками| Bed and breakfast'!Y4</f>
        <v>46033</v>
      </c>
      <c r="Z4" s="187">
        <f>'C завтраками| Bed and breakfast'!Z4</f>
        <v>46034</v>
      </c>
      <c r="AA4" s="187">
        <f>'C завтраками| Bed and breakfast'!AA4</f>
        <v>46035</v>
      </c>
      <c r="AB4" s="187">
        <f>'C завтраками| Bed and breakfast'!AB4</f>
        <v>46036</v>
      </c>
      <c r="AC4" s="187">
        <f>'C завтраками| Bed and breakfast'!AC4</f>
        <v>46037</v>
      </c>
      <c r="AD4" s="187">
        <f>'C завтраками| Bed and breakfast'!AD4</f>
        <v>46038</v>
      </c>
      <c r="AE4" s="187">
        <f>'C завтраками| Bed and breakfast'!AE4</f>
        <v>46039</v>
      </c>
      <c r="AF4" s="187">
        <f>'C завтраками| Bed and breakfast'!AF4</f>
        <v>46040</v>
      </c>
      <c r="AG4" s="187">
        <f>'C завтраками| Bed and breakfast'!AG4</f>
        <v>46041</v>
      </c>
      <c r="AH4" s="187">
        <f>'C завтраками| Bed and breakfast'!AH4</f>
        <v>46042</v>
      </c>
      <c r="AI4" s="187">
        <f>'C завтраками| Bed and breakfast'!AI4</f>
        <v>46043</v>
      </c>
      <c r="AJ4" s="187">
        <f>'C завтраками| Bed and breakfast'!AJ4</f>
        <v>46044</v>
      </c>
      <c r="AK4" s="187">
        <f>'C завтраками| Bed and breakfast'!AK4</f>
        <v>46045</v>
      </c>
      <c r="AL4" s="187">
        <f>'C завтраками| Bed and breakfast'!AL4</f>
        <v>46046</v>
      </c>
      <c r="AM4" s="187">
        <f>'C завтраками| Bed and breakfast'!AM4</f>
        <v>46047</v>
      </c>
      <c r="AN4" s="187">
        <f>'C завтраками| Bed and breakfast'!AN4</f>
        <v>46048</v>
      </c>
      <c r="AO4" s="187">
        <f>'C завтраками| Bed and breakfast'!AO4</f>
        <v>46049</v>
      </c>
      <c r="AP4" s="187">
        <f>'C завтраками| Bed and breakfast'!AP4</f>
        <v>46050</v>
      </c>
      <c r="AQ4" s="187">
        <f>'C завтраками| Bed and breakfast'!AQ4</f>
        <v>46051</v>
      </c>
      <c r="AR4" s="187">
        <f>'C завтраками| Bed and breakfast'!AR4</f>
        <v>46052</v>
      </c>
      <c r="AS4" s="187">
        <f>'C завтраками| Bed and breakfast'!AS4</f>
        <v>46053</v>
      </c>
      <c r="AT4" s="187">
        <f>'C завтраками| Bed and breakfast'!AT4</f>
        <v>46054</v>
      </c>
      <c r="AU4" s="187">
        <f>'C завтраками| Bed and breakfast'!AU4</f>
        <v>46055</v>
      </c>
      <c r="AV4" s="187">
        <f>'C завтраками| Bed and breakfast'!AV4</f>
        <v>46056</v>
      </c>
      <c r="AW4" s="187">
        <f>'C завтраками| Bed and breakfast'!AW4</f>
        <v>46057</v>
      </c>
      <c r="AX4" s="187">
        <f>'C завтраками| Bed and breakfast'!AX4</f>
        <v>46058</v>
      </c>
      <c r="AY4" s="187">
        <f>'C завтраками| Bed and breakfast'!AY4</f>
        <v>46059</v>
      </c>
      <c r="AZ4" s="187">
        <f>'C завтраками| Bed and breakfast'!AZ4</f>
        <v>46060</v>
      </c>
      <c r="BA4" s="187">
        <f>'C завтраками| Bed and breakfast'!BA4</f>
        <v>46061</v>
      </c>
      <c r="BB4" s="187">
        <f>'C завтраками| Bed and breakfast'!BB4</f>
        <v>46062</v>
      </c>
      <c r="BC4" s="187">
        <f>'C завтраками| Bed and breakfast'!BC4</f>
        <v>46063</v>
      </c>
      <c r="BD4" s="187">
        <f>'C завтраками| Bed and breakfast'!BD4</f>
        <v>46064</v>
      </c>
      <c r="BE4" s="187">
        <f>'C завтраками| Bed and breakfast'!BE4</f>
        <v>46065</v>
      </c>
      <c r="BF4" s="187">
        <f>'C завтраками| Bed and breakfast'!BF4</f>
        <v>46066</v>
      </c>
      <c r="BG4" s="187">
        <f>'C завтраками| Bed and breakfast'!BG4</f>
        <v>46067</v>
      </c>
      <c r="BH4" s="187">
        <f>'C завтраками| Bed and breakfast'!BH4</f>
        <v>46068</v>
      </c>
      <c r="BI4" s="187">
        <f>'C завтраками| Bed and breakfast'!BI4</f>
        <v>46069</v>
      </c>
      <c r="BJ4" s="187">
        <f>'C завтраками| Bed and breakfast'!BJ4</f>
        <v>46070</v>
      </c>
      <c r="BK4" s="187">
        <f>'C завтраками| Bed and breakfast'!BK4</f>
        <v>46071</v>
      </c>
      <c r="BL4" s="187">
        <f>'C завтраками| Bed and breakfast'!BL4</f>
        <v>46072</v>
      </c>
      <c r="BM4" s="187">
        <f>'C завтраками| Bed and breakfast'!BM4</f>
        <v>46073</v>
      </c>
      <c r="BN4" s="187">
        <f>'C завтраками| Bed and breakfast'!BN4</f>
        <v>46074</v>
      </c>
      <c r="BO4" s="187">
        <f>'C завтраками| Bed and breakfast'!BO4</f>
        <v>46075</v>
      </c>
      <c r="BP4" s="187">
        <f>'C завтраками| Bed and breakfast'!BP4</f>
        <v>46076</v>
      </c>
      <c r="BQ4" s="187">
        <f>'C завтраками| Bed and breakfast'!BQ4</f>
        <v>46077</v>
      </c>
      <c r="BR4" s="187">
        <f>'C завтраками| Bed and breakfast'!BR4</f>
        <v>46078</v>
      </c>
      <c r="BS4" s="187">
        <f>'C завтраками| Bed and breakfast'!BS4</f>
        <v>46079</v>
      </c>
      <c r="BT4" s="187">
        <f>'C завтраками| Bed and breakfast'!BT4</f>
        <v>46080</v>
      </c>
      <c r="BU4" s="187">
        <f>'C завтраками| Bed and breakfast'!BU4</f>
        <v>46081</v>
      </c>
      <c r="BV4" s="187">
        <f>'C завтраками| Bed and breakfast'!BV4</f>
        <v>46082</v>
      </c>
      <c r="BW4" s="187">
        <f>'C завтраками| Bed and breakfast'!BW4</f>
        <v>46083</v>
      </c>
      <c r="BX4" s="187">
        <f>'C завтраками| Bed and breakfast'!BX4</f>
        <v>46084</v>
      </c>
      <c r="BY4" s="187">
        <f>'C завтраками| Bed and breakfast'!BY4</f>
        <v>46085</v>
      </c>
      <c r="BZ4" s="187">
        <f>'C завтраками| Bed and breakfast'!BZ4</f>
        <v>46086</v>
      </c>
      <c r="CA4" s="187">
        <f>'C завтраками| Bed and breakfast'!CA4</f>
        <v>46087</v>
      </c>
      <c r="CB4" s="187">
        <f>'C завтраками| Bed and breakfast'!CB4</f>
        <v>46088</v>
      </c>
      <c r="CC4" s="187">
        <f>'C завтраками| Bed and breakfast'!CC4</f>
        <v>46089</v>
      </c>
      <c r="CD4" s="187">
        <f>'C завтраками| Bed and breakfast'!CD4</f>
        <v>46090</v>
      </c>
      <c r="CE4" s="187">
        <f>'C завтраками| Bed and breakfast'!CE4</f>
        <v>46091</v>
      </c>
      <c r="CF4" s="187">
        <f>'C завтраками| Bed and breakfast'!CF4</f>
        <v>46092</v>
      </c>
      <c r="CG4" s="187">
        <f>'C завтраками| Bed and breakfast'!CG4</f>
        <v>46093</v>
      </c>
      <c r="CH4" s="187">
        <f>'C завтраками| Bed and breakfast'!CH4</f>
        <v>46094</v>
      </c>
      <c r="CI4" s="187">
        <f>'C завтраками| Bed and breakfast'!CI4</f>
        <v>46095</v>
      </c>
      <c r="CJ4" s="187">
        <f>'C завтраками| Bed and breakfast'!CJ4</f>
        <v>46096</v>
      </c>
      <c r="CK4" s="187">
        <f>'C завтраками| Bed and breakfast'!CK4</f>
        <v>46097</v>
      </c>
      <c r="CL4" s="187">
        <f>'C завтраками| Bed and breakfast'!CL4</f>
        <v>46098</v>
      </c>
      <c r="CM4" s="187">
        <f>'C завтраками| Bed and breakfast'!CM4</f>
        <v>46099</v>
      </c>
      <c r="CN4" s="187">
        <f>'C завтраками| Bed and breakfast'!CN4</f>
        <v>46100</v>
      </c>
      <c r="CO4" s="187">
        <f>'C завтраками| Bed and breakfast'!CO4</f>
        <v>46101</v>
      </c>
      <c r="CP4" s="187">
        <f>'C завтраками| Bed and breakfast'!CP4</f>
        <v>46102</v>
      </c>
      <c r="CQ4" s="187">
        <f>'C завтраками| Bed and breakfast'!CQ4</f>
        <v>46103</v>
      </c>
      <c r="CR4" s="187">
        <f>'C завтраками| Bed and breakfast'!CR4</f>
        <v>46104</v>
      </c>
      <c r="CS4" s="187">
        <f>'C завтраками| Bed and breakfast'!CS4</f>
        <v>46105</v>
      </c>
      <c r="CT4" s="187">
        <f>'C завтраками| Bed and breakfast'!CT4</f>
        <v>46106</v>
      </c>
      <c r="CU4" s="187">
        <f>'C завтраками| Bed and breakfast'!CU4</f>
        <v>46107</v>
      </c>
      <c r="CV4" s="187">
        <f>'C завтраками| Bed and breakfast'!CV4</f>
        <v>46108</v>
      </c>
      <c r="CW4" s="187">
        <f>'C завтраками| Bed and breakfast'!CW4</f>
        <v>46109</v>
      </c>
      <c r="CX4" s="187">
        <f>'C завтраками| Bed and breakfast'!CX4</f>
        <v>46110</v>
      </c>
      <c r="CY4" s="187">
        <f>'C завтраками| Bed and breakfast'!CY4</f>
        <v>46111</v>
      </c>
      <c r="CZ4" s="187">
        <f>'C завтраками| Bed and breakfast'!CZ4</f>
        <v>46112</v>
      </c>
      <c r="DA4" s="187">
        <f>'C завтраками| Bed and breakfast'!DA4</f>
        <v>46113</v>
      </c>
      <c r="DB4" s="187">
        <f>'C завтраками| Bed and breakfast'!DB4</f>
        <v>46114</v>
      </c>
      <c r="DC4" s="187">
        <f>'C завтраками| Bed and breakfast'!DC4</f>
        <v>46115</v>
      </c>
      <c r="DD4" s="187">
        <f>'C завтраками| Bed and breakfast'!DD4</f>
        <v>46116</v>
      </c>
      <c r="DE4" s="187">
        <f>'C завтраками| Bed and breakfast'!DE4</f>
        <v>46117</v>
      </c>
      <c r="DF4" s="187">
        <f>'C завтраками| Bed and breakfast'!DF4</f>
        <v>46118</v>
      </c>
      <c r="DG4" s="187">
        <f>'C завтраками| Bed and breakfast'!DG4</f>
        <v>46119</v>
      </c>
      <c r="DH4" s="187">
        <f>'C завтраками| Bed and breakfast'!DH4</f>
        <v>46120</v>
      </c>
      <c r="DI4" s="187">
        <f>'C завтраками| Bed and breakfast'!DI4</f>
        <v>46121</v>
      </c>
      <c r="DJ4" s="187">
        <f>'C завтраками| Bed and breakfast'!DJ4</f>
        <v>46122</v>
      </c>
      <c r="DK4" s="187">
        <f>'C завтраками| Bed and breakfast'!DK4</f>
        <v>46123</v>
      </c>
      <c r="DL4" s="187">
        <f>'C завтраками| Bed and breakfast'!DL4</f>
        <v>46124</v>
      </c>
      <c r="DM4" s="187">
        <f>'C завтраками| Bed and breakfast'!DM4</f>
        <v>46125</v>
      </c>
      <c r="DN4" s="187">
        <f>'C завтраками| Bed and breakfast'!DN4</f>
        <v>46126</v>
      </c>
      <c r="DO4" s="187">
        <f>'C завтраками| Bed and breakfast'!DO4</f>
        <v>46127</v>
      </c>
      <c r="DP4" s="187">
        <f>'C завтраками| Bed and breakfast'!DP4</f>
        <v>46128</v>
      </c>
      <c r="DQ4" s="187">
        <f>'C завтраками| Bed and breakfast'!DQ4</f>
        <v>46129</v>
      </c>
      <c r="DR4" s="187">
        <f>'C завтраками| Bed and breakfast'!DR4</f>
        <v>46130</v>
      </c>
      <c r="DS4" s="187">
        <f>'C завтраками| Bed and breakfast'!DS4</f>
        <v>46131</v>
      </c>
      <c r="DT4" s="187">
        <f>'C завтраками| Bed and breakfast'!DT4</f>
        <v>46132</v>
      </c>
      <c r="DU4" s="187">
        <f>'C завтраками| Bed and breakfast'!DU4</f>
        <v>46133</v>
      </c>
      <c r="DV4" s="187">
        <f>'C завтраками| Bed and breakfast'!DV4</f>
        <v>46134</v>
      </c>
      <c r="DW4" s="187">
        <f>'C завтраками| Bed and breakfast'!DW4</f>
        <v>46135</v>
      </c>
      <c r="DX4" s="187">
        <f>'C завтраками| Bed and breakfast'!DX4</f>
        <v>46136</v>
      </c>
      <c r="DY4" s="187">
        <f>'C завтраками| Bed and breakfast'!DY4</f>
        <v>46137</v>
      </c>
      <c r="DZ4" s="187">
        <f>'C завтраками| Bed and breakfast'!DZ4</f>
        <v>46138</v>
      </c>
      <c r="EA4" s="187">
        <f>'C завтраками| Bed and breakfast'!EA4</f>
        <v>46139</v>
      </c>
      <c r="EB4" s="187">
        <f>'C завтраками| Bed and breakfast'!EB4</f>
        <v>46140</v>
      </c>
      <c r="EC4" s="187">
        <f>'C завтраками| Bed and breakfast'!EC4</f>
        <v>46141</v>
      </c>
      <c r="ED4" s="187">
        <f>'C завтраками| Bed and breakfast'!ED4</f>
        <v>46142</v>
      </c>
    </row>
    <row r="5" spans="1:134" s="53" customFormat="1" ht="22.5" customHeight="1" x14ac:dyDescent="0.2">
      <c r="A5" s="98"/>
      <c r="B5" s="187">
        <f>'C завтраками| Bed and breakfast'!B5</f>
        <v>46010</v>
      </c>
      <c r="C5" s="187">
        <f>'C завтраками| Bed and breakfast'!C5</f>
        <v>46011</v>
      </c>
      <c r="D5" s="187">
        <f>'C завтраками| Bed and breakfast'!D5</f>
        <v>46012</v>
      </c>
      <c r="E5" s="187">
        <f>'C завтраками| Bed and breakfast'!E5</f>
        <v>46013</v>
      </c>
      <c r="F5" s="187">
        <f>'C завтраками| Bed and breakfast'!F5</f>
        <v>46014</v>
      </c>
      <c r="G5" s="187">
        <f>'C завтраками| Bed and breakfast'!G5</f>
        <v>46015</v>
      </c>
      <c r="H5" s="187">
        <f>'C завтраками| Bed and breakfast'!H5</f>
        <v>46016</v>
      </c>
      <c r="I5" s="187">
        <f>'C завтраками| Bed and breakfast'!I5</f>
        <v>46017</v>
      </c>
      <c r="J5" s="187">
        <f>'C завтраками| Bed and breakfast'!J5</f>
        <v>46018</v>
      </c>
      <c r="K5" s="187">
        <f>'C завтраками| Bed and breakfast'!K5</f>
        <v>46019</v>
      </c>
      <c r="L5" s="187">
        <f>'C завтраками| Bed and breakfast'!L5</f>
        <v>46020</v>
      </c>
      <c r="M5" s="187">
        <f>'C завтраками| Bed and breakfast'!M5</f>
        <v>46021</v>
      </c>
      <c r="N5" s="187">
        <f>'C завтраками| Bed and breakfast'!N5</f>
        <v>46022</v>
      </c>
      <c r="O5" s="187">
        <f>'C завтраками| Bed and breakfast'!O5</f>
        <v>46023</v>
      </c>
      <c r="P5" s="187">
        <f>'C завтраками| Bed and breakfast'!P5</f>
        <v>46024</v>
      </c>
      <c r="Q5" s="187">
        <f>'C завтраками| Bed and breakfast'!Q5</f>
        <v>46025</v>
      </c>
      <c r="R5" s="187">
        <f>'C завтраками| Bed and breakfast'!R5</f>
        <v>46026</v>
      </c>
      <c r="S5" s="187">
        <f>'C завтраками| Bed and breakfast'!S5</f>
        <v>46027</v>
      </c>
      <c r="T5" s="187">
        <f>'C завтраками| Bed and breakfast'!T5</f>
        <v>46028</v>
      </c>
      <c r="U5" s="187">
        <f>'C завтраками| Bed and breakfast'!U5</f>
        <v>46029</v>
      </c>
      <c r="V5" s="187">
        <f>'C завтраками| Bed and breakfast'!V5</f>
        <v>46030</v>
      </c>
      <c r="W5" s="187">
        <f>'C завтраками| Bed and breakfast'!W5</f>
        <v>46031</v>
      </c>
      <c r="X5" s="187">
        <f>'C завтраками| Bed and breakfast'!X5</f>
        <v>46032</v>
      </c>
      <c r="Y5" s="187">
        <f>'C завтраками| Bed and breakfast'!Y5</f>
        <v>46033</v>
      </c>
      <c r="Z5" s="187">
        <f>'C завтраками| Bed and breakfast'!Z5</f>
        <v>46034</v>
      </c>
      <c r="AA5" s="187">
        <f>'C завтраками| Bed and breakfast'!AA5</f>
        <v>46035</v>
      </c>
      <c r="AB5" s="187">
        <f>'C завтраками| Bed and breakfast'!AB5</f>
        <v>46036</v>
      </c>
      <c r="AC5" s="187">
        <f>'C завтраками| Bed and breakfast'!AC5</f>
        <v>46037</v>
      </c>
      <c r="AD5" s="187">
        <f>'C завтраками| Bed and breakfast'!AD5</f>
        <v>46038</v>
      </c>
      <c r="AE5" s="187">
        <f>'C завтраками| Bed and breakfast'!AE5</f>
        <v>46039</v>
      </c>
      <c r="AF5" s="187">
        <f>'C завтраками| Bed and breakfast'!AF5</f>
        <v>46040</v>
      </c>
      <c r="AG5" s="187">
        <f>'C завтраками| Bed and breakfast'!AG5</f>
        <v>46041</v>
      </c>
      <c r="AH5" s="187">
        <f>'C завтраками| Bed and breakfast'!AH5</f>
        <v>46042</v>
      </c>
      <c r="AI5" s="187">
        <f>'C завтраками| Bed and breakfast'!AI5</f>
        <v>46043</v>
      </c>
      <c r="AJ5" s="187">
        <f>'C завтраками| Bed and breakfast'!AJ5</f>
        <v>46044</v>
      </c>
      <c r="AK5" s="187">
        <f>'C завтраками| Bed and breakfast'!AK5</f>
        <v>46045</v>
      </c>
      <c r="AL5" s="187">
        <f>'C завтраками| Bed and breakfast'!AL5</f>
        <v>46046</v>
      </c>
      <c r="AM5" s="187">
        <f>'C завтраками| Bed and breakfast'!AM5</f>
        <v>46047</v>
      </c>
      <c r="AN5" s="187">
        <f>'C завтраками| Bed and breakfast'!AN5</f>
        <v>46048</v>
      </c>
      <c r="AO5" s="187">
        <f>'C завтраками| Bed and breakfast'!AO5</f>
        <v>46049</v>
      </c>
      <c r="AP5" s="187">
        <f>'C завтраками| Bed and breakfast'!AP5</f>
        <v>46050</v>
      </c>
      <c r="AQ5" s="187">
        <f>'C завтраками| Bed and breakfast'!AQ5</f>
        <v>46051</v>
      </c>
      <c r="AR5" s="187">
        <f>'C завтраками| Bed and breakfast'!AR5</f>
        <v>46052</v>
      </c>
      <c r="AS5" s="187">
        <f>'C завтраками| Bed and breakfast'!AS5</f>
        <v>46053</v>
      </c>
      <c r="AT5" s="187">
        <f>'C завтраками| Bed and breakfast'!AT5</f>
        <v>46054</v>
      </c>
      <c r="AU5" s="187">
        <f>'C завтраками| Bed and breakfast'!AU5</f>
        <v>46055</v>
      </c>
      <c r="AV5" s="187">
        <f>'C завтраками| Bed and breakfast'!AV5</f>
        <v>46056</v>
      </c>
      <c r="AW5" s="187">
        <f>'C завтраками| Bed and breakfast'!AW5</f>
        <v>46057</v>
      </c>
      <c r="AX5" s="187">
        <f>'C завтраками| Bed and breakfast'!AX5</f>
        <v>46058</v>
      </c>
      <c r="AY5" s="187">
        <f>'C завтраками| Bed and breakfast'!AY5</f>
        <v>46059</v>
      </c>
      <c r="AZ5" s="187">
        <f>'C завтраками| Bed and breakfast'!AZ5</f>
        <v>46060</v>
      </c>
      <c r="BA5" s="187">
        <f>'C завтраками| Bed and breakfast'!BA5</f>
        <v>46061</v>
      </c>
      <c r="BB5" s="187">
        <f>'C завтраками| Bed and breakfast'!BB5</f>
        <v>46062</v>
      </c>
      <c r="BC5" s="187">
        <f>'C завтраками| Bed and breakfast'!BC5</f>
        <v>46063</v>
      </c>
      <c r="BD5" s="187">
        <f>'C завтраками| Bed and breakfast'!BD5</f>
        <v>46064</v>
      </c>
      <c r="BE5" s="187">
        <f>'C завтраками| Bed and breakfast'!BE5</f>
        <v>46065</v>
      </c>
      <c r="BF5" s="187">
        <f>'C завтраками| Bed and breakfast'!BF5</f>
        <v>46066</v>
      </c>
      <c r="BG5" s="187">
        <f>'C завтраками| Bed and breakfast'!BG5</f>
        <v>46067</v>
      </c>
      <c r="BH5" s="187">
        <f>'C завтраками| Bed and breakfast'!BH5</f>
        <v>46068</v>
      </c>
      <c r="BI5" s="187">
        <f>'C завтраками| Bed and breakfast'!BI5</f>
        <v>46069</v>
      </c>
      <c r="BJ5" s="187">
        <f>'C завтраками| Bed and breakfast'!BJ5</f>
        <v>46070</v>
      </c>
      <c r="BK5" s="187">
        <f>'C завтраками| Bed and breakfast'!BK5</f>
        <v>46071</v>
      </c>
      <c r="BL5" s="187">
        <f>'C завтраками| Bed and breakfast'!BL5</f>
        <v>46072</v>
      </c>
      <c r="BM5" s="187">
        <f>'C завтраками| Bed and breakfast'!BM5</f>
        <v>46073</v>
      </c>
      <c r="BN5" s="187">
        <f>'C завтраками| Bed and breakfast'!BN5</f>
        <v>46074</v>
      </c>
      <c r="BO5" s="187">
        <f>'C завтраками| Bed and breakfast'!BO5</f>
        <v>46075</v>
      </c>
      <c r="BP5" s="187">
        <f>'C завтраками| Bed and breakfast'!BP5</f>
        <v>46076</v>
      </c>
      <c r="BQ5" s="187">
        <f>'C завтраками| Bed and breakfast'!BQ5</f>
        <v>46077</v>
      </c>
      <c r="BR5" s="187">
        <f>'C завтраками| Bed and breakfast'!BR5</f>
        <v>46078</v>
      </c>
      <c r="BS5" s="187">
        <f>'C завтраками| Bed and breakfast'!BS5</f>
        <v>46079</v>
      </c>
      <c r="BT5" s="187">
        <f>'C завтраками| Bed and breakfast'!BT5</f>
        <v>46080</v>
      </c>
      <c r="BU5" s="187">
        <f>'C завтраками| Bed and breakfast'!BU5</f>
        <v>46081</v>
      </c>
      <c r="BV5" s="187">
        <f>'C завтраками| Bed and breakfast'!BV5</f>
        <v>46082</v>
      </c>
      <c r="BW5" s="187">
        <f>'C завтраками| Bed and breakfast'!BW5</f>
        <v>46083</v>
      </c>
      <c r="BX5" s="187">
        <f>'C завтраками| Bed and breakfast'!BX5</f>
        <v>46084</v>
      </c>
      <c r="BY5" s="187">
        <f>'C завтраками| Bed and breakfast'!BY5</f>
        <v>46085</v>
      </c>
      <c r="BZ5" s="187">
        <f>'C завтраками| Bed and breakfast'!BZ5</f>
        <v>46086</v>
      </c>
      <c r="CA5" s="187">
        <f>'C завтраками| Bed and breakfast'!CA5</f>
        <v>46087</v>
      </c>
      <c r="CB5" s="187">
        <f>'C завтраками| Bed and breakfast'!CB5</f>
        <v>46088</v>
      </c>
      <c r="CC5" s="187">
        <f>'C завтраками| Bed and breakfast'!CC5</f>
        <v>46089</v>
      </c>
      <c r="CD5" s="187">
        <f>'C завтраками| Bed and breakfast'!CD5</f>
        <v>46090</v>
      </c>
      <c r="CE5" s="187">
        <f>'C завтраками| Bed and breakfast'!CE5</f>
        <v>46091</v>
      </c>
      <c r="CF5" s="187">
        <f>'C завтраками| Bed and breakfast'!CF5</f>
        <v>46092</v>
      </c>
      <c r="CG5" s="187">
        <f>'C завтраками| Bed and breakfast'!CG5</f>
        <v>46093</v>
      </c>
      <c r="CH5" s="187">
        <f>'C завтраками| Bed and breakfast'!CH5</f>
        <v>46094</v>
      </c>
      <c r="CI5" s="187">
        <f>'C завтраками| Bed and breakfast'!CI5</f>
        <v>46095</v>
      </c>
      <c r="CJ5" s="187">
        <f>'C завтраками| Bed and breakfast'!CJ5</f>
        <v>46096</v>
      </c>
      <c r="CK5" s="187">
        <f>'C завтраками| Bed and breakfast'!CK5</f>
        <v>46097</v>
      </c>
      <c r="CL5" s="187">
        <f>'C завтраками| Bed and breakfast'!CL5</f>
        <v>46098</v>
      </c>
      <c r="CM5" s="187">
        <f>'C завтраками| Bed and breakfast'!CM5</f>
        <v>46099</v>
      </c>
      <c r="CN5" s="187">
        <f>'C завтраками| Bed and breakfast'!CN5</f>
        <v>46100</v>
      </c>
      <c r="CO5" s="187">
        <f>'C завтраками| Bed and breakfast'!CO5</f>
        <v>46101</v>
      </c>
      <c r="CP5" s="187">
        <f>'C завтраками| Bed and breakfast'!CP5</f>
        <v>46102</v>
      </c>
      <c r="CQ5" s="187">
        <f>'C завтраками| Bed and breakfast'!CQ5</f>
        <v>46103</v>
      </c>
      <c r="CR5" s="187">
        <f>'C завтраками| Bed and breakfast'!CR5</f>
        <v>46104</v>
      </c>
      <c r="CS5" s="187">
        <f>'C завтраками| Bed and breakfast'!CS5</f>
        <v>46105</v>
      </c>
      <c r="CT5" s="187">
        <f>'C завтраками| Bed and breakfast'!CT5</f>
        <v>46106</v>
      </c>
      <c r="CU5" s="187">
        <f>'C завтраками| Bed and breakfast'!CU5</f>
        <v>46107</v>
      </c>
      <c r="CV5" s="187">
        <f>'C завтраками| Bed and breakfast'!CV5</f>
        <v>46108</v>
      </c>
      <c r="CW5" s="187">
        <f>'C завтраками| Bed and breakfast'!CW5</f>
        <v>46109</v>
      </c>
      <c r="CX5" s="187">
        <f>'C завтраками| Bed and breakfast'!CX5</f>
        <v>46110</v>
      </c>
      <c r="CY5" s="187">
        <f>'C завтраками| Bed and breakfast'!CY5</f>
        <v>46111</v>
      </c>
      <c r="CZ5" s="187">
        <f>'C завтраками| Bed and breakfast'!CZ5</f>
        <v>46112</v>
      </c>
      <c r="DA5" s="187">
        <f>'C завтраками| Bed and breakfast'!DA5</f>
        <v>46113</v>
      </c>
      <c r="DB5" s="187">
        <f>'C завтраками| Bed and breakfast'!DB5</f>
        <v>46114</v>
      </c>
      <c r="DC5" s="187">
        <f>'C завтраками| Bed and breakfast'!DC5</f>
        <v>46115</v>
      </c>
      <c r="DD5" s="187">
        <f>'C завтраками| Bed and breakfast'!DD5</f>
        <v>46116</v>
      </c>
      <c r="DE5" s="187">
        <f>'C завтраками| Bed and breakfast'!DE5</f>
        <v>46117</v>
      </c>
      <c r="DF5" s="187">
        <f>'C завтраками| Bed and breakfast'!DF5</f>
        <v>46118</v>
      </c>
      <c r="DG5" s="187">
        <f>'C завтраками| Bed and breakfast'!DG5</f>
        <v>46119</v>
      </c>
      <c r="DH5" s="187">
        <f>'C завтраками| Bed and breakfast'!DH5</f>
        <v>46120</v>
      </c>
      <c r="DI5" s="187">
        <f>'C завтраками| Bed and breakfast'!DI5</f>
        <v>46121</v>
      </c>
      <c r="DJ5" s="187">
        <f>'C завтраками| Bed and breakfast'!DJ5</f>
        <v>46122</v>
      </c>
      <c r="DK5" s="187">
        <f>'C завтраками| Bed and breakfast'!DK5</f>
        <v>46123</v>
      </c>
      <c r="DL5" s="187">
        <f>'C завтраками| Bed and breakfast'!DL5</f>
        <v>46124</v>
      </c>
      <c r="DM5" s="187">
        <f>'C завтраками| Bed and breakfast'!DM5</f>
        <v>46125</v>
      </c>
      <c r="DN5" s="187">
        <f>'C завтраками| Bed and breakfast'!DN5</f>
        <v>46126</v>
      </c>
      <c r="DO5" s="187">
        <f>'C завтраками| Bed and breakfast'!DO5</f>
        <v>46127</v>
      </c>
      <c r="DP5" s="187">
        <f>'C завтраками| Bed and breakfast'!DP5</f>
        <v>46128</v>
      </c>
      <c r="DQ5" s="187">
        <f>'C завтраками| Bed and breakfast'!DQ5</f>
        <v>46129</v>
      </c>
      <c r="DR5" s="187">
        <f>'C завтраками| Bed and breakfast'!DR5</f>
        <v>46130</v>
      </c>
      <c r="DS5" s="187">
        <f>'C завтраками| Bed and breakfast'!DS5</f>
        <v>46131</v>
      </c>
      <c r="DT5" s="187">
        <f>'C завтраками| Bed and breakfast'!DT5</f>
        <v>46132</v>
      </c>
      <c r="DU5" s="187">
        <f>'C завтраками| Bed and breakfast'!DU5</f>
        <v>46133</v>
      </c>
      <c r="DV5" s="187">
        <f>'C завтраками| Bed and breakfast'!DV5</f>
        <v>46134</v>
      </c>
      <c r="DW5" s="187">
        <f>'C завтраками| Bed and breakfast'!DW5</f>
        <v>46135</v>
      </c>
      <c r="DX5" s="187">
        <f>'C завтраками| Bed and breakfast'!DX5</f>
        <v>46136</v>
      </c>
      <c r="DY5" s="187">
        <f>'C завтраками| Bed and breakfast'!DY5</f>
        <v>46137</v>
      </c>
      <c r="DZ5" s="187">
        <f>'C завтраками| Bed and breakfast'!DZ5</f>
        <v>46138</v>
      </c>
      <c r="EA5" s="187">
        <f>'C завтраками| Bed and breakfast'!EA5</f>
        <v>46139</v>
      </c>
      <c r="EB5" s="187">
        <f>'C завтраками| Bed and breakfast'!EB5</f>
        <v>46140</v>
      </c>
      <c r="EC5" s="187">
        <f>'C завтраками| Bed and breakfast'!EC5</f>
        <v>46141</v>
      </c>
      <c r="ED5" s="187">
        <f>'C завтраками| Bed and breakfast'!ED5</f>
        <v>46142</v>
      </c>
    </row>
    <row r="6" spans="1:134" s="53" customFormat="1" x14ac:dyDescent="0.2">
      <c r="A6" s="42" t="s">
        <v>83</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row>
    <row r="7" spans="1:134" s="53" customFormat="1" x14ac:dyDescent="0.2">
      <c r="A7" s="88">
        <v>1</v>
      </c>
      <c r="B7" s="8">
        <f>'C завтраками| Bed and breakfast'!B7</f>
        <v>15800</v>
      </c>
      <c r="C7" s="8">
        <f>'C завтраками| Bed and breakfast'!C7</f>
        <v>15800</v>
      </c>
      <c r="D7" s="8">
        <f>'C завтраками| Bed and breakfast'!D7</f>
        <v>17400</v>
      </c>
      <c r="E7" s="8">
        <f>'C завтраками| Bed and breakfast'!E7</f>
        <v>19000</v>
      </c>
      <c r="F7" s="8">
        <f>'C завтраками| Bed and breakfast'!F7</f>
        <v>21300</v>
      </c>
      <c r="G7" s="8">
        <f>'C завтраками| Bed and breakfast'!G7</f>
        <v>23600</v>
      </c>
      <c r="H7" s="8">
        <f>'C завтраками| Bed and breakfast'!H7</f>
        <v>23600</v>
      </c>
      <c r="I7" s="8">
        <f>'C завтраками| Bed and breakfast'!I7</f>
        <v>21300</v>
      </c>
      <c r="J7" s="8">
        <f>'C завтраками| Bed and breakfast'!J7</f>
        <v>23600</v>
      </c>
      <c r="K7" s="8">
        <f>'C завтраками| Bed and breakfast'!K7</f>
        <v>17400</v>
      </c>
      <c r="L7" s="8">
        <f>'C завтраками| Bed and breakfast'!L7</f>
        <v>15800</v>
      </c>
      <c r="M7" s="8">
        <f>'C завтраками| Bed and breakfast'!M7</f>
        <v>37250</v>
      </c>
      <c r="N7" s="8">
        <f>'C завтраками| Bed and breakfast'!N7</f>
        <v>51750</v>
      </c>
      <c r="O7" s="8">
        <f>'C завтраками| Bed and breakfast'!O7</f>
        <v>51750</v>
      </c>
      <c r="P7" s="8">
        <f>'C завтраками| Bed and breakfast'!P7</f>
        <v>51750</v>
      </c>
      <c r="Q7" s="8">
        <f>'C завтраками| Bed and breakfast'!Q7</f>
        <v>44750</v>
      </c>
      <c r="R7" s="8">
        <f>'C завтраками| Bed and breakfast'!R7</f>
        <v>44750</v>
      </c>
      <c r="S7" s="8">
        <f>'C завтраками| Bed and breakfast'!S7</f>
        <v>44750</v>
      </c>
      <c r="T7" s="8">
        <f>'C завтраками| Bed and breakfast'!T7</f>
        <v>44750</v>
      </c>
      <c r="U7" s="8">
        <f>'C завтраками| Bed and breakfast'!U7</f>
        <v>44750</v>
      </c>
      <c r="V7" s="8">
        <f>'C завтраками| Bed and breakfast'!V7</f>
        <v>44750</v>
      </c>
      <c r="W7" s="8">
        <f>'C завтраками| Bed and breakfast'!W7</f>
        <v>36450</v>
      </c>
      <c r="X7" s="8">
        <f>'C завтраками| Bed and breakfast'!X7</f>
        <v>19950</v>
      </c>
      <c r="Y7" s="8">
        <f>'C завтраками| Bed and breakfast'!Y7</f>
        <v>19950</v>
      </c>
      <c r="Z7" s="8">
        <f>'C завтраками| Bed and breakfast'!Z7</f>
        <v>19950</v>
      </c>
      <c r="AA7" s="8">
        <f>'C завтраками| Bed and breakfast'!AA7</f>
        <v>19950</v>
      </c>
      <c r="AB7" s="8">
        <f>'C завтраками| Bed and breakfast'!AB7</f>
        <v>19950</v>
      </c>
      <c r="AC7" s="8">
        <f>'C завтраками| Bed and breakfast'!AC7</f>
        <v>21950</v>
      </c>
      <c r="AD7" s="8">
        <f>'C завтраками| Bed and breakfast'!AD7</f>
        <v>21950</v>
      </c>
      <c r="AE7" s="8">
        <f>'C завтраками| Bed and breakfast'!AE7</f>
        <v>21950</v>
      </c>
      <c r="AF7" s="8">
        <f>'C завтраками| Bed and breakfast'!AF7</f>
        <v>21950</v>
      </c>
      <c r="AG7" s="8">
        <f>'C завтраками| Bed and breakfast'!AG7</f>
        <v>21950</v>
      </c>
      <c r="AH7" s="8">
        <f>'C завтраками| Bed and breakfast'!AH7</f>
        <v>19950</v>
      </c>
      <c r="AI7" s="8">
        <f>'C завтраками| Bed and breakfast'!AI7</f>
        <v>19950</v>
      </c>
      <c r="AJ7" s="8">
        <f>'C завтраками| Bed and breakfast'!AJ7</f>
        <v>19950</v>
      </c>
      <c r="AK7" s="8">
        <f>'C завтраками| Bed and breakfast'!AK7</f>
        <v>19950</v>
      </c>
      <c r="AL7" s="8">
        <f>'C завтраками| Bed and breakfast'!AL7</f>
        <v>19950</v>
      </c>
      <c r="AM7" s="8">
        <f>'C завтраками| Bed and breakfast'!AM7</f>
        <v>23950</v>
      </c>
      <c r="AN7" s="8">
        <f>'C завтраками| Bed and breakfast'!AN7</f>
        <v>23950</v>
      </c>
      <c r="AO7" s="8">
        <f>'C завтраками| Bed and breakfast'!AO7</f>
        <v>23950</v>
      </c>
      <c r="AP7" s="8">
        <f>'C завтраками| Bed and breakfast'!AP7</f>
        <v>23950</v>
      </c>
      <c r="AQ7" s="8">
        <f>'C завтраками| Bed and breakfast'!AQ7</f>
        <v>23950</v>
      </c>
      <c r="AR7" s="8">
        <f>'C завтраками| Bed and breakfast'!AR7</f>
        <v>25950</v>
      </c>
      <c r="AS7" s="8">
        <f>'C завтраками| Bed and breakfast'!AS7</f>
        <v>28450</v>
      </c>
      <c r="AT7" s="8">
        <f>'C завтраками| Bed and breakfast'!AT7</f>
        <v>28950</v>
      </c>
      <c r="AU7" s="8">
        <f>'C завтраками| Bed and breakfast'!AU7</f>
        <v>28950</v>
      </c>
      <c r="AV7" s="8">
        <f>'C завтраками| Bed and breakfast'!AV7</f>
        <v>28950</v>
      </c>
      <c r="AW7" s="8">
        <f>'C завтраками| Bed and breakfast'!AW7</f>
        <v>28950</v>
      </c>
      <c r="AX7" s="8">
        <f>'C завтраками| Bed and breakfast'!AX7</f>
        <v>28950</v>
      </c>
      <c r="AY7" s="8">
        <f>'C завтраками| Bed and breakfast'!AY7</f>
        <v>28950</v>
      </c>
      <c r="AZ7" s="8">
        <f>'C завтраками| Bed and breakfast'!AZ7</f>
        <v>28950</v>
      </c>
      <c r="BA7" s="8">
        <f>'C завтраками| Bed and breakfast'!BA7</f>
        <v>28950</v>
      </c>
      <c r="BB7" s="8">
        <f>'C завтраками| Bed and breakfast'!BB7</f>
        <v>28950</v>
      </c>
      <c r="BC7" s="8">
        <f>'C завтраками| Bed and breakfast'!BC7</f>
        <v>28950</v>
      </c>
      <c r="BD7" s="8">
        <f>'C завтраками| Bed and breakfast'!BD7</f>
        <v>26950</v>
      </c>
      <c r="BE7" s="8">
        <f>'C завтраками| Bed and breakfast'!BE7</f>
        <v>26950</v>
      </c>
      <c r="BF7" s="8">
        <f>'C завтраками| Bed and breakfast'!BF7</f>
        <v>28950</v>
      </c>
      <c r="BG7" s="8">
        <f>'C завтраками| Bed and breakfast'!BG7</f>
        <v>28950</v>
      </c>
      <c r="BH7" s="8">
        <f>'C завтраками| Bed and breakfast'!BH7</f>
        <v>30950</v>
      </c>
      <c r="BI7" s="8">
        <f>'C завтраками| Bed and breakfast'!BI7</f>
        <v>33450</v>
      </c>
      <c r="BJ7" s="8">
        <f>'C завтраками| Bed and breakfast'!BJ7</f>
        <v>33450</v>
      </c>
      <c r="BK7" s="8">
        <f>'C завтраками| Bed and breakfast'!BK7</f>
        <v>33450</v>
      </c>
      <c r="BL7" s="8">
        <f>'C завтраками| Bed and breakfast'!BL7</f>
        <v>33450</v>
      </c>
      <c r="BM7" s="8">
        <f>'C завтраками| Bed and breakfast'!BM7</f>
        <v>35950</v>
      </c>
      <c r="BN7" s="8">
        <f>'C завтраками| Bed and breakfast'!BN7</f>
        <v>38950</v>
      </c>
      <c r="BO7" s="8">
        <f>'C завтраками| Bed and breakfast'!BO7</f>
        <v>38950</v>
      </c>
      <c r="BP7" s="8">
        <f>'C завтраками| Bed and breakfast'!BP7</f>
        <v>35950</v>
      </c>
      <c r="BQ7" s="8">
        <f>'C завтраками| Bed and breakfast'!BQ7</f>
        <v>30950</v>
      </c>
      <c r="BR7" s="8">
        <f>'C завтраками| Bed and breakfast'!BR7</f>
        <v>30950</v>
      </c>
      <c r="BS7" s="8">
        <f>'C завтраками| Bed and breakfast'!BS7</f>
        <v>33450</v>
      </c>
      <c r="BT7" s="8">
        <f>'C завтраками| Bed and breakfast'!BT7</f>
        <v>33450</v>
      </c>
      <c r="BU7" s="8">
        <f>'C завтраками| Bed and breakfast'!BU7</f>
        <v>24950</v>
      </c>
      <c r="BV7" s="8">
        <f>'C завтраками| Bed and breakfast'!BV7</f>
        <v>25400</v>
      </c>
      <c r="BW7" s="8">
        <f>'C завтраками| Bed and breakfast'!BW7</f>
        <v>25400</v>
      </c>
      <c r="BX7" s="8">
        <f>'C завтраками| Bed and breakfast'!BX7</f>
        <v>25400</v>
      </c>
      <c r="BY7" s="8">
        <f>'C завтраками| Bed and breakfast'!BY7</f>
        <v>23900</v>
      </c>
      <c r="BZ7" s="8">
        <f>'C завтраками| Bed and breakfast'!BZ7</f>
        <v>23900</v>
      </c>
      <c r="CA7" s="8">
        <f>'C завтраками| Bed and breakfast'!CA7</f>
        <v>25400</v>
      </c>
      <c r="CB7" s="8">
        <f>'C завтраками| Bed and breakfast'!CB7</f>
        <v>25400</v>
      </c>
      <c r="CC7" s="8">
        <f>'C завтраками| Bed and breakfast'!CC7</f>
        <v>25400</v>
      </c>
      <c r="CD7" s="8">
        <f>'C завтраками| Bed and breakfast'!CD7</f>
        <v>23900</v>
      </c>
      <c r="CE7" s="8">
        <f>'C завтраками| Bed and breakfast'!CE7</f>
        <v>23900</v>
      </c>
      <c r="CF7" s="8">
        <f>'C завтраками| Bed and breakfast'!CF7</f>
        <v>23900</v>
      </c>
      <c r="CG7" s="8">
        <f>'C завтраками| Bed and breakfast'!CG7</f>
        <v>23900</v>
      </c>
      <c r="CH7" s="8">
        <f>'C завтраками| Bed and breakfast'!CH7</f>
        <v>23900</v>
      </c>
      <c r="CI7" s="8">
        <f>'C завтраками| Bed and breakfast'!CI7</f>
        <v>23900</v>
      </c>
      <c r="CJ7" s="8">
        <f>'C завтраками| Bed and breakfast'!CJ7</f>
        <v>23900</v>
      </c>
      <c r="CK7" s="8">
        <f>'C завтраками| Bed and breakfast'!CK7</f>
        <v>23900</v>
      </c>
      <c r="CL7" s="8">
        <f>'C завтраками| Bed and breakfast'!CL7</f>
        <v>23900</v>
      </c>
      <c r="CM7" s="8">
        <f>'C завтраками| Bed and breakfast'!CM7</f>
        <v>23900</v>
      </c>
      <c r="CN7" s="8">
        <f>'C завтраками| Bed and breakfast'!CN7</f>
        <v>23900</v>
      </c>
      <c r="CO7" s="8">
        <f>'C завтраками| Bed and breakfast'!CO7</f>
        <v>23900</v>
      </c>
      <c r="CP7" s="8">
        <f>'C завтраками| Bed and breakfast'!CP7</f>
        <v>23900</v>
      </c>
      <c r="CQ7" s="8">
        <f>'C завтраками| Bed and breakfast'!CQ7</f>
        <v>23900</v>
      </c>
      <c r="CR7" s="8">
        <f>'C завтраками| Bed and breakfast'!CR7</f>
        <v>23900</v>
      </c>
      <c r="CS7" s="8">
        <f>'C завтраками| Bed and breakfast'!CS7</f>
        <v>23900</v>
      </c>
      <c r="CT7" s="8">
        <f>'C завтраками| Bed and breakfast'!CT7</f>
        <v>23900</v>
      </c>
      <c r="CU7" s="8">
        <f>'C завтраками| Bed and breakfast'!CU7</f>
        <v>23900</v>
      </c>
      <c r="CV7" s="8">
        <f>'C завтраками| Bed and breakfast'!CV7</f>
        <v>23900</v>
      </c>
      <c r="CW7" s="8">
        <f>'C завтраками| Bed and breakfast'!CW7</f>
        <v>23900</v>
      </c>
      <c r="CX7" s="8">
        <f>'C завтраками| Bed and breakfast'!CX7</f>
        <v>23900</v>
      </c>
      <c r="CY7" s="8">
        <f>'C завтраками| Bed and breakfast'!CY7</f>
        <v>23900</v>
      </c>
      <c r="CZ7" s="8">
        <f>'C завтраками| Bed and breakfast'!CZ7</f>
        <v>23900</v>
      </c>
      <c r="DA7" s="8">
        <f>'C завтраками| Bed and breakfast'!DA7</f>
        <v>14650</v>
      </c>
      <c r="DB7" s="8">
        <f>'C завтраками| Bed and breakfast'!DB7</f>
        <v>14650</v>
      </c>
      <c r="DC7" s="8">
        <f>'C завтраками| Bed and breakfast'!DC7</f>
        <v>15150</v>
      </c>
      <c r="DD7" s="8">
        <f>'C завтраками| Bed and breakfast'!DD7</f>
        <v>15150</v>
      </c>
      <c r="DE7" s="8">
        <f>'C завтраками| Bed and breakfast'!DE7</f>
        <v>14650</v>
      </c>
      <c r="DF7" s="8">
        <f>'C завтраками| Bed and breakfast'!DF7</f>
        <v>14650</v>
      </c>
      <c r="DG7" s="8">
        <f>'C завтраками| Bed and breakfast'!DG7</f>
        <v>14650</v>
      </c>
      <c r="DH7" s="8">
        <f>'C завтраками| Bed and breakfast'!DH7</f>
        <v>14650</v>
      </c>
      <c r="DI7" s="8">
        <f>'C завтраками| Bed and breakfast'!DI7</f>
        <v>14650</v>
      </c>
      <c r="DJ7" s="8">
        <f>'C завтраками| Bed and breakfast'!DJ7</f>
        <v>15150</v>
      </c>
      <c r="DK7" s="8">
        <f>'C завтраками| Bed and breakfast'!DK7</f>
        <v>15150</v>
      </c>
      <c r="DL7" s="8">
        <f>'C завтраками| Bed and breakfast'!DL7</f>
        <v>14650</v>
      </c>
      <c r="DM7" s="8">
        <f>'C завтраками| Bed and breakfast'!DM7</f>
        <v>14650</v>
      </c>
      <c r="DN7" s="8">
        <f>'C завтраками| Bed and breakfast'!DN7</f>
        <v>14650</v>
      </c>
      <c r="DO7" s="8">
        <f>'C завтраками| Bed and breakfast'!DO7</f>
        <v>13650</v>
      </c>
      <c r="DP7" s="8">
        <f>'C завтраками| Bed and breakfast'!DP7</f>
        <v>13650</v>
      </c>
      <c r="DQ7" s="8">
        <f>'C завтраками| Bed and breakfast'!DQ7</f>
        <v>14350</v>
      </c>
      <c r="DR7" s="8">
        <f>'C завтраками| Bed and breakfast'!DR7</f>
        <v>14350</v>
      </c>
      <c r="DS7" s="8">
        <f>'C завтраками| Bed and breakfast'!DS7</f>
        <v>13650</v>
      </c>
      <c r="DT7" s="8">
        <f>'C завтраками| Bed and breakfast'!DT7</f>
        <v>13650</v>
      </c>
      <c r="DU7" s="8">
        <f>'C завтраками| Bed and breakfast'!DU7</f>
        <v>13650</v>
      </c>
      <c r="DV7" s="8">
        <f>'C завтраками| Bed and breakfast'!DV7</f>
        <v>13650</v>
      </c>
      <c r="DW7" s="8">
        <f>'C завтраками| Bed and breakfast'!DW7</f>
        <v>13650</v>
      </c>
      <c r="DX7" s="8">
        <f>'C завтраками| Bed and breakfast'!DX7</f>
        <v>14350</v>
      </c>
      <c r="DY7" s="8">
        <f>'C завтраками| Bed and breakfast'!DY7</f>
        <v>14350</v>
      </c>
      <c r="DZ7" s="8">
        <f>'C завтраками| Bed and breakfast'!DZ7</f>
        <v>13650</v>
      </c>
      <c r="EA7" s="8">
        <f>'C завтраками| Bed and breakfast'!EA7</f>
        <v>13650</v>
      </c>
      <c r="EB7" s="8">
        <f>'C завтраками| Bed and breakfast'!EB7</f>
        <v>13650</v>
      </c>
      <c r="EC7" s="8">
        <f>'C завтраками| Bed and breakfast'!EC7</f>
        <v>13650</v>
      </c>
      <c r="ED7" s="8">
        <f>'C завтраками| Bed and breakfast'!ED7</f>
        <v>14650</v>
      </c>
    </row>
    <row r="8" spans="1:134" s="53" customFormat="1" x14ac:dyDescent="0.2">
      <c r="A8" s="88">
        <v>2</v>
      </c>
      <c r="B8" s="8">
        <f>'C завтраками| Bed and breakfast'!B8</f>
        <v>17500</v>
      </c>
      <c r="C8" s="8">
        <f>'C завтраками| Bed and breakfast'!C8</f>
        <v>17500</v>
      </c>
      <c r="D8" s="8">
        <f>'C завтраками| Bed and breakfast'!D8</f>
        <v>19100</v>
      </c>
      <c r="E8" s="8">
        <f>'C завтраками| Bed and breakfast'!E8</f>
        <v>20700</v>
      </c>
      <c r="F8" s="8">
        <f>'C завтраками| Bed and breakfast'!F8</f>
        <v>23000</v>
      </c>
      <c r="G8" s="8">
        <f>'C завтраками| Bed and breakfast'!G8</f>
        <v>25300</v>
      </c>
      <c r="H8" s="8">
        <f>'C завтраками| Bed and breakfast'!H8</f>
        <v>25300</v>
      </c>
      <c r="I8" s="8">
        <f>'C завтраками| Bed and breakfast'!I8</f>
        <v>23000</v>
      </c>
      <c r="J8" s="8">
        <f>'C завтраками| Bed and breakfast'!J8</f>
        <v>25300</v>
      </c>
      <c r="K8" s="8">
        <f>'C завтраками| Bed and breakfast'!K8</f>
        <v>19100</v>
      </c>
      <c r="L8" s="8">
        <f>'C завтраками| Bed and breakfast'!L8</f>
        <v>18050</v>
      </c>
      <c r="M8" s="8">
        <f>'C завтраками| Bed and breakfast'!M8</f>
        <v>39500</v>
      </c>
      <c r="N8" s="8">
        <f>'C завтраками| Bed and breakfast'!N8</f>
        <v>54000</v>
      </c>
      <c r="O8" s="8">
        <f>'C завтраками| Bed and breakfast'!O8</f>
        <v>54000</v>
      </c>
      <c r="P8" s="8">
        <f>'C завтраками| Bed and breakfast'!P8</f>
        <v>54000</v>
      </c>
      <c r="Q8" s="8">
        <f>'C завтраками| Bed and breakfast'!Q8</f>
        <v>47000</v>
      </c>
      <c r="R8" s="8">
        <f>'C завтраками| Bed and breakfast'!R8</f>
        <v>47000</v>
      </c>
      <c r="S8" s="8">
        <f>'C завтраками| Bed and breakfast'!S8</f>
        <v>47000</v>
      </c>
      <c r="T8" s="8">
        <f>'C завтраками| Bed and breakfast'!T8</f>
        <v>47000</v>
      </c>
      <c r="U8" s="8">
        <f>'C завтраками| Bed and breakfast'!U8</f>
        <v>47000</v>
      </c>
      <c r="V8" s="8">
        <f>'C завтраками| Bed and breakfast'!V8</f>
        <v>47000</v>
      </c>
      <c r="W8" s="8">
        <f>'C завтраками| Bed and breakfast'!W8</f>
        <v>38400</v>
      </c>
      <c r="X8" s="8">
        <f>'C завтраками| Bed and breakfast'!X8</f>
        <v>21900</v>
      </c>
      <c r="Y8" s="8">
        <f>'C завтраками| Bed and breakfast'!Y8</f>
        <v>21900</v>
      </c>
      <c r="Z8" s="8">
        <f>'C завтраками| Bed and breakfast'!Z8</f>
        <v>21900</v>
      </c>
      <c r="AA8" s="8">
        <f>'C завтраками| Bed and breakfast'!AA8</f>
        <v>21900</v>
      </c>
      <c r="AB8" s="8">
        <f>'C завтраками| Bed and breakfast'!AB8</f>
        <v>21900</v>
      </c>
      <c r="AC8" s="8">
        <f>'C завтраками| Bed and breakfast'!AC8</f>
        <v>23900</v>
      </c>
      <c r="AD8" s="8">
        <f>'C завтраками| Bed and breakfast'!AD8</f>
        <v>23900</v>
      </c>
      <c r="AE8" s="8">
        <f>'C завтраками| Bed and breakfast'!AE8</f>
        <v>23900</v>
      </c>
      <c r="AF8" s="8">
        <f>'C завтраками| Bed and breakfast'!AF8</f>
        <v>23900</v>
      </c>
      <c r="AG8" s="8">
        <f>'C завтраками| Bed and breakfast'!AG8</f>
        <v>23900</v>
      </c>
      <c r="AH8" s="8">
        <f>'C завтраками| Bed and breakfast'!AH8</f>
        <v>21900</v>
      </c>
      <c r="AI8" s="8">
        <f>'C завтраками| Bed and breakfast'!AI8</f>
        <v>21900</v>
      </c>
      <c r="AJ8" s="8">
        <f>'C завтраками| Bed and breakfast'!AJ8</f>
        <v>21900</v>
      </c>
      <c r="AK8" s="8">
        <f>'C завтраками| Bed and breakfast'!AK8</f>
        <v>21900</v>
      </c>
      <c r="AL8" s="8">
        <f>'C завтраками| Bed and breakfast'!AL8</f>
        <v>21900</v>
      </c>
      <c r="AM8" s="8">
        <f>'C завтраками| Bed and breakfast'!AM8</f>
        <v>25900</v>
      </c>
      <c r="AN8" s="8">
        <f>'C завтраками| Bed and breakfast'!AN8</f>
        <v>25900</v>
      </c>
      <c r="AO8" s="8">
        <f>'C завтраками| Bed and breakfast'!AO8</f>
        <v>25900</v>
      </c>
      <c r="AP8" s="8">
        <f>'C завтраками| Bed and breakfast'!AP8</f>
        <v>25900</v>
      </c>
      <c r="AQ8" s="8">
        <f>'C завтраками| Bed and breakfast'!AQ8</f>
        <v>25900</v>
      </c>
      <c r="AR8" s="8">
        <f>'C завтраками| Bed and breakfast'!AR8</f>
        <v>27900</v>
      </c>
      <c r="AS8" s="8">
        <f>'C завтраками| Bed and breakfast'!AS8</f>
        <v>30400</v>
      </c>
      <c r="AT8" s="8">
        <f>'C завтраками| Bed and breakfast'!AT8</f>
        <v>30900</v>
      </c>
      <c r="AU8" s="8">
        <f>'C завтраками| Bed and breakfast'!AU8</f>
        <v>30900</v>
      </c>
      <c r="AV8" s="8">
        <f>'C завтраками| Bed and breakfast'!AV8</f>
        <v>30900</v>
      </c>
      <c r="AW8" s="8">
        <f>'C завтраками| Bed and breakfast'!AW8</f>
        <v>30900</v>
      </c>
      <c r="AX8" s="8">
        <f>'C завтраками| Bed and breakfast'!AX8</f>
        <v>30900</v>
      </c>
      <c r="AY8" s="8">
        <f>'C завтраками| Bed and breakfast'!AY8</f>
        <v>30900</v>
      </c>
      <c r="AZ8" s="8">
        <f>'C завтраками| Bed and breakfast'!AZ8</f>
        <v>30900</v>
      </c>
      <c r="BA8" s="8">
        <f>'C завтраками| Bed and breakfast'!BA8</f>
        <v>30900</v>
      </c>
      <c r="BB8" s="8">
        <f>'C завтраками| Bed and breakfast'!BB8</f>
        <v>30900</v>
      </c>
      <c r="BC8" s="8">
        <f>'C завтраками| Bed and breakfast'!BC8</f>
        <v>30900</v>
      </c>
      <c r="BD8" s="8">
        <f>'C завтраками| Bed and breakfast'!BD8</f>
        <v>28900</v>
      </c>
      <c r="BE8" s="8">
        <f>'C завтраками| Bed and breakfast'!BE8</f>
        <v>28900</v>
      </c>
      <c r="BF8" s="8">
        <f>'C завтраками| Bed and breakfast'!BF8</f>
        <v>30900</v>
      </c>
      <c r="BG8" s="8">
        <f>'C завтраками| Bed and breakfast'!BG8</f>
        <v>30900</v>
      </c>
      <c r="BH8" s="8">
        <f>'C завтраками| Bed and breakfast'!BH8</f>
        <v>32900</v>
      </c>
      <c r="BI8" s="8">
        <f>'C завтраками| Bed and breakfast'!BI8</f>
        <v>35400</v>
      </c>
      <c r="BJ8" s="8">
        <f>'C завтраками| Bed and breakfast'!BJ8</f>
        <v>35400</v>
      </c>
      <c r="BK8" s="8">
        <f>'C завтраками| Bed and breakfast'!BK8</f>
        <v>35400</v>
      </c>
      <c r="BL8" s="8">
        <f>'C завтраками| Bed and breakfast'!BL8</f>
        <v>35400</v>
      </c>
      <c r="BM8" s="8">
        <f>'C завтраками| Bed and breakfast'!BM8</f>
        <v>37900</v>
      </c>
      <c r="BN8" s="8">
        <f>'C завтраками| Bed and breakfast'!BN8</f>
        <v>40900</v>
      </c>
      <c r="BO8" s="8">
        <f>'C завтраками| Bed and breakfast'!BO8</f>
        <v>40900</v>
      </c>
      <c r="BP8" s="8">
        <f>'C завтраками| Bed and breakfast'!BP8</f>
        <v>37900</v>
      </c>
      <c r="BQ8" s="8">
        <f>'C завтраками| Bed and breakfast'!BQ8</f>
        <v>32900</v>
      </c>
      <c r="BR8" s="8">
        <f>'C завтраками| Bed and breakfast'!BR8</f>
        <v>32900</v>
      </c>
      <c r="BS8" s="8">
        <f>'C завтраками| Bed and breakfast'!BS8</f>
        <v>35400</v>
      </c>
      <c r="BT8" s="8">
        <f>'C завтраками| Bed and breakfast'!BT8</f>
        <v>35400</v>
      </c>
      <c r="BU8" s="8">
        <f>'C завтраками| Bed and breakfast'!BU8</f>
        <v>26900</v>
      </c>
      <c r="BV8" s="8">
        <f>'C завтраками| Bed and breakfast'!BV8</f>
        <v>27350</v>
      </c>
      <c r="BW8" s="8">
        <f>'C завтраками| Bed and breakfast'!BW8</f>
        <v>27350</v>
      </c>
      <c r="BX8" s="8">
        <f>'C завтраками| Bed and breakfast'!BX8</f>
        <v>27350</v>
      </c>
      <c r="BY8" s="8">
        <f>'C завтраками| Bed and breakfast'!BY8</f>
        <v>25850</v>
      </c>
      <c r="BZ8" s="8">
        <f>'C завтраками| Bed and breakfast'!BZ8</f>
        <v>25850</v>
      </c>
      <c r="CA8" s="8">
        <f>'C завтраками| Bed and breakfast'!CA8</f>
        <v>27350</v>
      </c>
      <c r="CB8" s="8">
        <f>'C завтраками| Bed and breakfast'!CB8</f>
        <v>27350</v>
      </c>
      <c r="CC8" s="8">
        <f>'C завтраками| Bed and breakfast'!CC8</f>
        <v>27350</v>
      </c>
      <c r="CD8" s="8">
        <f>'C завтраками| Bed and breakfast'!CD8</f>
        <v>25850</v>
      </c>
      <c r="CE8" s="8">
        <f>'C завтраками| Bed and breakfast'!CE8</f>
        <v>25850</v>
      </c>
      <c r="CF8" s="8">
        <f>'C завтраками| Bed and breakfast'!CF8</f>
        <v>25850</v>
      </c>
      <c r="CG8" s="8">
        <f>'C завтраками| Bed and breakfast'!CG8</f>
        <v>25850</v>
      </c>
      <c r="CH8" s="8">
        <f>'C завтраками| Bed and breakfast'!CH8</f>
        <v>25850</v>
      </c>
      <c r="CI8" s="8">
        <f>'C завтраками| Bed and breakfast'!CI8</f>
        <v>25850</v>
      </c>
      <c r="CJ8" s="8">
        <f>'C завтраками| Bed and breakfast'!CJ8</f>
        <v>25850</v>
      </c>
      <c r="CK8" s="8">
        <f>'C завтраками| Bed and breakfast'!CK8</f>
        <v>25850</v>
      </c>
      <c r="CL8" s="8">
        <f>'C завтраками| Bed and breakfast'!CL8</f>
        <v>25850</v>
      </c>
      <c r="CM8" s="8">
        <f>'C завтраками| Bed and breakfast'!CM8</f>
        <v>25850</v>
      </c>
      <c r="CN8" s="8">
        <f>'C завтраками| Bed and breakfast'!CN8</f>
        <v>25850</v>
      </c>
      <c r="CO8" s="8">
        <f>'C завтраками| Bed and breakfast'!CO8</f>
        <v>25850</v>
      </c>
      <c r="CP8" s="8">
        <f>'C завтраками| Bed and breakfast'!CP8</f>
        <v>25850</v>
      </c>
      <c r="CQ8" s="8">
        <f>'C завтраками| Bed and breakfast'!CQ8</f>
        <v>25850</v>
      </c>
      <c r="CR8" s="8">
        <f>'C завтраками| Bed and breakfast'!CR8</f>
        <v>25850</v>
      </c>
      <c r="CS8" s="8">
        <f>'C завтраками| Bed and breakfast'!CS8</f>
        <v>25850</v>
      </c>
      <c r="CT8" s="8">
        <f>'C завтраками| Bed and breakfast'!CT8</f>
        <v>25850</v>
      </c>
      <c r="CU8" s="8">
        <f>'C завтраками| Bed and breakfast'!CU8</f>
        <v>25850</v>
      </c>
      <c r="CV8" s="8">
        <f>'C завтраками| Bed and breakfast'!CV8</f>
        <v>25850</v>
      </c>
      <c r="CW8" s="8">
        <f>'C завтраками| Bed and breakfast'!CW8</f>
        <v>25850</v>
      </c>
      <c r="CX8" s="8">
        <f>'C завтраками| Bed and breakfast'!CX8</f>
        <v>25850</v>
      </c>
      <c r="CY8" s="8">
        <f>'C завтраками| Bed and breakfast'!CY8</f>
        <v>25850</v>
      </c>
      <c r="CZ8" s="8">
        <f>'C завтраками| Bed and breakfast'!CZ8</f>
        <v>25850</v>
      </c>
      <c r="DA8" s="8">
        <f>'C завтраками| Bed and breakfast'!DA8</f>
        <v>16500</v>
      </c>
      <c r="DB8" s="8">
        <f>'C завтраками| Bed and breakfast'!DB8</f>
        <v>16500</v>
      </c>
      <c r="DC8" s="8">
        <f>'C завтраками| Bed and breakfast'!DC8</f>
        <v>17000</v>
      </c>
      <c r="DD8" s="8">
        <f>'C завтраками| Bed and breakfast'!DD8</f>
        <v>17000</v>
      </c>
      <c r="DE8" s="8">
        <f>'C завтраками| Bed and breakfast'!DE8</f>
        <v>16500</v>
      </c>
      <c r="DF8" s="8">
        <f>'C завтраками| Bed and breakfast'!DF8</f>
        <v>16500</v>
      </c>
      <c r="DG8" s="8">
        <f>'C завтраками| Bed and breakfast'!DG8</f>
        <v>16500</v>
      </c>
      <c r="DH8" s="8">
        <f>'C завтраками| Bed and breakfast'!DH8</f>
        <v>16500</v>
      </c>
      <c r="DI8" s="8">
        <f>'C завтраками| Bed and breakfast'!DI8</f>
        <v>16500</v>
      </c>
      <c r="DJ8" s="8">
        <f>'C завтраками| Bed and breakfast'!DJ8</f>
        <v>17000</v>
      </c>
      <c r="DK8" s="8">
        <f>'C завтраками| Bed and breakfast'!DK8</f>
        <v>17000</v>
      </c>
      <c r="DL8" s="8">
        <f>'C завтраками| Bed and breakfast'!DL8</f>
        <v>16500</v>
      </c>
      <c r="DM8" s="8">
        <f>'C завтраками| Bed and breakfast'!DM8</f>
        <v>16500</v>
      </c>
      <c r="DN8" s="8">
        <f>'C завтраками| Bed and breakfast'!DN8</f>
        <v>16500</v>
      </c>
      <c r="DO8" s="8">
        <f>'C завтраками| Bed and breakfast'!DO8</f>
        <v>15500</v>
      </c>
      <c r="DP8" s="8">
        <f>'C завтраками| Bed and breakfast'!DP8</f>
        <v>15500</v>
      </c>
      <c r="DQ8" s="8">
        <f>'C завтраками| Bed and breakfast'!DQ8</f>
        <v>16200</v>
      </c>
      <c r="DR8" s="8">
        <f>'C завтраками| Bed and breakfast'!DR8</f>
        <v>16200</v>
      </c>
      <c r="DS8" s="8">
        <f>'C завтраками| Bed and breakfast'!DS8</f>
        <v>15500</v>
      </c>
      <c r="DT8" s="8">
        <f>'C завтраками| Bed and breakfast'!DT8</f>
        <v>15500</v>
      </c>
      <c r="DU8" s="8">
        <f>'C завтраками| Bed and breakfast'!DU8</f>
        <v>15500</v>
      </c>
      <c r="DV8" s="8">
        <f>'C завтраками| Bed and breakfast'!DV8</f>
        <v>15500</v>
      </c>
      <c r="DW8" s="8">
        <f>'C завтраками| Bed and breakfast'!DW8</f>
        <v>15500</v>
      </c>
      <c r="DX8" s="8">
        <f>'C завтраками| Bed and breakfast'!DX8</f>
        <v>16200</v>
      </c>
      <c r="DY8" s="8">
        <f>'C завтраками| Bed and breakfast'!DY8</f>
        <v>16200</v>
      </c>
      <c r="DZ8" s="8">
        <f>'C завтраками| Bed and breakfast'!DZ8</f>
        <v>15500</v>
      </c>
      <c r="EA8" s="8">
        <f>'C завтраками| Bed and breakfast'!EA8</f>
        <v>15500</v>
      </c>
      <c r="EB8" s="8">
        <f>'C завтраками| Bed and breakfast'!EB8</f>
        <v>15500</v>
      </c>
      <c r="EC8" s="8">
        <f>'C завтраками| Bed and breakfast'!EC8</f>
        <v>15500</v>
      </c>
      <c r="ED8" s="8">
        <f>'C завтраками| Bed and breakfast'!ED8</f>
        <v>16500</v>
      </c>
    </row>
    <row r="9" spans="1:134" s="53" customFormat="1" x14ac:dyDescent="0.2">
      <c r="A9" s="42" t="s">
        <v>234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row>
    <row r="10" spans="1:134" s="53" customFormat="1" x14ac:dyDescent="0.2">
      <c r="A10" s="180">
        <v>1</v>
      </c>
      <c r="B10" s="8">
        <f>'C завтраками| Bed and breakfast'!B10</f>
        <v>16800</v>
      </c>
      <c r="C10" s="8">
        <f>'C завтраками| Bed and breakfast'!C10</f>
        <v>16800</v>
      </c>
      <c r="D10" s="8">
        <f>'C завтраками| Bed and breakfast'!D10</f>
        <v>18400</v>
      </c>
      <c r="E10" s="8">
        <f>'C завтраками| Bed and breakfast'!E10</f>
        <v>20000</v>
      </c>
      <c r="F10" s="8">
        <f>'C завтраками| Bed and breakfast'!F10</f>
        <v>22300</v>
      </c>
      <c r="G10" s="8">
        <f>'C завтраками| Bed and breakfast'!G10</f>
        <v>24600</v>
      </c>
      <c r="H10" s="8">
        <f>'C завтраками| Bed and breakfast'!H10</f>
        <v>24600</v>
      </c>
      <c r="I10" s="8">
        <f>'C завтраками| Bed and breakfast'!I10</f>
        <v>22300</v>
      </c>
      <c r="J10" s="8">
        <f>'C завтраками| Bed and breakfast'!J10</f>
        <v>24600</v>
      </c>
      <c r="K10" s="8">
        <f>'C завтраками| Bed and breakfast'!K10</f>
        <v>18400</v>
      </c>
      <c r="L10" s="8">
        <f>'C завтраками| Bed and breakfast'!L10</f>
        <v>17800</v>
      </c>
      <c r="M10" s="8">
        <f>'C завтраками| Bed and breakfast'!M10</f>
        <v>39250</v>
      </c>
      <c r="N10" s="8">
        <f>'C завтраками| Bed and breakfast'!N10</f>
        <v>53750</v>
      </c>
      <c r="O10" s="8">
        <f>'C завтраками| Bed and breakfast'!O10</f>
        <v>53750</v>
      </c>
      <c r="P10" s="8">
        <f>'C завтраками| Bed and breakfast'!P10</f>
        <v>53750</v>
      </c>
      <c r="Q10" s="8">
        <f>'C завтраками| Bed and breakfast'!Q10</f>
        <v>46750</v>
      </c>
      <c r="R10" s="8">
        <f>'C завтраками| Bed and breakfast'!R10</f>
        <v>46750</v>
      </c>
      <c r="S10" s="8">
        <f>'C завтраками| Bed and breakfast'!S10</f>
        <v>46750</v>
      </c>
      <c r="T10" s="8">
        <f>'C завтраками| Bed and breakfast'!T10</f>
        <v>46750</v>
      </c>
      <c r="U10" s="8">
        <f>'C завтраками| Bed and breakfast'!U10</f>
        <v>46750</v>
      </c>
      <c r="V10" s="8">
        <f>'C завтраками| Bed and breakfast'!V10</f>
        <v>46750</v>
      </c>
      <c r="W10" s="8">
        <f>'C завтраками| Bed and breakfast'!W10</f>
        <v>38450</v>
      </c>
      <c r="X10" s="8">
        <f>'C завтраками| Bed and breakfast'!X10</f>
        <v>21950</v>
      </c>
      <c r="Y10" s="8">
        <f>'C завтраками| Bed and breakfast'!Y10</f>
        <v>21950</v>
      </c>
      <c r="Z10" s="8">
        <f>'C завтраками| Bed and breakfast'!Z10</f>
        <v>21950</v>
      </c>
      <c r="AA10" s="8">
        <f>'C завтраками| Bed and breakfast'!AA10</f>
        <v>21950</v>
      </c>
      <c r="AB10" s="8">
        <f>'C завтраками| Bed and breakfast'!AB10</f>
        <v>21950</v>
      </c>
      <c r="AC10" s="8">
        <f>'C завтраками| Bed and breakfast'!AC10</f>
        <v>23950</v>
      </c>
      <c r="AD10" s="8">
        <f>'C завтраками| Bed and breakfast'!AD10</f>
        <v>23950</v>
      </c>
      <c r="AE10" s="8">
        <f>'C завтраками| Bed and breakfast'!AE10</f>
        <v>23950</v>
      </c>
      <c r="AF10" s="8">
        <f>'C завтраками| Bed and breakfast'!AF10</f>
        <v>23950</v>
      </c>
      <c r="AG10" s="8">
        <f>'C завтраками| Bed and breakfast'!AG10</f>
        <v>23950</v>
      </c>
      <c r="AH10" s="8">
        <f>'C завтраками| Bed and breakfast'!AH10</f>
        <v>21950</v>
      </c>
      <c r="AI10" s="8">
        <f>'C завтраками| Bed and breakfast'!AI10</f>
        <v>21950</v>
      </c>
      <c r="AJ10" s="8">
        <f>'C завтраками| Bed and breakfast'!AJ10</f>
        <v>21950</v>
      </c>
      <c r="AK10" s="8">
        <f>'C завтраками| Bed and breakfast'!AK10</f>
        <v>21950</v>
      </c>
      <c r="AL10" s="8">
        <f>'C завтраками| Bed and breakfast'!AL10</f>
        <v>21950</v>
      </c>
      <c r="AM10" s="8">
        <f>'C завтраками| Bed and breakfast'!AM10</f>
        <v>25950</v>
      </c>
      <c r="AN10" s="8">
        <f>'C завтраками| Bed and breakfast'!AN10</f>
        <v>25950</v>
      </c>
      <c r="AO10" s="8">
        <f>'C завтраками| Bed and breakfast'!AO10</f>
        <v>25950</v>
      </c>
      <c r="AP10" s="8">
        <f>'C завтраками| Bed and breakfast'!AP10</f>
        <v>25950</v>
      </c>
      <c r="AQ10" s="8">
        <f>'C завтраками| Bed and breakfast'!AQ10</f>
        <v>25950</v>
      </c>
      <c r="AR10" s="8">
        <f>'C завтраками| Bed and breakfast'!AR10</f>
        <v>27950</v>
      </c>
      <c r="AS10" s="8">
        <f>'C завтраками| Bed and breakfast'!AS10</f>
        <v>30450</v>
      </c>
      <c r="AT10" s="8">
        <f>'C завтраками| Bed and breakfast'!AT10</f>
        <v>30950</v>
      </c>
      <c r="AU10" s="8">
        <f>'C завтраками| Bed and breakfast'!AU10</f>
        <v>30950</v>
      </c>
      <c r="AV10" s="8">
        <f>'C завтраками| Bed and breakfast'!AV10</f>
        <v>30950</v>
      </c>
      <c r="AW10" s="8">
        <f>'C завтраками| Bed and breakfast'!AW10</f>
        <v>30950</v>
      </c>
      <c r="AX10" s="8">
        <f>'C завтраками| Bed and breakfast'!AX10</f>
        <v>30950</v>
      </c>
      <c r="AY10" s="8">
        <f>'C завтраками| Bed and breakfast'!AY10</f>
        <v>30950</v>
      </c>
      <c r="AZ10" s="8">
        <f>'C завтраками| Bed and breakfast'!AZ10</f>
        <v>30950</v>
      </c>
      <c r="BA10" s="8">
        <f>'C завтраками| Bed and breakfast'!BA10</f>
        <v>30950</v>
      </c>
      <c r="BB10" s="8">
        <f>'C завтраками| Bed and breakfast'!BB10</f>
        <v>30950</v>
      </c>
      <c r="BC10" s="8">
        <f>'C завтраками| Bed and breakfast'!BC10</f>
        <v>30950</v>
      </c>
      <c r="BD10" s="8">
        <f>'C завтраками| Bed and breakfast'!BD10</f>
        <v>28950</v>
      </c>
      <c r="BE10" s="8">
        <f>'C завтраками| Bed and breakfast'!BE10</f>
        <v>28950</v>
      </c>
      <c r="BF10" s="8">
        <f>'C завтраками| Bed and breakfast'!BF10</f>
        <v>30950</v>
      </c>
      <c r="BG10" s="8">
        <f>'C завтраками| Bed and breakfast'!BG10</f>
        <v>30950</v>
      </c>
      <c r="BH10" s="8">
        <f>'C завтраками| Bed and breakfast'!BH10</f>
        <v>32950</v>
      </c>
      <c r="BI10" s="8">
        <f>'C завтраками| Bed and breakfast'!BI10</f>
        <v>35450</v>
      </c>
      <c r="BJ10" s="8">
        <f>'C завтраками| Bed and breakfast'!BJ10</f>
        <v>35450</v>
      </c>
      <c r="BK10" s="8">
        <f>'C завтраками| Bed and breakfast'!BK10</f>
        <v>35450</v>
      </c>
      <c r="BL10" s="8">
        <f>'C завтраками| Bed and breakfast'!BL10</f>
        <v>35450</v>
      </c>
      <c r="BM10" s="8">
        <f>'C завтраками| Bed and breakfast'!BM10</f>
        <v>37950</v>
      </c>
      <c r="BN10" s="8">
        <f>'C завтраками| Bed and breakfast'!BN10</f>
        <v>40950</v>
      </c>
      <c r="BO10" s="8">
        <f>'C завтраками| Bed and breakfast'!BO10</f>
        <v>40950</v>
      </c>
      <c r="BP10" s="8">
        <f>'C завтраками| Bed and breakfast'!BP10</f>
        <v>37950</v>
      </c>
      <c r="BQ10" s="8">
        <f>'C завтраками| Bed and breakfast'!BQ10</f>
        <v>32950</v>
      </c>
      <c r="BR10" s="8">
        <f>'C завтраками| Bed and breakfast'!BR10</f>
        <v>32950</v>
      </c>
      <c r="BS10" s="8">
        <f>'C завтраками| Bed and breakfast'!BS10</f>
        <v>35450</v>
      </c>
      <c r="BT10" s="8">
        <f>'C завтраками| Bed and breakfast'!BT10</f>
        <v>35450</v>
      </c>
      <c r="BU10" s="8">
        <f>'C завтраками| Bed and breakfast'!BU10</f>
        <v>26950</v>
      </c>
      <c r="BV10" s="8">
        <f>'C завтраками| Bed and breakfast'!BV10</f>
        <v>27400</v>
      </c>
      <c r="BW10" s="8">
        <f>'C завтраками| Bed and breakfast'!BW10</f>
        <v>27400</v>
      </c>
      <c r="BX10" s="8">
        <f>'C завтраками| Bed and breakfast'!BX10</f>
        <v>27400</v>
      </c>
      <c r="BY10" s="8">
        <f>'C завтраками| Bed and breakfast'!BY10</f>
        <v>25900</v>
      </c>
      <c r="BZ10" s="8">
        <f>'C завтраками| Bed and breakfast'!BZ10</f>
        <v>25900</v>
      </c>
      <c r="CA10" s="8">
        <f>'C завтраками| Bed and breakfast'!CA10</f>
        <v>27400</v>
      </c>
      <c r="CB10" s="8">
        <f>'C завтраками| Bed and breakfast'!CB10</f>
        <v>27400</v>
      </c>
      <c r="CC10" s="8">
        <f>'C завтраками| Bed and breakfast'!CC10</f>
        <v>27400</v>
      </c>
      <c r="CD10" s="8">
        <f>'C завтраками| Bed and breakfast'!CD10</f>
        <v>25900</v>
      </c>
      <c r="CE10" s="8">
        <f>'C завтраками| Bed and breakfast'!CE10</f>
        <v>25900</v>
      </c>
      <c r="CF10" s="8">
        <f>'C завтраками| Bed and breakfast'!CF10</f>
        <v>25900</v>
      </c>
      <c r="CG10" s="8">
        <f>'C завтраками| Bed and breakfast'!CG10</f>
        <v>25900</v>
      </c>
      <c r="CH10" s="8">
        <f>'C завтраками| Bed and breakfast'!CH10</f>
        <v>25900</v>
      </c>
      <c r="CI10" s="8">
        <f>'C завтраками| Bed and breakfast'!CI10</f>
        <v>25900</v>
      </c>
      <c r="CJ10" s="8">
        <f>'C завтраками| Bed and breakfast'!CJ10</f>
        <v>25900</v>
      </c>
      <c r="CK10" s="8">
        <f>'C завтраками| Bed and breakfast'!CK10</f>
        <v>25900</v>
      </c>
      <c r="CL10" s="8">
        <f>'C завтраками| Bed and breakfast'!CL10</f>
        <v>25900</v>
      </c>
      <c r="CM10" s="8">
        <f>'C завтраками| Bed and breakfast'!CM10</f>
        <v>25900</v>
      </c>
      <c r="CN10" s="8">
        <f>'C завтраками| Bed and breakfast'!CN10</f>
        <v>25900</v>
      </c>
      <c r="CO10" s="8">
        <f>'C завтраками| Bed and breakfast'!CO10</f>
        <v>25900</v>
      </c>
      <c r="CP10" s="8">
        <f>'C завтраками| Bed and breakfast'!CP10</f>
        <v>25900</v>
      </c>
      <c r="CQ10" s="8">
        <f>'C завтраками| Bed and breakfast'!CQ10</f>
        <v>25900</v>
      </c>
      <c r="CR10" s="8">
        <f>'C завтраками| Bed and breakfast'!CR10</f>
        <v>25900</v>
      </c>
      <c r="CS10" s="8">
        <f>'C завтраками| Bed and breakfast'!CS10</f>
        <v>25900</v>
      </c>
      <c r="CT10" s="8">
        <f>'C завтраками| Bed and breakfast'!CT10</f>
        <v>25900</v>
      </c>
      <c r="CU10" s="8">
        <f>'C завтраками| Bed and breakfast'!CU10</f>
        <v>25900</v>
      </c>
      <c r="CV10" s="8">
        <f>'C завтраками| Bed and breakfast'!CV10</f>
        <v>25900</v>
      </c>
      <c r="CW10" s="8">
        <f>'C завтраками| Bed and breakfast'!CW10</f>
        <v>25900</v>
      </c>
      <c r="CX10" s="8">
        <f>'C завтраками| Bed and breakfast'!CX10</f>
        <v>25900</v>
      </c>
      <c r="CY10" s="8">
        <f>'C завтраками| Bed and breakfast'!CY10</f>
        <v>25900</v>
      </c>
      <c r="CZ10" s="8">
        <f>'C завтраками| Bed and breakfast'!CZ10</f>
        <v>25900</v>
      </c>
      <c r="DA10" s="8">
        <f>'C завтраками| Bed and breakfast'!DA10</f>
        <v>16650</v>
      </c>
      <c r="DB10" s="8">
        <f>'C завтраками| Bed and breakfast'!DB10</f>
        <v>16650</v>
      </c>
      <c r="DC10" s="8">
        <f>'C завтраками| Bed and breakfast'!DC10</f>
        <v>17150</v>
      </c>
      <c r="DD10" s="8">
        <f>'C завтраками| Bed and breakfast'!DD10</f>
        <v>17150</v>
      </c>
      <c r="DE10" s="8">
        <f>'C завтраками| Bed and breakfast'!DE10</f>
        <v>16650</v>
      </c>
      <c r="DF10" s="8">
        <f>'C завтраками| Bed and breakfast'!DF10</f>
        <v>16650</v>
      </c>
      <c r="DG10" s="8">
        <f>'C завтраками| Bed and breakfast'!DG10</f>
        <v>16650</v>
      </c>
      <c r="DH10" s="8">
        <f>'C завтраками| Bed and breakfast'!DH10</f>
        <v>16650</v>
      </c>
      <c r="DI10" s="8">
        <f>'C завтраками| Bed and breakfast'!DI10</f>
        <v>16650</v>
      </c>
      <c r="DJ10" s="8">
        <f>'C завтраками| Bed and breakfast'!DJ10</f>
        <v>17150</v>
      </c>
      <c r="DK10" s="8">
        <f>'C завтраками| Bed and breakfast'!DK10</f>
        <v>17150</v>
      </c>
      <c r="DL10" s="8">
        <f>'C завтраками| Bed and breakfast'!DL10</f>
        <v>16650</v>
      </c>
      <c r="DM10" s="8">
        <f>'C завтраками| Bed and breakfast'!DM10</f>
        <v>16650</v>
      </c>
      <c r="DN10" s="8">
        <f>'C завтраками| Bed and breakfast'!DN10</f>
        <v>16650</v>
      </c>
      <c r="DO10" s="8">
        <f>'C завтраками| Bed and breakfast'!DO10</f>
        <v>15650</v>
      </c>
      <c r="DP10" s="8">
        <f>'C завтраками| Bed and breakfast'!DP10</f>
        <v>15650</v>
      </c>
      <c r="DQ10" s="8">
        <f>'C завтраками| Bed and breakfast'!DQ10</f>
        <v>16350</v>
      </c>
      <c r="DR10" s="8">
        <f>'C завтраками| Bed and breakfast'!DR10</f>
        <v>16350</v>
      </c>
      <c r="DS10" s="8">
        <f>'C завтраками| Bed and breakfast'!DS10</f>
        <v>15650</v>
      </c>
      <c r="DT10" s="8">
        <f>'C завтраками| Bed and breakfast'!DT10</f>
        <v>15650</v>
      </c>
      <c r="DU10" s="8">
        <f>'C завтраками| Bed and breakfast'!DU10</f>
        <v>15650</v>
      </c>
      <c r="DV10" s="8">
        <f>'C завтраками| Bed and breakfast'!DV10</f>
        <v>15650</v>
      </c>
      <c r="DW10" s="8">
        <f>'C завтраками| Bed and breakfast'!DW10</f>
        <v>15650</v>
      </c>
      <c r="DX10" s="8">
        <f>'C завтраками| Bed and breakfast'!DX10</f>
        <v>16350</v>
      </c>
      <c r="DY10" s="8">
        <f>'C завтраками| Bed and breakfast'!DY10</f>
        <v>16350</v>
      </c>
      <c r="DZ10" s="8">
        <f>'C завтраками| Bed and breakfast'!DZ10</f>
        <v>15650</v>
      </c>
      <c r="EA10" s="8">
        <f>'C завтраками| Bed and breakfast'!EA10</f>
        <v>15650</v>
      </c>
      <c r="EB10" s="8">
        <f>'C завтраками| Bed and breakfast'!EB10</f>
        <v>15650</v>
      </c>
      <c r="EC10" s="8">
        <f>'C завтраками| Bed and breakfast'!EC10</f>
        <v>15650</v>
      </c>
      <c r="ED10" s="8">
        <f>'C завтраками| Bed and breakfast'!ED10</f>
        <v>16650</v>
      </c>
    </row>
    <row r="11" spans="1:134" s="53" customFormat="1" x14ac:dyDescent="0.2">
      <c r="A11" s="180">
        <v>2</v>
      </c>
      <c r="B11" s="8">
        <f>'C завтраками| Bed and breakfast'!B11</f>
        <v>18500</v>
      </c>
      <c r="C11" s="8">
        <f>'C завтраками| Bed and breakfast'!C11</f>
        <v>18500</v>
      </c>
      <c r="D11" s="8">
        <f>'C завтраками| Bed and breakfast'!D11</f>
        <v>20100</v>
      </c>
      <c r="E11" s="8">
        <f>'C завтраками| Bed and breakfast'!E11</f>
        <v>21700</v>
      </c>
      <c r="F11" s="8">
        <f>'C завтраками| Bed and breakfast'!F11</f>
        <v>24000</v>
      </c>
      <c r="G11" s="8">
        <f>'C завтраками| Bed and breakfast'!G11</f>
        <v>26300</v>
      </c>
      <c r="H11" s="8">
        <f>'C завтраками| Bed and breakfast'!H11</f>
        <v>26300</v>
      </c>
      <c r="I11" s="8">
        <f>'C завтраками| Bed and breakfast'!I11</f>
        <v>24000</v>
      </c>
      <c r="J11" s="8">
        <f>'C завтраками| Bed and breakfast'!J11</f>
        <v>26300</v>
      </c>
      <c r="K11" s="8">
        <f>'C завтраками| Bed and breakfast'!K11</f>
        <v>20100</v>
      </c>
      <c r="L11" s="8">
        <f>'C завтраками| Bed and breakfast'!L11</f>
        <v>20050</v>
      </c>
      <c r="M11" s="8">
        <f>'C завтраками| Bed and breakfast'!M11</f>
        <v>41500</v>
      </c>
      <c r="N11" s="8">
        <f>'C завтраками| Bed and breakfast'!N11</f>
        <v>56000</v>
      </c>
      <c r="O11" s="8">
        <f>'C завтраками| Bed and breakfast'!O11</f>
        <v>56000</v>
      </c>
      <c r="P11" s="8">
        <f>'C завтраками| Bed and breakfast'!P11</f>
        <v>56000</v>
      </c>
      <c r="Q11" s="8">
        <f>'C завтраками| Bed and breakfast'!Q11</f>
        <v>49000</v>
      </c>
      <c r="R11" s="8">
        <f>'C завтраками| Bed and breakfast'!R11</f>
        <v>49000</v>
      </c>
      <c r="S11" s="8">
        <f>'C завтраками| Bed and breakfast'!S11</f>
        <v>49000</v>
      </c>
      <c r="T11" s="8">
        <f>'C завтраками| Bed and breakfast'!T11</f>
        <v>49000</v>
      </c>
      <c r="U11" s="8">
        <f>'C завтраками| Bed and breakfast'!U11</f>
        <v>49000</v>
      </c>
      <c r="V11" s="8">
        <f>'C завтраками| Bed and breakfast'!V11</f>
        <v>49000</v>
      </c>
      <c r="W11" s="8">
        <f>'C завтраками| Bed and breakfast'!W11</f>
        <v>40400</v>
      </c>
      <c r="X11" s="8">
        <f>'C завтраками| Bed and breakfast'!X11</f>
        <v>23900</v>
      </c>
      <c r="Y11" s="8">
        <f>'C завтраками| Bed and breakfast'!Y11</f>
        <v>23900</v>
      </c>
      <c r="Z11" s="8">
        <f>'C завтраками| Bed and breakfast'!Z11</f>
        <v>23900</v>
      </c>
      <c r="AA11" s="8">
        <f>'C завтраками| Bed and breakfast'!AA11</f>
        <v>23900</v>
      </c>
      <c r="AB11" s="8">
        <f>'C завтраками| Bed and breakfast'!AB11</f>
        <v>23900</v>
      </c>
      <c r="AC11" s="8">
        <f>'C завтраками| Bed and breakfast'!AC11</f>
        <v>25900</v>
      </c>
      <c r="AD11" s="8">
        <f>'C завтраками| Bed and breakfast'!AD11</f>
        <v>25900</v>
      </c>
      <c r="AE11" s="8">
        <f>'C завтраками| Bed and breakfast'!AE11</f>
        <v>25900</v>
      </c>
      <c r="AF11" s="8">
        <f>'C завтраками| Bed and breakfast'!AF11</f>
        <v>25900</v>
      </c>
      <c r="AG11" s="8">
        <f>'C завтраками| Bed and breakfast'!AG11</f>
        <v>25900</v>
      </c>
      <c r="AH11" s="8">
        <f>'C завтраками| Bed and breakfast'!AH11</f>
        <v>23900</v>
      </c>
      <c r="AI11" s="8">
        <f>'C завтраками| Bed and breakfast'!AI11</f>
        <v>23900</v>
      </c>
      <c r="AJ11" s="8">
        <f>'C завтраками| Bed and breakfast'!AJ11</f>
        <v>23900</v>
      </c>
      <c r="AK11" s="8">
        <f>'C завтраками| Bed and breakfast'!AK11</f>
        <v>23900</v>
      </c>
      <c r="AL11" s="8">
        <f>'C завтраками| Bed and breakfast'!AL11</f>
        <v>23900</v>
      </c>
      <c r="AM11" s="8">
        <f>'C завтраками| Bed and breakfast'!AM11</f>
        <v>27900</v>
      </c>
      <c r="AN11" s="8">
        <f>'C завтраками| Bed and breakfast'!AN11</f>
        <v>27900</v>
      </c>
      <c r="AO11" s="8">
        <f>'C завтраками| Bed and breakfast'!AO11</f>
        <v>27900</v>
      </c>
      <c r="AP11" s="8">
        <f>'C завтраками| Bed and breakfast'!AP11</f>
        <v>27900</v>
      </c>
      <c r="AQ11" s="8">
        <f>'C завтраками| Bed and breakfast'!AQ11</f>
        <v>27900</v>
      </c>
      <c r="AR11" s="8">
        <f>'C завтраками| Bed and breakfast'!AR11</f>
        <v>29900</v>
      </c>
      <c r="AS11" s="8">
        <f>'C завтраками| Bed and breakfast'!AS11</f>
        <v>32400</v>
      </c>
      <c r="AT11" s="8">
        <f>'C завтраками| Bed and breakfast'!AT11</f>
        <v>32900</v>
      </c>
      <c r="AU11" s="8">
        <f>'C завтраками| Bed and breakfast'!AU11</f>
        <v>32900</v>
      </c>
      <c r="AV11" s="8">
        <f>'C завтраками| Bed and breakfast'!AV11</f>
        <v>32900</v>
      </c>
      <c r="AW11" s="8">
        <f>'C завтраками| Bed and breakfast'!AW11</f>
        <v>32900</v>
      </c>
      <c r="AX11" s="8">
        <f>'C завтраками| Bed and breakfast'!AX11</f>
        <v>32900</v>
      </c>
      <c r="AY11" s="8">
        <f>'C завтраками| Bed and breakfast'!AY11</f>
        <v>32900</v>
      </c>
      <c r="AZ11" s="8">
        <f>'C завтраками| Bed and breakfast'!AZ11</f>
        <v>32900</v>
      </c>
      <c r="BA11" s="8">
        <f>'C завтраками| Bed and breakfast'!BA11</f>
        <v>32900</v>
      </c>
      <c r="BB11" s="8">
        <f>'C завтраками| Bed and breakfast'!BB11</f>
        <v>32900</v>
      </c>
      <c r="BC11" s="8">
        <f>'C завтраками| Bed and breakfast'!BC11</f>
        <v>32900</v>
      </c>
      <c r="BD11" s="8">
        <f>'C завтраками| Bed and breakfast'!BD11</f>
        <v>30900</v>
      </c>
      <c r="BE11" s="8">
        <f>'C завтраками| Bed and breakfast'!BE11</f>
        <v>30900</v>
      </c>
      <c r="BF11" s="8">
        <f>'C завтраками| Bed and breakfast'!BF11</f>
        <v>32900</v>
      </c>
      <c r="BG11" s="8">
        <f>'C завтраками| Bed and breakfast'!BG11</f>
        <v>32900</v>
      </c>
      <c r="BH11" s="8">
        <f>'C завтраками| Bed and breakfast'!BH11</f>
        <v>34900</v>
      </c>
      <c r="BI11" s="8">
        <f>'C завтраками| Bed and breakfast'!BI11</f>
        <v>37400</v>
      </c>
      <c r="BJ11" s="8">
        <f>'C завтраками| Bed and breakfast'!BJ11</f>
        <v>37400</v>
      </c>
      <c r="BK11" s="8">
        <f>'C завтраками| Bed and breakfast'!BK11</f>
        <v>37400</v>
      </c>
      <c r="BL11" s="8">
        <f>'C завтраками| Bed and breakfast'!BL11</f>
        <v>37400</v>
      </c>
      <c r="BM11" s="8">
        <f>'C завтраками| Bed and breakfast'!BM11</f>
        <v>39900</v>
      </c>
      <c r="BN11" s="8">
        <f>'C завтраками| Bed and breakfast'!BN11</f>
        <v>42900</v>
      </c>
      <c r="BO11" s="8">
        <f>'C завтраками| Bed and breakfast'!BO11</f>
        <v>42900</v>
      </c>
      <c r="BP11" s="8">
        <f>'C завтраками| Bed and breakfast'!BP11</f>
        <v>39900</v>
      </c>
      <c r="BQ11" s="8">
        <f>'C завтраками| Bed and breakfast'!BQ11</f>
        <v>34900</v>
      </c>
      <c r="BR11" s="8">
        <f>'C завтраками| Bed and breakfast'!BR11</f>
        <v>34900</v>
      </c>
      <c r="BS11" s="8">
        <f>'C завтраками| Bed and breakfast'!BS11</f>
        <v>37400</v>
      </c>
      <c r="BT11" s="8">
        <f>'C завтраками| Bed and breakfast'!BT11</f>
        <v>37400</v>
      </c>
      <c r="BU11" s="8">
        <f>'C завтраками| Bed and breakfast'!BU11</f>
        <v>28900</v>
      </c>
      <c r="BV11" s="8">
        <f>'C завтраками| Bed and breakfast'!BV11</f>
        <v>29350</v>
      </c>
      <c r="BW11" s="8">
        <f>'C завтраками| Bed and breakfast'!BW11</f>
        <v>29350</v>
      </c>
      <c r="BX11" s="8">
        <f>'C завтраками| Bed and breakfast'!BX11</f>
        <v>29350</v>
      </c>
      <c r="BY11" s="8">
        <f>'C завтраками| Bed and breakfast'!BY11</f>
        <v>27850</v>
      </c>
      <c r="BZ11" s="8">
        <f>'C завтраками| Bed and breakfast'!BZ11</f>
        <v>27850</v>
      </c>
      <c r="CA11" s="8">
        <f>'C завтраками| Bed and breakfast'!CA11</f>
        <v>29350</v>
      </c>
      <c r="CB11" s="8">
        <f>'C завтраками| Bed and breakfast'!CB11</f>
        <v>29350</v>
      </c>
      <c r="CC11" s="8">
        <f>'C завтраками| Bed and breakfast'!CC11</f>
        <v>29350</v>
      </c>
      <c r="CD11" s="8">
        <f>'C завтраками| Bed and breakfast'!CD11</f>
        <v>27850</v>
      </c>
      <c r="CE11" s="8">
        <f>'C завтраками| Bed and breakfast'!CE11</f>
        <v>27850</v>
      </c>
      <c r="CF11" s="8">
        <f>'C завтраками| Bed and breakfast'!CF11</f>
        <v>27850</v>
      </c>
      <c r="CG11" s="8">
        <f>'C завтраками| Bed and breakfast'!CG11</f>
        <v>27850</v>
      </c>
      <c r="CH11" s="8">
        <f>'C завтраками| Bed and breakfast'!CH11</f>
        <v>27850</v>
      </c>
      <c r="CI11" s="8">
        <f>'C завтраками| Bed and breakfast'!CI11</f>
        <v>27850</v>
      </c>
      <c r="CJ11" s="8">
        <f>'C завтраками| Bed and breakfast'!CJ11</f>
        <v>27850</v>
      </c>
      <c r="CK11" s="8">
        <f>'C завтраками| Bed and breakfast'!CK11</f>
        <v>27850</v>
      </c>
      <c r="CL11" s="8">
        <f>'C завтраками| Bed and breakfast'!CL11</f>
        <v>27850</v>
      </c>
      <c r="CM11" s="8">
        <f>'C завтраками| Bed and breakfast'!CM11</f>
        <v>27850</v>
      </c>
      <c r="CN11" s="8">
        <f>'C завтраками| Bed and breakfast'!CN11</f>
        <v>27850</v>
      </c>
      <c r="CO11" s="8">
        <f>'C завтраками| Bed and breakfast'!CO11</f>
        <v>27850</v>
      </c>
      <c r="CP11" s="8">
        <f>'C завтраками| Bed and breakfast'!CP11</f>
        <v>27850</v>
      </c>
      <c r="CQ11" s="8">
        <f>'C завтраками| Bed and breakfast'!CQ11</f>
        <v>27850</v>
      </c>
      <c r="CR11" s="8">
        <f>'C завтраками| Bed and breakfast'!CR11</f>
        <v>27850</v>
      </c>
      <c r="CS11" s="8">
        <f>'C завтраками| Bed and breakfast'!CS11</f>
        <v>27850</v>
      </c>
      <c r="CT11" s="8">
        <f>'C завтраками| Bed and breakfast'!CT11</f>
        <v>27850</v>
      </c>
      <c r="CU11" s="8">
        <f>'C завтраками| Bed and breakfast'!CU11</f>
        <v>27850</v>
      </c>
      <c r="CV11" s="8">
        <f>'C завтраками| Bed and breakfast'!CV11</f>
        <v>27850</v>
      </c>
      <c r="CW11" s="8">
        <f>'C завтраками| Bed and breakfast'!CW11</f>
        <v>27850</v>
      </c>
      <c r="CX11" s="8">
        <f>'C завтраками| Bed and breakfast'!CX11</f>
        <v>27850</v>
      </c>
      <c r="CY11" s="8">
        <f>'C завтраками| Bed and breakfast'!CY11</f>
        <v>27850</v>
      </c>
      <c r="CZ11" s="8">
        <f>'C завтраками| Bed and breakfast'!CZ11</f>
        <v>27750</v>
      </c>
      <c r="DA11" s="8">
        <f>'C завтраками| Bed and breakfast'!DA11</f>
        <v>18500</v>
      </c>
      <c r="DB11" s="8">
        <f>'C завтраками| Bed and breakfast'!DB11</f>
        <v>18500</v>
      </c>
      <c r="DC11" s="8">
        <f>'C завтраками| Bed and breakfast'!DC11</f>
        <v>19000</v>
      </c>
      <c r="DD11" s="8">
        <f>'C завтраками| Bed and breakfast'!DD11</f>
        <v>19000</v>
      </c>
      <c r="DE11" s="8">
        <f>'C завтраками| Bed and breakfast'!DE11</f>
        <v>18500</v>
      </c>
      <c r="DF11" s="8">
        <f>'C завтраками| Bed and breakfast'!DF11</f>
        <v>18500</v>
      </c>
      <c r="DG11" s="8">
        <f>'C завтраками| Bed and breakfast'!DG11</f>
        <v>18500</v>
      </c>
      <c r="DH11" s="8">
        <f>'C завтраками| Bed and breakfast'!DH11</f>
        <v>18500</v>
      </c>
      <c r="DI11" s="8">
        <f>'C завтраками| Bed and breakfast'!DI11</f>
        <v>18500</v>
      </c>
      <c r="DJ11" s="8">
        <f>'C завтраками| Bed and breakfast'!DJ11</f>
        <v>19000</v>
      </c>
      <c r="DK11" s="8">
        <f>'C завтраками| Bed and breakfast'!DK11</f>
        <v>19000</v>
      </c>
      <c r="DL11" s="8">
        <f>'C завтраками| Bed and breakfast'!DL11</f>
        <v>18500</v>
      </c>
      <c r="DM11" s="8">
        <f>'C завтраками| Bed and breakfast'!DM11</f>
        <v>18500</v>
      </c>
      <c r="DN11" s="8">
        <f>'C завтраками| Bed and breakfast'!DN11</f>
        <v>18500</v>
      </c>
      <c r="DO11" s="8">
        <f>'C завтраками| Bed and breakfast'!DO11</f>
        <v>17500</v>
      </c>
      <c r="DP11" s="8">
        <f>'C завтраками| Bed and breakfast'!DP11</f>
        <v>17500</v>
      </c>
      <c r="DQ11" s="8">
        <f>'C завтраками| Bed and breakfast'!DQ11</f>
        <v>18200</v>
      </c>
      <c r="DR11" s="8">
        <f>'C завтраками| Bed and breakfast'!DR11</f>
        <v>18200</v>
      </c>
      <c r="DS11" s="8">
        <f>'C завтраками| Bed and breakfast'!DS11</f>
        <v>17500</v>
      </c>
      <c r="DT11" s="8">
        <f>'C завтраками| Bed and breakfast'!DT11</f>
        <v>17500</v>
      </c>
      <c r="DU11" s="8">
        <f>'C завтраками| Bed and breakfast'!DU11</f>
        <v>17500</v>
      </c>
      <c r="DV11" s="8">
        <f>'C завтраками| Bed and breakfast'!DV11</f>
        <v>17500</v>
      </c>
      <c r="DW11" s="8">
        <f>'C завтраками| Bed and breakfast'!DW11</f>
        <v>17500</v>
      </c>
      <c r="DX11" s="8">
        <f>'C завтраками| Bed and breakfast'!DX11</f>
        <v>18200</v>
      </c>
      <c r="DY11" s="8">
        <f>'C завтраками| Bed and breakfast'!DY11</f>
        <v>18200</v>
      </c>
      <c r="DZ11" s="8">
        <f>'C завтраками| Bed and breakfast'!DZ11</f>
        <v>17500</v>
      </c>
      <c r="EA11" s="8">
        <f>'C завтраками| Bed and breakfast'!EA11</f>
        <v>17500</v>
      </c>
      <c r="EB11" s="8">
        <f>'C завтраками| Bed and breakfast'!EB11</f>
        <v>17500</v>
      </c>
      <c r="EC11" s="8">
        <f>'C завтраками| Bed and breakfast'!EC11</f>
        <v>17500</v>
      </c>
      <c r="ED11" s="8">
        <f>'C завтраками| Bed and breakfast'!ED11</f>
        <v>18500</v>
      </c>
    </row>
    <row r="12" spans="1:134" s="53" customFormat="1" x14ac:dyDescent="0.2">
      <c r="A12" s="42" t="s">
        <v>84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row>
    <row r="13" spans="1:134" s="53" customFormat="1" x14ac:dyDescent="0.2">
      <c r="A13" s="88">
        <f>A7</f>
        <v>1</v>
      </c>
      <c r="B13" s="8">
        <f>'C завтраками| Bed and breakfast'!B13</f>
        <v>17800</v>
      </c>
      <c r="C13" s="8">
        <f>'C завтраками| Bed and breakfast'!C13</f>
        <v>17800</v>
      </c>
      <c r="D13" s="8">
        <f>'C завтраками| Bed and breakfast'!D13</f>
        <v>19400</v>
      </c>
      <c r="E13" s="8">
        <f>'C завтраками| Bed and breakfast'!E13</f>
        <v>21000</v>
      </c>
      <c r="F13" s="8">
        <f>'C завтраками| Bed and breakfast'!F13</f>
        <v>23300</v>
      </c>
      <c r="G13" s="8">
        <f>'C завтраками| Bed and breakfast'!G13</f>
        <v>25600</v>
      </c>
      <c r="H13" s="8">
        <f>'C завтраками| Bed and breakfast'!H13</f>
        <v>25600</v>
      </c>
      <c r="I13" s="8">
        <f>'C завтраками| Bed and breakfast'!I13</f>
        <v>23300</v>
      </c>
      <c r="J13" s="8">
        <f>'C завтраками| Bed and breakfast'!J13</f>
        <v>25600</v>
      </c>
      <c r="K13" s="8">
        <f>'C завтраками| Bed and breakfast'!K13</f>
        <v>19400</v>
      </c>
      <c r="L13" s="8">
        <f>'C завтраками| Bed and breakfast'!L13</f>
        <v>18800</v>
      </c>
      <c r="M13" s="8">
        <f>'C завтраками| Bed and breakfast'!M13</f>
        <v>40250</v>
      </c>
      <c r="N13" s="8">
        <f>'C завтраками| Bed and breakfast'!N13</f>
        <v>54750</v>
      </c>
      <c r="O13" s="8">
        <f>'C завтраками| Bed and breakfast'!O13</f>
        <v>54750</v>
      </c>
      <c r="P13" s="8">
        <f>'C завтраками| Bed and breakfast'!P13</f>
        <v>54750</v>
      </c>
      <c r="Q13" s="8">
        <f>'C завтраками| Bed and breakfast'!Q13</f>
        <v>47750</v>
      </c>
      <c r="R13" s="8">
        <f>'C завтраками| Bed and breakfast'!R13</f>
        <v>47750</v>
      </c>
      <c r="S13" s="8">
        <f>'C завтраками| Bed and breakfast'!S13</f>
        <v>47750</v>
      </c>
      <c r="T13" s="8">
        <f>'C завтраками| Bed and breakfast'!T13</f>
        <v>47750</v>
      </c>
      <c r="U13" s="8">
        <f>'C завтраками| Bed and breakfast'!U13</f>
        <v>47750</v>
      </c>
      <c r="V13" s="8">
        <f>'C завтраками| Bed and breakfast'!V13</f>
        <v>47750</v>
      </c>
      <c r="W13" s="8">
        <f>'C завтраками| Bed and breakfast'!W13</f>
        <v>39450</v>
      </c>
      <c r="X13" s="8">
        <f>'C завтраками| Bed and breakfast'!X13</f>
        <v>22950</v>
      </c>
      <c r="Y13" s="8">
        <f>'C завтраками| Bed and breakfast'!Y13</f>
        <v>22950</v>
      </c>
      <c r="Z13" s="8">
        <f>'C завтраками| Bed and breakfast'!Z13</f>
        <v>22950</v>
      </c>
      <c r="AA13" s="8">
        <f>'C завтраками| Bed and breakfast'!AA13</f>
        <v>22950</v>
      </c>
      <c r="AB13" s="8">
        <f>'C завтраками| Bed and breakfast'!AB13</f>
        <v>22950</v>
      </c>
      <c r="AC13" s="8">
        <f>'C завтраками| Bed and breakfast'!AC13</f>
        <v>24950</v>
      </c>
      <c r="AD13" s="8">
        <f>'C завтраками| Bed and breakfast'!AD13</f>
        <v>24950</v>
      </c>
      <c r="AE13" s="8">
        <f>'C завтраками| Bed and breakfast'!AE13</f>
        <v>24950</v>
      </c>
      <c r="AF13" s="8">
        <f>'C завтраками| Bed and breakfast'!AF13</f>
        <v>24950</v>
      </c>
      <c r="AG13" s="8">
        <f>'C завтраками| Bed and breakfast'!AG13</f>
        <v>24950</v>
      </c>
      <c r="AH13" s="8">
        <f>'C завтраками| Bed and breakfast'!AH13</f>
        <v>22950</v>
      </c>
      <c r="AI13" s="8">
        <f>'C завтраками| Bed and breakfast'!AI13</f>
        <v>22950</v>
      </c>
      <c r="AJ13" s="8">
        <f>'C завтраками| Bed and breakfast'!AJ13</f>
        <v>22950</v>
      </c>
      <c r="AK13" s="8">
        <f>'C завтраками| Bed and breakfast'!AK13</f>
        <v>22950</v>
      </c>
      <c r="AL13" s="8">
        <f>'C завтраками| Bed and breakfast'!AL13</f>
        <v>22950</v>
      </c>
      <c r="AM13" s="8">
        <f>'C завтраками| Bed and breakfast'!AM13</f>
        <v>26950</v>
      </c>
      <c r="AN13" s="8">
        <f>'C завтраками| Bed and breakfast'!AN13</f>
        <v>26950</v>
      </c>
      <c r="AO13" s="8">
        <f>'C завтраками| Bed and breakfast'!AO13</f>
        <v>26950</v>
      </c>
      <c r="AP13" s="8">
        <f>'C завтраками| Bed and breakfast'!AP13</f>
        <v>26950</v>
      </c>
      <c r="AQ13" s="8">
        <f>'C завтраками| Bed and breakfast'!AQ13</f>
        <v>26950</v>
      </c>
      <c r="AR13" s="8">
        <f>'C завтраками| Bed and breakfast'!AR13</f>
        <v>28950</v>
      </c>
      <c r="AS13" s="8">
        <f>'C завтраками| Bed and breakfast'!AS13</f>
        <v>31450</v>
      </c>
      <c r="AT13" s="8">
        <f>'C завтраками| Bed and breakfast'!AT13</f>
        <v>31950</v>
      </c>
      <c r="AU13" s="8">
        <f>'C завтраками| Bed and breakfast'!AU13</f>
        <v>31950</v>
      </c>
      <c r="AV13" s="8">
        <f>'C завтраками| Bed and breakfast'!AV13</f>
        <v>31950</v>
      </c>
      <c r="AW13" s="8">
        <f>'C завтраками| Bed and breakfast'!AW13</f>
        <v>31950</v>
      </c>
      <c r="AX13" s="8">
        <f>'C завтраками| Bed and breakfast'!AX13</f>
        <v>31950</v>
      </c>
      <c r="AY13" s="8">
        <f>'C завтраками| Bed and breakfast'!AY13</f>
        <v>31950</v>
      </c>
      <c r="AZ13" s="8">
        <f>'C завтраками| Bed and breakfast'!AZ13</f>
        <v>31950</v>
      </c>
      <c r="BA13" s="8">
        <f>'C завтраками| Bed and breakfast'!BA13</f>
        <v>31950</v>
      </c>
      <c r="BB13" s="8">
        <f>'C завтраками| Bed and breakfast'!BB13</f>
        <v>31950</v>
      </c>
      <c r="BC13" s="8">
        <f>'C завтраками| Bed and breakfast'!BC13</f>
        <v>31950</v>
      </c>
      <c r="BD13" s="8">
        <f>'C завтраками| Bed and breakfast'!BD13</f>
        <v>29950</v>
      </c>
      <c r="BE13" s="8">
        <f>'C завтраками| Bed and breakfast'!BE13</f>
        <v>29950</v>
      </c>
      <c r="BF13" s="8">
        <f>'C завтраками| Bed and breakfast'!BF13</f>
        <v>31950</v>
      </c>
      <c r="BG13" s="8">
        <f>'C завтраками| Bed and breakfast'!BG13</f>
        <v>31950</v>
      </c>
      <c r="BH13" s="8">
        <f>'C завтраками| Bed and breakfast'!BH13</f>
        <v>33950</v>
      </c>
      <c r="BI13" s="8">
        <f>'C завтраками| Bed and breakfast'!BI13</f>
        <v>36450</v>
      </c>
      <c r="BJ13" s="8">
        <f>'C завтраками| Bed and breakfast'!BJ13</f>
        <v>36450</v>
      </c>
      <c r="BK13" s="8">
        <f>'C завтраками| Bed and breakfast'!BK13</f>
        <v>36450</v>
      </c>
      <c r="BL13" s="8">
        <f>'C завтраками| Bed and breakfast'!BL13</f>
        <v>36450</v>
      </c>
      <c r="BM13" s="8">
        <f>'C завтраками| Bed and breakfast'!BM13</f>
        <v>38950</v>
      </c>
      <c r="BN13" s="8">
        <f>'C завтраками| Bed and breakfast'!BN13</f>
        <v>41950</v>
      </c>
      <c r="BO13" s="8">
        <f>'C завтраками| Bed and breakfast'!BO13</f>
        <v>41950</v>
      </c>
      <c r="BP13" s="8">
        <f>'C завтраками| Bed and breakfast'!BP13</f>
        <v>38950</v>
      </c>
      <c r="BQ13" s="8">
        <f>'C завтраками| Bed and breakfast'!BQ13</f>
        <v>33950</v>
      </c>
      <c r="BR13" s="8">
        <f>'C завтраками| Bed and breakfast'!BR13</f>
        <v>33950</v>
      </c>
      <c r="BS13" s="8">
        <f>'C завтраками| Bed and breakfast'!BS13</f>
        <v>36450</v>
      </c>
      <c r="BT13" s="8">
        <f>'C завтраками| Bed and breakfast'!BT13</f>
        <v>36450</v>
      </c>
      <c r="BU13" s="8">
        <f>'C завтраками| Bed and breakfast'!BU13</f>
        <v>27950</v>
      </c>
      <c r="BV13" s="8">
        <f>'C завтраками| Bed and breakfast'!BV13</f>
        <v>28400</v>
      </c>
      <c r="BW13" s="8">
        <f>'C завтраками| Bed and breakfast'!BW13</f>
        <v>28400</v>
      </c>
      <c r="BX13" s="8">
        <f>'C завтраками| Bed and breakfast'!BX13</f>
        <v>28400</v>
      </c>
      <c r="BY13" s="8">
        <f>'C завтраками| Bed and breakfast'!BY13</f>
        <v>26900</v>
      </c>
      <c r="BZ13" s="8">
        <f>'C завтраками| Bed and breakfast'!BZ13</f>
        <v>26900</v>
      </c>
      <c r="CA13" s="8">
        <f>'C завтраками| Bed and breakfast'!CA13</f>
        <v>28400</v>
      </c>
      <c r="CB13" s="8">
        <f>'C завтраками| Bed and breakfast'!CB13</f>
        <v>28400</v>
      </c>
      <c r="CC13" s="8">
        <f>'C завтраками| Bed and breakfast'!CC13</f>
        <v>28400</v>
      </c>
      <c r="CD13" s="8">
        <f>'C завтраками| Bed and breakfast'!CD13</f>
        <v>26900</v>
      </c>
      <c r="CE13" s="8">
        <f>'C завтраками| Bed and breakfast'!CE13</f>
        <v>26900</v>
      </c>
      <c r="CF13" s="8">
        <f>'C завтраками| Bed and breakfast'!CF13</f>
        <v>26900</v>
      </c>
      <c r="CG13" s="8">
        <f>'C завтраками| Bed and breakfast'!CG13</f>
        <v>26900</v>
      </c>
      <c r="CH13" s="8">
        <f>'C завтраками| Bed and breakfast'!CH13</f>
        <v>26900</v>
      </c>
      <c r="CI13" s="8">
        <f>'C завтраками| Bed and breakfast'!CI13</f>
        <v>26900</v>
      </c>
      <c r="CJ13" s="8">
        <f>'C завтраками| Bed and breakfast'!CJ13</f>
        <v>26900</v>
      </c>
      <c r="CK13" s="8">
        <f>'C завтраками| Bed and breakfast'!CK13</f>
        <v>26900</v>
      </c>
      <c r="CL13" s="8">
        <f>'C завтраками| Bed and breakfast'!CL13</f>
        <v>26900</v>
      </c>
      <c r="CM13" s="8">
        <f>'C завтраками| Bed and breakfast'!CM13</f>
        <v>26900</v>
      </c>
      <c r="CN13" s="8">
        <f>'C завтраками| Bed and breakfast'!CN13</f>
        <v>26900</v>
      </c>
      <c r="CO13" s="8">
        <f>'C завтраками| Bed and breakfast'!CO13</f>
        <v>26900</v>
      </c>
      <c r="CP13" s="8">
        <f>'C завтраками| Bed and breakfast'!CP13</f>
        <v>26900</v>
      </c>
      <c r="CQ13" s="8">
        <f>'C завтраками| Bed and breakfast'!CQ13</f>
        <v>26900</v>
      </c>
      <c r="CR13" s="8">
        <f>'C завтраками| Bed and breakfast'!CR13</f>
        <v>26900</v>
      </c>
      <c r="CS13" s="8">
        <f>'C завтраками| Bed and breakfast'!CS13</f>
        <v>26900</v>
      </c>
      <c r="CT13" s="8">
        <f>'C завтраками| Bed and breakfast'!CT13</f>
        <v>26900</v>
      </c>
      <c r="CU13" s="8">
        <f>'C завтраками| Bed and breakfast'!CU13</f>
        <v>26900</v>
      </c>
      <c r="CV13" s="8">
        <f>'C завтраками| Bed and breakfast'!CV13</f>
        <v>26900</v>
      </c>
      <c r="CW13" s="8">
        <f>'C завтраками| Bed and breakfast'!CW13</f>
        <v>26900</v>
      </c>
      <c r="CX13" s="8">
        <f>'C завтраками| Bed and breakfast'!CX13</f>
        <v>26900</v>
      </c>
      <c r="CY13" s="8">
        <f>'C завтраками| Bed and breakfast'!CY13</f>
        <v>26900</v>
      </c>
      <c r="CZ13" s="8">
        <f>'C завтраками| Bed and breakfast'!CZ13</f>
        <v>26900</v>
      </c>
      <c r="DA13" s="8">
        <f>'C завтраками| Bed and breakfast'!DA13</f>
        <v>17650</v>
      </c>
      <c r="DB13" s="8">
        <f>'C завтраками| Bed and breakfast'!DB13</f>
        <v>17650</v>
      </c>
      <c r="DC13" s="8">
        <f>'C завтраками| Bed and breakfast'!DC13</f>
        <v>18150</v>
      </c>
      <c r="DD13" s="8">
        <f>'C завтраками| Bed and breakfast'!DD13</f>
        <v>18150</v>
      </c>
      <c r="DE13" s="8">
        <f>'C завтраками| Bed and breakfast'!DE13</f>
        <v>17650</v>
      </c>
      <c r="DF13" s="8">
        <f>'C завтраками| Bed and breakfast'!DF13</f>
        <v>17650</v>
      </c>
      <c r="DG13" s="8">
        <f>'C завтраками| Bed and breakfast'!DG13</f>
        <v>17650</v>
      </c>
      <c r="DH13" s="8">
        <f>'C завтраками| Bed and breakfast'!DH13</f>
        <v>17650</v>
      </c>
      <c r="DI13" s="8">
        <f>'C завтраками| Bed and breakfast'!DI13</f>
        <v>17650</v>
      </c>
      <c r="DJ13" s="8">
        <f>'C завтраками| Bed and breakfast'!DJ13</f>
        <v>18150</v>
      </c>
      <c r="DK13" s="8">
        <f>'C завтраками| Bed and breakfast'!DK13</f>
        <v>18150</v>
      </c>
      <c r="DL13" s="8">
        <f>'C завтраками| Bed and breakfast'!DL13</f>
        <v>17650</v>
      </c>
      <c r="DM13" s="8">
        <f>'C завтраками| Bed and breakfast'!DM13</f>
        <v>17650</v>
      </c>
      <c r="DN13" s="8">
        <f>'C завтраками| Bed and breakfast'!DN13</f>
        <v>17650</v>
      </c>
      <c r="DO13" s="8">
        <f>'C завтраками| Bed and breakfast'!DO13</f>
        <v>16650</v>
      </c>
      <c r="DP13" s="8">
        <f>'C завтраками| Bed and breakfast'!DP13</f>
        <v>16650</v>
      </c>
      <c r="DQ13" s="8">
        <f>'C завтраками| Bed and breakfast'!DQ13</f>
        <v>17350</v>
      </c>
      <c r="DR13" s="8">
        <f>'C завтраками| Bed and breakfast'!DR13</f>
        <v>17350</v>
      </c>
      <c r="DS13" s="8">
        <f>'C завтраками| Bed and breakfast'!DS13</f>
        <v>16650</v>
      </c>
      <c r="DT13" s="8">
        <f>'C завтраками| Bed and breakfast'!DT13</f>
        <v>16650</v>
      </c>
      <c r="DU13" s="8">
        <f>'C завтраками| Bed and breakfast'!DU13</f>
        <v>16650</v>
      </c>
      <c r="DV13" s="8">
        <f>'C завтраками| Bed and breakfast'!DV13</f>
        <v>16650</v>
      </c>
      <c r="DW13" s="8">
        <f>'C завтраками| Bed and breakfast'!DW13</f>
        <v>16650</v>
      </c>
      <c r="DX13" s="8">
        <f>'C завтраками| Bed and breakfast'!DX13</f>
        <v>17350</v>
      </c>
      <c r="DY13" s="8">
        <f>'C завтраками| Bed and breakfast'!DY13</f>
        <v>17350</v>
      </c>
      <c r="DZ13" s="8">
        <f>'C завтраками| Bed and breakfast'!DZ13</f>
        <v>16650</v>
      </c>
      <c r="EA13" s="8">
        <f>'C завтраками| Bed and breakfast'!EA13</f>
        <v>16650</v>
      </c>
      <c r="EB13" s="8">
        <f>'C завтраками| Bed and breakfast'!EB13</f>
        <v>16650</v>
      </c>
      <c r="EC13" s="8">
        <f>'C завтраками| Bed and breakfast'!EC13</f>
        <v>16650</v>
      </c>
      <c r="ED13" s="8">
        <f>'C завтраками| Bed and breakfast'!ED13</f>
        <v>17650</v>
      </c>
    </row>
    <row r="14" spans="1:134" s="53" customFormat="1" x14ac:dyDescent="0.2">
      <c r="A14" s="88">
        <f>A8</f>
        <v>2</v>
      </c>
      <c r="B14" s="8">
        <f>'C завтраками| Bed and breakfast'!B14</f>
        <v>19500</v>
      </c>
      <c r="C14" s="8">
        <f>'C завтраками| Bed and breakfast'!C14</f>
        <v>19500</v>
      </c>
      <c r="D14" s="8">
        <f>'C завтраками| Bed and breakfast'!D14</f>
        <v>21100</v>
      </c>
      <c r="E14" s="8">
        <f>'C завтраками| Bed and breakfast'!E14</f>
        <v>22700</v>
      </c>
      <c r="F14" s="8">
        <f>'C завтраками| Bed and breakfast'!F14</f>
        <v>25000</v>
      </c>
      <c r="G14" s="8">
        <f>'C завтраками| Bed and breakfast'!G14</f>
        <v>27300</v>
      </c>
      <c r="H14" s="8">
        <f>'C завтраками| Bed and breakfast'!H14</f>
        <v>27300</v>
      </c>
      <c r="I14" s="8">
        <f>'C завтраками| Bed and breakfast'!I14</f>
        <v>25000</v>
      </c>
      <c r="J14" s="8">
        <f>'C завтраками| Bed and breakfast'!J14</f>
        <v>27300</v>
      </c>
      <c r="K14" s="8">
        <f>'C завтраками| Bed and breakfast'!K14</f>
        <v>21100</v>
      </c>
      <c r="L14" s="8">
        <f>'C завтраками| Bed and breakfast'!L14</f>
        <v>21050</v>
      </c>
      <c r="M14" s="8">
        <f>'C завтраками| Bed and breakfast'!M14</f>
        <v>42500</v>
      </c>
      <c r="N14" s="8">
        <f>'C завтраками| Bed and breakfast'!N14</f>
        <v>57000</v>
      </c>
      <c r="O14" s="8">
        <f>'C завтраками| Bed and breakfast'!O14</f>
        <v>57000</v>
      </c>
      <c r="P14" s="8">
        <f>'C завтраками| Bed and breakfast'!P14</f>
        <v>57000</v>
      </c>
      <c r="Q14" s="8">
        <f>'C завтраками| Bed and breakfast'!Q14</f>
        <v>50000</v>
      </c>
      <c r="R14" s="8">
        <f>'C завтраками| Bed and breakfast'!R14</f>
        <v>50000</v>
      </c>
      <c r="S14" s="8">
        <f>'C завтраками| Bed and breakfast'!S14</f>
        <v>50000</v>
      </c>
      <c r="T14" s="8">
        <f>'C завтраками| Bed and breakfast'!T14</f>
        <v>50000</v>
      </c>
      <c r="U14" s="8">
        <f>'C завтраками| Bed and breakfast'!U14</f>
        <v>50000</v>
      </c>
      <c r="V14" s="8">
        <f>'C завтраками| Bed and breakfast'!V14</f>
        <v>50000</v>
      </c>
      <c r="W14" s="8">
        <f>'C завтраками| Bed and breakfast'!W14</f>
        <v>41400</v>
      </c>
      <c r="X14" s="8">
        <f>'C завтраками| Bed and breakfast'!X14</f>
        <v>24900</v>
      </c>
      <c r="Y14" s="8">
        <f>'C завтраками| Bed and breakfast'!Y14</f>
        <v>24900</v>
      </c>
      <c r="Z14" s="8">
        <f>'C завтраками| Bed and breakfast'!Z14</f>
        <v>24900</v>
      </c>
      <c r="AA14" s="8">
        <f>'C завтраками| Bed and breakfast'!AA14</f>
        <v>24900</v>
      </c>
      <c r="AB14" s="8">
        <f>'C завтраками| Bed and breakfast'!AB14</f>
        <v>24900</v>
      </c>
      <c r="AC14" s="8">
        <f>'C завтраками| Bed and breakfast'!AC14</f>
        <v>26900</v>
      </c>
      <c r="AD14" s="8">
        <f>'C завтраками| Bed and breakfast'!AD14</f>
        <v>26900</v>
      </c>
      <c r="AE14" s="8">
        <f>'C завтраками| Bed and breakfast'!AE14</f>
        <v>26900</v>
      </c>
      <c r="AF14" s="8">
        <f>'C завтраками| Bed and breakfast'!AF14</f>
        <v>26900</v>
      </c>
      <c r="AG14" s="8">
        <f>'C завтраками| Bed and breakfast'!AG14</f>
        <v>26900</v>
      </c>
      <c r="AH14" s="8">
        <f>'C завтраками| Bed and breakfast'!AH14</f>
        <v>24900</v>
      </c>
      <c r="AI14" s="8">
        <f>'C завтраками| Bed and breakfast'!AI14</f>
        <v>24900</v>
      </c>
      <c r="AJ14" s="8">
        <f>'C завтраками| Bed and breakfast'!AJ14</f>
        <v>24900</v>
      </c>
      <c r="AK14" s="8">
        <f>'C завтраками| Bed and breakfast'!AK14</f>
        <v>24900</v>
      </c>
      <c r="AL14" s="8">
        <f>'C завтраками| Bed and breakfast'!AL14</f>
        <v>24900</v>
      </c>
      <c r="AM14" s="8">
        <f>'C завтраками| Bed and breakfast'!AM14</f>
        <v>28900</v>
      </c>
      <c r="AN14" s="8">
        <f>'C завтраками| Bed and breakfast'!AN14</f>
        <v>28900</v>
      </c>
      <c r="AO14" s="8">
        <f>'C завтраками| Bed and breakfast'!AO14</f>
        <v>28900</v>
      </c>
      <c r="AP14" s="8">
        <f>'C завтраками| Bed and breakfast'!AP14</f>
        <v>28900</v>
      </c>
      <c r="AQ14" s="8">
        <f>'C завтраками| Bed and breakfast'!AQ14</f>
        <v>28900</v>
      </c>
      <c r="AR14" s="8">
        <f>'C завтраками| Bed and breakfast'!AR14</f>
        <v>30900</v>
      </c>
      <c r="AS14" s="8">
        <f>'C завтраками| Bed and breakfast'!AS14</f>
        <v>33400</v>
      </c>
      <c r="AT14" s="8">
        <f>'C завтраками| Bed and breakfast'!AT14</f>
        <v>33900</v>
      </c>
      <c r="AU14" s="8">
        <f>'C завтраками| Bed and breakfast'!AU14</f>
        <v>33900</v>
      </c>
      <c r="AV14" s="8">
        <f>'C завтраками| Bed and breakfast'!AV14</f>
        <v>33900</v>
      </c>
      <c r="AW14" s="8">
        <f>'C завтраками| Bed and breakfast'!AW14</f>
        <v>33900</v>
      </c>
      <c r="AX14" s="8">
        <f>'C завтраками| Bed and breakfast'!AX14</f>
        <v>33900</v>
      </c>
      <c r="AY14" s="8">
        <f>'C завтраками| Bed and breakfast'!AY14</f>
        <v>33900</v>
      </c>
      <c r="AZ14" s="8">
        <f>'C завтраками| Bed and breakfast'!AZ14</f>
        <v>33900</v>
      </c>
      <c r="BA14" s="8">
        <f>'C завтраками| Bed and breakfast'!BA14</f>
        <v>33900</v>
      </c>
      <c r="BB14" s="8">
        <f>'C завтраками| Bed and breakfast'!BB14</f>
        <v>33900</v>
      </c>
      <c r="BC14" s="8">
        <f>'C завтраками| Bed and breakfast'!BC14</f>
        <v>33900</v>
      </c>
      <c r="BD14" s="8">
        <f>'C завтраками| Bed and breakfast'!BD14</f>
        <v>31900</v>
      </c>
      <c r="BE14" s="8">
        <f>'C завтраками| Bed and breakfast'!BE14</f>
        <v>31900</v>
      </c>
      <c r="BF14" s="8">
        <f>'C завтраками| Bed and breakfast'!BF14</f>
        <v>33900</v>
      </c>
      <c r="BG14" s="8">
        <f>'C завтраками| Bed and breakfast'!BG14</f>
        <v>33900</v>
      </c>
      <c r="BH14" s="8">
        <f>'C завтраками| Bed and breakfast'!BH14</f>
        <v>35900</v>
      </c>
      <c r="BI14" s="8">
        <f>'C завтраками| Bed and breakfast'!BI14</f>
        <v>38400</v>
      </c>
      <c r="BJ14" s="8">
        <f>'C завтраками| Bed and breakfast'!BJ14</f>
        <v>38400</v>
      </c>
      <c r="BK14" s="8">
        <f>'C завтраками| Bed and breakfast'!BK14</f>
        <v>38400</v>
      </c>
      <c r="BL14" s="8">
        <f>'C завтраками| Bed and breakfast'!BL14</f>
        <v>38400</v>
      </c>
      <c r="BM14" s="8">
        <f>'C завтраками| Bed and breakfast'!BM14</f>
        <v>40900</v>
      </c>
      <c r="BN14" s="8">
        <f>'C завтраками| Bed and breakfast'!BN14</f>
        <v>43900</v>
      </c>
      <c r="BO14" s="8">
        <f>'C завтраками| Bed and breakfast'!BO14</f>
        <v>43900</v>
      </c>
      <c r="BP14" s="8">
        <f>'C завтраками| Bed and breakfast'!BP14</f>
        <v>40900</v>
      </c>
      <c r="BQ14" s="8">
        <f>'C завтраками| Bed and breakfast'!BQ14</f>
        <v>35900</v>
      </c>
      <c r="BR14" s="8">
        <f>'C завтраками| Bed and breakfast'!BR14</f>
        <v>35900</v>
      </c>
      <c r="BS14" s="8">
        <f>'C завтраками| Bed and breakfast'!BS14</f>
        <v>38400</v>
      </c>
      <c r="BT14" s="8">
        <f>'C завтраками| Bed and breakfast'!BT14</f>
        <v>38400</v>
      </c>
      <c r="BU14" s="8">
        <f>'C завтраками| Bed and breakfast'!BU14</f>
        <v>29900</v>
      </c>
      <c r="BV14" s="8">
        <f>'C завтраками| Bed and breakfast'!BV14</f>
        <v>30350</v>
      </c>
      <c r="BW14" s="8">
        <f>'C завтраками| Bed and breakfast'!BW14</f>
        <v>30350</v>
      </c>
      <c r="BX14" s="8">
        <f>'C завтраками| Bed and breakfast'!BX14</f>
        <v>30350</v>
      </c>
      <c r="BY14" s="8">
        <f>'C завтраками| Bed and breakfast'!BY14</f>
        <v>28850</v>
      </c>
      <c r="BZ14" s="8">
        <f>'C завтраками| Bed and breakfast'!BZ14</f>
        <v>28850</v>
      </c>
      <c r="CA14" s="8">
        <f>'C завтраками| Bed and breakfast'!CA14</f>
        <v>30350</v>
      </c>
      <c r="CB14" s="8">
        <f>'C завтраками| Bed and breakfast'!CB14</f>
        <v>30350</v>
      </c>
      <c r="CC14" s="8">
        <f>'C завтраками| Bed and breakfast'!CC14</f>
        <v>30350</v>
      </c>
      <c r="CD14" s="8">
        <f>'C завтраками| Bed and breakfast'!CD14</f>
        <v>28850</v>
      </c>
      <c r="CE14" s="8">
        <f>'C завтраками| Bed and breakfast'!CE14</f>
        <v>28850</v>
      </c>
      <c r="CF14" s="8">
        <f>'C завтраками| Bed and breakfast'!CF14</f>
        <v>28850</v>
      </c>
      <c r="CG14" s="8">
        <f>'C завтраками| Bed and breakfast'!CG14</f>
        <v>28850</v>
      </c>
      <c r="CH14" s="8">
        <f>'C завтраками| Bed and breakfast'!CH14</f>
        <v>28850</v>
      </c>
      <c r="CI14" s="8">
        <f>'C завтраками| Bed and breakfast'!CI14</f>
        <v>28850</v>
      </c>
      <c r="CJ14" s="8">
        <f>'C завтраками| Bed and breakfast'!CJ14</f>
        <v>28850</v>
      </c>
      <c r="CK14" s="8">
        <f>'C завтраками| Bed and breakfast'!CK14</f>
        <v>28850</v>
      </c>
      <c r="CL14" s="8">
        <f>'C завтраками| Bed and breakfast'!CL14</f>
        <v>28850</v>
      </c>
      <c r="CM14" s="8">
        <f>'C завтраками| Bed and breakfast'!CM14</f>
        <v>28850</v>
      </c>
      <c r="CN14" s="8">
        <f>'C завтраками| Bed and breakfast'!CN14</f>
        <v>28850</v>
      </c>
      <c r="CO14" s="8">
        <f>'C завтраками| Bed and breakfast'!CO14</f>
        <v>28850</v>
      </c>
      <c r="CP14" s="8">
        <f>'C завтраками| Bed and breakfast'!CP14</f>
        <v>28850</v>
      </c>
      <c r="CQ14" s="8">
        <f>'C завтраками| Bed and breakfast'!CQ14</f>
        <v>28850</v>
      </c>
      <c r="CR14" s="8">
        <f>'C завтраками| Bed and breakfast'!CR14</f>
        <v>28850</v>
      </c>
      <c r="CS14" s="8">
        <f>'C завтраками| Bed and breakfast'!CS14</f>
        <v>28850</v>
      </c>
      <c r="CT14" s="8">
        <f>'C завтраками| Bed and breakfast'!CT14</f>
        <v>28850</v>
      </c>
      <c r="CU14" s="8">
        <f>'C завтраками| Bed and breakfast'!CU14</f>
        <v>28850</v>
      </c>
      <c r="CV14" s="8">
        <f>'C завтраками| Bed and breakfast'!CV14</f>
        <v>28850</v>
      </c>
      <c r="CW14" s="8">
        <f>'C завтраками| Bed and breakfast'!CW14</f>
        <v>28850</v>
      </c>
      <c r="CX14" s="8">
        <f>'C завтраками| Bed and breakfast'!CX14</f>
        <v>28850</v>
      </c>
      <c r="CY14" s="8">
        <f>'C завтраками| Bed and breakfast'!CY14</f>
        <v>28850</v>
      </c>
      <c r="CZ14" s="8">
        <f>'C завтраками| Bed and breakfast'!CZ14</f>
        <v>28850</v>
      </c>
      <c r="DA14" s="8">
        <f>'C завтраками| Bed and breakfast'!DA14</f>
        <v>19500</v>
      </c>
      <c r="DB14" s="8">
        <f>'C завтраками| Bed and breakfast'!DB14</f>
        <v>19500</v>
      </c>
      <c r="DC14" s="8">
        <f>'C завтраками| Bed and breakfast'!DC14</f>
        <v>20000</v>
      </c>
      <c r="DD14" s="8">
        <f>'C завтраками| Bed and breakfast'!DD14</f>
        <v>20000</v>
      </c>
      <c r="DE14" s="8">
        <f>'C завтраками| Bed and breakfast'!DE14</f>
        <v>19500</v>
      </c>
      <c r="DF14" s="8">
        <f>'C завтраками| Bed and breakfast'!DF14</f>
        <v>19500</v>
      </c>
      <c r="DG14" s="8">
        <f>'C завтраками| Bed and breakfast'!DG14</f>
        <v>19500</v>
      </c>
      <c r="DH14" s="8">
        <f>'C завтраками| Bed and breakfast'!DH14</f>
        <v>19500</v>
      </c>
      <c r="DI14" s="8">
        <f>'C завтраками| Bed and breakfast'!DI14</f>
        <v>19500</v>
      </c>
      <c r="DJ14" s="8">
        <f>'C завтраками| Bed and breakfast'!DJ14</f>
        <v>20000</v>
      </c>
      <c r="DK14" s="8">
        <f>'C завтраками| Bed and breakfast'!DK14</f>
        <v>20000</v>
      </c>
      <c r="DL14" s="8">
        <f>'C завтраками| Bed and breakfast'!DL14</f>
        <v>19500</v>
      </c>
      <c r="DM14" s="8">
        <f>'C завтраками| Bed and breakfast'!DM14</f>
        <v>19500</v>
      </c>
      <c r="DN14" s="8">
        <f>'C завтраками| Bed and breakfast'!DN14</f>
        <v>19500</v>
      </c>
      <c r="DO14" s="8">
        <f>'C завтраками| Bed and breakfast'!DO14</f>
        <v>18500</v>
      </c>
      <c r="DP14" s="8">
        <f>'C завтраками| Bed and breakfast'!DP14</f>
        <v>18500</v>
      </c>
      <c r="DQ14" s="8">
        <f>'C завтраками| Bed and breakfast'!DQ14</f>
        <v>19200</v>
      </c>
      <c r="DR14" s="8">
        <f>'C завтраками| Bed and breakfast'!DR14</f>
        <v>19200</v>
      </c>
      <c r="DS14" s="8">
        <f>'C завтраками| Bed and breakfast'!DS14</f>
        <v>18500</v>
      </c>
      <c r="DT14" s="8">
        <f>'C завтраками| Bed and breakfast'!DT14</f>
        <v>18500</v>
      </c>
      <c r="DU14" s="8">
        <f>'C завтраками| Bed and breakfast'!DU14</f>
        <v>18500</v>
      </c>
      <c r="DV14" s="8">
        <f>'C завтраками| Bed and breakfast'!DV14</f>
        <v>18500</v>
      </c>
      <c r="DW14" s="8">
        <f>'C завтраками| Bed and breakfast'!DW14</f>
        <v>18500</v>
      </c>
      <c r="DX14" s="8">
        <f>'C завтраками| Bed and breakfast'!DX14</f>
        <v>19200</v>
      </c>
      <c r="DY14" s="8">
        <f>'C завтраками| Bed and breakfast'!DY14</f>
        <v>19200</v>
      </c>
      <c r="DZ14" s="8">
        <f>'C завтраками| Bed and breakfast'!DZ14</f>
        <v>18500</v>
      </c>
      <c r="EA14" s="8">
        <f>'C завтраками| Bed and breakfast'!EA14</f>
        <v>18500</v>
      </c>
      <c r="EB14" s="8">
        <f>'C завтраками| Bed and breakfast'!EB14</f>
        <v>18500</v>
      </c>
      <c r="EC14" s="8">
        <f>'C завтраками| Bed and breakfast'!EC14</f>
        <v>18500</v>
      </c>
      <c r="ED14" s="8">
        <f>'C завтраками| Bed and breakfast'!ED14</f>
        <v>19500</v>
      </c>
    </row>
    <row r="15" spans="1:134" s="53" customFormat="1" x14ac:dyDescent="0.2">
      <c r="A15" s="42" t="s">
        <v>85</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row>
    <row r="16" spans="1:134" s="53" customFormat="1" x14ac:dyDescent="0.2">
      <c r="A16" s="88">
        <f>A7</f>
        <v>1</v>
      </c>
      <c r="B16" s="8">
        <f>'C завтраками| Bed and breakfast'!B16</f>
        <v>19500</v>
      </c>
      <c r="C16" s="8">
        <f>'C завтраками| Bed and breakfast'!C16</f>
        <v>19500</v>
      </c>
      <c r="D16" s="8">
        <f>'C завтраками| Bed and breakfast'!D16</f>
        <v>21100</v>
      </c>
      <c r="E16" s="8">
        <f>'C завтраками| Bed and breakfast'!E16</f>
        <v>22700</v>
      </c>
      <c r="F16" s="8">
        <f>'C завтраками| Bed and breakfast'!F16</f>
        <v>25000</v>
      </c>
      <c r="G16" s="8">
        <f>'C завтраками| Bed and breakfast'!G16</f>
        <v>27300</v>
      </c>
      <c r="H16" s="8">
        <f>'C завтраками| Bed and breakfast'!H16</f>
        <v>27300</v>
      </c>
      <c r="I16" s="8">
        <f>'C завтраками| Bed and breakfast'!I16</f>
        <v>25000</v>
      </c>
      <c r="J16" s="8">
        <f>'C завтраками| Bed and breakfast'!J16</f>
        <v>27300</v>
      </c>
      <c r="K16" s="8">
        <f>'C завтраками| Bed and breakfast'!K16</f>
        <v>21100</v>
      </c>
      <c r="L16" s="8">
        <f>'C завтраками| Bed and breakfast'!L16</f>
        <v>20800</v>
      </c>
      <c r="M16" s="8">
        <f>'C завтраками| Bed and breakfast'!M16</f>
        <v>42250</v>
      </c>
      <c r="N16" s="8">
        <f>'C завтраками| Bed and breakfast'!N16</f>
        <v>56750</v>
      </c>
      <c r="O16" s="8">
        <f>'C завтраками| Bed and breakfast'!O16</f>
        <v>56750</v>
      </c>
      <c r="P16" s="8">
        <f>'C завтраками| Bed and breakfast'!P16</f>
        <v>56750</v>
      </c>
      <c r="Q16" s="8">
        <f>'C завтраками| Bed and breakfast'!Q16</f>
        <v>49750</v>
      </c>
      <c r="R16" s="8">
        <f>'C завтраками| Bed and breakfast'!R16</f>
        <v>49750</v>
      </c>
      <c r="S16" s="8">
        <f>'C завтраками| Bed and breakfast'!S16</f>
        <v>49750</v>
      </c>
      <c r="T16" s="8">
        <f>'C завтраками| Bed and breakfast'!T16</f>
        <v>49750</v>
      </c>
      <c r="U16" s="8">
        <f>'C завтраками| Bed and breakfast'!U16</f>
        <v>49750</v>
      </c>
      <c r="V16" s="8">
        <f>'C завтраками| Bed and breakfast'!V16</f>
        <v>49750</v>
      </c>
      <c r="W16" s="8">
        <f>'C завтраками| Bed and breakfast'!W16</f>
        <v>40950</v>
      </c>
      <c r="X16" s="8">
        <f>'C завтраками| Bed and breakfast'!X16</f>
        <v>24450</v>
      </c>
      <c r="Y16" s="8">
        <f>'C завтраками| Bed and breakfast'!Y16</f>
        <v>24450</v>
      </c>
      <c r="Z16" s="8">
        <f>'C завтраками| Bed and breakfast'!Z16</f>
        <v>24450</v>
      </c>
      <c r="AA16" s="8">
        <f>'C завтраками| Bed and breakfast'!AA16</f>
        <v>24450</v>
      </c>
      <c r="AB16" s="8">
        <f>'C завтраками| Bed and breakfast'!AB16</f>
        <v>24450</v>
      </c>
      <c r="AC16" s="8">
        <f>'C завтраками| Bed and breakfast'!AC16</f>
        <v>26450</v>
      </c>
      <c r="AD16" s="8">
        <f>'C завтраками| Bed and breakfast'!AD16</f>
        <v>26450</v>
      </c>
      <c r="AE16" s="8">
        <f>'C завтраками| Bed and breakfast'!AE16</f>
        <v>26450</v>
      </c>
      <c r="AF16" s="8">
        <f>'C завтраками| Bed and breakfast'!AF16</f>
        <v>26450</v>
      </c>
      <c r="AG16" s="8">
        <f>'C завтраками| Bed and breakfast'!AG16</f>
        <v>26450</v>
      </c>
      <c r="AH16" s="8">
        <f>'C завтраками| Bed and breakfast'!AH16</f>
        <v>24450</v>
      </c>
      <c r="AI16" s="8">
        <f>'C завтраками| Bed and breakfast'!AI16</f>
        <v>24450</v>
      </c>
      <c r="AJ16" s="8">
        <f>'C завтраками| Bed and breakfast'!AJ16</f>
        <v>24450</v>
      </c>
      <c r="AK16" s="8">
        <f>'C завтраками| Bed and breakfast'!AK16</f>
        <v>24450</v>
      </c>
      <c r="AL16" s="8">
        <f>'C завтраками| Bed and breakfast'!AL16</f>
        <v>24450</v>
      </c>
      <c r="AM16" s="8">
        <f>'C завтраками| Bed and breakfast'!AM16</f>
        <v>28450</v>
      </c>
      <c r="AN16" s="8">
        <f>'C завтраками| Bed and breakfast'!AN16</f>
        <v>28450</v>
      </c>
      <c r="AO16" s="8">
        <f>'C завтраками| Bed and breakfast'!AO16</f>
        <v>28450</v>
      </c>
      <c r="AP16" s="8">
        <f>'C завтраками| Bed and breakfast'!AP16</f>
        <v>28450</v>
      </c>
      <c r="AQ16" s="8">
        <f>'C завтраками| Bed and breakfast'!AQ16</f>
        <v>28450</v>
      </c>
      <c r="AR16" s="8">
        <f>'C завтраками| Bed and breakfast'!AR16</f>
        <v>30450</v>
      </c>
      <c r="AS16" s="8">
        <f>'C завтраками| Bed and breakfast'!AS16</f>
        <v>32950</v>
      </c>
      <c r="AT16" s="8">
        <f>'C завтраками| Bed and breakfast'!AT16</f>
        <v>33650</v>
      </c>
      <c r="AU16" s="8">
        <f>'C завтраками| Bed and breakfast'!AU16</f>
        <v>33650</v>
      </c>
      <c r="AV16" s="8">
        <f>'C завтраками| Bed and breakfast'!AV16</f>
        <v>33650</v>
      </c>
      <c r="AW16" s="8">
        <f>'C завтраками| Bed and breakfast'!AW16</f>
        <v>33650</v>
      </c>
      <c r="AX16" s="8">
        <f>'C завтраками| Bed and breakfast'!AX16</f>
        <v>33650</v>
      </c>
      <c r="AY16" s="8">
        <f>'C завтраками| Bed and breakfast'!AY16</f>
        <v>33650</v>
      </c>
      <c r="AZ16" s="8">
        <f>'C завтраками| Bed and breakfast'!AZ16</f>
        <v>33650</v>
      </c>
      <c r="BA16" s="8">
        <f>'C завтраками| Bed and breakfast'!BA16</f>
        <v>33650</v>
      </c>
      <c r="BB16" s="8">
        <f>'C завтраками| Bed and breakfast'!BB16</f>
        <v>33650</v>
      </c>
      <c r="BC16" s="8">
        <f>'C завтраками| Bed and breakfast'!BC16</f>
        <v>33650</v>
      </c>
      <c r="BD16" s="8">
        <f>'C завтраками| Bed and breakfast'!BD16</f>
        <v>31650</v>
      </c>
      <c r="BE16" s="8">
        <f>'C завтраками| Bed and breakfast'!BE16</f>
        <v>31650</v>
      </c>
      <c r="BF16" s="8">
        <f>'C завтраками| Bed and breakfast'!BF16</f>
        <v>33650</v>
      </c>
      <c r="BG16" s="8">
        <f>'C завтраками| Bed and breakfast'!BG16</f>
        <v>33650</v>
      </c>
      <c r="BH16" s="8">
        <f>'C завтраками| Bed and breakfast'!BH16</f>
        <v>35650</v>
      </c>
      <c r="BI16" s="8">
        <f>'C завтраками| Bed and breakfast'!BI16</f>
        <v>38150</v>
      </c>
      <c r="BJ16" s="8">
        <f>'C завтраками| Bed and breakfast'!BJ16</f>
        <v>38150</v>
      </c>
      <c r="BK16" s="8">
        <f>'C завтраками| Bed and breakfast'!BK16</f>
        <v>38150</v>
      </c>
      <c r="BL16" s="8">
        <f>'C завтраками| Bed and breakfast'!BL16</f>
        <v>38150</v>
      </c>
      <c r="BM16" s="8">
        <f>'C завтраками| Bed and breakfast'!BM16</f>
        <v>40650</v>
      </c>
      <c r="BN16" s="8">
        <f>'C завтраками| Bed and breakfast'!BN16</f>
        <v>43650</v>
      </c>
      <c r="BO16" s="8">
        <f>'C завтраками| Bed and breakfast'!BO16</f>
        <v>43650</v>
      </c>
      <c r="BP16" s="8">
        <f>'C завтраками| Bed and breakfast'!BP16</f>
        <v>40650</v>
      </c>
      <c r="BQ16" s="8">
        <f>'C завтраками| Bed and breakfast'!BQ16</f>
        <v>35650</v>
      </c>
      <c r="BR16" s="8">
        <f>'C завтраками| Bed and breakfast'!BR16</f>
        <v>35650</v>
      </c>
      <c r="BS16" s="8">
        <f>'C завтраками| Bed and breakfast'!BS16</f>
        <v>38150</v>
      </c>
      <c r="BT16" s="8">
        <f>'C завтраками| Bed and breakfast'!BT16</f>
        <v>38150</v>
      </c>
      <c r="BU16" s="8">
        <f>'C завтраками| Bed and breakfast'!BU16</f>
        <v>29650</v>
      </c>
      <c r="BV16" s="8">
        <f>'C завтраками| Bed and breakfast'!BV16</f>
        <v>30100</v>
      </c>
      <c r="BW16" s="8">
        <f>'C завтраками| Bed and breakfast'!BW16</f>
        <v>30100</v>
      </c>
      <c r="BX16" s="8">
        <f>'C завтраками| Bed and breakfast'!BX16</f>
        <v>30100</v>
      </c>
      <c r="BY16" s="8">
        <f>'C завтраками| Bed and breakfast'!BY16</f>
        <v>28600</v>
      </c>
      <c r="BZ16" s="8">
        <f>'C завтраками| Bed and breakfast'!BZ16</f>
        <v>28600</v>
      </c>
      <c r="CA16" s="8">
        <f>'C завтраками| Bed and breakfast'!CA16</f>
        <v>30100</v>
      </c>
      <c r="CB16" s="8">
        <f>'C завтраками| Bed and breakfast'!CB16</f>
        <v>30100</v>
      </c>
      <c r="CC16" s="8">
        <f>'C завтраками| Bed and breakfast'!CC16</f>
        <v>30100</v>
      </c>
      <c r="CD16" s="8">
        <f>'C завтраками| Bed and breakfast'!CD16</f>
        <v>28400</v>
      </c>
      <c r="CE16" s="8">
        <f>'C завтраками| Bed and breakfast'!CE16</f>
        <v>28400</v>
      </c>
      <c r="CF16" s="8">
        <f>'C завтраками| Bed and breakfast'!CF16</f>
        <v>28400</v>
      </c>
      <c r="CG16" s="8">
        <f>'C завтраками| Bed and breakfast'!CG16</f>
        <v>28400</v>
      </c>
      <c r="CH16" s="8">
        <f>'C завтраками| Bed and breakfast'!CH16</f>
        <v>28400</v>
      </c>
      <c r="CI16" s="8">
        <f>'C завтраками| Bed and breakfast'!CI16</f>
        <v>28400</v>
      </c>
      <c r="CJ16" s="8">
        <f>'C завтраками| Bed and breakfast'!CJ16</f>
        <v>28400</v>
      </c>
      <c r="CK16" s="8">
        <f>'C завтраками| Bed and breakfast'!CK16</f>
        <v>28400</v>
      </c>
      <c r="CL16" s="8">
        <f>'C завтраками| Bed and breakfast'!CL16</f>
        <v>28400</v>
      </c>
      <c r="CM16" s="8">
        <f>'C завтраками| Bed and breakfast'!CM16</f>
        <v>28400</v>
      </c>
      <c r="CN16" s="8">
        <f>'C завтраками| Bed and breakfast'!CN16</f>
        <v>28400</v>
      </c>
      <c r="CO16" s="8">
        <f>'C завтраками| Bed and breakfast'!CO16</f>
        <v>28400</v>
      </c>
      <c r="CP16" s="8">
        <f>'C завтраками| Bed and breakfast'!CP16</f>
        <v>28400</v>
      </c>
      <c r="CQ16" s="8">
        <f>'C завтраками| Bed and breakfast'!CQ16</f>
        <v>28400</v>
      </c>
      <c r="CR16" s="8">
        <f>'C завтраками| Bed and breakfast'!CR16</f>
        <v>28400</v>
      </c>
      <c r="CS16" s="8">
        <f>'C завтраками| Bed and breakfast'!CS16</f>
        <v>28400</v>
      </c>
      <c r="CT16" s="8">
        <f>'C завтраками| Bed and breakfast'!CT16</f>
        <v>28400</v>
      </c>
      <c r="CU16" s="8">
        <f>'C завтраками| Bed and breakfast'!CU16</f>
        <v>28400</v>
      </c>
      <c r="CV16" s="8">
        <f>'C завтраками| Bed and breakfast'!CV16</f>
        <v>28400</v>
      </c>
      <c r="CW16" s="8">
        <f>'C завтраками| Bed and breakfast'!CW16</f>
        <v>28400</v>
      </c>
      <c r="CX16" s="8">
        <f>'C завтраками| Bed and breakfast'!CX16</f>
        <v>28400</v>
      </c>
      <c r="CY16" s="8">
        <f>'C завтраками| Bed and breakfast'!CY16</f>
        <v>28400</v>
      </c>
      <c r="CZ16" s="8">
        <f>'C завтраками| Bed and breakfast'!CZ16</f>
        <v>28400</v>
      </c>
      <c r="DA16" s="8">
        <f>'C завтраками| Bed and breakfast'!DA16</f>
        <v>19150</v>
      </c>
      <c r="DB16" s="8">
        <f>'C завтраками| Bed and breakfast'!DB16</f>
        <v>19150</v>
      </c>
      <c r="DC16" s="8">
        <f>'C завтраками| Bed and breakfast'!DC16</f>
        <v>19650</v>
      </c>
      <c r="DD16" s="8">
        <f>'C завтраками| Bed and breakfast'!DD16</f>
        <v>19650</v>
      </c>
      <c r="DE16" s="8">
        <f>'C завтраками| Bed and breakfast'!DE16</f>
        <v>19150</v>
      </c>
      <c r="DF16" s="8">
        <f>'C завтраками| Bed and breakfast'!DF16</f>
        <v>19150</v>
      </c>
      <c r="DG16" s="8">
        <f>'C завтраками| Bed and breakfast'!DG16</f>
        <v>19150</v>
      </c>
      <c r="DH16" s="8">
        <f>'C завтраками| Bed and breakfast'!DH16</f>
        <v>19150</v>
      </c>
      <c r="DI16" s="8">
        <f>'C завтраками| Bed and breakfast'!DI16</f>
        <v>19150</v>
      </c>
      <c r="DJ16" s="8">
        <f>'C завтраками| Bed and breakfast'!DJ16</f>
        <v>19650</v>
      </c>
      <c r="DK16" s="8">
        <f>'C завтраками| Bed and breakfast'!DK16</f>
        <v>19650</v>
      </c>
      <c r="DL16" s="8">
        <f>'C завтраками| Bed and breakfast'!DL16</f>
        <v>19150</v>
      </c>
      <c r="DM16" s="8">
        <f>'C завтраками| Bed and breakfast'!DM16</f>
        <v>19150</v>
      </c>
      <c r="DN16" s="8">
        <f>'C завтраками| Bed and breakfast'!DN16</f>
        <v>19150</v>
      </c>
      <c r="DO16" s="8">
        <f>'C завтраками| Bed and breakfast'!DO16</f>
        <v>18150</v>
      </c>
      <c r="DP16" s="8">
        <f>'C завтраками| Bed and breakfast'!DP16</f>
        <v>18150</v>
      </c>
      <c r="DQ16" s="8">
        <f>'C завтраками| Bed and breakfast'!DQ16</f>
        <v>18850</v>
      </c>
      <c r="DR16" s="8">
        <f>'C завтраками| Bed and breakfast'!DR16</f>
        <v>18850</v>
      </c>
      <c r="DS16" s="8">
        <f>'C завтраками| Bed and breakfast'!DS16</f>
        <v>18150</v>
      </c>
      <c r="DT16" s="8">
        <f>'C завтраками| Bed and breakfast'!DT16</f>
        <v>18150</v>
      </c>
      <c r="DU16" s="8">
        <f>'C завтраками| Bed and breakfast'!DU16</f>
        <v>18150</v>
      </c>
      <c r="DV16" s="8">
        <f>'C завтраками| Bed and breakfast'!DV16</f>
        <v>18150</v>
      </c>
      <c r="DW16" s="8">
        <f>'C завтраками| Bed and breakfast'!DW16</f>
        <v>18150</v>
      </c>
      <c r="DX16" s="8">
        <f>'C завтраками| Bed and breakfast'!DX16</f>
        <v>18850</v>
      </c>
      <c r="DY16" s="8">
        <f>'C завтраками| Bed and breakfast'!DY16</f>
        <v>18850</v>
      </c>
      <c r="DZ16" s="8">
        <f>'C завтраками| Bed and breakfast'!DZ16</f>
        <v>18150</v>
      </c>
      <c r="EA16" s="8">
        <f>'C завтраками| Bed and breakfast'!EA16</f>
        <v>18150</v>
      </c>
      <c r="EB16" s="8">
        <f>'C завтраками| Bed and breakfast'!EB16</f>
        <v>18150</v>
      </c>
      <c r="EC16" s="8">
        <f>'C завтраками| Bed and breakfast'!EC16</f>
        <v>18150</v>
      </c>
      <c r="ED16" s="8">
        <f>'C завтраками| Bed and breakfast'!ED16</f>
        <v>19150</v>
      </c>
    </row>
    <row r="17" spans="1:134" s="53" customFormat="1" x14ac:dyDescent="0.2">
      <c r="A17" s="88">
        <f>A8</f>
        <v>2</v>
      </c>
      <c r="B17" s="8">
        <f>'C завтраками| Bed and breakfast'!B17</f>
        <v>21200</v>
      </c>
      <c r="C17" s="8">
        <f>'C завтраками| Bed and breakfast'!C17</f>
        <v>21200</v>
      </c>
      <c r="D17" s="8">
        <f>'C завтраками| Bed and breakfast'!D17</f>
        <v>22800</v>
      </c>
      <c r="E17" s="8">
        <f>'C завтраками| Bed and breakfast'!E17</f>
        <v>24400</v>
      </c>
      <c r="F17" s="8">
        <f>'C завтраками| Bed and breakfast'!F17</f>
        <v>26700</v>
      </c>
      <c r="G17" s="8">
        <f>'C завтраками| Bed and breakfast'!G17</f>
        <v>29000</v>
      </c>
      <c r="H17" s="8">
        <f>'C завтраками| Bed and breakfast'!H17</f>
        <v>29000</v>
      </c>
      <c r="I17" s="8">
        <f>'C завтраками| Bed and breakfast'!I17</f>
        <v>26700</v>
      </c>
      <c r="J17" s="8">
        <f>'C завтраками| Bed and breakfast'!J17</f>
        <v>29000</v>
      </c>
      <c r="K17" s="8">
        <f>'C завтраками| Bed and breakfast'!K17</f>
        <v>22800</v>
      </c>
      <c r="L17" s="8">
        <f>'C завтраками| Bed and breakfast'!L17</f>
        <v>23050</v>
      </c>
      <c r="M17" s="8">
        <f>'C завтраками| Bed and breakfast'!M17</f>
        <v>44500</v>
      </c>
      <c r="N17" s="8">
        <f>'C завтраками| Bed and breakfast'!N17</f>
        <v>59000</v>
      </c>
      <c r="O17" s="8">
        <f>'C завтраками| Bed and breakfast'!O17</f>
        <v>59000</v>
      </c>
      <c r="P17" s="8">
        <f>'C завтраками| Bed and breakfast'!P17</f>
        <v>59000</v>
      </c>
      <c r="Q17" s="8">
        <f>'C завтраками| Bed and breakfast'!Q17</f>
        <v>52000</v>
      </c>
      <c r="R17" s="8">
        <f>'C завтраками| Bed and breakfast'!R17</f>
        <v>52000</v>
      </c>
      <c r="S17" s="8">
        <f>'C завтраками| Bed and breakfast'!S17</f>
        <v>52000</v>
      </c>
      <c r="T17" s="8">
        <f>'C завтраками| Bed and breakfast'!T17</f>
        <v>52000</v>
      </c>
      <c r="U17" s="8">
        <f>'C завтраками| Bed and breakfast'!U17</f>
        <v>52000</v>
      </c>
      <c r="V17" s="8">
        <f>'C завтраками| Bed and breakfast'!V17</f>
        <v>52000</v>
      </c>
      <c r="W17" s="8">
        <f>'C завтраками| Bed and breakfast'!W17</f>
        <v>42900</v>
      </c>
      <c r="X17" s="8">
        <f>'C завтраками| Bed and breakfast'!X17</f>
        <v>26400</v>
      </c>
      <c r="Y17" s="8">
        <f>'C завтраками| Bed and breakfast'!Y17</f>
        <v>26400</v>
      </c>
      <c r="Z17" s="8">
        <f>'C завтраками| Bed and breakfast'!Z17</f>
        <v>26400</v>
      </c>
      <c r="AA17" s="8">
        <f>'C завтраками| Bed and breakfast'!AA17</f>
        <v>26400</v>
      </c>
      <c r="AB17" s="8">
        <f>'C завтраками| Bed and breakfast'!AB17</f>
        <v>26400</v>
      </c>
      <c r="AC17" s="8">
        <f>'C завтраками| Bed and breakfast'!AC17</f>
        <v>28400</v>
      </c>
      <c r="AD17" s="8">
        <f>'C завтраками| Bed and breakfast'!AD17</f>
        <v>28400</v>
      </c>
      <c r="AE17" s="8">
        <f>'C завтраками| Bed and breakfast'!AE17</f>
        <v>28400</v>
      </c>
      <c r="AF17" s="8">
        <f>'C завтраками| Bed and breakfast'!AF17</f>
        <v>28400</v>
      </c>
      <c r="AG17" s="8">
        <f>'C завтраками| Bed and breakfast'!AG17</f>
        <v>28400</v>
      </c>
      <c r="AH17" s="8">
        <f>'C завтраками| Bed and breakfast'!AH17</f>
        <v>26400</v>
      </c>
      <c r="AI17" s="8">
        <f>'C завтраками| Bed and breakfast'!AI17</f>
        <v>26400</v>
      </c>
      <c r="AJ17" s="8">
        <f>'C завтраками| Bed and breakfast'!AJ17</f>
        <v>26400</v>
      </c>
      <c r="AK17" s="8">
        <f>'C завтраками| Bed and breakfast'!AK17</f>
        <v>26400</v>
      </c>
      <c r="AL17" s="8">
        <f>'C завтраками| Bed and breakfast'!AL17</f>
        <v>26400</v>
      </c>
      <c r="AM17" s="8">
        <f>'C завтраками| Bed and breakfast'!AM17</f>
        <v>30400</v>
      </c>
      <c r="AN17" s="8">
        <f>'C завтраками| Bed and breakfast'!AN17</f>
        <v>30400</v>
      </c>
      <c r="AO17" s="8">
        <f>'C завтраками| Bed and breakfast'!AO17</f>
        <v>30400</v>
      </c>
      <c r="AP17" s="8">
        <f>'C завтраками| Bed and breakfast'!AP17</f>
        <v>30400</v>
      </c>
      <c r="AQ17" s="8">
        <f>'C завтраками| Bed and breakfast'!AQ17</f>
        <v>30400</v>
      </c>
      <c r="AR17" s="8">
        <f>'C завтраками| Bed and breakfast'!AR17</f>
        <v>32400</v>
      </c>
      <c r="AS17" s="8">
        <f>'C завтраками| Bed and breakfast'!AS17</f>
        <v>34900</v>
      </c>
      <c r="AT17" s="8">
        <f>'C завтраками| Bed and breakfast'!AT17</f>
        <v>35600</v>
      </c>
      <c r="AU17" s="8">
        <f>'C завтраками| Bed and breakfast'!AU17</f>
        <v>35600</v>
      </c>
      <c r="AV17" s="8">
        <f>'C завтраками| Bed and breakfast'!AV17</f>
        <v>35600</v>
      </c>
      <c r="AW17" s="8">
        <f>'C завтраками| Bed and breakfast'!AW17</f>
        <v>35600</v>
      </c>
      <c r="AX17" s="8">
        <f>'C завтраками| Bed and breakfast'!AX17</f>
        <v>35600</v>
      </c>
      <c r="AY17" s="8">
        <f>'C завтраками| Bed and breakfast'!AY17</f>
        <v>35600</v>
      </c>
      <c r="AZ17" s="8">
        <f>'C завтраками| Bed and breakfast'!AZ17</f>
        <v>35600</v>
      </c>
      <c r="BA17" s="8">
        <f>'C завтраками| Bed and breakfast'!BA17</f>
        <v>35600</v>
      </c>
      <c r="BB17" s="8">
        <f>'C завтраками| Bed and breakfast'!BB17</f>
        <v>35600</v>
      </c>
      <c r="BC17" s="8">
        <f>'C завтраками| Bed and breakfast'!BC17</f>
        <v>35600</v>
      </c>
      <c r="BD17" s="8">
        <f>'C завтраками| Bed and breakfast'!BD17</f>
        <v>33600</v>
      </c>
      <c r="BE17" s="8">
        <f>'C завтраками| Bed and breakfast'!BE17</f>
        <v>33600</v>
      </c>
      <c r="BF17" s="8">
        <f>'C завтраками| Bed and breakfast'!BF17</f>
        <v>35600</v>
      </c>
      <c r="BG17" s="8">
        <f>'C завтраками| Bed and breakfast'!BG17</f>
        <v>35600</v>
      </c>
      <c r="BH17" s="8">
        <f>'C завтраками| Bed and breakfast'!BH17</f>
        <v>37600</v>
      </c>
      <c r="BI17" s="8">
        <f>'C завтраками| Bed and breakfast'!BI17</f>
        <v>40100</v>
      </c>
      <c r="BJ17" s="8">
        <f>'C завтраками| Bed and breakfast'!BJ17</f>
        <v>40100</v>
      </c>
      <c r="BK17" s="8">
        <f>'C завтраками| Bed and breakfast'!BK17</f>
        <v>40100</v>
      </c>
      <c r="BL17" s="8">
        <f>'C завтраками| Bed and breakfast'!BL17</f>
        <v>40100</v>
      </c>
      <c r="BM17" s="8">
        <f>'C завтраками| Bed and breakfast'!BM17</f>
        <v>42600</v>
      </c>
      <c r="BN17" s="8">
        <f>'C завтраками| Bed and breakfast'!BN17</f>
        <v>45600</v>
      </c>
      <c r="BO17" s="8">
        <f>'C завтраками| Bed and breakfast'!BO17</f>
        <v>45600</v>
      </c>
      <c r="BP17" s="8">
        <f>'C завтраками| Bed and breakfast'!BP17</f>
        <v>42600</v>
      </c>
      <c r="BQ17" s="8">
        <f>'C завтраками| Bed and breakfast'!BQ17</f>
        <v>37600</v>
      </c>
      <c r="BR17" s="8">
        <f>'C завтраками| Bed and breakfast'!BR17</f>
        <v>37600</v>
      </c>
      <c r="BS17" s="8">
        <f>'C завтраками| Bed and breakfast'!BS17</f>
        <v>40100</v>
      </c>
      <c r="BT17" s="8">
        <f>'C завтраками| Bed and breakfast'!BT17</f>
        <v>40100</v>
      </c>
      <c r="BU17" s="8">
        <f>'C завтраками| Bed and breakfast'!BU17</f>
        <v>31600</v>
      </c>
      <c r="BV17" s="8">
        <f>'C завтраками| Bed and breakfast'!BV17</f>
        <v>32050</v>
      </c>
      <c r="BW17" s="8">
        <f>'C завтраками| Bed and breakfast'!BW17</f>
        <v>32050</v>
      </c>
      <c r="BX17" s="8">
        <f>'C завтраками| Bed and breakfast'!BX17</f>
        <v>32050</v>
      </c>
      <c r="BY17" s="8">
        <f>'C завтраками| Bed and breakfast'!BY17</f>
        <v>30550</v>
      </c>
      <c r="BZ17" s="8">
        <f>'C завтраками| Bed and breakfast'!BZ17</f>
        <v>30550</v>
      </c>
      <c r="CA17" s="8">
        <f>'C завтраками| Bed and breakfast'!CA17</f>
        <v>32050</v>
      </c>
      <c r="CB17" s="8">
        <f>'C завтраками| Bed and breakfast'!CB17</f>
        <v>32050</v>
      </c>
      <c r="CC17" s="8">
        <f>'C завтраками| Bed and breakfast'!CC17</f>
        <v>32050</v>
      </c>
      <c r="CD17" s="8">
        <f>'C завтраками| Bed and breakfast'!CD17</f>
        <v>30350</v>
      </c>
      <c r="CE17" s="8">
        <f>'C завтраками| Bed and breakfast'!CE17</f>
        <v>30350</v>
      </c>
      <c r="CF17" s="8">
        <f>'C завтраками| Bed and breakfast'!CF17</f>
        <v>30350</v>
      </c>
      <c r="CG17" s="8">
        <f>'C завтраками| Bed and breakfast'!CG17</f>
        <v>30350</v>
      </c>
      <c r="CH17" s="8">
        <f>'C завтраками| Bed and breakfast'!CH17</f>
        <v>30350</v>
      </c>
      <c r="CI17" s="8">
        <f>'C завтраками| Bed and breakfast'!CI17</f>
        <v>30350</v>
      </c>
      <c r="CJ17" s="8">
        <f>'C завтраками| Bed and breakfast'!CJ17</f>
        <v>30350</v>
      </c>
      <c r="CK17" s="8">
        <f>'C завтраками| Bed and breakfast'!CK17</f>
        <v>30350</v>
      </c>
      <c r="CL17" s="8">
        <f>'C завтраками| Bed and breakfast'!CL17</f>
        <v>30350</v>
      </c>
      <c r="CM17" s="8">
        <f>'C завтраками| Bed and breakfast'!CM17</f>
        <v>30350</v>
      </c>
      <c r="CN17" s="8">
        <f>'C завтраками| Bed and breakfast'!CN17</f>
        <v>30350</v>
      </c>
      <c r="CO17" s="8">
        <f>'C завтраками| Bed and breakfast'!CO17</f>
        <v>30350</v>
      </c>
      <c r="CP17" s="8">
        <f>'C завтраками| Bed and breakfast'!CP17</f>
        <v>30350</v>
      </c>
      <c r="CQ17" s="8">
        <f>'C завтраками| Bed and breakfast'!CQ17</f>
        <v>30350</v>
      </c>
      <c r="CR17" s="8">
        <f>'C завтраками| Bed and breakfast'!CR17</f>
        <v>30350</v>
      </c>
      <c r="CS17" s="8">
        <f>'C завтраками| Bed and breakfast'!CS17</f>
        <v>30350</v>
      </c>
      <c r="CT17" s="8">
        <f>'C завтраками| Bed and breakfast'!CT17</f>
        <v>30350</v>
      </c>
      <c r="CU17" s="8">
        <f>'C завтраками| Bed and breakfast'!CU17</f>
        <v>30350</v>
      </c>
      <c r="CV17" s="8">
        <f>'C завтраками| Bed and breakfast'!CV17</f>
        <v>30350</v>
      </c>
      <c r="CW17" s="8">
        <f>'C завтраками| Bed and breakfast'!CW17</f>
        <v>30350</v>
      </c>
      <c r="CX17" s="8">
        <f>'C завтраками| Bed and breakfast'!CX17</f>
        <v>30350</v>
      </c>
      <c r="CY17" s="8">
        <f>'C завтраками| Bed and breakfast'!CY17</f>
        <v>30350</v>
      </c>
      <c r="CZ17" s="8">
        <f>'C завтраками| Bed and breakfast'!CZ17</f>
        <v>30350</v>
      </c>
      <c r="DA17" s="8">
        <f>'C завтраками| Bed and breakfast'!DA17</f>
        <v>21000</v>
      </c>
      <c r="DB17" s="8">
        <f>'C завтраками| Bed and breakfast'!DB17</f>
        <v>21000</v>
      </c>
      <c r="DC17" s="8">
        <f>'C завтраками| Bed and breakfast'!DC17</f>
        <v>21500</v>
      </c>
      <c r="DD17" s="8">
        <f>'C завтраками| Bed and breakfast'!DD17</f>
        <v>21500</v>
      </c>
      <c r="DE17" s="8">
        <f>'C завтраками| Bed and breakfast'!DE17</f>
        <v>21000</v>
      </c>
      <c r="DF17" s="8">
        <f>'C завтраками| Bed and breakfast'!DF17</f>
        <v>21000</v>
      </c>
      <c r="DG17" s="8">
        <f>'C завтраками| Bed and breakfast'!DG17</f>
        <v>21000</v>
      </c>
      <c r="DH17" s="8">
        <f>'C завтраками| Bed and breakfast'!DH17</f>
        <v>21000</v>
      </c>
      <c r="DI17" s="8">
        <f>'C завтраками| Bed and breakfast'!DI17</f>
        <v>21000</v>
      </c>
      <c r="DJ17" s="8">
        <f>'C завтраками| Bed and breakfast'!DJ17</f>
        <v>21500</v>
      </c>
      <c r="DK17" s="8">
        <f>'C завтраками| Bed and breakfast'!DK17</f>
        <v>21500</v>
      </c>
      <c r="DL17" s="8">
        <f>'C завтраками| Bed and breakfast'!DL17</f>
        <v>21000</v>
      </c>
      <c r="DM17" s="8">
        <f>'C завтраками| Bed and breakfast'!DM17</f>
        <v>21000</v>
      </c>
      <c r="DN17" s="8">
        <f>'C завтраками| Bed and breakfast'!DN17</f>
        <v>21000</v>
      </c>
      <c r="DO17" s="8">
        <f>'C завтраками| Bed and breakfast'!DO17</f>
        <v>20000</v>
      </c>
      <c r="DP17" s="8">
        <f>'C завтраками| Bed and breakfast'!DP17</f>
        <v>20000</v>
      </c>
      <c r="DQ17" s="8">
        <f>'C завтраками| Bed and breakfast'!DQ17</f>
        <v>20700</v>
      </c>
      <c r="DR17" s="8">
        <f>'C завтраками| Bed and breakfast'!DR17</f>
        <v>20700</v>
      </c>
      <c r="DS17" s="8">
        <f>'C завтраками| Bed and breakfast'!DS17</f>
        <v>20000</v>
      </c>
      <c r="DT17" s="8">
        <f>'C завтраками| Bed and breakfast'!DT17</f>
        <v>20000</v>
      </c>
      <c r="DU17" s="8">
        <f>'C завтраками| Bed and breakfast'!DU17</f>
        <v>20000</v>
      </c>
      <c r="DV17" s="8">
        <f>'C завтраками| Bed and breakfast'!DV17</f>
        <v>20000</v>
      </c>
      <c r="DW17" s="8">
        <f>'C завтраками| Bed and breakfast'!DW17</f>
        <v>20000</v>
      </c>
      <c r="DX17" s="8">
        <f>'C завтраками| Bed and breakfast'!DX17</f>
        <v>20700</v>
      </c>
      <c r="DY17" s="8">
        <f>'C завтраками| Bed and breakfast'!DY17</f>
        <v>20700</v>
      </c>
      <c r="DZ17" s="8">
        <f>'C завтраками| Bed and breakfast'!DZ17</f>
        <v>20000</v>
      </c>
      <c r="EA17" s="8">
        <f>'C завтраками| Bed and breakfast'!EA17</f>
        <v>20000</v>
      </c>
      <c r="EB17" s="8">
        <f>'C завтраками| Bed and breakfast'!EB17</f>
        <v>20000</v>
      </c>
      <c r="EC17" s="8">
        <f>'C завтраками| Bed and breakfast'!EC17</f>
        <v>20000</v>
      </c>
      <c r="ED17" s="8">
        <f>'C завтраками| Bed and breakfast'!ED17</f>
        <v>21000</v>
      </c>
    </row>
    <row r="18" spans="1:134" s="53" customFormat="1" x14ac:dyDescent="0.2">
      <c r="A18" s="42" t="s">
        <v>86</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row>
    <row r="19" spans="1:134" s="53" customFormat="1" x14ac:dyDescent="0.2">
      <c r="A19" s="88">
        <f>A7</f>
        <v>1</v>
      </c>
      <c r="B19" s="8">
        <f>'C завтраками| Bed and breakfast'!B19</f>
        <v>40800</v>
      </c>
      <c r="C19" s="8">
        <f>'C завтраками| Bed and breakfast'!C19</f>
        <v>40800</v>
      </c>
      <c r="D19" s="8">
        <f>'C завтраками| Bed and breakfast'!D19</f>
        <v>42400</v>
      </c>
      <c r="E19" s="8">
        <f>'C завтраками| Bed and breakfast'!E19</f>
        <v>44000</v>
      </c>
      <c r="F19" s="8">
        <f>'C завтраками| Bed and breakfast'!F19</f>
        <v>46300</v>
      </c>
      <c r="G19" s="8">
        <f>'C завтраками| Bed and breakfast'!G19</f>
        <v>48600</v>
      </c>
      <c r="H19" s="8">
        <f>'C завтраками| Bed and breakfast'!H19</f>
        <v>48600</v>
      </c>
      <c r="I19" s="8">
        <f>'C завтраками| Bed and breakfast'!I19</f>
        <v>46300</v>
      </c>
      <c r="J19" s="8">
        <f>'C завтраками| Bed and breakfast'!J19</f>
        <v>48600</v>
      </c>
      <c r="K19" s="8">
        <f>'C завтраками| Bed and breakfast'!K19</f>
        <v>42400</v>
      </c>
      <c r="L19" s="8">
        <f>'C завтраками| Bed and breakfast'!L19</f>
        <v>40800</v>
      </c>
      <c r="M19" s="8">
        <f>'C завтраками| Bed and breakfast'!M19</f>
        <v>62250</v>
      </c>
      <c r="N19" s="8">
        <f>'C завтраками| Bed and breakfast'!N19</f>
        <v>76750</v>
      </c>
      <c r="O19" s="8">
        <f>'C завтраками| Bed and breakfast'!O19</f>
        <v>76750</v>
      </c>
      <c r="P19" s="8">
        <f>'C завтраками| Bed and breakfast'!P19</f>
        <v>76750</v>
      </c>
      <c r="Q19" s="8">
        <f>'C завтраками| Bed and breakfast'!Q19</f>
        <v>69750</v>
      </c>
      <c r="R19" s="8">
        <f>'C завтраками| Bed and breakfast'!R19</f>
        <v>69750</v>
      </c>
      <c r="S19" s="8">
        <f>'C завтраками| Bed and breakfast'!S19</f>
        <v>69750</v>
      </c>
      <c r="T19" s="8">
        <f>'C завтраками| Bed and breakfast'!T19</f>
        <v>69750</v>
      </c>
      <c r="U19" s="8">
        <f>'C завтраками| Bed and breakfast'!U19</f>
        <v>69750</v>
      </c>
      <c r="V19" s="8">
        <f>'C завтраками| Bed and breakfast'!V19</f>
        <v>69750</v>
      </c>
      <c r="W19" s="8">
        <f>'C завтраками| Bed and breakfast'!W19</f>
        <v>56450</v>
      </c>
      <c r="X19" s="8">
        <f>'C завтраками| Bed and breakfast'!X19</f>
        <v>39950</v>
      </c>
      <c r="Y19" s="8">
        <f>'C завтраками| Bed and breakfast'!Y19</f>
        <v>39950</v>
      </c>
      <c r="Z19" s="8">
        <f>'C завтраками| Bed and breakfast'!Z19</f>
        <v>39950</v>
      </c>
      <c r="AA19" s="8">
        <f>'C завтраками| Bed and breakfast'!AA19</f>
        <v>39950</v>
      </c>
      <c r="AB19" s="8">
        <f>'C завтраками| Bed and breakfast'!AB19</f>
        <v>39950</v>
      </c>
      <c r="AC19" s="8">
        <f>'C завтраками| Bed and breakfast'!AC19</f>
        <v>41950</v>
      </c>
      <c r="AD19" s="8">
        <f>'C завтраками| Bed and breakfast'!AD19</f>
        <v>41950</v>
      </c>
      <c r="AE19" s="8">
        <f>'C завтраками| Bed and breakfast'!AE19</f>
        <v>41950</v>
      </c>
      <c r="AF19" s="8">
        <f>'C завтраками| Bed and breakfast'!AF19</f>
        <v>41950</v>
      </c>
      <c r="AG19" s="8">
        <f>'C завтраками| Bed and breakfast'!AG19</f>
        <v>41950</v>
      </c>
      <c r="AH19" s="8">
        <f>'C завтраками| Bed and breakfast'!AH19</f>
        <v>39950</v>
      </c>
      <c r="AI19" s="8">
        <f>'C завтраками| Bed and breakfast'!AI19</f>
        <v>39950</v>
      </c>
      <c r="AJ19" s="8">
        <f>'C завтраками| Bed and breakfast'!AJ19</f>
        <v>39950</v>
      </c>
      <c r="AK19" s="8">
        <f>'C завтраками| Bed and breakfast'!AK19</f>
        <v>39950</v>
      </c>
      <c r="AL19" s="8">
        <f>'C завтраками| Bed and breakfast'!AL19</f>
        <v>39950</v>
      </c>
      <c r="AM19" s="8">
        <f>'C завтраками| Bed and breakfast'!AM19</f>
        <v>43950</v>
      </c>
      <c r="AN19" s="8">
        <f>'C завтраками| Bed and breakfast'!AN19</f>
        <v>43950</v>
      </c>
      <c r="AO19" s="8">
        <f>'C завтраками| Bed and breakfast'!AO19</f>
        <v>43950</v>
      </c>
      <c r="AP19" s="8">
        <f>'C завтраками| Bed and breakfast'!AP19</f>
        <v>43950</v>
      </c>
      <c r="AQ19" s="8">
        <f>'C завтраками| Bed and breakfast'!AQ19</f>
        <v>43950</v>
      </c>
      <c r="AR19" s="8">
        <f>'C завтраками| Bed and breakfast'!AR19</f>
        <v>45950</v>
      </c>
      <c r="AS19" s="8">
        <f>'C завтраками| Bed and breakfast'!AS19</f>
        <v>48450</v>
      </c>
      <c r="AT19" s="8">
        <f>'C завтраками| Bed and breakfast'!AT19</f>
        <v>53950</v>
      </c>
      <c r="AU19" s="8">
        <f>'C завтраками| Bed and breakfast'!AU19</f>
        <v>53950</v>
      </c>
      <c r="AV19" s="8">
        <f>'C завтраками| Bed and breakfast'!AV19</f>
        <v>53950</v>
      </c>
      <c r="AW19" s="8">
        <f>'C завтраками| Bed and breakfast'!AW19</f>
        <v>53950</v>
      </c>
      <c r="AX19" s="8">
        <f>'C завтраками| Bed and breakfast'!AX19</f>
        <v>53950</v>
      </c>
      <c r="AY19" s="8">
        <f>'C завтраками| Bed and breakfast'!AY19</f>
        <v>53950</v>
      </c>
      <c r="AZ19" s="8">
        <f>'C завтраками| Bed and breakfast'!AZ19</f>
        <v>53950</v>
      </c>
      <c r="BA19" s="8">
        <f>'C завтраками| Bed and breakfast'!BA19</f>
        <v>53950</v>
      </c>
      <c r="BB19" s="8">
        <f>'C завтраками| Bed and breakfast'!BB19</f>
        <v>53950</v>
      </c>
      <c r="BC19" s="8">
        <f>'C завтраками| Bed and breakfast'!BC19</f>
        <v>53950</v>
      </c>
      <c r="BD19" s="8">
        <f>'C завтраками| Bed and breakfast'!BD19</f>
        <v>51950</v>
      </c>
      <c r="BE19" s="8">
        <f>'C завтраками| Bed and breakfast'!BE19</f>
        <v>51950</v>
      </c>
      <c r="BF19" s="8">
        <f>'C завтраками| Bed and breakfast'!BF19</f>
        <v>53950</v>
      </c>
      <c r="BG19" s="8">
        <f>'C завтраками| Bed and breakfast'!BG19</f>
        <v>53950</v>
      </c>
      <c r="BH19" s="8">
        <f>'C завтраками| Bed and breakfast'!BH19</f>
        <v>55950</v>
      </c>
      <c r="BI19" s="8">
        <f>'C завтраками| Bed and breakfast'!BI19</f>
        <v>58450</v>
      </c>
      <c r="BJ19" s="8">
        <f>'C завтраками| Bed and breakfast'!BJ19</f>
        <v>58450</v>
      </c>
      <c r="BK19" s="8">
        <f>'C завтраками| Bed and breakfast'!BK19</f>
        <v>58450</v>
      </c>
      <c r="BL19" s="8">
        <f>'C завтраками| Bed and breakfast'!BL19</f>
        <v>58450</v>
      </c>
      <c r="BM19" s="8">
        <f>'C завтраками| Bed and breakfast'!BM19</f>
        <v>60950</v>
      </c>
      <c r="BN19" s="8">
        <f>'C завтраками| Bed and breakfast'!BN19</f>
        <v>63950</v>
      </c>
      <c r="BO19" s="8">
        <f>'C завтраками| Bed and breakfast'!BO19</f>
        <v>63950</v>
      </c>
      <c r="BP19" s="8">
        <f>'C завтраками| Bed and breakfast'!BP19</f>
        <v>60950</v>
      </c>
      <c r="BQ19" s="8">
        <f>'C завтраками| Bed and breakfast'!BQ19</f>
        <v>55950</v>
      </c>
      <c r="BR19" s="8">
        <f>'C завтраками| Bed and breakfast'!BR19</f>
        <v>55950</v>
      </c>
      <c r="BS19" s="8">
        <f>'C завтраками| Bed and breakfast'!BS19</f>
        <v>58450</v>
      </c>
      <c r="BT19" s="8">
        <f>'C завтраками| Bed and breakfast'!BT19</f>
        <v>58450</v>
      </c>
      <c r="BU19" s="8">
        <f>'C завтраками| Bed and breakfast'!BU19</f>
        <v>49950</v>
      </c>
      <c r="BV19" s="8">
        <f>'C завтраками| Bed and breakfast'!BV19</f>
        <v>50400</v>
      </c>
      <c r="BW19" s="8">
        <f>'C завтраками| Bed and breakfast'!BW19</f>
        <v>50400</v>
      </c>
      <c r="BX19" s="8">
        <f>'C завтраками| Bed and breakfast'!BX19</f>
        <v>50400</v>
      </c>
      <c r="BY19" s="8">
        <f>'C завтраками| Bed and breakfast'!BY19</f>
        <v>48900</v>
      </c>
      <c r="BZ19" s="8">
        <f>'C завтраками| Bed and breakfast'!BZ19</f>
        <v>48900</v>
      </c>
      <c r="CA19" s="8">
        <f>'C завтраками| Bed and breakfast'!CA19</f>
        <v>50400</v>
      </c>
      <c r="CB19" s="8">
        <f>'C завтраками| Bed and breakfast'!CB19</f>
        <v>50400</v>
      </c>
      <c r="CC19" s="8">
        <f>'C завтраками| Bed and breakfast'!CC19</f>
        <v>50400</v>
      </c>
      <c r="CD19" s="8">
        <f>'C завтраками| Bed and breakfast'!CD19</f>
        <v>43900</v>
      </c>
      <c r="CE19" s="8">
        <f>'C завтраками| Bed and breakfast'!CE19</f>
        <v>43900</v>
      </c>
      <c r="CF19" s="8">
        <f>'C завтраками| Bed and breakfast'!CF19</f>
        <v>43900</v>
      </c>
      <c r="CG19" s="8">
        <f>'C завтраками| Bed and breakfast'!CG19</f>
        <v>43900</v>
      </c>
      <c r="CH19" s="8">
        <f>'C завтраками| Bed and breakfast'!CH19</f>
        <v>43900</v>
      </c>
      <c r="CI19" s="8">
        <f>'C завтраками| Bed and breakfast'!CI19</f>
        <v>43900</v>
      </c>
      <c r="CJ19" s="8">
        <f>'C завтраками| Bed and breakfast'!CJ19</f>
        <v>43900</v>
      </c>
      <c r="CK19" s="8">
        <f>'C завтраками| Bed and breakfast'!CK19</f>
        <v>43900</v>
      </c>
      <c r="CL19" s="8">
        <f>'C завтраками| Bed and breakfast'!CL19</f>
        <v>43900</v>
      </c>
      <c r="CM19" s="8">
        <f>'C завтраками| Bed and breakfast'!CM19</f>
        <v>43900</v>
      </c>
      <c r="CN19" s="8">
        <f>'C завтраками| Bed and breakfast'!CN19</f>
        <v>43900</v>
      </c>
      <c r="CO19" s="8">
        <f>'C завтраками| Bed and breakfast'!CO19</f>
        <v>43900</v>
      </c>
      <c r="CP19" s="8">
        <f>'C завтраками| Bed and breakfast'!CP19</f>
        <v>43900</v>
      </c>
      <c r="CQ19" s="8">
        <f>'C завтраками| Bed and breakfast'!CQ19</f>
        <v>43900</v>
      </c>
      <c r="CR19" s="8">
        <f>'C завтраками| Bed and breakfast'!CR19</f>
        <v>43900</v>
      </c>
      <c r="CS19" s="8">
        <f>'C завтраками| Bed and breakfast'!CS19</f>
        <v>43900</v>
      </c>
      <c r="CT19" s="8">
        <f>'C завтраками| Bed and breakfast'!CT19</f>
        <v>43900</v>
      </c>
      <c r="CU19" s="8">
        <f>'C завтраками| Bed and breakfast'!CU19</f>
        <v>43900</v>
      </c>
      <c r="CV19" s="8">
        <f>'C завтраками| Bed and breakfast'!CV19</f>
        <v>43900</v>
      </c>
      <c r="CW19" s="8">
        <f>'C завтраками| Bed and breakfast'!CW19</f>
        <v>43900</v>
      </c>
      <c r="CX19" s="8">
        <f>'C завтраками| Bed and breakfast'!CX19</f>
        <v>43900</v>
      </c>
      <c r="CY19" s="8">
        <f>'C завтраками| Bed and breakfast'!CY19</f>
        <v>43900</v>
      </c>
      <c r="CZ19" s="8">
        <f>'C завтраками| Bed and breakfast'!CZ19</f>
        <v>43900</v>
      </c>
      <c r="DA19" s="8">
        <f>'C завтраками| Bed and breakfast'!DA19</f>
        <v>34650</v>
      </c>
      <c r="DB19" s="8">
        <f>'C завтраками| Bed and breakfast'!DB19</f>
        <v>34650</v>
      </c>
      <c r="DC19" s="8">
        <f>'C завтраками| Bed and breakfast'!DC19</f>
        <v>35150</v>
      </c>
      <c r="DD19" s="8">
        <f>'C завтраками| Bed and breakfast'!DD19</f>
        <v>35150</v>
      </c>
      <c r="DE19" s="8">
        <f>'C завтраками| Bed and breakfast'!DE19</f>
        <v>34650</v>
      </c>
      <c r="DF19" s="8">
        <f>'C завтраками| Bed and breakfast'!DF19</f>
        <v>34650</v>
      </c>
      <c r="DG19" s="8">
        <f>'C завтраками| Bed and breakfast'!DG19</f>
        <v>34650</v>
      </c>
      <c r="DH19" s="8">
        <f>'C завтраками| Bed and breakfast'!DH19</f>
        <v>34650</v>
      </c>
      <c r="DI19" s="8">
        <f>'C завтраками| Bed and breakfast'!DI19</f>
        <v>34650</v>
      </c>
      <c r="DJ19" s="8">
        <f>'C завтраками| Bed and breakfast'!DJ19</f>
        <v>35150</v>
      </c>
      <c r="DK19" s="8">
        <f>'C завтраками| Bed and breakfast'!DK19</f>
        <v>35150</v>
      </c>
      <c r="DL19" s="8">
        <f>'C завтраками| Bed and breakfast'!DL19</f>
        <v>34650</v>
      </c>
      <c r="DM19" s="8">
        <f>'C завтраками| Bed and breakfast'!DM19</f>
        <v>34650</v>
      </c>
      <c r="DN19" s="8">
        <f>'C завтраками| Bed and breakfast'!DN19</f>
        <v>34650</v>
      </c>
      <c r="DO19" s="8">
        <f>'C завтраками| Bed and breakfast'!DO19</f>
        <v>33650</v>
      </c>
      <c r="DP19" s="8">
        <f>'C завтраками| Bed and breakfast'!DP19</f>
        <v>33650</v>
      </c>
      <c r="DQ19" s="8">
        <f>'C завтраками| Bed and breakfast'!DQ19</f>
        <v>34350</v>
      </c>
      <c r="DR19" s="8">
        <f>'C завтраками| Bed and breakfast'!DR19</f>
        <v>34350</v>
      </c>
      <c r="DS19" s="8">
        <f>'C завтраками| Bed and breakfast'!DS19</f>
        <v>33650</v>
      </c>
      <c r="DT19" s="8">
        <f>'C завтраками| Bed and breakfast'!DT19</f>
        <v>33650</v>
      </c>
      <c r="DU19" s="8">
        <f>'C завтраками| Bed and breakfast'!DU19</f>
        <v>33650</v>
      </c>
      <c r="DV19" s="8">
        <f>'C завтраками| Bed and breakfast'!DV19</f>
        <v>33650</v>
      </c>
      <c r="DW19" s="8">
        <f>'C завтраками| Bed and breakfast'!DW19</f>
        <v>33650</v>
      </c>
      <c r="DX19" s="8">
        <f>'C завтраками| Bed and breakfast'!DX19</f>
        <v>34350</v>
      </c>
      <c r="DY19" s="8">
        <f>'C завтраками| Bed and breakfast'!DY19</f>
        <v>34350</v>
      </c>
      <c r="DZ19" s="8">
        <f>'C завтраками| Bed and breakfast'!DZ19</f>
        <v>33650</v>
      </c>
      <c r="EA19" s="8">
        <f>'C завтраками| Bed and breakfast'!EA19</f>
        <v>33650</v>
      </c>
      <c r="EB19" s="8">
        <f>'C завтраками| Bed and breakfast'!EB19</f>
        <v>33650</v>
      </c>
      <c r="EC19" s="8">
        <f>'C завтраками| Bed and breakfast'!EC19</f>
        <v>33650</v>
      </c>
      <c r="ED19" s="8">
        <f>'C завтраками| Bed and breakfast'!ED19</f>
        <v>34650</v>
      </c>
    </row>
    <row r="20" spans="1:134" s="53" customFormat="1" x14ac:dyDescent="0.2">
      <c r="A20" s="88">
        <f>A8</f>
        <v>2</v>
      </c>
      <c r="B20" s="8">
        <f>'C завтраками| Bed and breakfast'!B20</f>
        <v>42500</v>
      </c>
      <c r="C20" s="8">
        <f>'C завтраками| Bed and breakfast'!C20</f>
        <v>42500</v>
      </c>
      <c r="D20" s="8">
        <f>'C завтраками| Bed and breakfast'!D20</f>
        <v>44100</v>
      </c>
      <c r="E20" s="8">
        <f>'C завтраками| Bed and breakfast'!E20</f>
        <v>45700</v>
      </c>
      <c r="F20" s="8">
        <f>'C завтраками| Bed and breakfast'!F20</f>
        <v>48000</v>
      </c>
      <c r="G20" s="8">
        <f>'C завтраками| Bed and breakfast'!G20</f>
        <v>50300</v>
      </c>
      <c r="H20" s="8">
        <f>'C завтраками| Bed and breakfast'!H20</f>
        <v>50300</v>
      </c>
      <c r="I20" s="8">
        <f>'C завтраками| Bed and breakfast'!I20</f>
        <v>48000</v>
      </c>
      <c r="J20" s="8">
        <f>'C завтраками| Bed and breakfast'!J20</f>
        <v>50300</v>
      </c>
      <c r="K20" s="8">
        <f>'C завтраками| Bed and breakfast'!K20</f>
        <v>44100</v>
      </c>
      <c r="L20" s="8">
        <f>'C завтраками| Bed and breakfast'!L20</f>
        <v>43050</v>
      </c>
      <c r="M20" s="8">
        <f>'C завтраками| Bed and breakfast'!M20</f>
        <v>64500</v>
      </c>
      <c r="N20" s="8">
        <f>'C завтраками| Bed and breakfast'!N20</f>
        <v>79000</v>
      </c>
      <c r="O20" s="8">
        <f>'C завтраками| Bed and breakfast'!O20</f>
        <v>79000</v>
      </c>
      <c r="P20" s="8">
        <f>'C завтраками| Bed and breakfast'!P20</f>
        <v>79000</v>
      </c>
      <c r="Q20" s="8">
        <f>'C завтраками| Bed and breakfast'!Q20</f>
        <v>72000</v>
      </c>
      <c r="R20" s="8">
        <f>'C завтраками| Bed and breakfast'!R20</f>
        <v>72000</v>
      </c>
      <c r="S20" s="8">
        <f>'C завтраками| Bed and breakfast'!S20</f>
        <v>72000</v>
      </c>
      <c r="T20" s="8">
        <f>'C завтраками| Bed and breakfast'!T20</f>
        <v>72000</v>
      </c>
      <c r="U20" s="8">
        <f>'C завтраками| Bed and breakfast'!U20</f>
        <v>72000</v>
      </c>
      <c r="V20" s="8">
        <f>'C завтраками| Bed and breakfast'!V20</f>
        <v>72000</v>
      </c>
      <c r="W20" s="8">
        <f>'C завтраками| Bed and breakfast'!W20</f>
        <v>58400</v>
      </c>
      <c r="X20" s="8">
        <f>'C завтраками| Bed and breakfast'!X20</f>
        <v>41900</v>
      </c>
      <c r="Y20" s="8">
        <f>'C завтраками| Bed and breakfast'!Y20</f>
        <v>41900</v>
      </c>
      <c r="Z20" s="8">
        <f>'C завтраками| Bed and breakfast'!Z20</f>
        <v>41900</v>
      </c>
      <c r="AA20" s="8">
        <f>'C завтраками| Bed and breakfast'!AA20</f>
        <v>41900</v>
      </c>
      <c r="AB20" s="8">
        <f>'C завтраками| Bed and breakfast'!AB20</f>
        <v>41900</v>
      </c>
      <c r="AC20" s="8">
        <f>'C завтраками| Bed and breakfast'!AC20</f>
        <v>43900</v>
      </c>
      <c r="AD20" s="8">
        <f>'C завтраками| Bed and breakfast'!AD20</f>
        <v>43900</v>
      </c>
      <c r="AE20" s="8">
        <f>'C завтраками| Bed and breakfast'!AE20</f>
        <v>43900</v>
      </c>
      <c r="AF20" s="8">
        <f>'C завтраками| Bed and breakfast'!AF20</f>
        <v>43900</v>
      </c>
      <c r="AG20" s="8">
        <f>'C завтраками| Bed and breakfast'!AG20</f>
        <v>43900</v>
      </c>
      <c r="AH20" s="8">
        <f>'C завтраками| Bed and breakfast'!AH20</f>
        <v>41900</v>
      </c>
      <c r="AI20" s="8">
        <f>'C завтраками| Bed and breakfast'!AI20</f>
        <v>41900</v>
      </c>
      <c r="AJ20" s="8">
        <f>'C завтраками| Bed and breakfast'!AJ20</f>
        <v>41900</v>
      </c>
      <c r="AK20" s="8">
        <f>'C завтраками| Bed and breakfast'!AK20</f>
        <v>41900</v>
      </c>
      <c r="AL20" s="8">
        <f>'C завтраками| Bed and breakfast'!AL20</f>
        <v>41900</v>
      </c>
      <c r="AM20" s="8">
        <f>'C завтраками| Bed and breakfast'!AM20</f>
        <v>45900</v>
      </c>
      <c r="AN20" s="8">
        <f>'C завтраками| Bed and breakfast'!AN20</f>
        <v>45900</v>
      </c>
      <c r="AO20" s="8">
        <f>'C завтраками| Bed and breakfast'!AO20</f>
        <v>45900</v>
      </c>
      <c r="AP20" s="8">
        <f>'C завтраками| Bed and breakfast'!AP20</f>
        <v>45900</v>
      </c>
      <c r="AQ20" s="8">
        <f>'C завтраками| Bed and breakfast'!AQ20</f>
        <v>45900</v>
      </c>
      <c r="AR20" s="8">
        <f>'C завтраками| Bed and breakfast'!AR20</f>
        <v>47900</v>
      </c>
      <c r="AS20" s="8">
        <f>'C завтраками| Bed and breakfast'!AS20</f>
        <v>50400</v>
      </c>
      <c r="AT20" s="8">
        <f>'C завтраками| Bed and breakfast'!AT20</f>
        <v>55900</v>
      </c>
      <c r="AU20" s="8">
        <f>'C завтраками| Bed and breakfast'!AU20</f>
        <v>55900</v>
      </c>
      <c r="AV20" s="8">
        <f>'C завтраками| Bed and breakfast'!AV20</f>
        <v>55900</v>
      </c>
      <c r="AW20" s="8">
        <f>'C завтраками| Bed and breakfast'!AW20</f>
        <v>55900</v>
      </c>
      <c r="AX20" s="8">
        <f>'C завтраками| Bed and breakfast'!AX20</f>
        <v>55900</v>
      </c>
      <c r="AY20" s="8">
        <f>'C завтраками| Bed and breakfast'!AY20</f>
        <v>55900</v>
      </c>
      <c r="AZ20" s="8">
        <f>'C завтраками| Bed and breakfast'!AZ20</f>
        <v>55900</v>
      </c>
      <c r="BA20" s="8">
        <f>'C завтраками| Bed and breakfast'!BA20</f>
        <v>55900</v>
      </c>
      <c r="BB20" s="8">
        <f>'C завтраками| Bed and breakfast'!BB20</f>
        <v>55900</v>
      </c>
      <c r="BC20" s="8">
        <f>'C завтраками| Bed and breakfast'!BC20</f>
        <v>55900</v>
      </c>
      <c r="BD20" s="8">
        <f>'C завтраками| Bed and breakfast'!BD20</f>
        <v>53900</v>
      </c>
      <c r="BE20" s="8">
        <f>'C завтраками| Bed and breakfast'!BE20</f>
        <v>53900</v>
      </c>
      <c r="BF20" s="8">
        <f>'C завтраками| Bed and breakfast'!BF20</f>
        <v>55900</v>
      </c>
      <c r="BG20" s="8">
        <f>'C завтраками| Bed and breakfast'!BG20</f>
        <v>55900</v>
      </c>
      <c r="BH20" s="8">
        <f>'C завтраками| Bed and breakfast'!BH20</f>
        <v>57900</v>
      </c>
      <c r="BI20" s="8">
        <f>'C завтраками| Bed and breakfast'!BI20</f>
        <v>60400</v>
      </c>
      <c r="BJ20" s="8">
        <f>'C завтраками| Bed and breakfast'!BJ20</f>
        <v>60400</v>
      </c>
      <c r="BK20" s="8">
        <f>'C завтраками| Bed and breakfast'!BK20</f>
        <v>60400</v>
      </c>
      <c r="BL20" s="8">
        <f>'C завтраками| Bed and breakfast'!BL20</f>
        <v>60400</v>
      </c>
      <c r="BM20" s="8">
        <f>'C завтраками| Bed and breakfast'!BM20</f>
        <v>62900</v>
      </c>
      <c r="BN20" s="8">
        <f>'C завтраками| Bed and breakfast'!BN20</f>
        <v>65900</v>
      </c>
      <c r="BO20" s="8">
        <f>'C завтраками| Bed and breakfast'!BO20</f>
        <v>65900</v>
      </c>
      <c r="BP20" s="8">
        <f>'C завтраками| Bed and breakfast'!BP20</f>
        <v>62900</v>
      </c>
      <c r="BQ20" s="8">
        <f>'C завтраками| Bed and breakfast'!BQ20</f>
        <v>57900</v>
      </c>
      <c r="BR20" s="8">
        <f>'C завтраками| Bed and breakfast'!BR20</f>
        <v>57900</v>
      </c>
      <c r="BS20" s="8">
        <f>'C завтраками| Bed and breakfast'!BS20</f>
        <v>60400</v>
      </c>
      <c r="BT20" s="8">
        <f>'C завтраками| Bed and breakfast'!BT20</f>
        <v>60400</v>
      </c>
      <c r="BU20" s="8">
        <f>'C завтраками| Bed and breakfast'!BU20</f>
        <v>51900</v>
      </c>
      <c r="BV20" s="8">
        <f>'C завтраками| Bed and breakfast'!BV20</f>
        <v>52350</v>
      </c>
      <c r="BW20" s="8">
        <f>'C завтраками| Bed and breakfast'!BW20</f>
        <v>52350</v>
      </c>
      <c r="BX20" s="8">
        <f>'C завтраками| Bed and breakfast'!BX20</f>
        <v>52350</v>
      </c>
      <c r="BY20" s="8">
        <f>'C завтраками| Bed and breakfast'!BY20</f>
        <v>50850</v>
      </c>
      <c r="BZ20" s="8">
        <f>'C завтраками| Bed and breakfast'!BZ20</f>
        <v>50850</v>
      </c>
      <c r="CA20" s="8">
        <f>'C завтраками| Bed and breakfast'!CA20</f>
        <v>52350</v>
      </c>
      <c r="CB20" s="8">
        <f>'C завтраками| Bed and breakfast'!CB20</f>
        <v>52350</v>
      </c>
      <c r="CC20" s="8">
        <f>'C завтраками| Bed and breakfast'!CC20</f>
        <v>52350</v>
      </c>
      <c r="CD20" s="8">
        <f>'C завтраками| Bed and breakfast'!CD20</f>
        <v>45850</v>
      </c>
      <c r="CE20" s="8">
        <f>'C завтраками| Bed and breakfast'!CE20</f>
        <v>45850</v>
      </c>
      <c r="CF20" s="8">
        <f>'C завтраками| Bed and breakfast'!CF20</f>
        <v>45850</v>
      </c>
      <c r="CG20" s="8">
        <f>'C завтраками| Bed and breakfast'!CG20</f>
        <v>45850</v>
      </c>
      <c r="CH20" s="8">
        <f>'C завтраками| Bed and breakfast'!CH20</f>
        <v>45850</v>
      </c>
      <c r="CI20" s="8">
        <f>'C завтраками| Bed and breakfast'!CI20</f>
        <v>45850</v>
      </c>
      <c r="CJ20" s="8">
        <f>'C завтраками| Bed and breakfast'!CJ20</f>
        <v>45850</v>
      </c>
      <c r="CK20" s="8">
        <f>'C завтраками| Bed and breakfast'!CK20</f>
        <v>45850</v>
      </c>
      <c r="CL20" s="8">
        <f>'C завтраками| Bed and breakfast'!CL20</f>
        <v>45850</v>
      </c>
      <c r="CM20" s="8">
        <f>'C завтраками| Bed and breakfast'!CM20</f>
        <v>45850</v>
      </c>
      <c r="CN20" s="8">
        <f>'C завтраками| Bed and breakfast'!CN20</f>
        <v>45850</v>
      </c>
      <c r="CO20" s="8">
        <f>'C завтраками| Bed and breakfast'!CO20</f>
        <v>45850</v>
      </c>
      <c r="CP20" s="8">
        <f>'C завтраками| Bed and breakfast'!CP20</f>
        <v>45850</v>
      </c>
      <c r="CQ20" s="8">
        <f>'C завтраками| Bed and breakfast'!CQ20</f>
        <v>45850</v>
      </c>
      <c r="CR20" s="8">
        <f>'C завтраками| Bed and breakfast'!CR20</f>
        <v>45850</v>
      </c>
      <c r="CS20" s="8">
        <f>'C завтраками| Bed and breakfast'!CS20</f>
        <v>45850</v>
      </c>
      <c r="CT20" s="8">
        <f>'C завтраками| Bed and breakfast'!CT20</f>
        <v>45850</v>
      </c>
      <c r="CU20" s="8">
        <f>'C завтраками| Bed and breakfast'!CU20</f>
        <v>45850</v>
      </c>
      <c r="CV20" s="8">
        <f>'C завтраками| Bed and breakfast'!CV20</f>
        <v>45850</v>
      </c>
      <c r="CW20" s="8">
        <f>'C завтраками| Bed and breakfast'!CW20</f>
        <v>45850</v>
      </c>
      <c r="CX20" s="8">
        <f>'C завтраками| Bed and breakfast'!CX20</f>
        <v>45850</v>
      </c>
      <c r="CY20" s="8">
        <f>'C завтраками| Bed and breakfast'!CY20</f>
        <v>45850</v>
      </c>
      <c r="CZ20" s="8">
        <f>'C завтраками| Bed and breakfast'!CZ20</f>
        <v>45850</v>
      </c>
      <c r="DA20" s="8">
        <f>'C завтраками| Bed and breakfast'!DA20</f>
        <v>36500</v>
      </c>
      <c r="DB20" s="8">
        <f>'C завтраками| Bed and breakfast'!DB20</f>
        <v>36500</v>
      </c>
      <c r="DC20" s="8">
        <f>'C завтраками| Bed and breakfast'!DC20</f>
        <v>37000</v>
      </c>
      <c r="DD20" s="8">
        <f>'C завтраками| Bed and breakfast'!DD20</f>
        <v>37000</v>
      </c>
      <c r="DE20" s="8">
        <f>'C завтраками| Bed and breakfast'!DE20</f>
        <v>36500</v>
      </c>
      <c r="DF20" s="8">
        <f>'C завтраками| Bed and breakfast'!DF20</f>
        <v>36500</v>
      </c>
      <c r="DG20" s="8">
        <f>'C завтраками| Bed and breakfast'!DG20</f>
        <v>36500</v>
      </c>
      <c r="DH20" s="8">
        <f>'C завтраками| Bed and breakfast'!DH20</f>
        <v>36500</v>
      </c>
      <c r="DI20" s="8">
        <f>'C завтраками| Bed and breakfast'!DI20</f>
        <v>36500</v>
      </c>
      <c r="DJ20" s="8">
        <f>'C завтраками| Bed and breakfast'!DJ20</f>
        <v>37000</v>
      </c>
      <c r="DK20" s="8">
        <f>'C завтраками| Bed and breakfast'!DK20</f>
        <v>37000</v>
      </c>
      <c r="DL20" s="8">
        <f>'C завтраками| Bed and breakfast'!DL20</f>
        <v>36500</v>
      </c>
      <c r="DM20" s="8">
        <f>'C завтраками| Bed and breakfast'!DM20</f>
        <v>36500</v>
      </c>
      <c r="DN20" s="8">
        <f>'C завтраками| Bed and breakfast'!DN20</f>
        <v>36500</v>
      </c>
      <c r="DO20" s="8">
        <f>'C завтраками| Bed and breakfast'!DO20</f>
        <v>35500</v>
      </c>
      <c r="DP20" s="8">
        <f>'C завтраками| Bed and breakfast'!DP20</f>
        <v>35500</v>
      </c>
      <c r="DQ20" s="8">
        <f>'C завтраками| Bed and breakfast'!DQ20</f>
        <v>36200</v>
      </c>
      <c r="DR20" s="8">
        <f>'C завтраками| Bed and breakfast'!DR20</f>
        <v>36200</v>
      </c>
      <c r="DS20" s="8">
        <f>'C завтраками| Bed and breakfast'!DS20</f>
        <v>35500</v>
      </c>
      <c r="DT20" s="8">
        <f>'C завтраками| Bed and breakfast'!DT20</f>
        <v>35500</v>
      </c>
      <c r="DU20" s="8">
        <f>'C завтраками| Bed and breakfast'!DU20</f>
        <v>35500</v>
      </c>
      <c r="DV20" s="8">
        <f>'C завтраками| Bed and breakfast'!DV20</f>
        <v>35500</v>
      </c>
      <c r="DW20" s="8">
        <f>'C завтраками| Bed and breakfast'!DW20</f>
        <v>35500</v>
      </c>
      <c r="DX20" s="8">
        <f>'C завтраками| Bed and breakfast'!DX20</f>
        <v>36200</v>
      </c>
      <c r="DY20" s="8">
        <f>'C завтраками| Bed and breakfast'!DY20</f>
        <v>36200</v>
      </c>
      <c r="DZ20" s="8">
        <f>'C завтраками| Bed and breakfast'!DZ20</f>
        <v>35500</v>
      </c>
      <c r="EA20" s="8">
        <f>'C завтраками| Bed and breakfast'!EA20</f>
        <v>35500</v>
      </c>
      <c r="EB20" s="8">
        <f>'C завтраками| Bed and breakfast'!EB20</f>
        <v>35500</v>
      </c>
      <c r="EC20" s="8">
        <f>'C завтраками| Bed and breakfast'!EC20</f>
        <v>35500</v>
      </c>
      <c r="ED20" s="8">
        <f>'C завтраками| Bed and breakfast'!ED20</f>
        <v>36500</v>
      </c>
    </row>
    <row r="21" spans="1:134" s="53" customFormat="1" x14ac:dyDescent="0.2">
      <c r="A21" s="42" t="s">
        <v>87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row>
    <row r="22" spans="1:134" s="53" customFormat="1" x14ac:dyDescent="0.2">
      <c r="A22" s="88" t="s">
        <v>88</v>
      </c>
      <c r="B22" s="8">
        <f>'C завтраками| Bed and breakfast'!B22</f>
        <v>72500</v>
      </c>
      <c r="C22" s="8">
        <f>'C завтраками| Bed and breakfast'!C22</f>
        <v>72500</v>
      </c>
      <c r="D22" s="8">
        <f>'C завтраками| Bed and breakfast'!D22</f>
        <v>74100</v>
      </c>
      <c r="E22" s="8">
        <f>'C завтраками| Bed and breakfast'!E22</f>
        <v>75700</v>
      </c>
      <c r="F22" s="8">
        <f>'C завтраками| Bed and breakfast'!F22</f>
        <v>78000</v>
      </c>
      <c r="G22" s="8">
        <f>'C завтраками| Bed and breakfast'!G22</f>
        <v>80300</v>
      </c>
      <c r="H22" s="8">
        <f>'C завтраками| Bed and breakfast'!H22</f>
        <v>80300</v>
      </c>
      <c r="I22" s="8">
        <f>'C завтраками| Bed and breakfast'!I22</f>
        <v>78000</v>
      </c>
      <c r="J22" s="8">
        <f>'C завтраками| Bed and breakfast'!J22</f>
        <v>80300</v>
      </c>
      <c r="K22" s="8">
        <f>'C завтраками| Bed and breakfast'!K22</f>
        <v>74100</v>
      </c>
      <c r="L22" s="8">
        <f>'C завтраками| Bed and breakfast'!L22</f>
        <v>98050</v>
      </c>
      <c r="M22" s="8">
        <f>'C завтраками| Bed and breakfast'!M22</f>
        <v>119500</v>
      </c>
      <c r="N22" s="8">
        <f>'C завтраками| Bed and breakfast'!N22</f>
        <v>134000</v>
      </c>
      <c r="O22" s="8">
        <f>'C завтраками| Bed and breakfast'!O22</f>
        <v>134000</v>
      </c>
      <c r="P22" s="8">
        <f>'C завтраками| Bed and breakfast'!P22</f>
        <v>134000</v>
      </c>
      <c r="Q22" s="8">
        <f>'C завтраками| Bed and breakfast'!Q22</f>
        <v>127000</v>
      </c>
      <c r="R22" s="8">
        <f>'C завтраками| Bed and breakfast'!R22</f>
        <v>127000</v>
      </c>
      <c r="S22" s="8">
        <f>'C завтраками| Bed and breakfast'!S22</f>
        <v>127000</v>
      </c>
      <c r="T22" s="8">
        <f>'C завтраками| Bed and breakfast'!T22</f>
        <v>127000</v>
      </c>
      <c r="U22" s="8">
        <f>'C завтраками| Bed and breakfast'!U22</f>
        <v>127000</v>
      </c>
      <c r="V22" s="8">
        <f>'C завтраками| Bed and breakfast'!V22</f>
        <v>127000</v>
      </c>
      <c r="W22" s="8">
        <f>'C завтраками| Bed and breakfast'!W22</f>
        <v>93400</v>
      </c>
      <c r="X22" s="8">
        <f>'C завтраками| Bed and breakfast'!X22</f>
        <v>76900</v>
      </c>
      <c r="Y22" s="8">
        <f>'C завтраками| Bed and breakfast'!Y22</f>
        <v>76900</v>
      </c>
      <c r="Z22" s="8">
        <f>'C завтраками| Bed and breakfast'!Z22</f>
        <v>76900</v>
      </c>
      <c r="AA22" s="8">
        <f>'C завтраками| Bed and breakfast'!AA22</f>
        <v>76900</v>
      </c>
      <c r="AB22" s="8">
        <f>'C завтраками| Bed and breakfast'!AB22</f>
        <v>76900</v>
      </c>
      <c r="AC22" s="8">
        <f>'C завтраками| Bed and breakfast'!AC22</f>
        <v>78900</v>
      </c>
      <c r="AD22" s="8">
        <f>'C завтраками| Bed and breakfast'!AD22</f>
        <v>78900</v>
      </c>
      <c r="AE22" s="8">
        <f>'C завтраками| Bed and breakfast'!AE22</f>
        <v>78900</v>
      </c>
      <c r="AF22" s="8">
        <f>'C завтраками| Bed and breakfast'!AF22</f>
        <v>78900</v>
      </c>
      <c r="AG22" s="8">
        <f>'C завтраками| Bed and breakfast'!AG22</f>
        <v>78900</v>
      </c>
      <c r="AH22" s="8">
        <f>'C завтраками| Bed and breakfast'!AH22</f>
        <v>76900</v>
      </c>
      <c r="AI22" s="8">
        <f>'C завтраками| Bed and breakfast'!AI22</f>
        <v>76900</v>
      </c>
      <c r="AJ22" s="8">
        <f>'C завтраками| Bed and breakfast'!AJ22</f>
        <v>76900</v>
      </c>
      <c r="AK22" s="8">
        <f>'C завтраками| Bed and breakfast'!AK22</f>
        <v>76900</v>
      </c>
      <c r="AL22" s="8">
        <f>'C завтраками| Bed and breakfast'!AL22</f>
        <v>76900</v>
      </c>
      <c r="AM22" s="8">
        <f>'C завтраками| Bed and breakfast'!AM22</f>
        <v>80900</v>
      </c>
      <c r="AN22" s="8">
        <f>'C завтраками| Bed and breakfast'!AN22</f>
        <v>80900</v>
      </c>
      <c r="AO22" s="8">
        <f>'C завтраками| Bed and breakfast'!AO22</f>
        <v>80900</v>
      </c>
      <c r="AP22" s="8">
        <f>'C завтраками| Bed and breakfast'!AP22</f>
        <v>80900</v>
      </c>
      <c r="AQ22" s="8">
        <f>'C завтраками| Bed and breakfast'!AQ22</f>
        <v>80900</v>
      </c>
      <c r="AR22" s="8">
        <f>'C завтраками| Bed and breakfast'!AR22</f>
        <v>82900</v>
      </c>
      <c r="AS22" s="8">
        <f>'C завтраками| Bed and breakfast'!AS22</f>
        <v>85400</v>
      </c>
      <c r="AT22" s="8">
        <f>'C завтраками| Bed and breakfast'!AT22</f>
        <v>95900</v>
      </c>
      <c r="AU22" s="8">
        <f>'C завтраками| Bed and breakfast'!AU22</f>
        <v>95900</v>
      </c>
      <c r="AV22" s="8">
        <f>'C завтраками| Bed and breakfast'!AV22</f>
        <v>95900</v>
      </c>
      <c r="AW22" s="8">
        <f>'C завтраками| Bed and breakfast'!AW22</f>
        <v>95900</v>
      </c>
      <c r="AX22" s="8">
        <f>'C завтраками| Bed and breakfast'!AX22</f>
        <v>95900</v>
      </c>
      <c r="AY22" s="8">
        <f>'C завтраками| Bed and breakfast'!AY22</f>
        <v>95900</v>
      </c>
      <c r="AZ22" s="8">
        <f>'C завтраками| Bed and breakfast'!AZ22</f>
        <v>95900</v>
      </c>
      <c r="BA22" s="8">
        <f>'C завтраками| Bed and breakfast'!BA22</f>
        <v>95900</v>
      </c>
      <c r="BB22" s="8">
        <f>'C завтраками| Bed and breakfast'!BB22</f>
        <v>95900</v>
      </c>
      <c r="BC22" s="8">
        <f>'C завтраками| Bed and breakfast'!BC22</f>
        <v>95900</v>
      </c>
      <c r="BD22" s="8">
        <f>'C завтраками| Bed and breakfast'!BD22</f>
        <v>93900</v>
      </c>
      <c r="BE22" s="8">
        <f>'C завтраками| Bed and breakfast'!BE22</f>
        <v>93900</v>
      </c>
      <c r="BF22" s="8">
        <f>'C завтраками| Bed and breakfast'!BF22</f>
        <v>95900</v>
      </c>
      <c r="BG22" s="8">
        <f>'C завтраками| Bed and breakfast'!BG22</f>
        <v>95900</v>
      </c>
      <c r="BH22" s="8">
        <f>'C завтраками| Bed and breakfast'!BH22</f>
        <v>97900</v>
      </c>
      <c r="BI22" s="8">
        <f>'C завтраками| Bed and breakfast'!BI22</f>
        <v>100400</v>
      </c>
      <c r="BJ22" s="8">
        <f>'C завтраками| Bed and breakfast'!BJ22</f>
        <v>100400</v>
      </c>
      <c r="BK22" s="8">
        <f>'C завтраками| Bed and breakfast'!BK22</f>
        <v>100400</v>
      </c>
      <c r="BL22" s="8">
        <f>'C завтраками| Bed and breakfast'!BL22</f>
        <v>100400</v>
      </c>
      <c r="BM22" s="8">
        <f>'C завтраками| Bed and breakfast'!BM22</f>
        <v>102900</v>
      </c>
      <c r="BN22" s="8">
        <f>'C завтраками| Bed and breakfast'!BN22</f>
        <v>105900</v>
      </c>
      <c r="BO22" s="8">
        <f>'C завтраками| Bed and breakfast'!BO22</f>
        <v>105900</v>
      </c>
      <c r="BP22" s="8">
        <f>'C завтраками| Bed and breakfast'!BP22</f>
        <v>102900</v>
      </c>
      <c r="BQ22" s="8">
        <f>'C завтраками| Bed and breakfast'!BQ22</f>
        <v>97900</v>
      </c>
      <c r="BR22" s="8">
        <f>'C завтраками| Bed and breakfast'!BR22</f>
        <v>97900</v>
      </c>
      <c r="BS22" s="8">
        <f>'C завтраками| Bed and breakfast'!BS22</f>
        <v>100400</v>
      </c>
      <c r="BT22" s="8">
        <f>'C завтраками| Bed and breakfast'!BT22</f>
        <v>100400</v>
      </c>
      <c r="BU22" s="8">
        <f>'C завтраками| Bed and breakfast'!BU22</f>
        <v>91900</v>
      </c>
      <c r="BV22" s="8">
        <f>'C завтраками| Bed and breakfast'!BV22</f>
        <v>92350</v>
      </c>
      <c r="BW22" s="8">
        <f>'C завтраками| Bed and breakfast'!BW22</f>
        <v>92350</v>
      </c>
      <c r="BX22" s="8">
        <f>'C завтраками| Bed and breakfast'!BX22</f>
        <v>92350</v>
      </c>
      <c r="BY22" s="8">
        <f>'C завтраками| Bed and breakfast'!BY22</f>
        <v>90850</v>
      </c>
      <c r="BZ22" s="8">
        <f>'C завтраками| Bed and breakfast'!BZ22</f>
        <v>90850</v>
      </c>
      <c r="CA22" s="8">
        <f>'C завтраками| Bed and breakfast'!CA22</f>
        <v>92350</v>
      </c>
      <c r="CB22" s="8">
        <f>'C завтраками| Bed and breakfast'!CB22</f>
        <v>92350</v>
      </c>
      <c r="CC22" s="8">
        <f>'C завтраками| Bed and breakfast'!CC22</f>
        <v>92350</v>
      </c>
      <c r="CD22" s="8">
        <f>'C завтраками| Bed and breakfast'!CD22</f>
        <v>80850</v>
      </c>
      <c r="CE22" s="8">
        <f>'C завтраками| Bed and breakfast'!CE22</f>
        <v>80850</v>
      </c>
      <c r="CF22" s="8">
        <f>'C завтраками| Bed and breakfast'!CF22</f>
        <v>80850</v>
      </c>
      <c r="CG22" s="8">
        <f>'C завтраками| Bed and breakfast'!CG22</f>
        <v>80850</v>
      </c>
      <c r="CH22" s="8">
        <f>'C завтраками| Bed and breakfast'!CH22</f>
        <v>80850</v>
      </c>
      <c r="CI22" s="8">
        <f>'C завтраками| Bed and breakfast'!CI22</f>
        <v>80850</v>
      </c>
      <c r="CJ22" s="8">
        <f>'C завтраками| Bed and breakfast'!CJ22</f>
        <v>80850</v>
      </c>
      <c r="CK22" s="8">
        <f>'C завтраками| Bed and breakfast'!CK22</f>
        <v>80850</v>
      </c>
      <c r="CL22" s="8">
        <f>'C завтраками| Bed and breakfast'!CL22</f>
        <v>80850</v>
      </c>
      <c r="CM22" s="8">
        <f>'C завтраками| Bed and breakfast'!CM22</f>
        <v>80850</v>
      </c>
      <c r="CN22" s="8">
        <f>'C завтраками| Bed and breakfast'!CN22</f>
        <v>80850</v>
      </c>
      <c r="CO22" s="8">
        <f>'C завтраками| Bed and breakfast'!CO22</f>
        <v>80850</v>
      </c>
      <c r="CP22" s="8">
        <f>'C завтраками| Bed and breakfast'!CP22</f>
        <v>80850</v>
      </c>
      <c r="CQ22" s="8">
        <f>'C завтраками| Bed and breakfast'!CQ22</f>
        <v>80850</v>
      </c>
      <c r="CR22" s="8">
        <f>'C завтраками| Bed and breakfast'!CR22</f>
        <v>80850</v>
      </c>
      <c r="CS22" s="8">
        <f>'C завтраками| Bed and breakfast'!CS22</f>
        <v>80850</v>
      </c>
      <c r="CT22" s="8">
        <f>'C завтраками| Bed and breakfast'!CT22</f>
        <v>80850</v>
      </c>
      <c r="CU22" s="8">
        <f>'C завтраками| Bed and breakfast'!CU22</f>
        <v>80850</v>
      </c>
      <c r="CV22" s="8">
        <f>'C завтраками| Bed and breakfast'!CV22</f>
        <v>80850</v>
      </c>
      <c r="CW22" s="8">
        <f>'C завтраками| Bed and breakfast'!CW22</f>
        <v>80850</v>
      </c>
      <c r="CX22" s="8">
        <f>'C завтраками| Bed and breakfast'!CX22</f>
        <v>80850</v>
      </c>
      <c r="CY22" s="8">
        <f>'C завтраками| Bed and breakfast'!CY22</f>
        <v>80850</v>
      </c>
      <c r="CZ22" s="8">
        <f>'C завтраками| Bed and breakfast'!CZ22</f>
        <v>80850</v>
      </c>
      <c r="DA22" s="8">
        <f>'C завтраками| Bed and breakfast'!DA22</f>
        <v>71500</v>
      </c>
      <c r="DB22" s="8">
        <f>'C завтраками| Bed and breakfast'!DB22</f>
        <v>71500</v>
      </c>
      <c r="DC22" s="8">
        <f>'C завтраками| Bed and breakfast'!DC22</f>
        <v>72000</v>
      </c>
      <c r="DD22" s="8">
        <f>'C завтраками| Bed and breakfast'!DD22</f>
        <v>72000</v>
      </c>
      <c r="DE22" s="8">
        <f>'C завтраками| Bed and breakfast'!DE22</f>
        <v>71500</v>
      </c>
      <c r="DF22" s="8">
        <f>'C завтраками| Bed and breakfast'!DF22</f>
        <v>71500</v>
      </c>
      <c r="DG22" s="8">
        <f>'C завтраками| Bed and breakfast'!DG22</f>
        <v>71500</v>
      </c>
      <c r="DH22" s="8">
        <f>'C завтраками| Bed and breakfast'!DH22</f>
        <v>71500</v>
      </c>
      <c r="DI22" s="8">
        <f>'C завтраками| Bed and breakfast'!DI22</f>
        <v>71500</v>
      </c>
      <c r="DJ22" s="8">
        <f>'C завтраками| Bed and breakfast'!DJ22</f>
        <v>72000</v>
      </c>
      <c r="DK22" s="8">
        <f>'C завтраками| Bed and breakfast'!DK22</f>
        <v>72000</v>
      </c>
      <c r="DL22" s="8">
        <f>'C завтраками| Bed and breakfast'!DL22</f>
        <v>71500</v>
      </c>
      <c r="DM22" s="8">
        <f>'C завтраками| Bed and breakfast'!DM22</f>
        <v>71500</v>
      </c>
      <c r="DN22" s="8">
        <f>'C завтраками| Bed and breakfast'!DN22</f>
        <v>71500</v>
      </c>
      <c r="DO22" s="8">
        <f>'C завтраками| Bed and breakfast'!DO22</f>
        <v>70500</v>
      </c>
      <c r="DP22" s="8">
        <f>'C завтраками| Bed and breakfast'!DP22</f>
        <v>70500</v>
      </c>
      <c r="DQ22" s="8">
        <f>'C завтраками| Bed and breakfast'!DQ22</f>
        <v>71200</v>
      </c>
      <c r="DR22" s="8">
        <f>'C завтраками| Bed and breakfast'!DR22</f>
        <v>71200</v>
      </c>
      <c r="DS22" s="8">
        <f>'C завтраками| Bed and breakfast'!DS22</f>
        <v>70500</v>
      </c>
      <c r="DT22" s="8">
        <f>'C завтраками| Bed and breakfast'!DT22</f>
        <v>70500</v>
      </c>
      <c r="DU22" s="8">
        <f>'C завтраками| Bed and breakfast'!DU22</f>
        <v>70500</v>
      </c>
      <c r="DV22" s="8">
        <f>'C завтраками| Bed and breakfast'!DV22</f>
        <v>70500</v>
      </c>
      <c r="DW22" s="8">
        <f>'C завтраками| Bed and breakfast'!DW22</f>
        <v>70500</v>
      </c>
      <c r="DX22" s="8">
        <f>'C завтраками| Bed and breakfast'!DX22</f>
        <v>71200</v>
      </c>
      <c r="DY22" s="8">
        <f>'C завтраками| Bed and breakfast'!DY22</f>
        <v>71200</v>
      </c>
      <c r="DZ22" s="8">
        <f>'C завтраками| Bed and breakfast'!DZ22</f>
        <v>70500</v>
      </c>
      <c r="EA22" s="8">
        <f>'C завтраками| Bed and breakfast'!EA22</f>
        <v>70500</v>
      </c>
      <c r="EB22" s="8">
        <f>'C завтраками| Bed and breakfast'!EB22</f>
        <v>70500</v>
      </c>
      <c r="EC22" s="8">
        <f>'C завтраками| Bed and breakfast'!EC22</f>
        <v>70500</v>
      </c>
      <c r="ED22" s="8">
        <f>'C завтраками| Bed and breakfast'!ED22</f>
        <v>71500</v>
      </c>
    </row>
    <row r="23" spans="1:134" s="53" customFormat="1" x14ac:dyDescent="0.2">
      <c r="A23" s="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90"/>
      <c r="DT23" s="190"/>
      <c r="DU23" s="190"/>
      <c r="DV23" s="190"/>
      <c r="DW23" s="190"/>
      <c r="DX23" s="190"/>
      <c r="DY23" s="190"/>
      <c r="DZ23" s="190"/>
      <c r="EA23" s="190"/>
      <c r="EB23" s="190"/>
      <c r="EC23" s="190"/>
      <c r="ED23" s="190"/>
    </row>
    <row r="24" spans="1:134" ht="18.75" customHeight="1" x14ac:dyDescent="0.2">
      <c r="A24" s="111" t="s">
        <v>100</v>
      </c>
      <c r="B24" s="187">
        <f t="shared" ref="B24:H24" si="0">B4</f>
        <v>46010</v>
      </c>
      <c r="C24" s="187">
        <f t="shared" si="0"/>
        <v>46011</v>
      </c>
      <c r="D24" s="187">
        <f t="shared" si="0"/>
        <v>46012</v>
      </c>
      <c r="E24" s="187">
        <f t="shared" si="0"/>
        <v>46013</v>
      </c>
      <c r="F24" s="187">
        <f t="shared" si="0"/>
        <v>46014</v>
      </c>
      <c r="G24" s="187">
        <f t="shared" si="0"/>
        <v>46015</v>
      </c>
      <c r="H24" s="187">
        <f t="shared" si="0"/>
        <v>46016</v>
      </c>
      <c r="I24" s="187">
        <f t="shared" ref="I24:BT24" si="1">I4</f>
        <v>46017</v>
      </c>
      <c r="J24" s="187">
        <f t="shared" si="1"/>
        <v>46018</v>
      </c>
      <c r="K24" s="187">
        <f t="shared" si="1"/>
        <v>46019</v>
      </c>
      <c r="L24" s="187">
        <f t="shared" si="1"/>
        <v>46020</v>
      </c>
      <c r="M24" s="187">
        <f t="shared" si="1"/>
        <v>46021</v>
      </c>
      <c r="N24" s="187">
        <f t="shared" si="1"/>
        <v>46022</v>
      </c>
      <c r="O24" s="187">
        <f t="shared" si="1"/>
        <v>46023</v>
      </c>
      <c r="P24" s="187">
        <f t="shared" si="1"/>
        <v>46024</v>
      </c>
      <c r="Q24" s="187">
        <f t="shared" si="1"/>
        <v>46025</v>
      </c>
      <c r="R24" s="187">
        <f t="shared" si="1"/>
        <v>46026</v>
      </c>
      <c r="S24" s="187">
        <f t="shared" si="1"/>
        <v>46027</v>
      </c>
      <c r="T24" s="187">
        <f t="shared" si="1"/>
        <v>46028</v>
      </c>
      <c r="U24" s="187">
        <f t="shared" si="1"/>
        <v>46029</v>
      </c>
      <c r="V24" s="187">
        <f t="shared" si="1"/>
        <v>46030</v>
      </c>
      <c r="W24" s="187">
        <f t="shared" si="1"/>
        <v>46031</v>
      </c>
      <c r="X24" s="187">
        <f t="shared" si="1"/>
        <v>46032</v>
      </c>
      <c r="Y24" s="187">
        <f t="shared" si="1"/>
        <v>46033</v>
      </c>
      <c r="Z24" s="187">
        <f t="shared" si="1"/>
        <v>46034</v>
      </c>
      <c r="AA24" s="187">
        <f t="shared" si="1"/>
        <v>46035</v>
      </c>
      <c r="AB24" s="187">
        <f t="shared" si="1"/>
        <v>46036</v>
      </c>
      <c r="AC24" s="187">
        <f t="shared" si="1"/>
        <v>46037</v>
      </c>
      <c r="AD24" s="187">
        <f t="shared" si="1"/>
        <v>46038</v>
      </c>
      <c r="AE24" s="187">
        <f t="shared" si="1"/>
        <v>46039</v>
      </c>
      <c r="AF24" s="187">
        <f t="shared" si="1"/>
        <v>46040</v>
      </c>
      <c r="AG24" s="187">
        <f t="shared" si="1"/>
        <v>46041</v>
      </c>
      <c r="AH24" s="187">
        <f t="shared" si="1"/>
        <v>46042</v>
      </c>
      <c r="AI24" s="187">
        <f t="shared" si="1"/>
        <v>46043</v>
      </c>
      <c r="AJ24" s="187">
        <f t="shared" si="1"/>
        <v>46044</v>
      </c>
      <c r="AK24" s="187">
        <f t="shared" si="1"/>
        <v>46045</v>
      </c>
      <c r="AL24" s="187">
        <f t="shared" si="1"/>
        <v>46046</v>
      </c>
      <c r="AM24" s="187">
        <f t="shared" si="1"/>
        <v>46047</v>
      </c>
      <c r="AN24" s="187">
        <f t="shared" si="1"/>
        <v>46048</v>
      </c>
      <c r="AO24" s="187">
        <f t="shared" si="1"/>
        <v>46049</v>
      </c>
      <c r="AP24" s="187">
        <f t="shared" si="1"/>
        <v>46050</v>
      </c>
      <c r="AQ24" s="187">
        <f t="shared" si="1"/>
        <v>46051</v>
      </c>
      <c r="AR24" s="187">
        <f t="shared" si="1"/>
        <v>46052</v>
      </c>
      <c r="AS24" s="187">
        <f t="shared" si="1"/>
        <v>46053</v>
      </c>
      <c r="AT24" s="187">
        <f t="shared" si="1"/>
        <v>46054</v>
      </c>
      <c r="AU24" s="187">
        <f t="shared" si="1"/>
        <v>46055</v>
      </c>
      <c r="AV24" s="187">
        <f t="shared" si="1"/>
        <v>46056</v>
      </c>
      <c r="AW24" s="187">
        <f t="shared" si="1"/>
        <v>46057</v>
      </c>
      <c r="AX24" s="187">
        <f t="shared" si="1"/>
        <v>46058</v>
      </c>
      <c r="AY24" s="187">
        <f t="shared" si="1"/>
        <v>46059</v>
      </c>
      <c r="AZ24" s="187">
        <f t="shared" si="1"/>
        <v>46060</v>
      </c>
      <c r="BA24" s="187">
        <f t="shared" si="1"/>
        <v>46061</v>
      </c>
      <c r="BB24" s="187">
        <f t="shared" si="1"/>
        <v>46062</v>
      </c>
      <c r="BC24" s="187">
        <f t="shared" si="1"/>
        <v>46063</v>
      </c>
      <c r="BD24" s="187">
        <f t="shared" si="1"/>
        <v>46064</v>
      </c>
      <c r="BE24" s="187">
        <f t="shared" si="1"/>
        <v>46065</v>
      </c>
      <c r="BF24" s="187">
        <f t="shared" si="1"/>
        <v>46066</v>
      </c>
      <c r="BG24" s="187">
        <f t="shared" si="1"/>
        <v>46067</v>
      </c>
      <c r="BH24" s="187">
        <f t="shared" si="1"/>
        <v>46068</v>
      </c>
      <c r="BI24" s="187">
        <f t="shared" si="1"/>
        <v>46069</v>
      </c>
      <c r="BJ24" s="187">
        <f t="shared" si="1"/>
        <v>46070</v>
      </c>
      <c r="BK24" s="187">
        <f t="shared" si="1"/>
        <v>46071</v>
      </c>
      <c r="BL24" s="187">
        <f t="shared" si="1"/>
        <v>46072</v>
      </c>
      <c r="BM24" s="187">
        <f t="shared" si="1"/>
        <v>46073</v>
      </c>
      <c r="BN24" s="187">
        <f t="shared" si="1"/>
        <v>46074</v>
      </c>
      <c r="BO24" s="187">
        <f t="shared" si="1"/>
        <v>46075</v>
      </c>
      <c r="BP24" s="187">
        <f t="shared" si="1"/>
        <v>46076</v>
      </c>
      <c r="BQ24" s="187">
        <f t="shared" si="1"/>
        <v>46077</v>
      </c>
      <c r="BR24" s="187">
        <f t="shared" si="1"/>
        <v>46078</v>
      </c>
      <c r="BS24" s="187">
        <f t="shared" si="1"/>
        <v>46079</v>
      </c>
      <c r="BT24" s="187">
        <f t="shared" si="1"/>
        <v>46080</v>
      </c>
      <c r="BU24" s="187">
        <f t="shared" ref="BU24:CZ24" si="2">BU4</f>
        <v>46081</v>
      </c>
      <c r="BV24" s="187">
        <f t="shared" si="2"/>
        <v>46082</v>
      </c>
      <c r="BW24" s="187">
        <f t="shared" si="2"/>
        <v>46083</v>
      </c>
      <c r="BX24" s="187">
        <f t="shared" si="2"/>
        <v>46084</v>
      </c>
      <c r="BY24" s="187">
        <f t="shared" si="2"/>
        <v>46085</v>
      </c>
      <c r="BZ24" s="187">
        <f t="shared" si="2"/>
        <v>46086</v>
      </c>
      <c r="CA24" s="187">
        <f t="shared" si="2"/>
        <v>46087</v>
      </c>
      <c r="CB24" s="187">
        <f t="shared" si="2"/>
        <v>46088</v>
      </c>
      <c r="CC24" s="187">
        <f t="shared" si="2"/>
        <v>46089</v>
      </c>
      <c r="CD24" s="187">
        <f t="shared" si="2"/>
        <v>46090</v>
      </c>
      <c r="CE24" s="187">
        <f t="shared" si="2"/>
        <v>46091</v>
      </c>
      <c r="CF24" s="187">
        <f t="shared" si="2"/>
        <v>46092</v>
      </c>
      <c r="CG24" s="187">
        <f t="shared" si="2"/>
        <v>46093</v>
      </c>
      <c r="CH24" s="187">
        <f t="shared" si="2"/>
        <v>46094</v>
      </c>
      <c r="CI24" s="187">
        <f t="shared" si="2"/>
        <v>46095</v>
      </c>
      <c r="CJ24" s="187">
        <f t="shared" si="2"/>
        <v>46096</v>
      </c>
      <c r="CK24" s="187">
        <f t="shared" si="2"/>
        <v>46097</v>
      </c>
      <c r="CL24" s="187">
        <f t="shared" si="2"/>
        <v>46098</v>
      </c>
      <c r="CM24" s="187">
        <f t="shared" si="2"/>
        <v>46099</v>
      </c>
      <c r="CN24" s="187">
        <f t="shared" si="2"/>
        <v>46100</v>
      </c>
      <c r="CO24" s="187">
        <f t="shared" si="2"/>
        <v>46101</v>
      </c>
      <c r="CP24" s="187">
        <f t="shared" si="2"/>
        <v>46102</v>
      </c>
      <c r="CQ24" s="187">
        <f t="shared" si="2"/>
        <v>46103</v>
      </c>
      <c r="CR24" s="187">
        <f t="shared" si="2"/>
        <v>46104</v>
      </c>
      <c r="CS24" s="187">
        <f t="shared" si="2"/>
        <v>46105</v>
      </c>
      <c r="CT24" s="187">
        <f t="shared" si="2"/>
        <v>46106</v>
      </c>
      <c r="CU24" s="187">
        <f t="shared" si="2"/>
        <v>46107</v>
      </c>
      <c r="CV24" s="187">
        <f t="shared" si="2"/>
        <v>46108</v>
      </c>
      <c r="CW24" s="187">
        <f t="shared" si="2"/>
        <v>46109</v>
      </c>
      <c r="CX24" s="187">
        <f t="shared" si="2"/>
        <v>46110</v>
      </c>
      <c r="CY24" s="187">
        <f t="shared" si="2"/>
        <v>46111</v>
      </c>
      <c r="CZ24" s="187">
        <f t="shared" si="2"/>
        <v>46112</v>
      </c>
      <c r="DA24" s="187">
        <f t="shared" ref="DA24:DT24" si="3">DA4</f>
        <v>46113</v>
      </c>
      <c r="DB24" s="187">
        <f t="shared" si="3"/>
        <v>46114</v>
      </c>
      <c r="DC24" s="187">
        <f t="shared" si="3"/>
        <v>46115</v>
      </c>
      <c r="DD24" s="187">
        <f t="shared" si="3"/>
        <v>46116</v>
      </c>
      <c r="DE24" s="187">
        <f t="shared" si="3"/>
        <v>46117</v>
      </c>
      <c r="DF24" s="187">
        <f t="shared" si="3"/>
        <v>46118</v>
      </c>
      <c r="DG24" s="187">
        <f t="shared" si="3"/>
        <v>46119</v>
      </c>
      <c r="DH24" s="187">
        <f t="shared" si="3"/>
        <v>46120</v>
      </c>
      <c r="DI24" s="187">
        <f t="shared" si="3"/>
        <v>46121</v>
      </c>
      <c r="DJ24" s="187">
        <f t="shared" si="3"/>
        <v>46122</v>
      </c>
      <c r="DK24" s="187">
        <f t="shared" si="3"/>
        <v>46123</v>
      </c>
      <c r="DL24" s="187">
        <f t="shared" si="3"/>
        <v>46124</v>
      </c>
      <c r="DM24" s="187">
        <f t="shared" si="3"/>
        <v>46125</v>
      </c>
      <c r="DN24" s="187">
        <f t="shared" si="3"/>
        <v>46126</v>
      </c>
      <c r="DO24" s="187">
        <f t="shared" si="3"/>
        <v>46127</v>
      </c>
      <c r="DP24" s="187">
        <f t="shared" si="3"/>
        <v>46128</v>
      </c>
      <c r="DQ24" s="187">
        <f t="shared" si="3"/>
        <v>46129</v>
      </c>
      <c r="DR24" s="187">
        <f t="shared" si="3"/>
        <v>46130</v>
      </c>
      <c r="DS24" s="187">
        <f t="shared" si="3"/>
        <v>46131</v>
      </c>
      <c r="DT24" s="187">
        <f t="shared" si="3"/>
        <v>46132</v>
      </c>
      <c r="DU24" s="187">
        <f t="shared" ref="DU24:ED24" si="4">DU4</f>
        <v>46133</v>
      </c>
      <c r="DV24" s="187">
        <f t="shared" si="4"/>
        <v>46134</v>
      </c>
      <c r="DW24" s="187">
        <f t="shared" si="4"/>
        <v>46135</v>
      </c>
      <c r="DX24" s="187">
        <f t="shared" si="4"/>
        <v>46136</v>
      </c>
      <c r="DY24" s="187">
        <f t="shared" si="4"/>
        <v>46137</v>
      </c>
      <c r="DZ24" s="187">
        <f t="shared" si="4"/>
        <v>46138</v>
      </c>
      <c r="EA24" s="187">
        <f t="shared" si="4"/>
        <v>46139</v>
      </c>
      <c r="EB24" s="187">
        <f t="shared" si="4"/>
        <v>46140</v>
      </c>
      <c r="EC24" s="187">
        <f t="shared" si="4"/>
        <v>46141</v>
      </c>
      <c r="ED24" s="187">
        <f t="shared" si="4"/>
        <v>46142</v>
      </c>
    </row>
    <row r="25" spans="1:134" ht="17.25" customHeight="1" x14ac:dyDescent="0.2">
      <c r="A25" s="90" t="s">
        <v>64</v>
      </c>
      <c r="B25" s="187">
        <f t="shared" ref="B25:H25" si="5">B5</f>
        <v>46010</v>
      </c>
      <c r="C25" s="187">
        <f t="shared" si="5"/>
        <v>46011</v>
      </c>
      <c r="D25" s="187">
        <f t="shared" si="5"/>
        <v>46012</v>
      </c>
      <c r="E25" s="187">
        <f t="shared" si="5"/>
        <v>46013</v>
      </c>
      <c r="F25" s="187">
        <f t="shared" si="5"/>
        <v>46014</v>
      </c>
      <c r="G25" s="187">
        <f t="shared" si="5"/>
        <v>46015</v>
      </c>
      <c r="H25" s="187">
        <f t="shared" si="5"/>
        <v>46016</v>
      </c>
      <c r="I25" s="187">
        <f t="shared" ref="I25:BT25" si="6">I5</f>
        <v>46017</v>
      </c>
      <c r="J25" s="187">
        <f t="shared" si="6"/>
        <v>46018</v>
      </c>
      <c r="K25" s="187">
        <f t="shared" si="6"/>
        <v>46019</v>
      </c>
      <c r="L25" s="187">
        <f t="shared" si="6"/>
        <v>46020</v>
      </c>
      <c r="M25" s="187">
        <f t="shared" si="6"/>
        <v>46021</v>
      </c>
      <c r="N25" s="187">
        <f t="shared" si="6"/>
        <v>46022</v>
      </c>
      <c r="O25" s="187">
        <f t="shared" si="6"/>
        <v>46023</v>
      </c>
      <c r="P25" s="187">
        <f t="shared" si="6"/>
        <v>46024</v>
      </c>
      <c r="Q25" s="187">
        <f t="shared" si="6"/>
        <v>46025</v>
      </c>
      <c r="R25" s="187">
        <f t="shared" si="6"/>
        <v>46026</v>
      </c>
      <c r="S25" s="187">
        <f t="shared" si="6"/>
        <v>46027</v>
      </c>
      <c r="T25" s="187">
        <f t="shared" si="6"/>
        <v>46028</v>
      </c>
      <c r="U25" s="187">
        <f t="shared" si="6"/>
        <v>46029</v>
      </c>
      <c r="V25" s="187">
        <f t="shared" si="6"/>
        <v>46030</v>
      </c>
      <c r="W25" s="187">
        <f t="shared" si="6"/>
        <v>46031</v>
      </c>
      <c r="X25" s="187">
        <f t="shared" si="6"/>
        <v>46032</v>
      </c>
      <c r="Y25" s="187">
        <f t="shared" si="6"/>
        <v>46033</v>
      </c>
      <c r="Z25" s="187">
        <f t="shared" si="6"/>
        <v>46034</v>
      </c>
      <c r="AA25" s="187">
        <f t="shared" si="6"/>
        <v>46035</v>
      </c>
      <c r="AB25" s="187">
        <f t="shared" si="6"/>
        <v>46036</v>
      </c>
      <c r="AC25" s="187">
        <f t="shared" si="6"/>
        <v>46037</v>
      </c>
      <c r="AD25" s="187">
        <f t="shared" si="6"/>
        <v>46038</v>
      </c>
      <c r="AE25" s="187">
        <f t="shared" si="6"/>
        <v>46039</v>
      </c>
      <c r="AF25" s="187">
        <f t="shared" si="6"/>
        <v>46040</v>
      </c>
      <c r="AG25" s="187">
        <f t="shared" si="6"/>
        <v>46041</v>
      </c>
      <c r="AH25" s="187">
        <f t="shared" si="6"/>
        <v>46042</v>
      </c>
      <c r="AI25" s="187">
        <f t="shared" si="6"/>
        <v>46043</v>
      </c>
      <c r="AJ25" s="187">
        <f t="shared" si="6"/>
        <v>46044</v>
      </c>
      <c r="AK25" s="187">
        <f t="shared" si="6"/>
        <v>46045</v>
      </c>
      <c r="AL25" s="187">
        <f t="shared" si="6"/>
        <v>46046</v>
      </c>
      <c r="AM25" s="187">
        <f t="shared" si="6"/>
        <v>46047</v>
      </c>
      <c r="AN25" s="187">
        <f t="shared" si="6"/>
        <v>46048</v>
      </c>
      <c r="AO25" s="187">
        <f t="shared" si="6"/>
        <v>46049</v>
      </c>
      <c r="AP25" s="187">
        <f t="shared" si="6"/>
        <v>46050</v>
      </c>
      <c r="AQ25" s="187">
        <f t="shared" si="6"/>
        <v>46051</v>
      </c>
      <c r="AR25" s="187">
        <f t="shared" si="6"/>
        <v>46052</v>
      </c>
      <c r="AS25" s="187">
        <f t="shared" si="6"/>
        <v>46053</v>
      </c>
      <c r="AT25" s="187">
        <f t="shared" si="6"/>
        <v>46054</v>
      </c>
      <c r="AU25" s="187">
        <f t="shared" si="6"/>
        <v>46055</v>
      </c>
      <c r="AV25" s="187">
        <f t="shared" si="6"/>
        <v>46056</v>
      </c>
      <c r="AW25" s="187">
        <f t="shared" si="6"/>
        <v>46057</v>
      </c>
      <c r="AX25" s="187">
        <f t="shared" si="6"/>
        <v>46058</v>
      </c>
      <c r="AY25" s="187">
        <f t="shared" si="6"/>
        <v>46059</v>
      </c>
      <c r="AZ25" s="187">
        <f t="shared" si="6"/>
        <v>46060</v>
      </c>
      <c r="BA25" s="187">
        <f t="shared" si="6"/>
        <v>46061</v>
      </c>
      <c r="BB25" s="187">
        <f t="shared" si="6"/>
        <v>46062</v>
      </c>
      <c r="BC25" s="187">
        <f t="shared" si="6"/>
        <v>46063</v>
      </c>
      <c r="BD25" s="187">
        <f t="shared" si="6"/>
        <v>46064</v>
      </c>
      <c r="BE25" s="187">
        <f t="shared" si="6"/>
        <v>46065</v>
      </c>
      <c r="BF25" s="187">
        <f t="shared" si="6"/>
        <v>46066</v>
      </c>
      <c r="BG25" s="187">
        <f t="shared" si="6"/>
        <v>46067</v>
      </c>
      <c r="BH25" s="187">
        <f t="shared" si="6"/>
        <v>46068</v>
      </c>
      <c r="BI25" s="187">
        <f t="shared" si="6"/>
        <v>46069</v>
      </c>
      <c r="BJ25" s="187">
        <f t="shared" si="6"/>
        <v>46070</v>
      </c>
      <c r="BK25" s="187">
        <f t="shared" si="6"/>
        <v>46071</v>
      </c>
      <c r="BL25" s="187">
        <f t="shared" si="6"/>
        <v>46072</v>
      </c>
      <c r="BM25" s="187">
        <f t="shared" si="6"/>
        <v>46073</v>
      </c>
      <c r="BN25" s="187">
        <f t="shared" si="6"/>
        <v>46074</v>
      </c>
      <c r="BO25" s="187">
        <f t="shared" si="6"/>
        <v>46075</v>
      </c>
      <c r="BP25" s="187">
        <f t="shared" si="6"/>
        <v>46076</v>
      </c>
      <c r="BQ25" s="187">
        <f t="shared" si="6"/>
        <v>46077</v>
      </c>
      <c r="BR25" s="187">
        <f t="shared" si="6"/>
        <v>46078</v>
      </c>
      <c r="BS25" s="187">
        <f t="shared" si="6"/>
        <v>46079</v>
      </c>
      <c r="BT25" s="187">
        <f t="shared" si="6"/>
        <v>46080</v>
      </c>
      <c r="BU25" s="187">
        <f t="shared" ref="BU25:CZ25" si="7">BU5</f>
        <v>46081</v>
      </c>
      <c r="BV25" s="187">
        <f t="shared" si="7"/>
        <v>46082</v>
      </c>
      <c r="BW25" s="187">
        <f t="shared" si="7"/>
        <v>46083</v>
      </c>
      <c r="BX25" s="187">
        <f t="shared" si="7"/>
        <v>46084</v>
      </c>
      <c r="BY25" s="187">
        <f t="shared" si="7"/>
        <v>46085</v>
      </c>
      <c r="BZ25" s="187">
        <f t="shared" si="7"/>
        <v>46086</v>
      </c>
      <c r="CA25" s="187">
        <f t="shared" si="7"/>
        <v>46087</v>
      </c>
      <c r="CB25" s="187">
        <f t="shared" si="7"/>
        <v>46088</v>
      </c>
      <c r="CC25" s="187">
        <f t="shared" si="7"/>
        <v>46089</v>
      </c>
      <c r="CD25" s="187">
        <f t="shared" si="7"/>
        <v>46090</v>
      </c>
      <c r="CE25" s="187">
        <f t="shared" si="7"/>
        <v>46091</v>
      </c>
      <c r="CF25" s="187">
        <f t="shared" si="7"/>
        <v>46092</v>
      </c>
      <c r="CG25" s="187">
        <f t="shared" si="7"/>
        <v>46093</v>
      </c>
      <c r="CH25" s="187">
        <f t="shared" si="7"/>
        <v>46094</v>
      </c>
      <c r="CI25" s="187">
        <f t="shared" si="7"/>
        <v>46095</v>
      </c>
      <c r="CJ25" s="187">
        <f t="shared" si="7"/>
        <v>46096</v>
      </c>
      <c r="CK25" s="187">
        <f t="shared" si="7"/>
        <v>46097</v>
      </c>
      <c r="CL25" s="187">
        <f t="shared" si="7"/>
        <v>46098</v>
      </c>
      <c r="CM25" s="187">
        <f t="shared" si="7"/>
        <v>46099</v>
      </c>
      <c r="CN25" s="187">
        <f t="shared" si="7"/>
        <v>46100</v>
      </c>
      <c r="CO25" s="187">
        <f t="shared" si="7"/>
        <v>46101</v>
      </c>
      <c r="CP25" s="187">
        <f t="shared" si="7"/>
        <v>46102</v>
      </c>
      <c r="CQ25" s="187">
        <f t="shared" si="7"/>
        <v>46103</v>
      </c>
      <c r="CR25" s="187">
        <f t="shared" si="7"/>
        <v>46104</v>
      </c>
      <c r="CS25" s="187">
        <f t="shared" si="7"/>
        <v>46105</v>
      </c>
      <c r="CT25" s="187">
        <f t="shared" si="7"/>
        <v>46106</v>
      </c>
      <c r="CU25" s="187">
        <f t="shared" si="7"/>
        <v>46107</v>
      </c>
      <c r="CV25" s="187">
        <f t="shared" si="7"/>
        <v>46108</v>
      </c>
      <c r="CW25" s="187">
        <f t="shared" si="7"/>
        <v>46109</v>
      </c>
      <c r="CX25" s="187">
        <f t="shared" si="7"/>
        <v>46110</v>
      </c>
      <c r="CY25" s="187">
        <f t="shared" si="7"/>
        <v>46111</v>
      </c>
      <c r="CZ25" s="187">
        <f t="shared" si="7"/>
        <v>46112</v>
      </c>
      <c r="DA25" s="187">
        <f t="shared" ref="DA25:DT25" si="8">DA5</f>
        <v>46113</v>
      </c>
      <c r="DB25" s="187">
        <f t="shared" si="8"/>
        <v>46114</v>
      </c>
      <c r="DC25" s="187">
        <f t="shared" si="8"/>
        <v>46115</v>
      </c>
      <c r="DD25" s="187">
        <f t="shared" si="8"/>
        <v>46116</v>
      </c>
      <c r="DE25" s="187">
        <f t="shared" si="8"/>
        <v>46117</v>
      </c>
      <c r="DF25" s="187">
        <f t="shared" si="8"/>
        <v>46118</v>
      </c>
      <c r="DG25" s="187">
        <f t="shared" si="8"/>
        <v>46119</v>
      </c>
      <c r="DH25" s="187">
        <f t="shared" si="8"/>
        <v>46120</v>
      </c>
      <c r="DI25" s="187">
        <f t="shared" si="8"/>
        <v>46121</v>
      </c>
      <c r="DJ25" s="187">
        <f t="shared" si="8"/>
        <v>46122</v>
      </c>
      <c r="DK25" s="187">
        <f t="shared" si="8"/>
        <v>46123</v>
      </c>
      <c r="DL25" s="187">
        <f t="shared" si="8"/>
        <v>46124</v>
      </c>
      <c r="DM25" s="187">
        <f t="shared" si="8"/>
        <v>46125</v>
      </c>
      <c r="DN25" s="187">
        <f t="shared" si="8"/>
        <v>46126</v>
      </c>
      <c r="DO25" s="187">
        <f t="shared" si="8"/>
        <v>46127</v>
      </c>
      <c r="DP25" s="187">
        <f t="shared" si="8"/>
        <v>46128</v>
      </c>
      <c r="DQ25" s="187">
        <f t="shared" si="8"/>
        <v>46129</v>
      </c>
      <c r="DR25" s="187">
        <f t="shared" si="8"/>
        <v>46130</v>
      </c>
      <c r="DS25" s="187">
        <f t="shared" si="8"/>
        <v>46131</v>
      </c>
      <c r="DT25" s="187">
        <f t="shared" si="8"/>
        <v>46132</v>
      </c>
      <c r="DU25" s="187">
        <f t="shared" ref="DU25:ED25" si="9">DU5</f>
        <v>46133</v>
      </c>
      <c r="DV25" s="187">
        <f t="shared" si="9"/>
        <v>46134</v>
      </c>
      <c r="DW25" s="187">
        <f t="shared" si="9"/>
        <v>46135</v>
      </c>
      <c r="DX25" s="187">
        <f t="shared" si="9"/>
        <v>46136</v>
      </c>
      <c r="DY25" s="187">
        <f t="shared" si="9"/>
        <v>46137</v>
      </c>
      <c r="DZ25" s="187">
        <f t="shared" si="9"/>
        <v>46138</v>
      </c>
      <c r="EA25" s="187">
        <f t="shared" si="9"/>
        <v>46139</v>
      </c>
      <c r="EB25" s="187">
        <f t="shared" si="9"/>
        <v>46140</v>
      </c>
      <c r="EC25" s="187">
        <f t="shared" si="9"/>
        <v>46141</v>
      </c>
      <c r="ED25" s="187">
        <f t="shared" si="9"/>
        <v>46142</v>
      </c>
    </row>
    <row r="26" spans="1:134" s="44" customFormat="1" x14ac:dyDescent="0.2">
      <c r="A26" s="42" t="s">
        <v>83</v>
      </c>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c r="DY26" s="189"/>
      <c r="DZ26" s="189"/>
      <c r="EA26" s="189"/>
      <c r="EB26" s="189"/>
      <c r="EC26" s="189"/>
      <c r="ED26" s="189"/>
    </row>
    <row r="27" spans="1:134" s="50" customFormat="1" x14ac:dyDescent="0.2">
      <c r="A27" s="88">
        <v>1</v>
      </c>
      <c r="B27" s="191">
        <f t="shared" ref="B27:H27" si="10">ROUND(B7*0.8,)</f>
        <v>12640</v>
      </c>
      <c r="C27" s="191">
        <f t="shared" si="10"/>
        <v>12640</v>
      </c>
      <c r="D27" s="191">
        <f t="shared" si="10"/>
        <v>13920</v>
      </c>
      <c r="E27" s="191">
        <f t="shared" si="10"/>
        <v>15200</v>
      </c>
      <c r="F27" s="191">
        <f t="shared" si="10"/>
        <v>17040</v>
      </c>
      <c r="G27" s="191">
        <f t="shared" si="10"/>
        <v>18880</v>
      </c>
      <c r="H27" s="191">
        <f t="shared" si="10"/>
        <v>18880</v>
      </c>
      <c r="I27" s="191">
        <f t="shared" ref="I27:BT27" si="11">ROUND(I7*0.8,)</f>
        <v>17040</v>
      </c>
      <c r="J27" s="191">
        <f t="shared" si="11"/>
        <v>18880</v>
      </c>
      <c r="K27" s="191">
        <f t="shared" si="11"/>
        <v>13920</v>
      </c>
      <c r="L27" s="191">
        <f t="shared" si="11"/>
        <v>12640</v>
      </c>
      <c r="M27" s="191">
        <f t="shared" si="11"/>
        <v>29800</v>
      </c>
      <c r="N27" s="191">
        <f t="shared" si="11"/>
        <v>41400</v>
      </c>
      <c r="O27" s="191">
        <f t="shared" si="11"/>
        <v>41400</v>
      </c>
      <c r="P27" s="191">
        <f t="shared" si="11"/>
        <v>41400</v>
      </c>
      <c r="Q27" s="191">
        <f t="shared" si="11"/>
        <v>35800</v>
      </c>
      <c r="R27" s="191">
        <f t="shared" si="11"/>
        <v>35800</v>
      </c>
      <c r="S27" s="191">
        <f t="shared" si="11"/>
        <v>35800</v>
      </c>
      <c r="T27" s="191">
        <f t="shared" si="11"/>
        <v>35800</v>
      </c>
      <c r="U27" s="191">
        <f t="shared" si="11"/>
        <v>35800</v>
      </c>
      <c r="V27" s="191">
        <f t="shared" si="11"/>
        <v>35800</v>
      </c>
      <c r="W27" s="191">
        <f t="shared" si="11"/>
        <v>29160</v>
      </c>
      <c r="X27" s="191">
        <f t="shared" si="11"/>
        <v>15960</v>
      </c>
      <c r="Y27" s="191">
        <f t="shared" si="11"/>
        <v>15960</v>
      </c>
      <c r="Z27" s="191">
        <f t="shared" si="11"/>
        <v>15960</v>
      </c>
      <c r="AA27" s="191">
        <f t="shared" si="11"/>
        <v>15960</v>
      </c>
      <c r="AB27" s="191">
        <f t="shared" si="11"/>
        <v>15960</v>
      </c>
      <c r="AC27" s="191">
        <f t="shared" si="11"/>
        <v>17560</v>
      </c>
      <c r="AD27" s="191">
        <f t="shared" si="11"/>
        <v>17560</v>
      </c>
      <c r="AE27" s="191">
        <f t="shared" si="11"/>
        <v>17560</v>
      </c>
      <c r="AF27" s="191">
        <f t="shared" si="11"/>
        <v>17560</v>
      </c>
      <c r="AG27" s="191">
        <f t="shared" si="11"/>
        <v>17560</v>
      </c>
      <c r="AH27" s="191">
        <f t="shared" si="11"/>
        <v>15960</v>
      </c>
      <c r="AI27" s="191">
        <f t="shared" si="11"/>
        <v>15960</v>
      </c>
      <c r="AJ27" s="191">
        <f t="shared" si="11"/>
        <v>15960</v>
      </c>
      <c r="AK27" s="191">
        <f t="shared" si="11"/>
        <v>15960</v>
      </c>
      <c r="AL27" s="191">
        <f t="shared" si="11"/>
        <v>15960</v>
      </c>
      <c r="AM27" s="191">
        <f t="shared" si="11"/>
        <v>19160</v>
      </c>
      <c r="AN27" s="191">
        <f t="shared" si="11"/>
        <v>19160</v>
      </c>
      <c r="AO27" s="191">
        <f t="shared" si="11"/>
        <v>19160</v>
      </c>
      <c r="AP27" s="191">
        <f t="shared" si="11"/>
        <v>19160</v>
      </c>
      <c r="AQ27" s="191">
        <f t="shared" si="11"/>
        <v>19160</v>
      </c>
      <c r="AR27" s="191">
        <f t="shared" si="11"/>
        <v>20760</v>
      </c>
      <c r="AS27" s="191">
        <f t="shared" si="11"/>
        <v>22760</v>
      </c>
      <c r="AT27" s="191">
        <f t="shared" si="11"/>
        <v>23160</v>
      </c>
      <c r="AU27" s="191">
        <f t="shared" si="11"/>
        <v>23160</v>
      </c>
      <c r="AV27" s="191">
        <f t="shared" si="11"/>
        <v>23160</v>
      </c>
      <c r="AW27" s="191">
        <f t="shared" si="11"/>
        <v>23160</v>
      </c>
      <c r="AX27" s="191">
        <f t="shared" si="11"/>
        <v>23160</v>
      </c>
      <c r="AY27" s="191">
        <f t="shared" si="11"/>
        <v>23160</v>
      </c>
      <c r="AZ27" s="191">
        <f t="shared" si="11"/>
        <v>23160</v>
      </c>
      <c r="BA27" s="191">
        <f t="shared" si="11"/>
        <v>23160</v>
      </c>
      <c r="BB27" s="191">
        <f t="shared" si="11"/>
        <v>23160</v>
      </c>
      <c r="BC27" s="191">
        <f t="shared" si="11"/>
        <v>23160</v>
      </c>
      <c r="BD27" s="191">
        <f t="shared" si="11"/>
        <v>21560</v>
      </c>
      <c r="BE27" s="191">
        <f t="shared" si="11"/>
        <v>21560</v>
      </c>
      <c r="BF27" s="191">
        <f t="shared" si="11"/>
        <v>23160</v>
      </c>
      <c r="BG27" s="191">
        <f t="shared" si="11"/>
        <v>23160</v>
      </c>
      <c r="BH27" s="191">
        <f t="shared" si="11"/>
        <v>24760</v>
      </c>
      <c r="BI27" s="191">
        <f t="shared" si="11"/>
        <v>26760</v>
      </c>
      <c r="BJ27" s="191">
        <f t="shared" si="11"/>
        <v>26760</v>
      </c>
      <c r="BK27" s="191">
        <f t="shared" si="11"/>
        <v>26760</v>
      </c>
      <c r="BL27" s="191">
        <f t="shared" si="11"/>
        <v>26760</v>
      </c>
      <c r="BM27" s="191">
        <f t="shared" si="11"/>
        <v>28760</v>
      </c>
      <c r="BN27" s="191">
        <f t="shared" si="11"/>
        <v>31160</v>
      </c>
      <c r="BO27" s="191">
        <f t="shared" si="11"/>
        <v>31160</v>
      </c>
      <c r="BP27" s="191">
        <f t="shared" si="11"/>
        <v>28760</v>
      </c>
      <c r="BQ27" s="191">
        <f t="shared" si="11"/>
        <v>24760</v>
      </c>
      <c r="BR27" s="191">
        <f t="shared" si="11"/>
        <v>24760</v>
      </c>
      <c r="BS27" s="191">
        <f t="shared" si="11"/>
        <v>26760</v>
      </c>
      <c r="BT27" s="191">
        <f t="shared" si="11"/>
        <v>26760</v>
      </c>
      <c r="BU27" s="191">
        <f t="shared" ref="BU27:CZ27" si="12">ROUND(BU7*0.8,)</f>
        <v>19960</v>
      </c>
      <c r="BV27" s="191">
        <f t="shared" si="12"/>
        <v>20320</v>
      </c>
      <c r="BW27" s="191">
        <f t="shared" si="12"/>
        <v>20320</v>
      </c>
      <c r="BX27" s="191">
        <f t="shared" si="12"/>
        <v>20320</v>
      </c>
      <c r="BY27" s="191">
        <f t="shared" si="12"/>
        <v>19120</v>
      </c>
      <c r="BZ27" s="191">
        <f t="shared" si="12"/>
        <v>19120</v>
      </c>
      <c r="CA27" s="191">
        <f t="shared" si="12"/>
        <v>20320</v>
      </c>
      <c r="CB27" s="191">
        <f t="shared" si="12"/>
        <v>20320</v>
      </c>
      <c r="CC27" s="191">
        <f t="shared" si="12"/>
        <v>20320</v>
      </c>
      <c r="CD27" s="191">
        <f t="shared" si="12"/>
        <v>19120</v>
      </c>
      <c r="CE27" s="191">
        <f t="shared" si="12"/>
        <v>19120</v>
      </c>
      <c r="CF27" s="191">
        <f t="shared" si="12"/>
        <v>19120</v>
      </c>
      <c r="CG27" s="191">
        <f t="shared" si="12"/>
        <v>19120</v>
      </c>
      <c r="CH27" s="191">
        <f t="shared" si="12"/>
        <v>19120</v>
      </c>
      <c r="CI27" s="191">
        <f t="shared" si="12"/>
        <v>19120</v>
      </c>
      <c r="CJ27" s="191">
        <f t="shared" si="12"/>
        <v>19120</v>
      </c>
      <c r="CK27" s="191">
        <f t="shared" si="12"/>
        <v>19120</v>
      </c>
      <c r="CL27" s="191">
        <f t="shared" si="12"/>
        <v>19120</v>
      </c>
      <c r="CM27" s="191">
        <f t="shared" si="12"/>
        <v>19120</v>
      </c>
      <c r="CN27" s="191">
        <f t="shared" si="12"/>
        <v>19120</v>
      </c>
      <c r="CO27" s="191">
        <f t="shared" si="12"/>
        <v>19120</v>
      </c>
      <c r="CP27" s="191">
        <f t="shared" si="12"/>
        <v>19120</v>
      </c>
      <c r="CQ27" s="191">
        <f t="shared" si="12"/>
        <v>19120</v>
      </c>
      <c r="CR27" s="191">
        <f t="shared" si="12"/>
        <v>19120</v>
      </c>
      <c r="CS27" s="191">
        <f t="shared" si="12"/>
        <v>19120</v>
      </c>
      <c r="CT27" s="191">
        <f t="shared" si="12"/>
        <v>19120</v>
      </c>
      <c r="CU27" s="191">
        <f t="shared" si="12"/>
        <v>19120</v>
      </c>
      <c r="CV27" s="191">
        <f t="shared" si="12"/>
        <v>19120</v>
      </c>
      <c r="CW27" s="191">
        <f t="shared" si="12"/>
        <v>19120</v>
      </c>
      <c r="CX27" s="191">
        <f t="shared" si="12"/>
        <v>19120</v>
      </c>
      <c r="CY27" s="191">
        <f t="shared" si="12"/>
        <v>19120</v>
      </c>
      <c r="CZ27" s="191">
        <f t="shared" si="12"/>
        <v>19120</v>
      </c>
      <c r="DA27" s="191">
        <f t="shared" ref="DA27:DT27" si="13">ROUND(DA7*0.8,)</f>
        <v>11720</v>
      </c>
      <c r="DB27" s="191">
        <f t="shared" si="13"/>
        <v>11720</v>
      </c>
      <c r="DC27" s="191">
        <f t="shared" si="13"/>
        <v>12120</v>
      </c>
      <c r="DD27" s="191">
        <f t="shared" si="13"/>
        <v>12120</v>
      </c>
      <c r="DE27" s="191">
        <f t="shared" si="13"/>
        <v>11720</v>
      </c>
      <c r="DF27" s="191">
        <f t="shared" si="13"/>
        <v>11720</v>
      </c>
      <c r="DG27" s="191">
        <f t="shared" si="13"/>
        <v>11720</v>
      </c>
      <c r="DH27" s="191">
        <f t="shared" si="13"/>
        <v>11720</v>
      </c>
      <c r="DI27" s="191">
        <f t="shared" si="13"/>
        <v>11720</v>
      </c>
      <c r="DJ27" s="191">
        <f t="shared" si="13"/>
        <v>12120</v>
      </c>
      <c r="DK27" s="191">
        <f t="shared" si="13"/>
        <v>12120</v>
      </c>
      <c r="DL27" s="191">
        <f t="shared" si="13"/>
        <v>11720</v>
      </c>
      <c r="DM27" s="191">
        <f t="shared" si="13"/>
        <v>11720</v>
      </c>
      <c r="DN27" s="191">
        <f t="shared" si="13"/>
        <v>11720</v>
      </c>
      <c r="DO27" s="191">
        <f t="shared" si="13"/>
        <v>10920</v>
      </c>
      <c r="DP27" s="191">
        <f t="shared" si="13"/>
        <v>10920</v>
      </c>
      <c r="DQ27" s="191">
        <f t="shared" si="13"/>
        <v>11480</v>
      </c>
      <c r="DR27" s="191">
        <f t="shared" si="13"/>
        <v>11480</v>
      </c>
      <c r="DS27" s="191">
        <f t="shared" si="13"/>
        <v>10920</v>
      </c>
      <c r="DT27" s="191">
        <f t="shared" si="13"/>
        <v>10920</v>
      </c>
      <c r="DU27" s="191">
        <f t="shared" ref="DU27:ED27" si="14">ROUND(DU7*0.8,)</f>
        <v>10920</v>
      </c>
      <c r="DV27" s="191">
        <f t="shared" si="14"/>
        <v>10920</v>
      </c>
      <c r="DW27" s="191">
        <f t="shared" si="14"/>
        <v>10920</v>
      </c>
      <c r="DX27" s="191">
        <f t="shared" si="14"/>
        <v>11480</v>
      </c>
      <c r="DY27" s="191">
        <f t="shared" si="14"/>
        <v>11480</v>
      </c>
      <c r="DZ27" s="191">
        <f t="shared" si="14"/>
        <v>10920</v>
      </c>
      <c r="EA27" s="191">
        <f t="shared" si="14"/>
        <v>10920</v>
      </c>
      <c r="EB27" s="191">
        <f t="shared" si="14"/>
        <v>10920</v>
      </c>
      <c r="EC27" s="191">
        <f t="shared" si="14"/>
        <v>10920</v>
      </c>
      <c r="ED27" s="191">
        <f t="shared" si="14"/>
        <v>11720</v>
      </c>
    </row>
    <row r="28" spans="1:134" s="50" customFormat="1" x14ac:dyDescent="0.2">
      <c r="A28" s="88">
        <v>2</v>
      </c>
      <c r="B28" s="191">
        <f t="shared" ref="B28:H28" si="15">ROUND(B8*0.8,)</f>
        <v>14000</v>
      </c>
      <c r="C28" s="191">
        <f t="shared" si="15"/>
        <v>14000</v>
      </c>
      <c r="D28" s="191">
        <f t="shared" si="15"/>
        <v>15280</v>
      </c>
      <c r="E28" s="191">
        <f t="shared" si="15"/>
        <v>16560</v>
      </c>
      <c r="F28" s="191">
        <f t="shared" si="15"/>
        <v>18400</v>
      </c>
      <c r="G28" s="191">
        <f t="shared" si="15"/>
        <v>20240</v>
      </c>
      <c r="H28" s="191">
        <f t="shared" si="15"/>
        <v>20240</v>
      </c>
      <c r="I28" s="191">
        <f t="shared" ref="I28:BT28" si="16">ROUND(I8*0.8,)</f>
        <v>18400</v>
      </c>
      <c r="J28" s="191">
        <f t="shared" si="16"/>
        <v>20240</v>
      </c>
      <c r="K28" s="191">
        <f t="shared" si="16"/>
        <v>15280</v>
      </c>
      <c r="L28" s="191">
        <f t="shared" si="16"/>
        <v>14440</v>
      </c>
      <c r="M28" s="191">
        <f t="shared" si="16"/>
        <v>31600</v>
      </c>
      <c r="N28" s="191">
        <f t="shared" si="16"/>
        <v>43200</v>
      </c>
      <c r="O28" s="191">
        <f t="shared" si="16"/>
        <v>43200</v>
      </c>
      <c r="P28" s="191">
        <f t="shared" si="16"/>
        <v>43200</v>
      </c>
      <c r="Q28" s="191">
        <f t="shared" si="16"/>
        <v>37600</v>
      </c>
      <c r="R28" s="191">
        <f t="shared" si="16"/>
        <v>37600</v>
      </c>
      <c r="S28" s="191">
        <f t="shared" si="16"/>
        <v>37600</v>
      </c>
      <c r="T28" s="191">
        <f t="shared" si="16"/>
        <v>37600</v>
      </c>
      <c r="U28" s="191">
        <f t="shared" si="16"/>
        <v>37600</v>
      </c>
      <c r="V28" s="191">
        <f t="shared" si="16"/>
        <v>37600</v>
      </c>
      <c r="W28" s="191">
        <f t="shared" si="16"/>
        <v>30720</v>
      </c>
      <c r="X28" s="191">
        <f t="shared" si="16"/>
        <v>17520</v>
      </c>
      <c r="Y28" s="191">
        <f t="shared" si="16"/>
        <v>17520</v>
      </c>
      <c r="Z28" s="191">
        <f t="shared" si="16"/>
        <v>17520</v>
      </c>
      <c r="AA28" s="191">
        <f t="shared" si="16"/>
        <v>17520</v>
      </c>
      <c r="AB28" s="191">
        <f t="shared" si="16"/>
        <v>17520</v>
      </c>
      <c r="AC28" s="191">
        <f t="shared" si="16"/>
        <v>19120</v>
      </c>
      <c r="AD28" s="191">
        <f t="shared" si="16"/>
        <v>19120</v>
      </c>
      <c r="AE28" s="191">
        <f t="shared" si="16"/>
        <v>19120</v>
      </c>
      <c r="AF28" s="191">
        <f t="shared" si="16"/>
        <v>19120</v>
      </c>
      <c r="AG28" s="191">
        <f t="shared" si="16"/>
        <v>19120</v>
      </c>
      <c r="AH28" s="191">
        <f t="shared" si="16"/>
        <v>17520</v>
      </c>
      <c r="AI28" s="191">
        <f t="shared" si="16"/>
        <v>17520</v>
      </c>
      <c r="AJ28" s="191">
        <f t="shared" si="16"/>
        <v>17520</v>
      </c>
      <c r="AK28" s="191">
        <f t="shared" si="16"/>
        <v>17520</v>
      </c>
      <c r="AL28" s="191">
        <f t="shared" si="16"/>
        <v>17520</v>
      </c>
      <c r="AM28" s="191">
        <f t="shared" si="16"/>
        <v>20720</v>
      </c>
      <c r="AN28" s="191">
        <f t="shared" si="16"/>
        <v>20720</v>
      </c>
      <c r="AO28" s="191">
        <f t="shared" si="16"/>
        <v>20720</v>
      </c>
      <c r="AP28" s="191">
        <f t="shared" si="16"/>
        <v>20720</v>
      </c>
      <c r="AQ28" s="191">
        <f t="shared" si="16"/>
        <v>20720</v>
      </c>
      <c r="AR28" s="191">
        <f t="shared" si="16"/>
        <v>22320</v>
      </c>
      <c r="AS28" s="191">
        <f t="shared" si="16"/>
        <v>24320</v>
      </c>
      <c r="AT28" s="191">
        <f t="shared" si="16"/>
        <v>24720</v>
      </c>
      <c r="AU28" s="191">
        <f t="shared" si="16"/>
        <v>24720</v>
      </c>
      <c r="AV28" s="191">
        <f t="shared" si="16"/>
        <v>24720</v>
      </c>
      <c r="AW28" s="191">
        <f t="shared" si="16"/>
        <v>24720</v>
      </c>
      <c r="AX28" s="191">
        <f t="shared" si="16"/>
        <v>24720</v>
      </c>
      <c r="AY28" s="191">
        <f t="shared" si="16"/>
        <v>24720</v>
      </c>
      <c r="AZ28" s="191">
        <f t="shared" si="16"/>
        <v>24720</v>
      </c>
      <c r="BA28" s="191">
        <f t="shared" si="16"/>
        <v>24720</v>
      </c>
      <c r="BB28" s="191">
        <f t="shared" si="16"/>
        <v>24720</v>
      </c>
      <c r="BC28" s="191">
        <f t="shared" si="16"/>
        <v>24720</v>
      </c>
      <c r="BD28" s="191">
        <f t="shared" si="16"/>
        <v>23120</v>
      </c>
      <c r="BE28" s="191">
        <f t="shared" si="16"/>
        <v>23120</v>
      </c>
      <c r="BF28" s="191">
        <f t="shared" si="16"/>
        <v>24720</v>
      </c>
      <c r="BG28" s="191">
        <f t="shared" si="16"/>
        <v>24720</v>
      </c>
      <c r="BH28" s="191">
        <f t="shared" si="16"/>
        <v>26320</v>
      </c>
      <c r="BI28" s="191">
        <f t="shared" si="16"/>
        <v>28320</v>
      </c>
      <c r="BJ28" s="191">
        <f t="shared" si="16"/>
        <v>28320</v>
      </c>
      <c r="BK28" s="191">
        <f t="shared" si="16"/>
        <v>28320</v>
      </c>
      <c r="BL28" s="191">
        <f t="shared" si="16"/>
        <v>28320</v>
      </c>
      <c r="BM28" s="191">
        <f t="shared" si="16"/>
        <v>30320</v>
      </c>
      <c r="BN28" s="191">
        <f t="shared" si="16"/>
        <v>32720</v>
      </c>
      <c r="BO28" s="191">
        <f t="shared" si="16"/>
        <v>32720</v>
      </c>
      <c r="BP28" s="191">
        <f t="shared" si="16"/>
        <v>30320</v>
      </c>
      <c r="BQ28" s="191">
        <f t="shared" si="16"/>
        <v>26320</v>
      </c>
      <c r="BR28" s="191">
        <f t="shared" si="16"/>
        <v>26320</v>
      </c>
      <c r="BS28" s="191">
        <f t="shared" si="16"/>
        <v>28320</v>
      </c>
      <c r="BT28" s="191">
        <f t="shared" si="16"/>
        <v>28320</v>
      </c>
      <c r="BU28" s="191">
        <f t="shared" ref="BU28:CZ28" si="17">ROUND(BU8*0.8,)</f>
        <v>21520</v>
      </c>
      <c r="BV28" s="191">
        <f t="shared" si="17"/>
        <v>21880</v>
      </c>
      <c r="BW28" s="191">
        <f t="shared" si="17"/>
        <v>21880</v>
      </c>
      <c r="BX28" s="191">
        <f t="shared" si="17"/>
        <v>21880</v>
      </c>
      <c r="BY28" s="191">
        <f t="shared" si="17"/>
        <v>20680</v>
      </c>
      <c r="BZ28" s="191">
        <f t="shared" si="17"/>
        <v>20680</v>
      </c>
      <c r="CA28" s="191">
        <f t="shared" si="17"/>
        <v>21880</v>
      </c>
      <c r="CB28" s="191">
        <f t="shared" si="17"/>
        <v>21880</v>
      </c>
      <c r="CC28" s="191">
        <f t="shared" si="17"/>
        <v>21880</v>
      </c>
      <c r="CD28" s="191">
        <f t="shared" si="17"/>
        <v>20680</v>
      </c>
      <c r="CE28" s="191">
        <f t="shared" si="17"/>
        <v>20680</v>
      </c>
      <c r="CF28" s="191">
        <f t="shared" si="17"/>
        <v>20680</v>
      </c>
      <c r="CG28" s="191">
        <f t="shared" si="17"/>
        <v>20680</v>
      </c>
      <c r="CH28" s="191">
        <f t="shared" si="17"/>
        <v>20680</v>
      </c>
      <c r="CI28" s="191">
        <f t="shared" si="17"/>
        <v>20680</v>
      </c>
      <c r="CJ28" s="191">
        <f t="shared" si="17"/>
        <v>20680</v>
      </c>
      <c r="CK28" s="191">
        <f t="shared" si="17"/>
        <v>20680</v>
      </c>
      <c r="CL28" s="191">
        <f t="shared" si="17"/>
        <v>20680</v>
      </c>
      <c r="CM28" s="191">
        <f t="shared" si="17"/>
        <v>20680</v>
      </c>
      <c r="CN28" s="191">
        <f t="shared" si="17"/>
        <v>20680</v>
      </c>
      <c r="CO28" s="191">
        <f t="shared" si="17"/>
        <v>20680</v>
      </c>
      <c r="CP28" s="191">
        <f t="shared" si="17"/>
        <v>20680</v>
      </c>
      <c r="CQ28" s="191">
        <f t="shared" si="17"/>
        <v>20680</v>
      </c>
      <c r="CR28" s="191">
        <f t="shared" si="17"/>
        <v>20680</v>
      </c>
      <c r="CS28" s="191">
        <f t="shared" si="17"/>
        <v>20680</v>
      </c>
      <c r="CT28" s="191">
        <f t="shared" si="17"/>
        <v>20680</v>
      </c>
      <c r="CU28" s="191">
        <f t="shared" si="17"/>
        <v>20680</v>
      </c>
      <c r="CV28" s="191">
        <f t="shared" si="17"/>
        <v>20680</v>
      </c>
      <c r="CW28" s="191">
        <f t="shared" si="17"/>
        <v>20680</v>
      </c>
      <c r="CX28" s="191">
        <f t="shared" si="17"/>
        <v>20680</v>
      </c>
      <c r="CY28" s="191">
        <f t="shared" si="17"/>
        <v>20680</v>
      </c>
      <c r="CZ28" s="191">
        <f t="shared" si="17"/>
        <v>20680</v>
      </c>
      <c r="DA28" s="191">
        <f t="shared" ref="DA28:DT28" si="18">ROUND(DA8*0.8,)</f>
        <v>13200</v>
      </c>
      <c r="DB28" s="191">
        <f t="shared" si="18"/>
        <v>13200</v>
      </c>
      <c r="DC28" s="191">
        <f t="shared" si="18"/>
        <v>13600</v>
      </c>
      <c r="DD28" s="191">
        <f t="shared" si="18"/>
        <v>13600</v>
      </c>
      <c r="DE28" s="191">
        <f t="shared" si="18"/>
        <v>13200</v>
      </c>
      <c r="DF28" s="191">
        <f t="shared" si="18"/>
        <v>13200</v>
      </c>
      <c r="DG28" s="191">
        <f t="shared" si="18"/>
        <v>13200</v>
      </c>
      <c r="DH28" s="191">
        <f t="shared" si="18"/>
        <v>13200</v>
      </c>
      <c r="DI28" s="191">
        <f t="shared" si="18"/>
        <v>13200</v>
      </c>
      <c r="DJ28" s="191">
        <f t="shared" si="18"/>
        <v>13600</v>
      </c>
      <c r="DK28" s="191">
        <f t="shared" si="18"/>
        <v>13600</v>
      </c>
      <c r="DL28" s="191">
        <f t="shared" si="18"/>
        <v>13200</v>
      </c>
      <c r="DM28" s="191">
        <f t="shared" si="18"/>
        <v>13200</v>
      </c>
      <c r="DN28" s="191">
        <f t="shared" si="18"/>
        <v>13200</v>
      </c>
      <c r="DO28" s="191">
        <f t="shared" si="18"/>
        <v>12400</v>
      </c>
      <c r="DP28" s="191">
        <f t="shared" si="18"/>
        <v>12400</v>
      </c>
      <c r="DQ28" s="191">
        <f t="shared" si="18"/>
        <v>12960</v>
      </c>
      <c r="DR28" s="191">
        <f t="shared" si="18"/>
        <v>12960</v>
      </c>
      <c r="DS28" s="191">
        <f t="shared" si="18"/>
        <v>12400</v>
      </c>
      <c r="DT28" s="191">
        <f t="shared" si="18"/>
        <v>12400</v>
      </c>
      <c r="DU28" s="191">
        <f t="shared" ref="DU28:ED28" si="19">ROUND(DU8*0.8,)</f>
        <v>12400</v>
      </c>
      <c r="DV28" s="191">
        <f t="shared" si="19"/>
        <v>12400</v>
      </c>
      <c r="DW28" s="191">
        <f t="shared" si="19"/>
        <v>12400</v>
      </c>
      <c r="DX28" s="191">
        <f t="shared" si="19"/>
        <v>12960</v>
      </c>
      <c r="DY28" s="191">
        <f t="shared" si="19"/>
        <v>12960</v>
      </c>
      <c r="DZ28" s="191">
        <f t="shared" si="19"/>
        <v>12400</v>
      </c>
      <c r="EA28" s="191">
        <f t="shared" si="19"/>
        <v>12400</v>
      </c>
      <c r="EB28" s="191">
        <f t="shared" si="19"/>
        <v>12400</v>
      </c>
      <c r="EC28" s="191">
        <f t="shared" si="19"/>
        <v>12400</v>
      </c>
      <c r="ED28" s="191">
        <f t="shared" si="19"/>
        <v>13200</v>
      </c>
    </row>
    <row r="29" spans="1:134" s="50" customFormat="1" x14ac:dyDescent="0.2">
      <c r="A29" s="42" t="s">
        <v>234</v>
      </c>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1"/>
      <c r="CC29" s="191"/>
      <c r="CD29" s="191"/>
      <c r="CE29" s="191"/>
      <c r="CF29" s="191"/>
      <c r="CG29" s="191"/>
      <c r="CH29" s="191"/>
      <c r="CI29" s="191"/>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row>
    <row r="30" spans="1:134" s="50" customFormat="1" x14ac:dyDescent="0.2">
      <c r="A30" s="180">
        <v>1</v>
      </c>
      <c r="B30" s="191">
        <f t="shared" ref="B30:H30" si="20">ROUND(B10*0.8,)</f>
        <v>13440</v>
      </c>
      <c r="C30" s="191">
        <f t="shared" si="20"/>
        <v>13440</v>
      </c>
      <c r="D30" s="191">
        <f t="shared" si="20"/>
        <v>14720</v>
      </c>
      <c r="E30" s="191">
        <f t="shared" si="20"/>
        <v>16000</v>
      </c>
      <c r="F30" s="191">
        <f t="shared" si="20"/>
        <v>17840</v>
      </c>
      <c r="G30" s="191">
        <f t="shared" si="20"/>
        <v>19680</v>
      </c>
      <c r="H30" s="191">
        <f t="shared" si="20"/>
        <v>19680</v>
      </c>
      <c r="I30" s="191">
        <f t="shared" ref="I30:BT30" si="21">ROUND(I10*0.8,)</f>
        <v>17840</v>
      </c>
      <c r="J30" s="191">
        <f t="shared" si="21"/>
        <v>19680</v>
      </c>
      <c r="K30" s="191">
        <f t="shared" si="21"/>
        <v>14720</v>
      </c>
      <c r="L30" s="191">
        <f t="shared" si="21"/>
        <v>14240</v>
      </c>
      <c r="M30" s="191">
        <f t="shared" si="21"/>
        <v>31400</v>
      </c>
      <c r="N30" s="191">
        <f t="shared" si="21"/>
        <v>43000</v>
      </c>
      <c r="O30" s="191">
        <f t="shared" si="21"/>
        <v>43000</v>
      </c>
      <c r="P30" s="191">
        <f t="shared" si="21"/>
        <v>43000</v>
      </c>
      <c r="Q30" s="191">
        <f t="shared" si="21"/>
        <v>37400</v>
      </c>
      <c r="R30" s="191">
        <f t="shared" si="21"/>
        <v>37400</v>
      </c>
      <c r="S30" s="191">
        <f t="shared" si="21"/>
        <v>37400</v>
      </c>
      <c r="T30" s="191">
        <f t="shared" si="21"/>
        <v>37400</v>
      </c>
      <c r="U30" s="191">
        <f t="shared" si="21"/>
        <v>37400</v>
      </c>
      <c r="V30" s="191">
        <f t="shared" si="21"/>
        <v>37400</v>
      </c>
      <c r="W30" s="191">
        <f t="shared" si="21"/>
        <v>30760</v>
      </c>
      <c r="X30" s="191">
        <f t="shared" si="21"/>
        <v>17560</v>
      </c>
      <c r="Y30" s="191">
        <f t="shared" si="21"/>
        <v>17560</v>
      </c>
      <c r="Z30" s="191">
        <f t="shared" si="21"/>
        <v>17560</v>
      </c>
      <c r="AA30" s="191">
        <f t="shared" si="21"/>
        <v>17560</v>
      </c>
      <c r="AB30" s="191">
        <f t="shared" si="21"/>
        <v>17560</v>
      </c>
      <c r="AC30" s="191">
        <f t="shared" si="21"/>
        <v>19160</v>
      </c>
      <c r="AD30" s="191">
        <f t="shared" si="21"/>
        <v>19160</v>
      </c>
      <c r="AE30" s="191">
        <f t="shared" si="21"/>
        <v>19160</v>
      </c>
      <c r="AF30" s="191">
        <f t="shared" si="21"/>
        <v>19160</v>
      </c>
      <c r="AG30" s="191">
        <f t="shared" si="21"/>
        <v>19160</v>
      </c>
      <c r="AH30" s="191">
        <f t="shared" si="21"/>
        <v>17560</v>
      </c>
      <c r="AI30" s="191">
        <f t="shared" si="21"/>
        <v>17560</v>
      </c>
      <c r="AJ30" s="191">
        <f t="shared" si="21"/>
        <v>17560</v>
      </c>
      <c r="AK30" s="191">
        <f t="shared" si="21"/>
        <v>17560</v>
      </c>
      <c r="AL30" s="191">
        <f t="shared" si="21"/>
        <v>17560</v>
      </c>
      <c r="AM30" s="191">
        <f t="shared" si="21"/>
        <v>20760</v>
      </c>
      <c r="AN30" s="191">
        <f t="shared" si="21"/>
        <v>20760</v>
      </c>
      <c r="AO30" s="191">
        <f t="shared" si="21"/>
        <v>20760</v>
      </c>
      <c r="AP30" s="191">
        <f t="shared" si="21"/>
        <v>20760</v>
      </c>
      <c r="AQ30" s="191">
        <f t="shared" si="21"/>
        <v>20760</v>
      </c>
      <c r="AR30" s="191">
        <f t="shared" si="21"/>
        <v>22360</v>
      </c>
      <c r="AS30" s="191">
        <f t="shared" si="21"/>
        <v>24360</v>
      </c>
      <c r="AT30" s="191">
        <f t="shared" si="21"/>
        <v>24760</v>
      </c>
      <c r="AU30" s="191">
        <f t="shared" si="21"/>
        <v>24760</v>
      </c>
      <c r="AV30" s="191">
        <f t="shared" si="21"/>
        <v>24760</v>
      </c>
      <c r="AW30" s="191">
        <f t="shared" si="21"/>
        <v>24760</v>
      </c>
      <c r="AX30" s="191">
        <f t="shared" si="21"/>
        <v>24760</v>
      </c>
      <c r="AY30" s="191">
        <f t="shared" si="21"/>
        <v>24760</v>
      </c>
      <c r="AZ30" s="191">
        <f t="shared" si="21"/>
        <v>24760</v>
      </c>
      <c r="BA30" s="191">
        <f t="shared" si="21"/>
        <v>24760</v>
      </c>
      <c r="BB30" s="191">
        <f t="shared" si="21"/>
        <v>24760</v>
      </c>
      <c r="BC30" s="191">
        <f t="shared" si="21"/>
        <v>24760</v>
      </c>
      <c r="BD30" s="191">
        <f t="shared" si="21"/>
        <v>23160</v>
      </c>
      <c r="BE30" s="191">
        <f t="shared" si="21"/>
        <v>23160</v>
      </c>
      <c r="BF30" s="191">
        <f t="shared" si="21"/>
        <v>24760</v>
      </c>
      <c r="BG30" s="191">
        <f t="shared" si="21"/>
        <v>24760</v>
      </c>
      <c r="BH30" s="191">
        <f t="shared" si="21"/>
        <v>26360</v>
      </c>
      <c r="BI30" s="191">
        <f t="shared" si="21"/>
        <v>28360</v>
      </c>
      <c r="BJ30" s="191">
        <f t="shared" si="21"/>
        <v>28360</v>
      </c>
      <c r="BK30" s="191">
        <f t="shared" si="21"/>
        <v>28360</v>
      </c>
      <c r="BL30" s="191">
        <f t="shared" si="21"/>
        <v>28360</v>
      </c>
      <c r="BM30" s="191">
        <f t="shared" si="21"/>
        <v>30360</v>
      </c>
      <c r="BN30" s="191">
        <f t="shared" si="21"/>
        <v>32760</v>
      </c>
      <c r="BO30" s="191">
        <f t="shared" si="21"/>
        <v>32760</v>
      </c>
      <c r="BP30" s="191">
        <f t="shared" si="21"/>
        <v>30360</v>
      </c>
      <c r="BQ30" s="191">
        <f t="shared" si="21"/>
        <v>26360</v>
      </c>
      <c r="BR30" s="191">
        <f t="shared" si="21"/>
        <v>26360</v>
      </c>
      <c r="BS30" s="191">
        <f t="shared" si="21"/>
        <v>28360</v>
      </c>
      <c r="BT30" s="191">
        <f t="shared" si="21"/>
        <v>28360</v>
      </c>
      <c r="BU30" s="191">
        <f t="shared" ref="BU30:CZ30" si="22">ROUND(BU10*0.8,)</f>
        <v>21560</v>
      </c>
      <c r="BV30" s="191">
        <f t="shared" si="22"/>
        <v>21920</v>
      </c>
      <c r="BW30" s="191">
        <f t="shared" si="22"/>
        <v>21920</v>
      </c>
      <c r="BX30" s="191">
        <f t="shared" si="22"/>
        <v>21920</v>
      </c>
      <c r="BY30" s="191">
        <f t="shared" si="22"/>
        <v>20720</v>
      </c>
      <c r="BZ30" s="191">
        <f t="shared" si="22"/>
        <v>20720</v>
      </c>
      <c r="CA30" s="191">
        <f t="shared" si="22"/>
        <v>21920</v>
      </c>
      <c r="CB30" s="191">
        <f t="shared" si="22"/>
        <v>21920</v>
      </c>
      <c r="CC30" s="191">
        <f t="shared" si="22"/>
        <v>21920</v>
      </c>
      <c r="CD30" s="191">
        <f t="shared" si="22"/>
        <v>20720</v>
      </c>
      <c r="CE30" s="191">
        <f t="shared" si="22"/>
        <v>20720</v>
      </c>
      <c r="CF30" s="191">
        <f t="shared" si="22"/>
        <v>20720</v>
      </c>
      <c r="CG30" s="191">
        <f t="shared" si="22"/>
        <v>20720</v>
      </c>
      <c r="CH30" s="191">
        <f t="shared" si="22"/>
        <v>20720</v>
      </c>
      <c r="CI30" s="191">
        <f t="shared" si="22"/>
        <v>20720</v>
      </c>
      <c r="CJ30" s="191">
        <f t="shared" si="22"/>
        <v>20720</v>
      </c>
      <c r="CK30" s="191">
        <f t="shared" si="22"/>
        <v>20720</v>
      </c>
      <c r="CL30" s="191">
        <f t="shared" si="22"/>
        <v>20720</v>
      </c>
      <c r="CM30" s="191">
        <f t="shared" si="22"/>
        <v>20720</v>
      </c>
      <c r="CN30" s="191">
        <f t="shared" si="22"/>
        <v>20720</v>
      </c>
      <c r="CO30" s="191">
        <f t="shared" si="22"/>
        <v>20720</v>
      </c>
      <c r="CP30" s="191">
        <f t="shared" si="22"/>
        <v>20720</v>
      </c>
      <c r="CQ30" s="191">
        <f t="shared" si="22"/>
        <v>20720</v>
      </c>
      <c r="CR30" s="191">
        <f t="shared" si="22"/>
        <v>20720</v>
      </c>
      <c r="CS30" s="191">
        <f t="shared" si="22"/>
        <v>20720</v>
      </c>
      <c r="CT30" s="191">
        <f t="shared" si="22"/>
        <v>20720</v>
      </c>
      <c r="CU30" s="191">
        <f t="shared" si="22"/>
        <v>20720</v>
      </c>
      <c r="CV30" s="191">
        <f t="shared" si="22"/>
        <v>20720</v>
      </c>
      <c r="CW30" s="191">
        <f t="shared" si="22"/>
        <v>20720</v>
      </c>
      <c r="CX30" s="191">
        <f t="shared" si="22"/>
        <v>20720</v>
      </c>
      <c r="CY30" s="191">
        <f t="shared" si="22"/>
        <v>20720</v>
      </c>
      <c r="CZ30" s="191">
        <f t="shared" si="22"/>
        <v>20720</v>
      </c>
      <c r="DA30" s="191">
        <f t="shared" ref="DA30:DT30" si="23">ROUND(DA10*0.8,)</f>
        <v>13320</v>
      </c>
      <c r="DB30" s="191">
        <f t="shared" si="23"/>
        <v>13320</v>
      </c>
      <c r="DC30" s="191">
        <f t="shared" si="23"/>
        <v>13720</v>
      </c>
      <c r="DD30" s="191">
        <f t="shared" si="23"/>
        <v>13720</v>
      </c>
      <c r="DE30" s="191">
        <f t="shared" si="23"/>
        <v>13320</v>
      </c>
      <c r="DF30" s="191">
        <f t="shared" si="23"/>
        <v>13320</v>
      </c>
      <c r="DG30" s="191">
        <f t="shared" si="23"/>
        <v>13320</v>
      </c>
      <c r="DH30" s="191">
        <f t="shared" si="23"/>
        <v>13320</v>
      </c>
      <c r="DI30" s="191">
        <f t="shared" si="23"/>
        <v>13320</v>
      </c>
      <c r="DJ30" s="191">
        <f t="shared" si="23"/>
        <v>13720</v>
      </c>
      <c r="DK30" s="191">
        <f t="shared" si="23"/>
        <v>13720</v>
      </c>
      <c r="DL30" s="191">
        <f t="shared" si="23"/>
        <v>13320</v>
      </c>
      <c r="DM30" s="191">
        <f t="shared" si="23"/>
        <v>13320</v>
      </c>
      <c r="DN30" s="191">
        <f t="shared" si="23"/>
        <v>13320</v>
      </c>
      <c r="DO30" s="191">
        <f t="shared" si="23"/>
        <v>12520</v>
      </c>
      <c r="DP30" s="191">
        <f t="shared" si="23"/>
        <v>12520</v>
      </c>
      <c r="DQ30" s="191">
        <f t="shared" si="23"/>
        <v>13080</v>
      </c>
      <c r="DR30" s="191">
        <f t="shared" si="23"/>
        <v>13080</v>
      </c>
      <c r="DS30" s="191">
        <f t="shared" si="23"/>
        <v>12520</v>
      </c>
      <c r="DT30" s="191">
        <f t="shared" si="23"/>
        <v>12520</v>
      </c>
      <c r="DU30" s="191">
        <f t="shared" ref="DU30:ED30" si="24">ROUND(DU10*0.8,)</f>
        <v>12520</v>
      </c>
      <c r="DV30" s="191">
        <f t="shared" si="24"/>
        <v>12520</v>
      </c>
      <c r="DW30" s="191">
        <f t="shared" si="24"/>
        <v>12520</v>
      </c>
      <c r="DX30" s="191">
        <f t="shared" si="24"/>
        <v>13080</v>
      </c>
      <c r="DY30" s="191">
        <f t="shared" si="24"/>
        <v>13080</v>
      </c>
      <c r="DZ30" s="191">
        <f t="shared" si="24"/>
        <v>12520</v>
      </c>
      <c r="EA30" s="191">
        <f t="shared" si="24"/>
        <v>12520</v>
      </c>
      <c r="EB30" s="191">
        <f t="shared" si="24"/>
        <v>12520</v>
      </c>
      <c r="EC30" s="191">
        <f t="shared" si="24"/>
        <v>12520</v>
      </c>
      <c r="ED30" s="191">
        <f t="shared" si="24"/>
        <v>13320</v>
      </c>
    </row>
    <row r="31" spans="1:134" s="50" customFormat="1" x14ac:dyDescent="0.2">
      <c r="A31" s="180">
        <v>2</v>
      </c>
      <c r="B31" s="191">
        <f t="shared" ref="B31:H31" si="25">ROUND(B11*0.8,)</f>
        <v>14800</v>
      </c>
      <c r="C31" s="191">
        <f t="shared" si="25"/>
        <v>14800</v>
      </c>
      <c r="D31" s="191">
        <f t="shared" si="25"/>
        <v>16080</v>
      </c>
      <c r="E31" s="191">
        <f t="shared" si="25"/>
        <v>17360</v>
      </c>
      <c r="F31" s="191">
        <f t="shared" si="25"/>
        <v>19200</v>
      </c>
      <c r="G31" s="191">
        <f t="shared" si="25"/>
        <v>21040</v>
      </c>
      <c r="H31" s="191">
        <f t="shared" si="25"/>
        <v>21040</v>
      </c>
      <c r="I31" s="191">
        <f t="shared" ref="I31:BT31" si="26">ROUND(I11*0.8,)</f>
        <v>19200</v>
      </c>
      <c r="J31" s="191">
        <f t="shared" si="26"/>
        <v>21040</v>
      </c>
      <c r="K31" s="191">
        <f t="shared" si="26"/>
        <v>16080</v>
      </c>
      <c r="L31" s="191">
        <f t="shared" si="26"/>
        <v>16040</v>
      </c>
      <c r="M31" s="191">
        <f t="shared" si="26"/>
        <v>33200</v>
      </c>
      <c r="N31" s="191">
        <f t="shared" si="26"/>
        <v>44800</v>
      </c>
      <c r="O31" s="191">
        <f t="shared" si="26"/>
        <v>44800</v>
      </c>
      <c r="P31" s="191">
        <f t="shared" si="26"/>
        <v>44800</v>
      </c>
      <c r="Q31" s="191">
        <f t="shared" si="26"/>
        <v>39200</v>
      </c>
      <c r="R31" s="191">
        <f t="shared" si="26"/>
        <v>39200</v>
      </c>
      <c r="S31" s="191">
        <f t="shared" si="26"/>
        <v>39200</v>
      </c>
      <c r="T31" s="191">
        <f t="shared" si="26"/>
        <v>39200</v>
      </c>
      <c r="U31" s="191">
        <f t="shared" si="26"/>
        <v>39200</v>
      </c>
      <c r="V31" s="191">
        <f t="shared" si="26"/>
        <v>39200</v>
      </c>
      <c r="W31" s="191">
        <f t="shared" si="26"/>
        <v>32320</v>
      </c>
      <c r="X31" s="191">
        <f t="shared" si="26"/>
        <v>19120</v>
      </c>
      <c r="Y31" s="191">
        <f t="shared" si="26"/>
        <v>19120</v>
      </c>
      <c r="Z31" s="191">
        <f t="shared" si="26"/>
        <v>19120</v>
      </c>
      <c r="AA31" s="191">
        <f t="shared" si="26"/>
        <v>19120</v>
      </c>
      <c r="AB31" s="191">
        <f t="shared" si="26"/>
        <v>19120</v>
      </c>
      <c r="AC31" s="191">
        <f t="shared" si="26"/>
        <v>20720</v>
      </c>
      <c r="AD31" s="191">
        <f t="shared" si="26"/>
        <v>20720</v>
      </c>
      <c r="AE31" s="191">
        <f t="shared" si="26"/>
        <v>20720</v>
      </c>
      <c r="AF31" s="191">
        <f t="shared" si="26"/>
        <v>20720</v>
      </c>
      <c r="AG31" s="191">
        <f t="shared" si="26"/>
        <v>20720</v>
      </c>
      <c r="AH31" s="191">
        <f t="shared" si="26"/>
        <v>19120</v>
      </c>
      <c r="AI31" s="191">
        <f t="shared" si="26"/>
        <v>19120</v>
      </c>
      <c r="AJ31" s="191">
        <f t="shared" si="26"/>
        <v>19120</v>
      </c>
      <c r="AK31" s="191">
        <f t="shared" si="26"/>
        <v>19120</v>
      </c>
      <c r="AL31" s="191">
        <f t="shared" si="26"/>
        <v>19120</v>
      </c>
      <c r="AM31" s="191">
        <f t="shared" si="26"/>
        <v>22320</v>
      </c>
      <c r="AN31" s="191">
        <f t="shared" si="26"/>
        <v>22320</v>
      </c>
      <c r="AO31" s="191">
        <f t="shared" si="26"/>
        <v>22320</v>
      </c>
      <c r="AP31" s="191">
        <f t="shared" si="26"/>
        <v>22320</v>
      </c>
      <c r="AQ31" s="191">
        <f t="shared" si="26"/>
        <v>22320</v>
      </c>
      <c r="AR31" s="191">
        <f t="shared" si="26"/>
        <v>23920</v>
      </c>
      <c r="AS31" s="191">
        <f t="shared" si="26"/>
        <v>25920</v>
      </c>
      <c r="AT31" s="191">
        <f t="shared" si="26"/>
        <v>26320</v>
      </c>
      <c r="AU31" s="191">
        <f t="shared" si="26"/>
        <v>26320</v>
      </c>
      <c r="AV31" s="191">
        <f t="shared" si="26"/>
        <v>26320</v>
      </c>
      <c r="AW31" s="191">
        <f t="shared" si="26"/>
        <v>26320</v>
      </c>
      <c r="AX31" s="191">
        <f t="shared" si="26"/>
        <v>26320</v>
      </c>
      <c r="AY31" s="191">
        <f t="shared" si="26"/>
        <v>26320</v>
      </c>
      <c r="AZ31" s="191">
        <f t="shared" si="26"/>
        <v>26320</v>
      </c>
      <c r="BA31" s="191">
        <f t="shared" si="26"/>
        <v>26320</v>
      </c>
      <c r="BB31" s="191">
        <f t="shared" si="26"/>
        <v>26320</v>
      </c>
      <c r="BC31" s="191">
        <f t="shared" si="26"/>
        <v>26320</v>
      </c>
      <c r="BD31" s="191">
        <f t="shared" si="26"/>
        <v>24720</v>
      </c>
      <c r="BE31" s="191">
        <f t="shared" si="26"/>
        <v>24720</v>
      </c>
      <c r="BF31" s="191">
        <f t="shared" si="26"/>
        <v>26320</v>
      </c>
      <c r="BG31" s="191">
        <f t="shared" si="26"/>
        <v>26320</v>
      </c>
      <c r="BH31" s="191">
        <f t="shared" si="26"/>
        <v>27920</v>
      </c>
      <c r="BI31" s="191">
        <f t="shared" si="26"/>
        <v>29920</v>
      </c>
      <c r="BJ31" s="191">
        <f t="shared" si="26"/>
        <v>29920</v>
      </c>
      <c r="BK31" s="191">
        <f t="shared" si="26"/>
        <v>29920</v>
      </c>
      <c r="BL31" s="191">
        <f t="shared" si="26"/>
        <v>29920</v>
      </c>
      <c r="BM31" s="191">
        <f t="shared" si="26"/>
        <v>31920</v>
      </c>
      <c r="BN31" s="191">
        <f t="shared" si="26"/>
        <v>34320</v>
      </c>
      <c r="BO31" s="191">
        <f t="shared" si="26"/>
        <v>34320</v>
      </c>
      <c r="BP31" s="191">
        <f t="shared" si="26"/>
        <v>31920</v>
      </c>
      <c r="BQ31" s="191">
        <f t="shared" si="26"/>
        <v>27920</v>
      </c>
      <c r="BR31" s="191">
        <f t="shared" si="26"/>
        <v>27920</v>
      </c>
      <c r="BS31" s="191">
        <f t="shared" si="26"/>
        <v>29920</v>
      </c>
      <c r="BT31" s="191">
        <f t="shared" si="26"/>
        <v>29920</v>
      </c>
      <c r="BU31" s="191">
        <f t="shared" ref="BU31:CZ31" si="27">ROUND(BU11*0.8,)</f>
        <v>23120</v>
      </c>
      <c r="BV31" s="191">
        <f t="shared" si="27"/>
        <v>23480</v>
      </c>
      <c r="BW31" s="191">
        <f t="shared" si="27"/>
        <v>23480</v>
      </c>
      <c r="BX31" s="191">
        <f t="shared" si="27"/>
        <v>23480</v>
      </c>
      <c r="BY31" s="191">
        <f t="shared" si="27"/>
        <v>22280</v>
      </c>
      <c r="BZ31" s="191">
        <f t="shared" si="27"/>
        <v>22280</v>
      </c>
      <c r="CA31" s="191">
        <f t="shared" si="27"/>
        <v>23480</v>
      </c>
      <c r="CB31" s="191">
        <f t="shared" si="27"/>
        <v>23480</v>
      </c>
      <c r="CC31" s="191">
        <f t="shared" si="27"/>
        <v>23480</v>
      </c>
      <c r="CD31" s="191">
        <f t="shared" si="27"/>
        <v>22280</v>
      </c>
      <c r="CE31" s="191">
        <f t="shared" si="27"/>
        <v>22280</v>
      </c>
      <c r="CF31" s="191">
        <f t="shared" si="27"/>
        <v>22280</v>
      </c>
      <c r="CG31" s="191">
        <f t="shared" si="27"/>
        <v>22280</v>
      </c>
      <c r="CH31" s="191">
        <f t="shared" si="27"/>
        <v>22280</v>
      </c>
      <c r="CI31" s="191">
        <f t="shared" si="27"/>
        <v>22280</v>
      </c>
      <c r="CJ31" s="191">
        <f t="shared" si="27"/>
        <v>22280</v>
      </c>
      <c r="CK31" s="191">
        <f t="shared" si="27"/>
        <v>22280</v>
      </c>
      <c r="CL31" s="191">
        <f t="shared" si="27"/>
        <v>22280</v>
      </c>
      <c r="CM31" s="191">
        <f t="shared" si="27"/>
        <v>22280</v>
      </c>
      <c r="CN31" s="191">
        <f t="shared" si="27"/>
        <v>22280</v>
      </c>
      <c r="CO31" s="191">
        <f t="shared" si="27"/>
        <v>22280</v>
      </c>
      <c r="CP31" s="191">
        <f t="shared" si="27"/>
        <v>22280</v>
      </c>
      <c r="CQ31" s="191">
        <f t="shared" si="27"/>
        <v>22280</v>
      </c>
      <c r="CR31" s="191">
        <f t="shared" si="27"/>
        <v>22280</v>
      </c>
      <c r="CS31" s="191">
        <f t="shared" si="27"/>
        <v>22280</v>
      </c>
      <c r="CT31" s="191">
        <f t="shared" si="27"/>
        <v>22280</v>
      </c>
      <c r="CU31" s="191">
        <f t="shared" si="27"/>
        <v>22280</v>
      </c>
      <c r="CV31" s="191">
        <f t="shared" si="27"/>
        <v>22280</v>
      </c>
      <c r="CW31" s="191">
        <f t="shared" si="27"/>
        <v>22280</v>
      </c>
      <c r="CX31" s="191">
        <f t="shared" si="27"/>
        <v>22280</v>
      </c>
      <c r="CY31" s="191">
        <f t="shared" si="27"/>
        <v>22280</v>
      </c>
      <c r="CZ31" s="191">
        <f t="shared" si="27"/>
        <v>22200</v>
      </c>
      <c r="DA31" s="191">
        <f t="shared" ref="DA31:DT31" si="28">ROUND(DA11*0.8,)</f>
        <v>14800</v>
      </c>
      <c r="DB31" s="191">
        <f t="shared" si="28"/>
        <v>14800</v>
      </c>
      <c r="DC31" s="191">
        <f t="shared" si="28"/>
        <v>15200</v>
      </c>
      <c r="DD31" s="191">
        <f t="shared" si="28"/>
        <v>15200</v>
      </c>
      <c r="DE31" s="191">
        <f t="shared" si="28"/>
        <v>14800</v>
      </c>
      <c r="DF31" s="191">
        <f t="shared" si="28"/>
        <v>14800</v>
      </c>
      <c r="DG31" s="191">
        <f t="shared" si="28"/>
        <v>14800</v>
      </c>
      <c r="DH31" s="191">
        <f t="shared" si="28"/>
        <v>14800</v>
      </c>
      <c r="DI31" s="191">
        <f t="shared" si="28"/>
        <v>14800</v>
      </c>
      <c r="DJ31" s="191">
        <f t="shared" si="28"/>
        <v>15200</v>
      </c>
      <c r="DK31" s="191">
        <f t="shared" si="28"/>
        <v>15200</v>
      </c>
      <c r="DL31" s="191">
        <f t="shared" si="28"/>
        <v>14800</v>
      </c>
      <c r="DM31" s="191">
        <f t="shared" si="28"/>
        <v>14800</v>
      </c>
      <c r="DN31" s="191">
        <f t="shared" si="28"/>
        <v>14800</v>
      </c>
      <c r="DO31" s="191">
        <f t="shared" si="28"/>
        <v>14000</v>
      </c>
      <c r="DP31" s="191">
        <f t="shared" si="28"/>
        <v>14000</v>
      </c>
      <c r="DQ31" s="191">
        <f t="shared" si="28"/>
        <v>14560</v>
      </c>
      <c r="DR31" s="191">
        <f t="shared" si="28"/>
        <v>14560</v>
      </c>
      <c r="DS31" s="191">
        <f t="shared" si="28"/>
        <v>14000</v>
      </c>
      <c r="DT31" s="191">
        <f t="shared" si="28"/>
        <v>14000</v>
      </c>
      <c r="DU31" s="191">
        <f t="shared" ref="DU31:ED31" si="29">ROUND(DU11*0.8,)</f>
        <v>14000</v>
      </c>
      <c r="DV31" s="191">
        <f t="shared" si="29"/>
        <v>14000</v>
      </c>
      <c r="DW31" s="191">
        <f t="shared" si="29"/>
        <v>14000</v>
      </c>
      <c r="DX31" s="191">
        <f t="shared" si="29"/>
        <v>14560</v>
      </c>
      <c r="DY31" s="191">
        <f t="shared" si="29"/>
        <v>14560</v>
      </c>
      <c r="DZ31" s="191">
        <f t="shared" si="29"/>
        <v>14000</v>
      </c>
      <c r="EA31" s="191">
        <f t="shared" si="29"/>
        <v>14000</v>
      </c>
      <c r="EB31" s="191">
        <f t="shared" si="29"/>
        <v>14000</v>
      </c>
      <c r="EC31" s="191">
        <f t="shared" si="29"/>
        <v>14000</v>
      </c>
      <c r="ED31" s="191">
        <f t="shared" si="29"/>
        <v>14800</v>
      </c>
    </row>
    <row r="32" spans="1:134" s="50" customFormat="1" x14ac:dyDescent="0.2">
      <c r="A32" s="42" t="s">
        <v>84</v>
      </c>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row>
    <row r="33" spans="1:134" s="50" customFormat="1" x14ac:dyDescent="0.2">
      <c r="A33" s="88">
        <f>A27</f>
        <v>1</v>
      </c>
      <c r="B33" s="191">
        <f t="shared" ref="B33:H33" si="30">ROUND(B13*0.8,)</f>
        <v>14240</v>
      </c>
      <c r="C33" s="191">
        <f t="shared" si="30"/>
        <v>14240</v>
      </c>
      <c r="D33" s="191">
        <f t="shared" si="30"/>
        <v>15520</v>
      </c>
      <c r="E33" s="191">
        <f t="shared" si="30"/>
        <v>16800</v>
      </c>
      <c r="F33" s="191">
        <f t="shared" si="30"/>
        <v>18640</v>
      </c>
      <c r="G33" s="191">
        <f t="shared" si="30"/>
        <v>20480</v>
      </c>
      <c r="H33" s="191">
        <f t="shared" si="30"/>
        <v>20480</v>
      </c>
      <c r="I33" s="191">
        <f t="shared" ref="I33:BT33" si="31">ROUND(I13*0.8,)</f>
        <v>18640</v>
      </c>
      <c r="J33" s="191">
        <f t="shared" si="31"/>
        <v>20480</v>
      </c>
      <c r="K33" s="191">
        <f t="shared" si="31"/>
        <v>15520</v>
      </c>
      <c r="L33" s="191">
        <f t="shared" si="31"/>
        <v>15040</v>
      </c>
      <c r="M33" s="191">
        <f t="shared" si="31"/>
        <v>32200</v>
      </c>
      <c r="N33" s="191">
        <f t="shared" si="31"/>
        <v>43800</v>
      </c>
      <c r="O33" s="191">
        <f t="shared" si="31"/>
        <v>43800</v>
      </c>
      <c r="P33" s="191">
        <f t="shared" si="31"/>
        <v>43800</v>
      </c>
      <c r="Q33" s="191">
        <f t="shared" si="31"/>
        <v>38200</v>
      </c>
      <c r="R33" s="191">
        <f t="shared" si="31"/>
        <v>38200</v>
      </c>
      <c r="S33" s="191">
        <f t="shared" si="31"/>
        <v>38200</v>
      </c>
      <c r="T33" s="191">
        <f t="shared" si="31"/>
        <v>38200</v>
      </c>
      <c r="U33" s="191">
        <f t="shared" si="31"/>
        <v>38200</v>
      </c>
      <c r="V33" s="191">
        <f t="shared" si="31"/>
        <v>38200</v>
      </c>
      <c r="W33" s="191">
        <f t="shared" si="31"/>
        <v>31560</v>
      </c>
      <c r="X33" s="191">
        <f t="shared" si="31"/>
        <v>18360</v>
      </c>
      <c r="Y33" s="191">
        <f t="shared" si="31"/>
        <v>18360</v>
      </c>
      <c r="Z33" s="191">
        <f t="shared" si="31"/>
        <v>18360</v>
      </c>
      <c r="AA33" s="191">
        <f t="shared" si="31"/>
        <v>18360</v>
      </c>
      <c r="AB33" s="191">
        <f t="shared" si="31"/>
        <v>18360</v>
      </c>
      <c r="AC33" s="191">
        <f t="shared" si="31"/>
        <v>19960</v>
      </c>
      <c r="AD33" s="191">
        <f t="shared" si="31"/>
        <v>19960</v>
      </c>
      <c r="AE33" s="191">
        <f t="shared" si="31"/>
        <v>19960</v>
      </c>
      <c r="AF33" s="191">
        <f t="shared" si="31"/>
        <v>19960</v>
      </c>
      <c r="AG33" s="191">
        <f t="shared" si="31"/>
        <v>19960</v>
      </c>
      <c r="AH33" s="191">
        <f t="shared" si="31"/>
        <v>18360</v>
      </c>
      <c r="AI33" s="191">
        <f t="shared" si="31"/>
        <v>18360</v>
      </c>
      <c r="AJ33" s="191">
        <f t="shared" si="31"/>
        <v>18360</v>
      </c>
      <c r="AK33" s="191">
        <f t="shared" si="31"/>
        <v>18360</v>
      </c>
      <c r="AL33" s="191">
        <f t="shared" si="31"/>
        <v>18360</v>
      </c>
      <c r="AM33" s="191">
        <f t="shared" si="31"/>
        <v>21560</v>
      </c>
      <c r="AN33" s="191">
        <f t="shared" si="31"/>
        <v>21560</v>
      </c>
      <c r="AO33" s="191">
        <f t="shared" si="31"/>
        <v>21560</v>
      </c>
      <c r="AP33" s="191">
        <f t="shared" si="31"/>
        <v>21560</v>
      </c>
      <c r="AQ33" s="191">
        <f t="shared" si="31"/>
        <v>21560</v>
      </c>
      <c r="AR33" s="191">
        <f t="shared" si="31"/>
        <v>23160</v>
      </c>
      <c r="AS33" s="191">
        <f t="shared" si="31"/>
        <v>25160</v>
      </c>
      <c r="AT33" s="191">
        <f t="shared" si="31"/>
        <v>25560</v>
      </c>
      <c r="AU33" s="191">
        <f t="shared" si="31"/>
        <v>25560</v>
      </c>
      <c r="AV33" s="191">
        <f t="shared" si="31"/>
        <v>25560</v>
      </c>
      <c r="AW33" s="191">
        <f t="shared" si="31"/>
        <v>25560</v>
      </c>
      <c r="AX33" s="191">
        <f t="shared" si="31"/>
        <v>25560</v>
      </c>
      <c r="AY33" s="191">
        <f t="shared" si="31"/>
        <v>25560</v>
      </c>
      <c r="AZ33" s="191">
        <f t="shared" si="31"/>
        <v>25560</v>
      </c>
      <c r="BA33" s="191">
        <f t="shared" si="31"/>
        <v>25560</v>
      </c>
      <c r="BB33" s="191">
        <f t="shared" si="31"/>
        <v>25560</v>
      </c>
      <c r="BC33" s="191">
        <f t="shared" si="31"/>
        <v>25560</v>
      </c>
      <c r="BD33" s="191">
        <f t="shared" si="31"/>
        <v>23960</v>
      </c>
      <c r="BE33" s="191">
        <f t="shared" si="31"/>
        <v>23960</v>
      </c>
      <c r="BF33" s="191">
        <f t="shared" si="31"/>
        <v>25560</v>
      </c>
      <c r="BG33" s="191">
        <f t="shared" si="31"/>
        <v>25560</v>
      </c>
      <c r="BH33" s="191">
        <f t="shared" si="31"/>
        <v>27160</v>
      </c>
      <c r="BI33" s="191">
        <f t="shared" si="31"/>
        <v>29160</v>
      </c>
      <c r="BJ33" s="191">
        <f t="shared" si="31"/>
        <v>29160</v>
      </c>
      <c r="BK33" s="191">
        <f t="shared" si="31"/>
        <v>29160</v>
      </c>
      <c r="BL33" s="191">
        <f t="shared" si="31"/>
        <v>29160</v>
      </c>
      <c r="BM33" s="191">
        <f t="shared" si="31"/>
        <v>31160</v>
      </c>
      <c r="BN33" s="191">
        <f t="shared" si="31"/>
        <v>33560</v>
      </c>
      <c r="BO33" s="191">
        <f t="shared" si="31"/>
        <v>33560</v>
      </c>
      <c r="BP33" s="191">
        <f t="shared" si="31"/>
        <v>31160</v>
      </c>
      <c r="BQ33" s="191">
        <f t="shared" si="31"/>
        <v>27160</v>
      </c>
      <c r="BR33" s="191">
        <f t="shared" si="31"/>
        <v>27160</v>
      </c>
      <c r="BS33" s="191">
        <f t="shared" si="31"/>
        <v>29160</v>
      </c>
      <c r="BT33" s="191">
        <f t="shared" si="31"/>
        <v>29160</v>
      </c>
      <c r="BU33" s="191">
        <f t="shared" ref="BU33:CZ33" si="32">ROUND(BU13*0.8,)</f>
        <v>22360</v>
      </c>
      <c r="BV33" s="191">
        <f t="shared" si="32"/>
        <v>22720</v>
      </c>
      <c r="BW33" s="191">
        <f t="shared" si="32"/>
        <v>22720</v>
      </c>
      <c r="BX33" s="191">
        <f t="shared" si="32"/>
        <v>22720</v>
      </c>
      <c r="BY33" s="191">
        <f t="shared" si="32"/>
        <v>21520</v>
      </c>
      <c r="BZ33" s="191">
        <f t="shared" si="32"/>
        <v>21520</v>
      </c>
      <c r="CA33" s="191">
        <f t="shared" si="32"/>
        <v>22720</v>
      </c>
      <c r="CB33" s="191">
        <f t="shared" si="32"/>
        <v>22720</v>
      </c>
      <c r="CC33" s="191">
        <f t="shared" si="32"/>
        <v>22720</v>
      </c>
      <c r="CD33" s="191">
        <f t="shared" si="32"/>
        <v>21520</v>
      </c>
      <c r="CE33" s="191">
        <f t="shared" si="32"/>
        <v>21520</v>
      </c>
      <c r="CF33" s="191">
        <f t="shared" si="32"/>
        <v>21520</v>
      </c>
      <c r="CG33" s="191">
        <f t="shared" si="32"/>
        <v>21520</v>
      </c>
      <c r="CH33" s="191">
        <f t="shared" si="32"/>
        <v>21520</v>
      </c>
      <c r="CI33" s="191">
        <f t="shared" si="32"/>
        <v>21520</v>
      </c>
      <c r="CJ33" s="191">
        <f t="shared" si="32"/>
        <v>21520</v>
      </c>
      <c r="CK33" s="191">
        <f t="shared" si="32"/>
        <v>21520</v>
      </c>
      <c r="CL33" s="191">
        <f t="shared" si="32"/>
        <v>21520</v>
      </c>
      <c r="CM33" s="191">
        <f t="shared" si="32"/>
        <v>21520</v>
      </c>
      <c r="CN33" s="191">
        <f t="shared" si="32"/>
        <v>21520</v>
      </c>
      <c r="CO33" s="191">
        <f t="shared" si="32"/>
        <v>21520</v>
      </c>
      <c r="CP33" s="191">
        <f t="shared" si="32"/>
        <v>21520</v>
      </c>
      <c r="CQ33" s="191">
        <f t="shared" si="32"/>
        <v>21520</v>
      </c>
      <c r="CR33" s="191">
        <f t="shared" si="32"/>
        <v>21520</v>
      </c>
      <c r="CS33" s="191">
        <f t="shared" si="32"/>
        <v>21520</v>
      </c>
      <c r="CT33" s="191">
        <f t="shared" si="32"/>
        <v>21520</v>
      </c>
      <c r="CU33" s="191">
        <f t="shared" si="32"/>
        <v>21520</v>
      </c>
      <c r="CV33" s="191">
        <f t="shared" si="32"/>
        <v>21520</v>
      </c>
      <c r="CW33" s="191">
        <f t="shared" si="32"/>
        <v>21520</v>
      </c>
      <c r="CX33" s="191">
        <f t="shared" si="32"/>
        <v>21520</v>
      </c>
      <c r="CY33" s="191">
        <f t="shared" si="32"/>
        <v>21520</v>
      </c>
      <c r="CZ33" s="191">
        <f t="shared" si="32"/>
        <v>21520</v>
      </c>
      <c r="DA33" s="191">
        <f t="shared" ref="DA33:DT33" si="33">ROUND(DA13*0.8,)</f>
        <v>14120</v>
      </c>
      <c r="DB33" s="191">
        <f t="shared" si="33"/>
        <v>14120</v>
      </c>
      <c r="DC33" s="191">
        <f t="shared" si="33"/>
        <v>14520</v>
      </c>
      <c r="DD33" s="191">
        <f t="shared" si="33"/>
        <v>14520</v>
      </c>
      <c r="DE33" s="191">
        <f t="shared" si="33"/>
        <v>14120</v>
      </c>
      <c r="DF33" s="191">
        <f t="shared" si="33"/>
        <v>14120</v>
      </c>
      <c r="DG33" s="191">
        <f t="shared" si="33"/>
        <v>14120</v>
      </c>
      <c r="DH33" s="191">
        <f t="shared" si="33"/>
        <v>14120</v>
      </c>
      <c r="DI33" s="191">
        <f t="shared" si="33"/>
        <v>14120</v>
      </c>
      <c r="DJ33" s="191">
        <f t="shared" si="33"/>
        <v>14520</v>
      </c>
      <c r="DK33" s="191">
        <f t="shared" si="33"/>
        <v>14520</v>
      </c>
      <c r="DL33" s="191">
        <f t="shared" si="33"/>
        <v>14120</v>
      </c>
      <c r="DM33" s="191">
        <f t="shared" si="33"/>
        <v>14120</v>
      </c>
      <c r="DN33" s="191">
        <f t="shared" si="33"/>
        <v>14120</v>
      </c>
      <c r="DO33" s="191">
        <f t="shared" si="33"/>
        <v>13320</v>
      </c>
      <c r="DP33" s="191">
        <f t="shared" si="33"/>
        <v>13320</v>
      </c>
      <c r="DQ33" s="191">
        <f t="shared" si="33"/>
        <v>13880</v>
      </c>
      <c r="DR33" s="191">
        <f t="shared" si="33"/>
        <v>13880</v>
      </c>
      <c r="DS33" s="191">
        <f t="shared" si="33"/>
        <v>13320</v>
      </c>
      <c r="DT33" s="191">
        <f t="shared" si="33"/>
        <v>13320</v>
      </c>
      <c r="DU33" s="191">
        <f t="shared" ref="DU33:ED33" si="34">ROUND(DU13*0.8,)</f>
        <v>13320</v>
      </c>
      <c r="DV33" s="191">
        <f t="shared" si="34"/>
        <v>13320</v>
      </c>
      <c r="DW33" s="191">
        <f t="shared" si="34"/>
        <v>13320</v>
      </c>
      <c r="DX33" s="191">
        <f t="shared" si="34"/>
        <v>13880</v>
      </c>
      <c r="DY33" s="191">
        <f t="shared" si="34"/>
        <v>13880</v>
      </c>
      <c r="DZ33" s="191">
        <f t="shared" si="34"/>
        <v>13320</v>
      </c>
      <c r="EA33" s="191">
        <f t="shared" si="34"/>
        <v>13320</v>
      </c>
      <c r="EB33" s="191">
        <f t="shared" si="34"/>
        <v>13320</v>
      </c>
      <c r="EC33" s="191">
        <f t="shared" si="34"/>
        <v>13320</v>
      </c>
      <c r="ED33" s="191">
        <f t="shared" si="34"/>
        <v>14120</v>
      </c>
    </row>
    <row r="34" spans="1:134" s="50" customFormat="1" x14ac:dyDescent="0.2">
      <c r="A34" s="88">
        <f>A28</f>
        <v>2</v>
      </c>
      <c r="B34" s="191">
        <f t="shared" ref="B34:H34" si="35">ROUND(B14*0.8,)</f>
        <v>15600</v>
      </c>
      <c r="C34" s="191">
        <f t="shared" si="35"/>
        <v>15600</v>
      </c>
      <c r="D34" s="191">
        <f t="shared" si="35"/>
        <v>16880</v>
      </c>
      <c r="E34" s="191">
        <f t="shared" si="35"/>
        <v>18160</v>
      </c>
      <c r="F34" s="191">
        <f t="shared" si="35"/>
        <v>20000</v>
      </c>
      <c r="G34" s="191">
        <f t="shared" si="35"/>
        <v>21840</v>
      </c>
      <c r="H34" s="191">
        <f t="shared" si="35"/>
        <v>21840</v>
      </c>
      <c r="I34" s="191">
        <f t="shared" ref="I34:BT34" si="36">ROUND(I14*0.8,)</f>
        <v>20000</v>
      </c>
      <c r="J34" s="191">
        <f t="shared" si="36"/>
        <v>21840</v>
      </c>
      <c r="K34" s="191">
        <f t="shared" si="36"/>
        <v>16880</v>
      </c>
      <c r="L34" s="191">
        <f t="shared" si="36"/>
        <v>16840</v>
      </c>
      <c r="M34" s="191">
        <f t="shared" si="36"/>
        <v>34000</v>
      </c>
      <c r="N34" s="191">
        <f t="shared" si="36"/>
        <v>45600</v>
      </c>
      <c r="O34" s="191">
        <f t="shared" si="36"/>
        <v>45600</v>
      </c>
      <c r="P34" s="191">
        <f t="shared" si="36"/>
        <v>45600</v>
      </c>
      <c r="Q34" s="191">
        <f t="shared" si="36"/>
        <v>40000</v>
      </c>
      <c r="R34" s="191">
        <f t="shared" si="36"/>
        <v>40000</v>
      </c>
      <c r="S34" s="191">
        <f t="shared" si="36"/>
        <v>40000</v>
      </c>
      <c r="T34" s="191">
        <f t="shared" si="36"/>
        <v>40000</v>
      </c>
      <c r="U34" s="191">
        <f t="shared" si="36"/>
        <v>40000</v>
      </c>
      <c r="V34" s="191">
        <f t="shared" si="36"/>
        <v>40000</v>
      </c>
      <c r="W34" s="191">
        <f t="shared" si="36"/>
        <v>33120</v>
      </c>
      <c r="X34" s="191">
        <f t="shared" si="36"/>
        <v>19920</v>
      </c>
      <c r="Y34" s="191">
        <f t="shared" si="36"/>
        <v>19920</v>
      </c>
      <c r="Z34" s="191">
        <f t="shared" si="36"/>
        <v>19920</v>
      </c>
      <c r="AA34" s="191">
        <f t="shared" si="36"/>
        <v>19920</v>
      </c>
      <c r="AB34" s="191">
        <f t="shared" si="36"/>
        <v>19920</v>
      </c>
      <c r="AC34" s="191">
        <f t="shared" si="36"/>
        <v>21520</v>
      </c>
      <c r="AD34" s="191">
        <f t="shared" si="36"/>
        <v>21520</v>
      </c>
      <c r="AE34" s="191">
        <f t="shared" si="36"/>
        <v>21520</v>
      </c>
      <c r="AF34" s="191">
        <f t="shared" si="36"/>
        <v>21520</v>
      </c>
      <c r="AG34" s="191">
        <f t="shared" si="36"/>
        <v>21520</v>
      </c>
      <c r="AH34" s="191">
        <f t="shared" si="36"/>
        <v>19920</v>
      </c>
      <c r="AI34" s="191">
        <f t="shared" si="36"/>
        <v>19920</v>
      </c>
      <c r="AJ34" s="191">
        <f t="shared" si="36"/>
        <v>19920</v>
      </c>
      <c r="AK34" s="191">
        <f t="shared" si="36"/>
        <v>19920</v>
      </c>
      <c r="AL34" s="191">
        <f t="shared" si="36"/>
        <v>19920</v>
      </c>
      <c r="AM34" s="191">
        <f t="shared" si="36"/>
        <v>23120</v>
      </c>
      <c r="AN34" s="191">
        <f t="shared" si="36"/>
        <v>23120</v>
      </c>
      <c r="AO34" s="191">
        <f t="shared" si="36"/>
        <v>23120</v>
      </c>
      <c r="AP34" s="191">
        <f t="shared" si="36"/>
        <v>23120</v>
      </c>
      <c r="AQ34" s="191">
        <f t="shared" si="36"/>
        <v>23120</v>
      </c>
      <c r="AR34" s="191">
        <f t="shared" si="36"/>
        <v>24720</v>
      </c>
      <c r="AS34" s="191">
        <f t="shared" si="36"/>
        <v>26720</v>
      </c>
      <c r="AT34" s="191">
        <f t="shared" si="36"/>
        <v>27120</v>
      </c>
      <c r="AU34" s="191">
        <f t="shared" si="36"/>
        <v>27120</v>
      </c>
      <c r="AV34" s="191">
        <f t="shared" si="36"/>
        <v>27120</v>
      </c>
      <c r="AW34" s="191">
        <f t="shared" si="36"/>
        <v>27120</v>
      </c>
      <c r="AX34" s="191">
        <f t="shared" si="36"/>
        <v>27120</v>
      </c>
      <c r="AY34" s="191">
        <f t="shared" si="36"/>
        <v>27120</v>
      </c>
      <c r="AZ34" s="191">
        <f t="shared" si="36"/>
        <v>27120</v>
      </c>
      <c r="BA34" s="191">
        <f t="shared" si="36"/>
        <v>27120</v>
      </c>
      <c r="BB34" s="191">
        <f t="shared" si="36"/>
        <v>27120</v>
      </c>
      <c r="BC34" s="191">
        <f t="shared" si="36"/>
        <v>27120</v>
      </c>
      <c r="BD34" s="191">
        <f t="shared" si="36"/>
        <v>25520</v>
      </c>
      <c r="BE34" s="191">
        <f t="shared" si="36"/>
        <v>25520</v>
      </c>
      <c r="BF34" s="191">
        <f t="shared" si="36"/>
        <v>27120</v>
      </c>
      <c r="BG34" s="191">
        <f t="shared" si="36"/>
        <v>27120</v>
      </c>
      <c r="BH34" s="191">
        <f t="shared" si="36"/>
        <v>28720</v>
      </c>
      <c r="BI34" s="191">
        <f t="shared" si="36"/>
        <v>30720</v>
      </c>
      <c r="BJ34" s="191">
        <f t="shared" si="36"/>
        <v>30720</v>
      </c>
      <c r="BK34" s="191">
        <f t="shared" si="36"/>
        <v>30720</v>
      </c>
      <c r="BL34" s="191">
        <f t="shared" si="36"/>
        <v>30720</v>
      </c>
      <c r="BM34" s="191">
        <f t="shared" si="36"/>
        <v>32720</v>
      </c>
      <c r="BN34" s="191">
        <f t="shared" si="36"/>
        <v>35120</v>
      </c>
      <c r="BO34" s="191">
        <f t="shared" si="36"/>
        <v>35120</v>
      </c>
      <c r="BP34" s="191">
        <f t="shared" si="36"/>
        <v>32720</v>
      </c>
      <c r="BQ34" s="191">
        <f t="shared" si="36"/>
        <v>28720</v>
      </c>
      <c r="BR34" s="191">
        <f t="shared" si="36"/>
        <v>28720</v>
      </c>
      <c r="BS34" s="191">
        <f t="shared" si="36"/>
        <v>30720</v>
      </c>
      <c r="BT34" s="191">
        <f t="shared" si="36"/>
        <v>30720</v>
      </c>
      <c r="BU34" s="191">
        <f t="shared" ref="BU34:CZ34" si="37">ROUND(BU14*0.8,)</f>
        <v>23920</v>
      </c>
      <c r="BV34" s="191">
        <f t="shared" si="37"/>
        <v>24280</v>
      </c>
      <c r="BW34" s="191">
        <f t="shared" si="37"/>
        <v>24280</v>
      </c>
      <c r="BX34" s="191">
        <f t="shared" si="37"/>
        <v>24280</v>
      </c>
      <c r="BY34" s="191">
        <f t="shared" si="37"/>
        <v>23080</v>
      </c>
      <c r="BZ34" s="191">
        <f t="shared" si="37"/>
        <v>23080</v>
      </c>
      <c r="CA34" s="191">
        <f t="shared" si="37"/>
        <v>24280</v>
      </c>
      <c r="CB34" s="191">
        <f t="shared" si="37"/>
        <v>24280</v>
      </c>
      <c r="CC34" s="191">
        <f t="shared" si="37"/>
        <v>24280</v>
      </c>
      <c r="CD34" s="191">
        <f t="shared" si="37"/>
        <v>23080</v>
      </c>
      <c r="CE34" s="191">
        <f t="shared" si="37"/>
        <v>23080</v>
      </c>
      <c r="CF34" s="191">
        <f t="shared" si="37"/>
        <v>23080</v>
      </c>
      <c r="CG34" s="191">
        <f t="shared" si="37"/>
        <v>23080</v>
      </c>
      <c r="CH34" s="191">
        <f t="shared" si="37"/>
        <v>23080</v>
      </c>
      <c r="CI34" s="191">
        <f t="shared" si="37"/>
        <v>23080</v>
      </c>
      <c r="CJ34" s="191">
        <f t="shared" si="37"/>
        <v>23080</v>
      </c>
      <c r="CK34" s="191">
        <f t="shared" si="37"/>
        <v>23080</v>
      </c>
      <c r="CL34" s="191">
        <f t="shared" si="37"/>
        <v>23080</v>
      </c>
      <c r="CM34" s="191">
        <f t="shared" si="37"/>
        <v>23080</v>
      </c>
      <c r="CN34" s="191">
        <f t="shared" si="37"/>
        <v>23080</v>
      </c>
      <c r="CO34" s="191">
        <f t="shared" si="37"/>
        <v>23080</v>
      </c>
      <c r="CP34" s="191">
        <f t="shared" si="37"/>
        <v>23080</v>
      </c>
      <c r="CQ34" s="191">
        <f t="shared" si="37"/>
        <v>23080</v>
      </c>
      <c r="CR34" s="191">
        <f t="shared" si="37"/>
        <v>23080</v>
      </c>
      <c r="CS34" s="191">
        <f t="shared" si="37"/>
        <v>23080</v>
      </c>
      <c r="CT34" s="191">
        <f t="shared" si="37"/>
        <v>23080</v>
      </c>
      <c r="CU34" s="191">
        <f t="shared" si="37"/>
        <v>23080</v>
      </c>
      <c r="CV34" s="191">
        <f t="shared" si="37"/>
        <v>23080</v>
      </c>
      <c r="CW34" s="191">
        <f t="shared" si="37"/>
        <v>23080</v>
      </c>
      <c r="CX34" s="191">
        <f t="shared" si="37"/>
        <v>23080</v>
      </c>
      <c r="CY34" s="191">
        <f t="shared" si="37"/>
        <v>23080</v>
      </c>
      <c r="CZ34" s="191">
        <f t="shared" si="37"/>
        <v>23080</v>
      </c>
      <c r="DA34" s="191">
        <f t="shared" ref="DA34:DT34" si="38">ROUND(DA14*0.8,)</f>
        <v>15600</v>
      </c>
      <c r="DB34" s="191">
        <f t="shared" si="38"/>
        <v>15600</v>
      </c>
      <c r="DC34" s="191">
        <f t="shared" si="38"/>
        <v>16000</v>
      </c>
      <c r="DD34" s="191">
        <f t="shared" si="38"/>
        <v>16000</v>
      </c>
      <c r="DE34" s="191">
        <f t="shared" si="38"/>
        <v>15600</v>
      </c>
      <c r="DF34" s="191">
        <f t="shared" si="38"/>
        <v>15600</v>
      </c>
      <c r="DG34" s="191">
        <f t="shared" si="38"/>
        <v>15600</v>
      </c>
      <c r="DH34" s="191">
        <f t="shared" si="38"/>
        <v>15600</v>
      </c>
      <c r="DI34" s="191">
        <f t="shared" si="38"/>
        <v>15600</v>
      </c>
      <c r="DJ34" s="191">
        <f t="shared" si="38"/>
        <v>16000</v>
      </c>
      <c r="DK34" s="191">
        <f t="shared" si="38"/>
        <v>16000</v>
      </c>
      <c r="DL34" s="191">
        <f t="shared" si="38"/>
        <v>15600</v>
      </c>
      <c r="DM34" s="191">
        <f t="shared" si="38"/>
        <v>15600</v>
      </c>
      <c r="DN34" s="191">
        <f t="shared" si="38"/>
        <v>15600</v>
      </c>
      <c r="DO34" s="191">
        <f t="shared" si="38"/>
        <v>14800</v>
      </c>
      <c r="DP34" s="191">
        <f t="shared" si="38"/>
        <v>14800</v>
      </c>
      <c r="DQ34" s="191">
        <f t="shared" si="38"/>
        <v>15360</v>
      </c>
      <c r="DR34" s="191">
        <f t="shared" si="38"/>
        <v>15360</v>
      </c>
      <c r="DS34" s="191">
        <f t="shared" si="38"/>
        <v>14800</v>
      </c>
      <c r="DT34" s="191">
        <f t="shared" si="38"/>
        <v>14800</v>
      </c>
      <c r="DU34" s="191">
        <f t="shared" ref="DU34:ED34" si="39">ROUND(DU14*0.8,)</f>
        <v>14800</v>
      </c>
      <c r="DV34" s="191">
        <f t="shared" si="39"/>
        <v>14800</v>
      </c>
      <c r="DW34" s="191">
        <f t="shared" si="39"/>
        <v>14800</v>
      </c>
      <c r="DX34" s="191">
        <f t="shared" si="39"/>
        <v>15360</v>
      </c>
      <c r="DY34" s="191">
        <f t="shared" si="39"/>
        <v>15360</v>
      </c>
      <c r="DZ34" s="191">
        <f t="shared" si="39"/>
        <v>14800</v>
      </c>
      <c r="EA34" s="191">
        <f t="shared" si="39"/>
        <v>14800</v>
      </c>
      <c r="EB34" s="191">
        <f t="shared" si="39"/>
        <v>14800</v>
      </c>
      <c r="EC34" s="191">
        <f t="shared" si="39"/>
        <v>14800</v>
      </c>
      <c r="ED34" s="191">
        <f t="shared" si="39"/>
        <v>15600</v>
      </c>
    </row>
    <row r="35" spans="1:134" s="50" customFormat="1" x14ac:dyDescent="0.2">
      <c r="A35" s="42" t="s">
        <v>85</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row>
    <row r="36" spans="1:134" s="50" customFormat="1" x14ac:dyDescent="0.2">
      <c r="A36" s="88">
        <f>A27</f>
        <v>1</v>
      </c>
      <c r="B36" s="191">
        <f t="shared" ref="B36:H36" si="40">ROUND(B16*0.8,)</f>
        <v>15600</v>
      </c>
      <c r="C36" s="191">
        <f t="shared" si="40"/>
        <v>15600</v>
      </c>
      <c r="D36" s="191">
        <f t="shared" si="40"/>
        <v>16880</v>
      </c>
      <c r="E36" s="191">
        <f t="shared" si="40"/>
        <v>18160</v>
      </c>
      <c r="F36" s="191">
        <f t="shared" si="40"/>
        <v>20000</v>
      </c>
      <c r="G36" s="191">
        <f t="shared" si="40"/>
        <v>21840</v>
      </c>
      <c r="H36" s="191">
        <f t="shared" si="40"/>
        <v>21840</v>
      </c>
      <c r="I36" s="191">
        <f t="shared" ref="I36:BT36" si="41">ROUND(I16*0.8,)</f>
        <v>20000</v>
      </c>
      <c r="J36" s="191">
        <f t="shared" si="41"/>
        <v>21840</v>
      </c>
      <c r="K36" s="191">
        <f t="shared" si="41"/>
        <v>16880</v>
      </c>
      <c r="L36" s="191">
        <f t="shared" si="41"/>
        <v>16640</v>
      </c>
      <c r="M36" s="191">
        <f t="shared" si="41"/>
        <v>33800</v>
      </c>
      <c r="N36" s="191">
        <f t="shared" si="41"/>
        <v>45400</v>
      </c>
      <c r="O36" s="191">
        <f t="shared" si="41"/>
        <v>45400</v>
      </c>
      <c r="P36" s="191">
        <f t="shared" si="41"/>
        <v>45400</v>
      </c>
      <c r="Q36" s="191">
        <f t="shared" si="41"/>
        <v>39800</v>
      </c>
      <c r="R36" s="191">
        <f t="shared" si="41"/>
        <v>39800</v>
      </c>
      <c r="S36" s="191">
        <f t="shared" si="41"/>
        <v>39800</v>
      </c>
      <c r="T36" s="191">
        <f t="shared" si="41"/>
        <v>39800</v>
      </c>
      <c r="U36" s="191">
        <f t="shared" si="41"/>
        <v>39800</v>
      </c>
      <c r="V36" s="191">
        <f t="shared" si="41"/>
        <v>39800</v>
      </c>
      <c r="W36" s="191">
        <f t="shared" si="41"/>
        <v>32760</v>
      </c>
      <c r="X36" s="191">
        <f t="shared" si="41"/>
        <v>19560</v>
      </c>
      <c r="Y36" s="191">
        <f t="shared" si="41"/>
        <v>19560</v>
      </c>
      <c r="Z36" s="191">
        <f t="shared" si="41"/>
        <v>19560</v>
      </c>
      <c r="AA36" s="191">
        <f t="shared" si="41"/>
        <v>19560</v>
      </c>
      <c r="AB36" s="191">
        <f t="shared" si="41"/>
        <v>19560</v>
      </c>
      <c r="AC36" s="191">
        <f t="shared" si="41"/>
        <v>21160</v>
      </c>
      <c r="AD36" s="191">
        <f t="shared" si="41"/>
        <v>21160</v>
      </c>
      <c r="AE36" s="191">
        <f t="shared" si="41"/>
        <v>21160</v>
      </c>
      <c r="AF36" s="191">
        <f t="shared" si="41"/>
        <v>21160</v>
      </c>
      <c r="AG36" s="191">
        <f t="shared" si="41"/>
        <v>21160</v>
      </c>
      <c r="AH36" s="191">
        <f t="shared" si="41"/>
        <v>19560</v>
      </c>
      <c r="AI36" s="191">
        <f t="shared" si="41"/>
        <v>19560</v>
      </c>
      <c r="AJ36" s="191">
        <f t="shared" si="41"/>
        <v>19560</v>
      </c>
      <c r="AK36" s="191">
        <f t="shared" si="41"/>
        <v>19560</v>
      </c>
      <c r="AL36" s="191">
        <f t="shared" si="41"/>
        <v>19560</v>
      </c>
      <c r="AM36" s="191">
        <f t="shared" si="41"/>
        <v>22760</v>
      </c>
      <c r="AN36" s="191">
        <f t="shared" si="41"/>
        <v>22760</v>
      </c>
      <c r="AO36" s="191">
        <f t="shared" si="41"/>
        <v>22760</v>
      </c>
      <c r="AP36" s="191">
        <f t="shared" si="41"/>
        <v>22760</v>
      </c>
      <c r="AQ36" s="191">
        <f t="shared" si="41"/>
        <v>22760</v>
      </c>
      <c r="AR36" s="191">
        <f t="shared" si="41"/>
        <v>24360</v>
      </c>
      <c r="AS36" s="191">
        <f t="shared" si="41"/>
        <v>26360</v>
      </c>
      <c r="AT36" s="191">
        <f t="shared" si="41"/>
        <v>26920</v>
      </c>
      <c r="AU36" s="191">
        <f t="shared" si="41"/>
        <v>26920</v>
      </c>
      <c r="AV36" s="191">
        <f t="shared" si="41"/>
        <v>26920</v>
      </c>
      <c r="AW36" s="191">
        <f t="shared" si="41"/>
        <v>26920</v>
      </c>
      <c r="AX36" s="191">
        <f t="shared" si="41"/>
        <v>26920</v>
      </c>
      <c r="AY36" s="191">
        <f t="shared" si="41"/>
        <v>26920</v>
      </c>
      <c r="AZ36" s="191">
        <f t="shared" si="41"/>
        <v>26920</v>
      </c>
      <c r="BA36" s="191">
        <f t="shared" si="41"/>
        <v>26920</v>
      </c>
      <c r="BB36" s="191">
        <f t="shared" si="41"/>
        <v>26920</v>
      </c>
      <c r="BC36" s="191">
        <f t="shared" si="41"/>
        <v>26920</v>
      </c>
      <c r="BD36" s="191">
        <f t="shared" si="41"/>
        <v>25320</v>
      </c>
      <c r="BE36" s="191">
        <f t="shared" si="41"/>
        <v>25320</v>
      </c>
      <c r="BF36" s="191">
        <f t="shared" si="41"/>
        <v>26920</v>
      </c>
      <c r="BG36" s="191">
        <f t="shared" si="41"/>
        <v>26920</v>
      </c>
      <c r="BH36" s="191">
        <f t="shared" si="41"/>
        <v>28520</v>
      </c>
      <c r="BI36" s="191">
        <f t="shared" si="41"/>
        <v>30520</v>
      </c>
      <c r="BJ36" s="191">
        <f t="shared" si="41"/>
        <v>30520</v>
      </c>
      <c r="BK36" s="191">
        <f t="shared" si="41"/>
        <v>30520</v>
      </c>
      <c r="BL36" s="191">
        <f t="shared" si="41"/>
        <v>30520</v>
      </c>
      <c r="BM36" s="191">
        <f t="shared" si="41"/>
        <v>32520</v>
      </c>
      <c r="BN36" s="191">
        <f t="shared" si="41"/>
        <v>34920</v>
      </c>
      <c r="BO36" s="191">
        <f t="shared" si="41"/>
        <v>34920</v>
      </c>
      <c r="BP36" s="191">
        <f t="shared" si="41"/>
        <v>32520</v>
      </c>
      <c r="BQ36" s="191">
        <f t="shared" si="41"/>
        <v>28520</v>
      </c>
      <c r="BR36" s="191">
        <f t="shared" si="41"/>
        <v>28520</v>
      </c>
      <c r="BS36" s="191">
        <f t="shared" si="41"/>
        <v>30520</v>
      </c>
      <c r="BT36" s="191">
        <f t="shared" si="41"/>
        <v>30520</v>
      </c>
      <c r="BU36" s="191">
        <f t="shared" ref="BU36:CZ36" si="42">ROUND(BU16*0.8,)</f>
        <v>23720</v>
      </c>
      <c r="BV36" s="191">
        <f t="shared" si="42"/>
        <v>24080</v>
      </c>
      <c r="BW36" s="191">
        <f t="shared" si="42"/>
        <v>24080</v>
      </c>
      <c r="BX36" s="191">
        <f t="shared" si="42"/>
        <v>24080</v>
      </c>
      <c r="BY36" s="191">
        <f t="shared" si="42"/>
        <v>22880</v>
      </c>
      <c r="BZ36" s="191">
        <f t="shared" si="42"/>
        <v>22880</v>
      </c>
      <c r="CA36" s="191">
        <f t="shared" si="42"/>
        <v>24080</v>
      </c>
      <c r="CB36" s="191">
        <f t="shared" si="42"/>
        <v>24080</v>
      </c>
      <c r="CC36" s="191">
        <f t="shared" si="42"/>
        <v>24080</v>
      </c>
      <c r="CD36" s="191">
        <f t="shared" si="42"/>
        <v>22720</v>
      </c>
      <c r="CE36" s="191">
        <f t="shared" si="42"/>
        <v>22720</v>
      </c>
      <c r="CF36" s="191">
        <f t="shared" si="42"/>
        <v>22720</v>
      </c>
      <c r="CG36" s="191">
        <f t="shared" si="42"/>
        <v>22720</v>
      </c>
      <c r="CH36" s="191">
        <f t="shared" si="42"/>
        <v>22720</v>
      </c>
      <c r="CI36" s="191">
        <f t="shared" si="42"/>
        <v>22720</v>
      </c>
      <c r="CJ36" s="191">
        <f t="shared" si="42"/>
        <v>22720</v>
      </c>
      <c r="CK36" s="191">
        <f t="shared" si="42"/>
        <v>22720</v>
      </c>
      <c r="CL36" s="191">
        <f t="shared" si="42"/>
        <v>22720</v>
      </c>
      <c r="CM36" s="191">
        <f t="shared" si="42"/>
        <v>22720</v>
      </c>
      <c r="CN36" s="191">
        <f t="shared" si="42"/>
        <v>22720</v>
      </c>
      <c r="CO36" s="191">
        <f t="shared" si="42"/>
        <v>22720</v>
      </c>
      <c r="CP36" s="191">
        <f t="shared" si="42"/>
        <v>22720</v>
      </c>
      <c r="CQ36" s="191">
        <f t="shared" si="42"/>
        <v>22720</v>
      </c>
      <c r="CR36" s="191">
        <f t="shared" si="42"/>
        <v>22720</v>
      </c>
      <c r="CS36" s="191">
        <f t="shared" si="42"/>
        <v>22720</v>
      </c>
      <c r="CT36" s="191">
        <f t="shared" si="42"/>
        <v>22720</v>
      </c>
      <c r="CU36" s="191">
        <f t="shared" si="42"/>
        <v>22720</v>
      </c>
      <c r="CV36" s="191">
        <f t="shared" si="42"/>
        <v>22720</v>
      </c>
      <c r="CW36" s="191">
        <f t="shared" si="42"/>
        <v>22720</v>
      </c>
      <c r="CX36" s="191">
        <f t="shared" si="42"/>
        <v>22720</v>
      </c>
      <c r="CY36" s="191">
        <f t="shared" si="42"/>
        <v>22720</v>
      </c>
      <c r="CZ36" s="191">
        <f t="shared" si="42"/>
        <v>22720</v>
      </c>
      <c r="DA36" s="191">
        <f t="shared" ref="DA36:DT36" si="43">ROUND(DA16*0.8,)</f>
        <v>15320</v>
      </c>
      <c r="DB36" s="191">
        <f t="shared" si="43"/>
        <v>15320</v>
      </c>
      <c r="DC36" s="191">
        <f t="shared" si="43"/>
        <v>15720</v>
      </c>
      <c r="DD36" s="191">
        <f t="shared" si="43"/>
        <v>15720</v>
      </c>
      <c r="DE36" s="191">
        <f t="shared" si="43"/>
        <v>15320</v>
      </c>
      <c r="DF36" s="191">
        <f t="shared" si="43"/>
        <v>15320</v>
      </c>
      <c r="DG36" s="191">
        <f t="shared" si="43"/>
        <v>15320</v>
      </c>
      <c r="DH36" s="191">
        <f t="shared" si="43"/>
        <v>15320</v>
      </c>
      <c r="DI36" s="191">
        <f t="shared" si="43"/>
        <v>15320</v>
      </c>
      <c r="DJ36" s="191">
        <f t="shared" si="43"/>
        <v>15720</v>
      </c>
      <c r="DK36" s="191">
        <f t="shared" si="43"/>
        <v>15720</v>
      </c>
      <c r="DL36" s="191">
        <f t="shared" si="43"/>
        <v>15320</v>
      </c>
      <c r="DM36" s="191">
        <f t="shared" si="43"/>
        <v>15320</v>
      </c>
      <c r="DN36" s="191">
        <f t="shared" si="43"/>
        <v>15320</v>
      </c>
      <c r="DO36" s="191">
        <f t="shared" si="43"/>
        <v>14520</v>
      </c>
      <c r="DP36" s="191">
        <f t="shared" si="43"/>
        <v>14520</v>
      </c>
      <c r="DQ36" s="191">
        <f t="shared" si="43"/>
        <v>15080</v>
      </c>
      <c r="DR36" s="191">
        <f t="shared" si="43"/>
        <v>15080</v>
      </c>
      <c r="DS36" s="191">
        <f t="shared" si="43"/>
        <v>14520</v>
      </c>
      <c r="DT36" s="191">
        <f t="shared" si="43"/>
        <v>14520</v>
      </c>
      <c r="DU36" s="191">
        <f t="shared" ref="DU36:ED36" si="44">ROUND(DU16*0.8,)</f>
        <v>14520</v>
      </c>
      <c r="DV36" s="191">
        <f t="shared" si="44"/>
        <v>14520</v>
      </c>
      <c r="DW36" s="191">
        <f t="shared" si="44"/>
        <v>14520</v>
      </c>
      <c r="DX36" s="191">
        <f t="shared" si="44"/>
        <v>15080</v>
      </c>
      <c r="DY36" s="191">
        <f t="shared" si="44"/>
        <v>15080</v>
      </c>
      <c r="DZ36" s="191">
        <f t="shared" si="44"/>
        <v>14520</v>
      </c>
      <c r="EA36" s="191">
        <f t="shared" si="44"/>
        <v>14520</v>
      </c>
      <c r="EB36" s="191">
        <f t="shared" si="44"/>
        <v>14520</v>
      </c>
      <c r="EC36" s="191">
        <f t="shared" si="44"/>
        <v>14520</v>
      </c>
      <c r="ED36" s="191">
        <f t="shared" si="44"/>
        <v>15320</v>
      </c>
    </row>
    <row r="37" spans="1:134" s="50" customFormat="1" x14ac:dyDescent="0.2">
      <c r="A37" s="88">
        <f>A28</f>
        <v>2</v>
      </c>
      <c r="B37" s="191">
        <f t="shared" ref="B37:H37" si="45">ROUND(B17*0.8,)</f>
        <v>16960</v>
      </c>
      <c r="C37" s="191">
        <f t="shared" si="45"/>
        <v>16960</v>
      </c>
      <c r="D37" s="191">
        <f t="shared" si="45"/>
        <v>18240</v>
      </c>
      <c r="E37" s="191">
        <f t="shared" si="45"/>
        <v>19520</v>
      </c>
      <c r="F37" s="191">
        <f t="shared" si="45"/>
        <v>21360</v>
      </c>
      <c r="G37" s="191">
        <f t="shared" si="45"/>
        <v>23200</v>
      </c>
      <c r="H37" s="191">
        <f t="shared" si="45"/>
        <v>23200</v>
      </c>
      <c r="I37" s="191">
        <f t="shared" ref="I37:BT37" si="46">ROUND(I17*0.8,)</f>
        <v>21360</v>
      </c>
      <c r="J37" s="191">
        <f t="shared" si="46"/>
        <v>23200</v>
      </c>
      <c r="K37" s="191">
        <f t="shared" si="46"/>
        <v>18240</v>
      </c>
      <c r="L37" s="191">
        <f t="shared" si="46"/>
        <v>18440</v>
      </c>
      <c r="M37" s="191">
        <f t="shared" si="46"/>
        <v>35600</v>
      </c>
      <c r="N37" s="191">
        <f t="shared" si="46"/>
        <v>47200</v>
      </c>
      <c r="O37" s="191">
        <f t="shared" si="46"/>
        <v>47200</v>
      </c>
      <c r="P37" s="191">
        <f t="shared" si="46"/>
        <v>47200</v>
      </c>
      <c r="Q37" s="191">
        <f t="shared" si="46"/>
        <v>41600</v>
      </c>
      <c r="R37" s="191">
        <f t="shared" si="46"/>
        <v>41600</v>
      </c>
      <c r="S37" s="191">
        <f t="shared" si="46"/>
        <v>41600</v>
      </c>
      <c r="T37" s="191">
        <f t="shared" si="46"/>
        <v>41600</v>
      </c>
      <c r="U37" s="191">
        <f t="shared" si="46"/>
        <v>41600</v>
      </c>
      <c r="V37" s="191">
        <f t="shared" si="46"/>
        <v>41600</v>
      </c>
      <c r="W37" s="191">
        <f t="shared" si="46"/>
        <v>34320</v>
      </c>
      <c r="X37" s="191">
        <f t="shared" si="46"/>
        <v>21120</v>
      </c>
      <c r="Y37" s="191">
        <f t="shared" si="46"/>
        <v>21120</v>
      </c>
      <c r="Z37" s="191">
        <f t="shared" si="46"/>
        <v>21120</v>
      </c>
      <c r="AA37" s="191">
        <f t="shared" si="46"/>
        <v>21120</v>
      </c>
      <c r="AB37" s="191">
        <f t="shared" si="46"/>
        <v>21120</v>
      </c>
      <c r="AC37" s="191">
        <f t="shared" si="46"/>
        <v>22720</v>
      </c>
      <c r="AD37" s="191">
        <f t="shared" si="46"/>
        <v>22720</v>
      </c>
      <c r="AE37" s="191">
        <f t="shared" si="46"/>
        <v>22720</v>
      </c>
      <c r="AF37" s="191">
        <f t="shared" si="46"/>
        <v>22720</v>
      </c>
      <c r="AG37" s="191">
        <f t="shared" si="46"/>
        <v>22720</v>
      </c>
      <c r="AH37" s="191">
        <f t="shared" si="46"/>
        <v>21120</v>
      </c>
      <c r="AI37" s="191">
        <f t="shared" si="46"/>
        <v>21120</v>
      </c>
      <c r="AJ37" s="191">
        <f t="shared" si="46"/>
        <v>21120</v>
      </c>
      <c r="AK37" s="191">
        <f t="shared" si="46"/>
        <v>21120</v>
      </c>
      <c r="AL37" s="191">
        <f t="shared" si="46"/>
        <v>21120</v>
      </c>
      <c r="AM37" s="191">
        <f t="shared" si="46"/>
        <v>24320</v>
      </c>
      <c r="AN37" s="191">
        <f t="shared" si="46"/>
        <v>24320</v>
      </c>
      <c r="AO37" s="191">
        <f t="shared" si="46"/>
        <v>24320</v>
      </c>
      <c r="AP37" s="191">
        <f t="shared" si="46"/>
        <v>24320</v>
      </c>
      <c r="AQ37" s="191">
        <f t="shared" si="46"/>
        <v>24320</v>
      </c>
      <c r="AR37" s="191">
        <f t="shared" si="46"/>
        <v>25920</v>
      </c>
      <c r="AS37" s="191">
        <f t="shared" si="46"/>
        <v>27920</v>
      </c>
      <c r="AT37" s="191">
        <f t="shared" si="46"/>
        <v>28480</v>
      </c>
      <c r="AU37" s="191">
        <f t="shared" si="46"/>
        <v>28480</v>
      </c>
      <c r="AV37" s="191">
        <f t="shared" si="46"/>
        <v>28480</v>
      </c>
      <c r="AW37" s="191">
        <f t="shared" si="46"/>
        <v>28480</v>
      </c>
      <c r="AX37" s="191">
        <f t="shared" si="46"/>
        <v>28480</v>
      </c>
      <c r="AY37" s="191">
        <f t="shared" si="46"/>
        <v>28480</v>
      </c>
      <c r="AZ37" s="191">
        <f t="shared" si="46"/>
        <v>28480</v>
      </c>
      <c r="BA37" s="191">
        <f t="shared" si="46"/>
        <v>28480</v>
      </c>
      <c r="BB37" s="191">
        <f t="shared" si="46"/>
        <v>28480</v>
      </c>
      <c r="BC37" s="191">
        <f t="shared" si="46"/>
        <v>28480</v>
      </c>
      <c r="BD37" s="191">
        <f t="shared" si="46"/>
        <v>26880</v>
      </c>
      <c r="BE37" s="191">
        <f t="shared" si="46"/>
        <v>26880</v>
      </c>
      <c r="BF37" s="191">
        <f t="shared" si="46"/>
        <v>28480</v>
      </c>
      <c r="BG37" s="191">
        <f t="shared" si="46"/>
        <v>28480</v>
      </c>
      <c r="BH37" s="191">
        <f t="shared" si="46"/>
        <v>30080</v>
      </c>
      <c r="BI37" s="191">
        <f t="shared" si="46"/>
        <v>32080</v>
      </c>
      <c r="BJ37" s="191">
        <f t="shared" si="46"/>
        <v>32080</v>
      </c>
      <c r="BK37" s="191">
        <f t="shared" si="46"/>
        <v>32080</v>
      </c>
      <c r="BL37" s="191">
        <f t="shared" si="46"/>
        <v>32080</v>
      </c>
      <c r="BM37" s="191">
        <f t="shared" si="46"/>
        <v>34080</v>
      </c>
      <c r="BN37" s="191">
        <f t="shared" si="46"/>
        <v>36480</v>
      </c>
      <c r="BO37" s="191">
        <f t="shared" si="46"/>
        <v>36480</v>
      </c>
      <c r="BP37" s="191">
        <f t="shared" si="46"/>
        <v>34080</v>
      </c>
      <c r="BQ37" s="191">
        <f t="shared" si="46"/>
        <v>30080</v>
      </c>
      <c r="BR37" s="191">
        <f t="shared" si="46"/>
        <v>30080</v>
      </c>
      <c r="BS37" s="191">
        <f t="shared" si="46"/>
        <v>32080</v>
      </c>
      <c r="BT37" s="191">
        <f t="shared" si="46"/>
        <v>32080</v>
      </c>
      <c r="BU37" s="191">
        <f t="shared" ref="BU37:CZ37" si="47">ROUND(BU17*0.8,)</f>
        <v>25280</v>
      </c>
      <c r="BV37" s="191">
        <f t="shared" si="47"/>
        <v>25640</v>
      </c>
      <c r="BW37" s="191">
        <f t="shared" si="47"/>
        <v>25640</v>
      </c>
      <c r="BX37" s="191">
        <f t="shared" si="47"/>
        <v>25640</v>
      </c>
      <c r="BY37" s="191">
        <f t="shared" si="47"/>
        <v>24440</v>
      </c>
      <c r="BZ37" s="191">
        <f t="shared" si="47"/>
        <v>24440</v>
      </c>
      <c r="CA37" s="191">
        <f t="shared" si="47"/>
        <v>25640</v>
      </c>
      <c r="CB37" s="191">
        <f t="shared" si="47"/>
        <v>25640</v>
      </c>
      <c r="CC37" s="191">
        <f t="shared" si="47"/>
        <v>25640</v>
      </c>
      <c r="CD37" s="191">
        <f t="shared" si="47"/>
        <v>24280</v>
      </c>
      <c r="CE37" s="191">
        <f t="shared" si="47"/>
        <v>24280</v>
      </c>
      <c r="CF37" s="191">
        <f t="shared" si="47"/>
        <v>24280</v>
      </c>
      <c r="CG37" s="191">
        <f t="shared" si="47"/>
        <v>24280</v>
      </c>
      <c r="CH37" s="191">
        <f t="shared" si="47"/>
        <v>24280</v>
      </c>
      <c r="CI37" s="191">
        <f t="shared" si="47"/>
        <v>24280</v>
      </c>
      <c r="CJ37" s="191">
        <f t="shared" si="47"/>
        <v>24280</v>
      </c>
      <c r="CK37" s="191">
        <f t="shared" si="47"/>
        <v>24280</v>
      </c>
      <c r="CL37" s="191">
        <f t="shared" si="47"/>
        <v>24280</v>
      </c>
      <c r="CM37" s="191">
        <f t="shared" si="47"/>
        <v>24280</v>
      </c>
      <c r="CN37" s="191">
        <f t="shared" si="47"/>
        <v>24280</v>
      </c>
      <c r="CO37" s="191">
        <f t="shared" si="47"/>
        <v>24280</v>
      </c>
      <c r="CP37" s="191">
        <f t="shared" si="47"/>
        <v>24280</v>
      </c>
      <c r="CQ37" s="191">
        <f t="shared" si="47"/>
        <v>24280</v>
      </c>
      <c r="CR37" s="191">
        <f t="shared" si="47"/>
        <v>24280</v>
      </c>
      <c r="CS37" s="191">
        <f t="shared" si="47"/>
        <v>24280</v>
      </c>
      <c r="CT37" s="191">
        <f t="shared" si="47"/>
        <v>24280</v>
      </c>
      <c r="CU37" s="191">
        <f t="shared" si="47"/>
        <v>24280</v>
      </c>
      <c r="CV37" s="191">
        <f t="shared" si="47"/>
        <v>24280</v>
      </c>
      <c r="CW37" s="191">
        <f t="shared" si="47"/>
        <v>24280</v>
      </c>
      <c r="CX37" s="191">
        <f t="shared" si="47"/>
        <v>24280</v>
      </c>
      <c r="CY37" s="191">
        <f t="shared" si="47"/>
        <v>24280</v>
      </c>
      <c r="CZ37" s="191">
        <f t="shared" si="47"/>
        <v>24280</v>
      </c>
      <c r="DA37" s="191">
        <f t="shared" ref="DA37:DT37" si="48">ROUND(DA17*0.8,)</f>
        <v>16800</v>
      </c>
      <c r="DB37" s="191">
        <f t="shared" si="48"/>
        <v>16800</v>
      </c>
      <c r="DC37" s="191">
        <f t="shared" si="48"/>
        <v>17200</v>
      </c>
      <c r="DD37" s="191">
        <f t="shared" si="48"/>
        <v>17200</v>
      </c>
      <c r="DE37" s="191">
        <f t="shared" si="48"/>
        <v>16800</v>
      </c>
      <c r="DF37" s="191">
        <f t="shared" si="48"/>
        <v>16800</v>
      </c>
      <c r="DG37" s="191">
        <f t="shared" si="48"/>
        <v>16800</v>
      </c>
      <c r="DH37" s="191">
        <f t="shared" si="48"/>
        <v>16800</v>
      </c>
      <c r="DI37" s="191">
        <f t="shared" si="48"/>
        <v>16800</v>
      </c>
      <c r="DJ37" s="191">
        <f t="shared" si="48"/>
        <v>17200</v>
      </c>
      <c r="DK37" s="191">
        <f t="shared" si="48"/>
        <v>17200</v>
      </c>
      <c r="DL37" s="191">
        <f t="shared" si="48"/>
        <v>16800</v>
      </c>
      <c r="DM37" s="191">
        <f t="shared" si="48"/>
        <v>16800</v>
      </c>
      <c r="DN37" s="191">
        <f t="shared" si="48"/>
        <v>16800</v>
      </c>
      <c r="DO37" s="191">
        <f t="shared" si="48"/>
        <v>16000</v>
      </c>
      <c r="DP37" s="191">
        <f t="shared" si="48"/>
        <v>16000</v>
      </c>
      <c r="DQ37" s="191">
        <f t="shared" si="48"/>
        <v>16560</v>
      </c>
      <c r="DR37" s="191">
        <f t="shared" si="48"/>
        <v>16560</v>
      </c>
      <c r="DS37" s="191">
        <f t="shared" si="48"/>
        <v>16000</v>
      </c>
      <c r="DT37" s="191">
        <f t="shared" si="48"/>
        <v>16000</v>
      </c>
      <c r="DU37" s="191">
        <f t="shared" ref="DU37:ED37" si="49">ROUND(DU17*0.8,)</f>
        <v>16000</v>
      </c>
      <c r="DV37" s="191">
        <f t="shared" si="49"/>
        <v>16000</v>
      </c>
      <c r="DW37" s="191">
        <f t="shared" si="49"/>
        <v>16000</v>
      </c>
      <c r="DX37" s="191">
        <f t="shared" si="49"/>
        <v>16560</v>
      </c>
      <c r="DY37" s="191">
        <f t="shared" si="49"/>
        <v>16560</v>
      </c>
      <c r="DZ37" s="191">
        <f t="shared" si="49"/>
        <v>16000</v>
      </c>
      <c r="EA37" s="191">
        <f t="shared" si="49"/>
        <v>16000</v>
      </c>
      <c r="EB37" s="191">
        <f t="shared" si="49"/>
        <v>16000</v>
      </c>
      <c r="EC37" s="191">
        <f t="shared" si="49"/>
        <v>16000</v>
      </c>
      <c r="ED37" s="191">
        <f t="shared" si="49"/>
        <v>16800</v>
      </c>
    </row>
    <row r="38" spans="1:134" s="50" customFormat="1" x14ac:dyDescent="0.2">
      <c r="A38" s="42" t="s">
        <v>86</v>
      </c>
      <c r="B38" s="191"/>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row>
    <row r="39" spans="1:134" s="50" customFormat="1" x14ac:dyDescent="0.2">
      <c r="A39" s="88">
        <f>A27</f>
        <v>1</v>
      </c>
      <c r="B39" s="191">
        <f t="shared" ref="B39:H39" si="50">ROUND(B19*0.8,)</f>
        <v>32640</v>
      </c>
      <c r="C39" s="191">
        <f t="shared" si="50"/>
        <v>32640</v>
      </c>
      <c r="D39" s="191">
        <f t="shared" si="50"/>
        <v>33920</v>
      </c>
      <c r="E39" s="191">
        <f t="shared" si="50"/>
        <v>35200</v>
      </c>
      <c r="F39" s="191">
        <f t="shared" si="50"/>
        <v>37040</v>
      </c>
      <c r="G39" s="191">
        <f t="shared" si="50"/>
        <v>38880</v>
      </c>
      <c r="H39" s="191">
        <f t="shared" si="50"/>
        <v>38880</v>
      </c>
      <c r="I39" s="191">
        <f t="shared" ref="I39:BT39" si="51">ROUND(I19*0.8,)</f>
        <v>37040</v>
      </c>
      <c r="J39" s="191">
        <f t="shared" si="51"/>
        <v>38880</v>
      </c>
      <c r="K39" s="191">
        <f t="shared" si="51"/>
        <v>33920</v>
      </c>
      <c r="L39" s="191">
        <f t="shared" si="51"/>
        <v>32640</v>
      </c>
      <c r="M39" s="191">
        <f t="shared" si="51"/>
        <v>49800</v>
      </c>
      <c r="N39" s="191">
        <f t="shared" si="51"/>
        <v>61400</v>
      </c>
      <c r="O39" s="191">
        <f t="shared" si="51"/>
        <v>61400</v>
      </c>
      <c r="P39" s="191">
        <f t="shared" si="51"/>
        <v>61400</v>
      </c>
      <c r="Q39" s="191">
        <f t="shared" si="51"/>
        <v>55800</v>
      </c>
      <c r="R39" s="191">
        <f t="shared" si="51"/>
        <v>55800</v>
      </c>
      <c r="S39" s="191">
        <f t="shared" si="51"/>
        <v>55800</v>
      </c>
      <c r="T39" s="191">
        <f t="shared" si="51"/>
        <v>55800</v>
      </c>
      <c r="U39" s="191">
        <f t="shared" si="51"/>
        <v>55800</v>
      </c>
      <c r="V39" s="191">
        <f t="shared" si="51"/>
        <v>55800</v>
      </c>
      <c r="W39" s="191">
        <f t="shared" si="51"/>
        <v>45160</v>
      </c>
      <c r="X39" s="191">
        <f t="shared" si="51"/>
        <v>31960</v>
      </c>
      <c r="Y39" s="191">
        <f t="shared" si="51"/>
        <v>31960</v>
      </c>
      <c r="Z39" s="191">
        <f t="shared" si="51"/>
        <v>31960</v>
      </c>
      <c r="AA39" s="191">
        <f t="shared" si="51"/>
        <v>31960</v>
      </c>
      <c r="AB39" s="191">
        <f t="shared" si="51"/>
        <v>31960</v>
      </c>
      <c r="AC39" s="191">
        <f t="shared" si="51"/>
        <v>33560</v>
      </c>
      <c r="AD39" s="191">
        <f t="shared" si="51"/>
        <v>33560</v>
      </c>
      <c r="AE39" s="191">
        <f t="shared" si="51"/>
        <v>33560</v>
      </c>
      <c r="AF39" s="191">
        <f t="shared" si="51"/>
        <v>33560</v>
      </c>
      <c r="AG39" s="191">
        <f t="shared" si="51"/>
        <v>33560</v>
      </c>
      <c r="AH39" s="191">
        <f t="shared" si="51"/>
        <v>31960</v>
      </c>
      <c r="AI39" s="191">
        <f t="shared" si="51"/>
        <v>31960</v>
      </c>
      <c r="AJ39" s="191">
        <f t="shared" si="51"/>
        <v>31960</v>
      </c>
      <c r="AK39" s="191">
        <f t="shared" si="51"/>
        <v>31960</v>
      </c>
      <c r="AL39" s="191">
        <f t="shared" si="51"/>
        <v>31960</v>
      </c>
      <c r="AM39" s="191">
        <f t="shared" si="51"/>
        <v>35160</v>
      </c>
      <c r="AN39" s="191">
        <f t="shared" si="51"/>
        <v>35160</v>
      </c>
      <c r="AO39" s="191">
        <f t="shared" si="51"/>
        <v>35160</v>
      </c>
      <c r="AP39" s="191">
        <f t="shared" si="51"/>
        <v>35160</v>
      </c>
      <c r="AQ39" s="191">
        <f t="shared" si="51"/>
        <v>35160</v>
      </c>
      <c r="AR39" s="191">
        <f t="shared" si="51"/>
        <v>36760</v>
      </c>
      <c r="AS39" s="191">
        <f t="shared" si="51"/>
        <v>38760</v>
      </c>
      <c r="AT39" s="191">
        <f t="shared" si="51"/>
        <v>43160</v>
      </c>
      <c r="AU39" s="191">
        <f t="shared" si="51"/>
        <v>43160</v>
      </c>
      <c r="AV39" s="191">
        <f t="shared" si="51"/>
        <v>43160</v>
      </c>
      <c r="AW39" s="191">
        <f t="shared" si="51"/>
        <v>43160</v>
      </c>
      <c r="AX39" s="191">
        <f t="shared" si="51"/>
        <v>43160</v>
      </c>
      <c r="AY39" s="191">
        <f t="shared" si="51"/>
        <v>43160</v>
      </c>
      <c r="AZ39" s="191">
        <f t="shared" si="51"/>
        <v>43160</v>
      </c>
      <c r="BA39" s="191">
        <f t="shared" si="51"/>
        <v>43160</v>
      </c>
      <c r="BB39" s="191">
        <f t="shared" si="51"/>
        <v>43160</v>
      </c>
      <c r="BC39" s="191">
        <f t="shared" si="51"/>
        <v>43160</v>
      </c>
      <c r="BD39" s="191">
        <f t="shared" si="51"/>
        <v>41560</v>
      </c>
      <c r="BE39" s="191">
        <f t="shared" si="51"/>
        <v>41560</v>
      </c>
      <c r="BF39" s="191">
        <f t="shared" si="51"/>
        <v>43160</v>
      </c>
      <c r="BG39" s="191">
        <f t="shared" si="51"/>
        <v>43160</v>
      </c>
      <c r="BH39" s="191">
        <f t="shared" si="51"/>
        <v>44760</v>
      </c>
      <c r="BI39" s="191">
        <f t="shared" si="51"/>
        <v>46760</v>
      </c>
      <c r="BJ39" s="191">
        <f t="shared" si="51"/>
        <v>46760</v>
      </c>
      <c r="BK39" s="191">
        <f t="shared" si="51"/>
        <v>46760</v>
      </c>
      <c r="BL39" s="191">
        <f t="shared" si="51"/>
        <v>46760</v>
      </c>
      <c r="BM39" s="191">
        <f t="shared" si="51"/>
        <v>48760</v>
      </c>
      <c r="BN39" s="191">
        <f t="shared" si="51"/>
        <v>51160</v>
      </c>
      <c r="BO39" s="191">
        <f t="shared" si="51"/>
        <v>51160</v>
      </c>
      <c r="BP39" s="191">
        <f t="shared" si="51"/>
        <v>48760</v>
      </c>
      <c r="BQ39" s="191">
        <f t="shared" si="51"/>
        <v>44760</v>
      </c>
      <c r="BR39" s="191">
        <f t="shared" si="51"/>
        <v>44760</v>
      </c>
      <c r="BS39" s="191">
        <f t="shared" si="51"/>
        <v>46760</v>
      </c>
      <c r="BT39" s="191">
        <f t="shared" si="51"/>
        <v>46760</v>
      </c>
      <c r="BU39" s="191">
        <f t="shared" ref="BU39:CZ39" si="52">ROUND(BU19*0.8,)</f>
        <v>39960</v>
      </c>
      <c r="BV39" s="191">
        <f t="shared" si="52"/>
        <v>40320</v>
      </c>
      <c r="BW39" s="191">
        <f t="shared" si="52"/>
        <v>40320</v>
      </c>
      <c r="BX39" s="191">
        <f t="shared" si="52"/>
        <v>40320</v>
      </c>
      <c r="BY39" s="191">
        <f t="shared" si="52"/>
        <v>39120</v>
      </c>
      <c r="BZ39" s="191">
        <f t="shared" si="52"/>
        <v>39120</v>
      </c>
      <c r="CA39" s="191">
        <f t="shared" si="52"/>
        <v>40320</v>
      </c>
      <c r="CB39" s="191">
        <f t="shared" si="52"/>
        <v>40320</v>
      </c>
      <c r="CC39" s="191">
        <f t="shared" si="52"/>
        <v>40320</v>
      </c>
      <c r="CD39" s="191">
        <f t="shared" si="52"/>
        <v>35120</v>
      </c>
      <c r="CE39" s="191">
        <f t="shared" si="52"/>
        <v>35120</v>
      </c>
      <c r="CF39" s="191">
        <f t="shared" si="52"/>
        <v>35120</v>
      </c>
      <c r="CG39" s="191">
        <f t="shared" si="52"/>
        <v>35120</v>
      </c>
      <c r="CH39" s="191">
        <f t="shared" si="52"/>
        <v>35120</v>
      </c>
      <c r="CI39" s="191">
        <f t="shared" si="52"/>
        <v>35120</v>
      </c>
      <c r="CJ39" s="191">
        <f t="shared" si="52"/>
        <v>35120</v>
      </c>
      <c r="CK39" s="191">
        <f t="shared" si="52"/>
        <v>35120</v>
      </c>
      <c r="CL39" s="191">
        <f t="shared" si="52"/>
        <v>35120</v>
      </c>
      <c r="CM39" s="191">
        <f t="shared" si="52"/>
        <v>35120</v>
      </c>
      <c r="CN39" s="191">
        <f t="shared" si="52"/>
        <v>35120</v>
      </c>
      <c r="CO39" s="191">
        <f t="shared" si="52"/>
        <v>35120</v>
      </c>
      <c r="CP39" s="191">
        <f t="shared" si="52"/>
        <v>35120</v>
      </c>
      <c r="CQ39" s="191">
        <f t="shared" si="52"/>
        <v>35120</v>
      </c>
      <c r="CR39" s="191">
        <f t="shared" si="52"/>
        <v>35120</v>
      </c>
      <c r="CS39" s="191">
        <f t="shared" si="52"/>
        <v>35120</v>
      </c>
      <c r="CT39" s="191">
        <f t="shared" si="52"/>
        <v>35120</v>
      </c>
      <c r="CU39" s="191">
        <f t="shared" si="52"/>
        <v>35120</v>
      </c>
      <c r="CV39" s="191">
        <f t="shared" si="52"/>
        <v>35120</v>
      </c>
      <c r="CW39" s="191">
        <f t="shared" si="52"/>
        <v>35120</v>
      </c>
      <c r="CX39" s="191">
        <f t="shared" si="52"/>
        <v>35120</v>
      </c>
      <c r="CY39" s="191">
        <f t="shared" si="52"/>
        <v>35120</v>
      </c>
      <c r="CZ39" s="191">
        <f t="shared" si="52"/>
        <v>35120</v>
      </c>
      <c r="DA39" s="191">
        <f t="shared" ref="DA39:DT39" si="53">ROUND(DA19*0.8,)</f>
        <v>27720</v>
      </c>
      <c r="DB39" s="191">
        <f t="shared" si="53"/>
        <v>27720</v>
      </c>
      <c r="DC39" s="191">
        <f t="shared" si="53"/>
        <v>28120</v>
      </c>
      <c r="DD39" s="191">
        <f t="shared" si="53"/>
        <v>28120</v>
      </c>
      <c r="DE39" s="191">
        <f t="shared" si="53"/>
        <v>27720</v>
      </c>
      <c r="DF39" s="191">
        <f t="shared" si="53"/>
        <v>27720</v>
      </c>
      <c r="DG39" s="191">
        <f t="shared" si="53"/>
        <v>27720</v>
      </c>
      <c r="DH39" s="191">
        <f t="shared" si="53"/>
        <v>27720</v>
      </c>
      <c r="DI39" s="191">
        <f t="shared" si="53"/>
        <v>27720</v>
      </c>
      <c r="DJ39" s="191">
        <f t="shared" si="53"/>
        <v>28120</v>
      </c>
      <c r="DK39" s="191">
        <f t="shared" si="53"/>
        <v>28120</v>
      </c>
      <c r="DL39" s="191">
        <f t="shared" si="53"/>
        <v>27720</v>
      </c>
      <c r="DM39" s="191">
        <f t="shared" si="53"/>
        <v>27720</v>
      </c>
      <c r="DN39" s="191">
        <f t="shared" si="53"/>
        <v>27720</v>
      </c>
      <c r="DO39" s="191">
        <f t="shared" si="53"/>
        <v>26920</v>
      </c>
      <c r="DP39" s="191">
        <f t="shared" si="53"/>
        <v>26920</v>
      </c>
      <c r="DQ39" s="191">
        <f t="shared" si="53"/>
        <v>27480</v>
      </c>
      <c r="DR39" s="191">
        <f t="shared" si="53"/>
        <v>27480</v>
      </c>
      <c r="DS39" s="191">
        <f t="shared" si="53"/>
        <v>26920</v>
      </c>
      <c r="DT39" s="191">
        <f t="shared" si="53"/>
        <v>26920</v>
      </c>
      <c r="DU39" s="191">
        <f t="shared" ref="DU39:ED39" si="54">ROUND(DU19*0.8,)</f>
        <v>26920</v>
      </c>
      <c r="DV39" s="191">
        <f t="shared" si="54"/>
        <v>26920</v>
      </c>
      <c r="DW39" s="191">
        <f t="shared" si="54"/>
        <v>26920</v>
      </c>
      <c r="DX39" s="191">
        <f t="shared" si="54"/>
        <v>27480</v>
      </c>
      <c r="DY39" s="191">
        <f t="shared" si="54"/>
        <v>27480</v>
      </c>
      <c r="DZ39" s="191">
        <f t="shared" si="54"/>
        <v>26920</v>
      </c>
      <c r="EA39" s="191">
        <f t="shared" si="54"/>
        <v>26920</v>
      </c>
      <c r="EB39" s="191">
        <f t="shared" si="54"/>
        <v>26920</v>
      </c>
      <c r="EC39" s="191">
        <f t="shared" si="54"/>
        <v>26920</v>
      </c>
      <c r="ED39" s="191">
        <f t="shared" si="54"/>
        <v>27720</v>
      </c>
    </row>
    <row r="40" spans="1:134" s="50" customFormat="1" x14ac:dyDescent="0.2">
      <c r="A40" s="88">
        <f>A28</f>
        <v>2</v>
      </c>
      <c r="B40" s="191">
        <f t="shared" ref="B40:H40" si="55">ROUND(B20*0.8,)</f>
        <v>34000</v>
      </c>
      <c r="C40" s="191">
        <f t="shared" si="55"/>
        <v>34000</v>
      </c>
      <c r="D40" s="191">
        <f t="shared" si="55"/>
        <v>35280</v>
      </c>
      <c r="E40" s="191">
        <f t="shared" si="55"/>
        <v>36560</v>
      </c>
      <c r="F40" s="191">
        <f t="shared" si="55"/>
        <v>38400</v>
      </c>
      <c r="G40" s="191">
        <f t="shared" si="55"/>
        <v>40240</v>
      </c>
      <c r="H40" s="191">
        <f t="shared" si="55"/>
        <v>40240</v>
      </c>
      <c r="I40" s="191">
        <f t="shared" ref="I40:BT40" si="56">ROUND(I20*0.8,)</f>
        <v>38400</v>
      </c>
      <c r="J40" s="191">
        <f t="shared" si="56"/>
        <v>40240</v>
      </c>
      <c r="K40" s="191">
        <f t="shared" si="56"/>
        <v>35280</v>
      </c>
      <c r="L40" s="191">
        <f t="shared" si="56"/>
        <v>34440</v>
      </c>
      <c r="M40" s="191">
        <f t="shared" si="56"/>
        <v>51600</v>
      </c>
      <c r="N40" s="191">
        <f t="shared" si="56"/>
        <v>63200</v>
      </c>
      <c r="O40" s="191">
        <f t="shared" si="56"/>
        <v>63200</v>
      </c>
      <c r="P40" s="191">
        <f t="shared" si="56"/>
        <v>63200</v>
      </c>
      <c r="Q40" s="191">
        <f t="shared" si="56"/>
        <v>57600</v>
      </c>
      <c r="R40" s="191">
        <f t="shared" si="56"/>
        <v>57600</v>
      </c>
      <c r="S40" s="191">
        <f t="shared" si="56"/>
        <v>57600</v>
      </c>
      <c r="T40" s="191">
        <f t="shared" si="56"/>
        <v>57600</v>
      </c>
      <c r="U40" s="191">
        <f t="shared" si="56"/>
        <v>57600</v>
      </c>
      <c r="V40" s="191">
        <f t="shared" si="56"/>
        <v>57600</v>
      </c>
      <c r="W40" s="191">
        <f t="shared" si="56"/>
        <v>46720</v>
      </c>
      <c r="X40" s="191">
        <f t="shared" si="56"/>
        <v>33520</v>
      </c>
      <c r="Y40" s="191">
        <f t="shared" si="56"/>
        <v>33520</v>
      </c>
      <c r="Z40" s="191">
        <f t="shared" si="56"/>
        <v>33520</v>
      </c>
      <c r="AA40" s="191">
        <f t="shared" si="56"/>
        <v>33520</v>
      </c>
      <c r="AB40" s="191">
        <f t="shared" si="56"/>
        <v>33520</v>
      </c>
      <c r="AC40" s="191">
        <f t="shared" si="56"/>
        <v>35120</v>
      </c>
      <c r="AD40" s="191">
        <f t="shared" si="56"/>
        <v>35120</v>
      </c>
      <c r="AE40" s="191">
        <f t="shared" si="56"/>
        <v>35120</v>
      </c>
      <c r="AF40" s="191">
        <f t="shared" si="56"/>
        <v>35120</v>
      </c>
      <c r="AG40" s="191">
        <f t="shared" si="56"/>
        <v>35120</v>
      </c>
      <c r="AH40" s="191">
        <f t="shared" si="56"/>
        <v>33520</v>
      </c>
      <c r="AI40" s="191">
        <f t="shared" si="56"/>
        <v>33520</v>
      </c>
      <c r="AJ40" s="191">
        <f t="shared" si="56"/>
        <v>33520</v>
      </c>
      <c r="AK40" s="191">
        <f t="shared" si="56"/>
        <v>33520</v>
      </c>
      <c r="AL40" s="191">
        <f t="shared" si="56"/>
        <v>33520</v>
      </c>
      <c r="AM40" s="191">
        <f t="shared" si="56"/>
        <v>36720</v>
      </c>
      <c r="AN40" s="191">
        <f t="shared" si="56"/>
        <v>36720</v>
      </c>
      <c r="AO40" s="191">
        <f t="shared" si="56"/>
        <v>36720</v>
      </c>
      <c r="AP40" s="191">
        <f t="shared" si="56"/>
        <v>36720</v>
      </c>
      <c r="AQ40" s="191">
        <f t="shared" si="56"/>
        <v>36720</v>
      </c>
      <c r="AR40" s="191">
        <f t="shared" si="56"/>
        <v>38320</v>
      </c>
      <c r="AS40" s="191">
        <f t="shared" si="56"/>
        <v>40320</v>
      </c>
      <c r="AT40" s="191">
        <f t="shared" si="56"/>
        <v>44720</v>
      </c>
      <c r="AU40" s="191">
        <f t="shared" si="56"/>
        <v>44720</v>
      </c>
      <c r="AV40" s="191">
        <f t="shared" si="56"/>
        <v>44720</v>
      </c>
      <c r="AW40" s="191">
        <f t="shared" si="56"/>
        <v>44720</v>
      </c>
      <c r="AX40" s="191">
        <f t="shared" si="56"/>
        <v>44720</v>
      </c>
      <c r="AY40" s="191">
        <f t="shared" si="56"/>
        <v>44720</v>
      </c>
      <c r="AZ40" s="191">
        <f t="shared" si="56"/>
        <v>44720</v>
      </c>
      <c r="BA40" s="191">
        <f t="shared" si="56"/>
        <v>44720</v>
      </c>
      <c r="BB40" s="191">
        <f t="shared" si="56"/>
        <v>44720</v>
      </c>
      <c r="BC40" s="191">
        <f t="shared" si="56"/>
        <v>44720</v>
      </c>
      <c r="BD40" s="191">
        <f t="shared" si="56"/>
        <v>43120</v>
      </c>
      <c r="BE40" s="191">
        <f t="shared" si="56"/>
        <v>43120</v>
      </c>
      <c r="BF40" s="191">
        <f t="shared" si="56"/>
        <v>44720</v>
      </c>
      <c r="BG40" s="191">
        <f t="shared" si="56"/>
        <v>44720</v>
      </c>
      <c r="BH40" s="191">
        <f t="shared" si="56"/>
        <v>46320</v>
      </c>
      <c r="BI40" s="191">
        <f t="shared" si="56"/>
        <v>48320</v>
      </c>
      <c r="BJ40" s="191">
        <f t="shared" si="56"/>
        <v>48320</v>
      </c>
      <c r="BK40" s="191">
        <f t="shared" si="56"/>
        <v>48320</v>
      </c>
      <c r="BL40" s="191">
        <f t="shared" si="56"/>
        <v>48320</v>
      </c>
      <c r="BM40" s="191">
        <f t="shared" si="56"/>
        <v>50320</v>
      </c>
      <c r="BN40" s="191">
        <f t="shared" si="56"/>
        <v>52720</v>
      </c>
      <c r="BO40" s="191">
        <f t="shared" si="56"/>
        <v>52720</v>
      </c>
      <c r="BP40" s="191">
        <f t="shared" si="56"/>
        <v>50320</v>
      </c>
      <c r="BQ40" s="191">
        <f t="shared" si="56"/>
        <v>46320</v>
      </c>
      <c r="BR40" s="191">
        <f t="shared" si="56"/>
        <v>46320</v>
      </c>
      <c r="BS40" s="191">
        <f t="shared" si="56"/>
        <v>48320</v>
      </c>
      <c r="BT40" s="191">
        <f t="shared" si="56"/>
        <v>48320</v>
      </c>
      <c r="BU40" s="191">
        <f t="shared" ref="BU40:CZ40" si="57">ROUND(BU20*0.8,)</f>
        <v>41520</v>
      </c>
      <c r="BV40" s="191">
        <f t="shared" si="57"/>
        <v>41880</v>
      </c>
      <c r="BW40" s="191">
        <f t="shared" si="57"/>
        <v>41880</v>
      </c>
      <c r="BX40" s="191">
        <f t="shared" si="57"/>
        <v>41880</v>
      </c>
      <c r="BY40" s="191">
        <f t="shared" si="57"/>
        <v>40680</v>
      </c>
      <c r="BZ40" s="191">
        <f t="shared" si="57"/>
        <v>40680</v>
      </c>
      <c r="CA40" s="191">
        <f t="shared" si="57"/>
        <v>41880</v>
      </c>
      <c r="CB40" s="191">
        <f t="shared" si="57"/>
        <v>41880</v>
      </c>
      <c r="CC40" s="191">
        <f t="shared" si="57"/>
        <v>41880</v>
      </c>
      <c r="CD40" s="191">
        <f t="shared" si="57"/>
        <v>36680</v>
      </c>
      <c r="CE40" s="191">
        <f t="shared" si="57"/>
        <v>36680</v>
      </c>
      <c r="CF40" s="191">
        <f t="shared" si="57"/>
        <v>36680</v>
      </c>
      <c r="CG40" s="191">
        <f t="shared" si="57"/>
        <v>36680</v>
      </c>
      <c r="CH40" s="191">
        <f t="shared" si="57"/>
        <v>36680</v>
      </c>
      <c r="CI40" s="191">
        <f t="shared" si="57"/>
        <v>36680</v>
      </c>
      <c r="CJ40" s="191">
        <f t="shared" si="57"/>
        <v>36680</v>
      </c>
      <c r="CK40" s="191">
        <f t="shared" si="57"/>
        <v>36680</v>
      </c>
      <c r="CL40" s="191">
        <f t="shared" si="57"/>
        <v>36680</v>
      </c>
      <c r="CM40" s="191">
        <f t="shared" si="57"/>
        <v>36680</v>
      </c>
      <c r="CN40" s="191">
        <f t="shared" si="57"/>
        <v>36680</v>
      </c>
      <c r="CO40" s="191">
        <f t="shared" si="57"/>
        <v>36680</v>
      </c>
      <c r="CP40" s="191">
        <f t="shared" si="57"/>
        <v>36680</v>
      </c>
      <c r="CQ40" s="191">
        <f t="shared" si="57"/>
        <v>36680</v>
      </c>
      <c r="CR40" s="191">
        <f t="shared" si="57"/>
        <v>36680</v>
      </c>
      <c r="CS40" s="191">
        <f t="shared" si="57"/>
        <v>36680</v>
      </c>
      <c r="CT40" s="191">
        <f t="shared" si="57"/>
        <v>36680</v>
      </c>
      <c r="CU40" s="191">
        <f t="shared" si="57"/>
        <v>36680</v>
      </c>
      <c r="CV40" s="191">
        <f t="shared" si="57"/>
        <v>36680</v>
      </c>
      <c r="CW40" s="191">
        <f t="shared" si="57"/>
        <v>36680</v>
      </c>
      <c r="CX40" s="191">
        <f t="shared" si="57"/>
        <v>36680</v>
      </c>
      <c r="CY40" s="191">
        <f t="shared" si="57"/>
        <v>36680</v>
      </c>
      <c r="CZ40" s="191">
        <f t="shared" si="57"/>
        <v>36680</v>
      </c>
      <c r="DA40" s="191">
        <f t="shared" ref="DA40:DT40" si="58">ROUND(DA20*0.8,)</f>
        <v>29200</v>
      </c>
      <c r="DB40" s="191">
        <f t="shared" si="58"/>
        <v>29200</v>
      </c>
      <c r="DC40" s="191">
        <f t="shared" si="58"/>
        <v>29600</v>
      </c>
      <c r="DD40" s="191">
        <f t="shared" si="58"/>
        <v>29600</v>
      </c>
      <c r="DE40" s="191">
        <f t="shared" si="58"/>
        <v>29200</v>
      </c>
      <c r="DF40" s="191">
        <f t="shared" si="58"/>
        <v>29200</v>
      </c>
      <c r="DG40" s="191">
        <f t="shared" si="58"/>
        <v>29200</v>
      </c>
      <c r="DH40" s="191">
        <f t="shared" si="58"/>
        <v>29200</v>
      </c>
      <c r="DI40" s="191">
        <f t="shared" si="58"/>
        <v>29200</v>
      </c>
      <c r="DJ40" s="191">
        <f t="shared" si="58"/>
        <v>29600</v>
      </c>
      <c r="DK40" s="191">
        <f t="shared" si="58"/>
        <v>29600</v>
      </c>
      <c r="DL40" s="191">
        <f t="shared" si="58"/>
        <v>29200</v>
      </c>
      <c r="DM40" s="191">
        <f t="shared" si="58"/>
        <v>29200</v>
      </c>
      <c r="DN40" s="191">
        <f t="shared" si="58"/>
        <v>29200</v>
      </c>
      <c r="DO40" s="191">
        <f t="shared" si="58"/>
        <v>28400</v>
      </c>
      <c r="DP40" s="191">
        <f t="shared" si="58"/>
        <v>28400</v>
      </c>
      <c r="DQ40" s="191">
        <f t="shared" si="58"/>
        <v>28960</v>
      </c>
      <c r="DR40" s="191">
        <f t="shared" si="58"/>
        <v>28960</v>
      </c>
      <c r="DS40" s="191">
        <f t="shared" si="58"/>
        <v>28400</v>
      </c>
      <c r="DT40" s="191">
        <f t="shared" si="58"/>
        <v>28400</v>
      </c>
      <c r="DU40" s="191">
        <f t="shared" ref="DU40:ED40" si="59">ROUND(DU20*0.8,)</f>
        <v>28400</v>
      </c>
      <c r="DV40" s="191">
        <f t="shared" si="59"/>
        <v>28400</v>
      </c>
      <c r="DW40" s="191">
        <f t="shared" si="59"/>
        <v>28400</v>
      </c>
      <c r="DX40" s="191">
        <f t="shared" si="59"/>
        <v>28960</v>
      </c>
      <c r="DY40" s="191">
        <f t="shared" si="59"/>
        <v>28960</v>
      </c>
      <c r="DZ40" s="191">
        <f t="shared" si="59"/>
        <v>28400</v>
      </c>
      <c r="EA40" s="191">
        <f t="shared" si="59"/>
        <v>28400</v>
      </c>
      <c r="EB40" s="191">
        <f t="shared" si="59"/>
        <v>28400</v>
      </c>
      <c r="EC40" s="191">
        <f t="shared" si="59"/>
        <v>28400</v>
      </c>
      <c r="ED40" s="191">
        <f t="shared" si="59"/>
        <v>29200</v>
      </c>
    </row>
    <row r="41" spans="1:134" s="50" customFormat="1" x14ac:dyDescent="0.2">
      <c r="A41" s="42" t="s">
        <v>87</v>
      </c>
      <c r="B41" s="191"/>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91"/>
      <c r="BR41" s="191"/>
      <c r="BS41" s="191"/>
      <c r="BT41" s="191"/>
      <c r="BU41" s="191"/>
      <c r="BV41" s="191"/>
      <c r="BW41" s="191"/>
      <c r="BX41" s="191"/>
      <c r="BY41" s="191"/>
      <c r="BZ41" s="191"/>
      <c r="CA41" s="191"/>
      <c r="CB41" s="191"/>
      <c r="CC41" s="191"/>
      <c r="CD41" s="191"/>
      <c r="CE41" s="191"/>
      <c r="CF41" s="191"/>
      <c r="CG41" s="191"/>
      <c r="CH41" s="191"/>
      <c r="CI41" s="191"/>
      <c r="CJ41" s="191"/>
      <c r="CK41" s="191"/>
      <c r="CL41" s="191"/>
      <c r="CM41" s="191"/>
      <c r="CN41" s="191"/>
      <c r="CO41" s="191"/>
      <c r="CP41" s="191"/>
      <c r="CQ41" s="191"/>
      <c r="CR41" s="191"/>
      <c r="CS41" s="191"/>
      <c r="CT41" s="191"/>
      <c r="CU41" s="191"/>
      <c r="CV41" s="191"/>
      <c r="CW41" s="191"/>
      <c r="CX41" s="191"/>
      <c r="CY41" s="191"/>
      <c r="CZ41" s="191"/>
      <c r="DA41" s="191"/>
      <c r="DB41" s="191"/>
      <c r="DC41" s="191"/>
      <c r="DD41" s="191"/>
      <c r="DE41" s="191"/>
      <c r="DF41" s="191"/>
      <c r="DG41" s="191"/>
      <c r="DH41" s="191"/>
      <c r="DI41" s="191"/>
      <c r="DJ41" s="191"/>
      <c r="DK41" s="191"/>
      <c r="DL41" s="191"/>
      <c r="DM41" s="191"/>
      <c r="DN41" s="191"/>
      <c r="DO41" s="191"/>
      <c r="DP41" s="191"/>
      <c r="DQ41" s="191"/>
      <c r="DR41" s="191"/>
      <c r="DS41" s="191"/>
      <c r="DT41" s="191"/>
      <c r="DU41" s="191"/>
      <c r="DV41" s="191"/>
      <c r="DW41" s="191"/>
      <c r="DX41" s="191"/>
      <c r="DY41" s="191"/>
      <c r="DZ41" s="191"/>
      <c r="EA41" s="191"/>
      <c r="EB41" s="191"/>
      <c r="EC41" s="191"/>
      <c r="ED41" s="191"/>
    </row>
    <row r="42" spans="1:134" s="50" customFormat="1" x14ac:dyDescent="0.2">
      <c r="A42" s="88" t="s">
        <v>88</v>
      </c>
      <c r="B42" s="191">
        <f t="shared" ref="B42:H42" si="60">ROUND(B22*0.8,)</f>
        <v>58000</v>
      </c>
      <c r="C42" s="191">
        <f t="shared" si="60"/>
        <v>58000</v>
      </c>
      <c r="D42" s="191">
        <f t="shared" si="60"/>
        <v>59280</v>
      </c>
      <c r="E42" s="191">
        <f t="shared" si="60"/>
        <v>60560</v>
      </c>
      <c r="F42" s="191">
        <f t="shared" si="60"/>
        <v>62400</v>
      </c>
      <c r="G42" s="191">
        <f t="shared" si="60"/>
        <v>64240</v>
      </c>
      <c r="H42" s="191">
        <f t="shared" si="60"/>
        <v>64240</v>
      </c>
      <c r="I42" s="191">
        <f t="shared" ref="I42:BT42" si="61">ROUND(I22*0.8,)</f>
        <v>62400</v>
      </c>
      <c r="J42" s="191">
        <f t="shared" si="61"/>
        <v>64240</v>
      </c>
      <c r="K42" s="191">
        <f t="shared" si="61"/>
        <v>59280</v>
      </c>
      <c r="L42" s="191">
        <f t="shared" si="61"/>
        <v>78440</v>
      </c>
      <c r="M42" s="191">
        <f t="shared" si="61"/>
        <v>95600</v>
      </c>
      <c r="N42" s="191">
        <f t="shared" si="61"/>
        <v>107200</v>
      </c>
      <c r="O42" s="191">
        <f t="shared" si="61"/>
        <v>107200</v>
      </c>
      <c r="P42" s="191">
        <f t="shared" si="61"/>
        <v>107200</v>
      </c>
      <c r="Q42" s="191">
        <f t="shared" si="61"/>
        <v>101600</v>
      </c>
      <c r="R42" s="191">
        <f t="shared" si="61"/>
        <v>101600</v>
      </c>
      <c r="S42" s="191">
        <f t="shared" si="61"/>
        <v>101600</v>
      </c>
      <c r="T42" s="191">
        <f t="shared" si="61"/>
        <v>101600</v>
      </c>
      <c r="U42" s="191">
        <f t="shared" si="61"/>
        <v>101600</v>
      </c>
      <c r="V42" s="191">
        <f t="shared" si="61"/>
        <v>101600</v>
      </c>
      <c r="W42" s="191">
        <f t="shared" si="61"/>
        <v>74720</v>
      </c>
      <c r="X42" s="191">
        <f t="shared" si="61"/>
        <v>61520</v>
      </c>
      <c r="Y42" s="191">
        <f t="shared" si="61"/>
        <v>61520</v>
      </c>
      <c r="Z42" s="191">
        <f t="shared" si="61"/>
        <v>61520</v>
      </c>
      <c r="AA42" s="191">
        <f t="shared" si="61"/>
        <v>61520</v>
      </c>
      <c r="AB42" s="191">
        <f t="shared" si="61"/>
        <v>61520</v>
      </c>
      <c r="AC42" s="191">
        <f t="shared" si="61"/>
        <v>63120</v>
      </c>
      <c r="AD42" s="191">
        <f t="shared" si="61"/>
        <v>63120</v>
      </c>
      <c r="AE42" s="191">
        <f t="shared" si="61"/>
        <v>63120</v>
      </c>
      <c r="AF42" s="191">
        <f t="shared" si="61"/>
        <v>63120</v>
      </c>
      <c r="AG42" s="191">
        <f t="shared" si="61"/>
        <v>63120</v>
      </c>
      <c r="AH42" s="191">
        <f t="shared" si="61"/>
        <v>61520</v>
      </c>
      <c r="AI42" s="191">
        <f t="shared" si="61"/>
        <v>61520</v>
      </c>
      <c r="AJ42" s="191">
        <f t="shared" si="61"/>
        <v>61520</v>
      </c>
      <c r="AK42" s="191">
        <f t="shared" si="61"/>
        <v>61520</v>
      </c>
      <c r="AL42" s="191">
        <f t="shared" si="61"/>
        <v>61520</v>
      </c>
      <c r="AM42" s="191">
        <f t="shared" si="61"/>
        <v>64720</v>
      </c>
      <c r="AN42" s="191">
        <f t="shared" si="61"/>
        <v>64720</v>
      </c>
      <c r="AO42" s="191">
        <f t="shared" si="61"/>
        <v>64720</v>
      </c>
      <c r="AP42" s="191">
        <f t="shared" si="61"/>
        <v>64720</v>
      </c>
      <c r="AQ42" s="191">
        <f t="shared" si="61"/>
        <v>64720</v>
      </c>
      <c r="AR42" s="191">
        <f t="shared" si="61"/>
        <v>66320</v>
      </c>
      <c r="AS42" s="191">
        <f t="shared" si="61"/>
        <v>68320</v>
      </c>
      <c r="AT42" s="191">
        <f t="shared" si="61"/>
        <v>76720</v>
      </c>
      <c r="AU42" s="191">
        <f t="shared" si="61"/>
        <v>76720</v>
      </c>
      <c r="AV42" s="191">
        <f t="shared" si="61"/>
        <v>76720</v>
      </c>
      <c r="AW42" s="191">
        <f t="shared" si="61"/>
        <v>76720</v>
      </c>
      <c r="AX42" s="191">
        <f t="shared" si="61"/>
        <v>76720</v>
      </c>
      <c r="AY42" s="191">
        <f t="shared" si="61"/>
        <v>76720</v>
      </c>
      <c r="AZ42" s="191">
        <f t="shared" si="61"/>
        <v>76720</v>
      </c>
      <c r="BA42" s="191">
        <f t="shared" si="61"/>
        <v>76720</v>
      </c>
      <c r="BB42" s="191">
        <f t="shared" si="61"/>
        <v>76720</v>
      </c>
      <c r="BC42" s="191">
        <f t="shared" si="61"/>
        <v>76720</v>
      </c>
      <c r="BD42" s="191">
        <f t="shared" si="61"/>
        <v>75120</v>
      </c>
      <c r="BE42" s="191">
        <f t="shared" si="61"/>
        <v>75120</v>
      </c>
      <c r="BF42" s="191">
        <f t="shared" si="61"/>
        <v>76720</v>
      </c>
      <c r="BG42" s="191">
        <f t="shared" si="61"/>
        <v>76720</v>
      </c>
      <c r="BH42" s="191">
        <f t="shared" si="61"/>
        <v>78320</v>
      </c>
      <c r="BI42" s="191">
        <f t="shared" si="61"/>
        <v>80320</v>
      </c>
      <c r="BJ42" s="191">
        <f t="shared" si="61"/>
        <v>80320</v>
      </c>
      <c r="BK42" s="191">
        <f t="shared" si="61"/>
        <v>80320</v>
      </c>
      <c r="BL42" s="191">
        <f t="shared" si="61"/>
        <v>80320</v>
      </c>
      <c r="BM42" s="191">
        <f t="shared" si="61"/>
        <v>82320</v>
      </c>
      <c r="BN42" s="191">
        <f t="shared" si="61"/>
        <v>84720</v>
      </c>
      <c r="BO42" s="191">
        <f t="shared" si="61"/>
        <v>84720</v>
      </c>
      <c r="BP42" s="191">
        <f t="shared" si="61"/>
        <v>82320</v>
      </c>
      <c r="BQ42" s="191">
        <f t="shared" si="61"/>
        <v>78320</v>
      </c>
      <c r="BR42" s="191">
        <f t="shared" si="61"/>
        <v>78320</v>
      </c>
      <c r="BS42" s="191">
        <f t="shared" si="61"/>
        <v>80320</v>
      </c>
      <c r="BT42" s="191">
        <f t="shared" si="61"/>
        <v>80320</v>
      </c>
      <c r="BU42" s="191">
        <f t="shared" ref="BU42:CZ42" si="62">ROUND(BU22*0.8,)</f>
        <v>73520</v>
      </c>
      <c r="BV42" s="191">
        <f t="shared" si="62"/>
        <v>73880</v>
      </c>
      <c r="BW42" s="191">
        <f t="shared" si="62"/>
        <v>73880</v>
      </c>
      <c r="BX42" s="191">
        <f t="shared" si="62"/>
        <v>73880</v>
      </c>
      <c r="BY42" s="191">
        <f t="shared" si="62"/>
        <v>72680</v>
      </c>
      <c r="BZ42" s="191">
        <f t="shared" si="62"/>
        <v>72680</v>
      </c>
      <c r="CA42" s="191">
        <f t="shared" si="62"/>
        <v>73880</v>
      </c>
      <c r="CB42" s="191">
        <f t="shared" si="62"/>
        <v>73880</v>
      </c>
      <c r="CC42" s="191">
        <f t="shared" si="62"/>
        <v>73880</v>
      </c>
      <c r="CD42" s="191">
        <f t="shared" si="62"/>
        <v>64680</v>
      </c>
      <c r="CE42" s="191">
        <f t="shared" si="62"/>
        <v>64680</v>
      </c>
      <c r="CF42" s="191">
        <f t="shared" si="62"/>
        <v>64680</v>
      </c>
      <c r="CG42" s="191">
        <f t="shared" si="62"/>
        <v>64680</v>
      </c>
      <c r="CH42" s="191">
        <f t="shared" si="62"/>
        <v>64680</v>
      </c>
      <c r="CI42" s="191">
        <f t="shared" si="62"/>
        <v>64680</v>
      </c>
      <c r="CJ42" s="191">
        <f t="shared" si="62"/>
        <v>64680</v>
      </c>
      <c r="CK42" s="191">
        <f t="shared" si="62"/>
        <v>64680</v>
      </c>
      <c r="CL42" s="191">
        <f t="shared" si="62"/>
        <v>64680</v>
      </c>
      <c r="CM42" s="191">
        <f t="shared" si="62"/>
        <v>64680</v>
      </c>
      <c r="CN42" s="191">
        <f t="shared" si="62"/>
        <v>64680</v>
      </c>
      <c r="CO42" s="191">
        <f t="shared" si="62"/>
        <v>64680</v>
      </c>
      <c r="CP42" s="191">
        <f t="shared" si="62"/>
        <v>64680</v>
      </c>
      <c r="CQ42" s="191">
        <f t="shared" si="62"/>
        <v>64680</v>
      </c>
      <c r="CR42" s="191">
        <f t="shared" si="62"/>
        <v>64680</v>
      </c>
      <c r="CS42" s="191">
        <f t="shared" si="62"/>
        <v>64680</v>
      </c>
      <c r="CT42" s="191">
        <f t="shared" si="62"/>
        <v>64680</v>
      </c>
      <c r="CU42" s="191">
        <f t="shared" si="62"/>
        <v>64680</v>
      </c>
      <c r="CV42" s="191">
        <f t="shared" si="62"/>
        <v>64680</v>
      </c>
      <c r="CW42" s="191">
        <f t="shared" si="62"/>
        <v>64680</v>
      </c>
      <c r="CX42" s="191">
        <f t="shared" si="62"/>
        <v>64680</v>
      </c>
      <c r="CY42" s="191">
        <f t="shared" si="62"/>
        <v>64680</v>
      </c>
      <c r="CZ42" s="191">
        <f t="shared" si="62"/>
        <v>64680</v>
      </c>
      <c r="DA42" s="191">
        <f t="shared" ref="DA42:DT42" si="63">ROUND(DA22*0.8,)</f>
        <v>57200</v>
      </c>
      <c r="DB42" s="191">
        <f t="shared" si="63"/>
        <v>57200</v>
      </c>
      <c r="DC42" s="191">
        <f t="shared" si="63"/>
        <v>57600</v>
      </c>
      <c r="DD42" s="191">
        <f t="shared" si="63"/>
        <v>57600</v>
      </c>
      <c r="DE42" s="191">
        <f t="shared" si="63"/>
        <v>57200</v>
      </c>
      <c r="DF42" s="191">
        <f t="shared" si="63"/>
        <v>57200</v>
      </c>
      <c r="DG42" s="191">
        <f t="shared" si="63"/>
        <v>57200</v>
      </c>
      <c r="DH42" s="191">
        <f t="shared" si="63"/>
        <v>57200</v>
      </c>
      <c r="DI42" s="191">
        <f t="shared" si="63"/>
        <v>57200</v>
      </c>
      <c r="DJ42" s="191">
        <f t="shared" si="63"/>
        <v>57600</v>
      </c>
      <c r="DK42" s="191">
        <f t="shared" si="63"/>
        <v>57600</v>
      </c>
      <c r="DL42" s="191">
        <f t="shared" si="63"/>
        <v>57200</v>
      </c>
      <c r="DM42" s="191">
        <f t="shared" si="63"/>
        <v>57200</v>
      </c>
      <c r="DN42" s="191">
        <f t="shared" si="63"/>
        <v>57200</v>
      </c>
      <c r="DO42" s="191">
        <f t="shared" si="63"/>
        <v>56400</v>
      </c>
      <c r="DP42" s="191">
        <f t="shared" si="63"/>
        <v>56400</v>
      </c>
      <c r="DQ42" s="191">
        <f t="shared" si="63"/>
        <v>56960</v>
      </c>
      <c r="DR42" s="191">
        <f t="shared" si="63"/>
        <v>56960</v>
      </c>
      <c r="DS42" s="191">
        <f t="shared" si="63"/>
        <v>56400</v>
      </c>
      <c r="DT42" s="191">
        <f t="shared" si="63"/>
        <v>56400</v>
      </c>
      <c r="DU42" s="191">
        <f t="shared" ref="DU42:ED42" si="64">ROUND(DU22*0.8,)</f>
        <v>56400</v>
      </c>
      <c r="DV42" s="191">
        <f t="shared" si="64"/>
        <v>56400</v>
      </c>
      <c r="DW42" s="191">
        <f t="shared" si="64"/>
        <v>56400</v>
      </c>
      <c r="DX42" s="191">
        <f t="shared" si="64"/>
        <v>56960</v>
      </c>
      <c r="DY42" s="191">
        <f t="shared" si="64"/>
        <v>56960</v>
      </c>
      <c r="DZ42" s="191">
        <f t="shared" si="64"/>
        <v>56400</v>
      </c>
      <c r="EA42" s="191">
        <f t="shared" si="64"/>
        <v>56400</v>
      </c>
      <c r="EB42" s="191">
        <f t="shared" si="64"/>
        <v>56400</v>
      </c>
      <c r="EC42" s="191">
        <f t="shared" si="64"/>
        <v>56400</v>
      </c>
      <c r="ED42" s="191">
        <f t="shared" si="64"/>
        <v>57200</v>
      </c>
    </row>
    <row r="43" spans="1:134" s="50" customFormat="1" x14ac:dyDescent="0.2">
      <c r="A43" s="178" t="s">
        <v>223</v>
      </c>
    </row>
    <row r="44" spans="1:134" s="50" customFormat="1" ht="12.75" hidden="1" thickBot="1" x14ac:dyDescent="0.25">
      <c r="A44" s="163" t="s">
        <v>182</v>
      </c>
    </row>
    <row r="45" spans="1:134" s="50" customFormat="1" ht="12.75" hidden="1" x14ac:dyDescent="0.2">
      <c r="A45" s="161" t="s">
        <v>181</v>
      </c>
    </row>
    <row r="46" spans="1:134" s="50" customFormat="1" hidden="1" x14ac:dyDescent="0.2">
      <c r="A46" s="48"/>
    </row>
    <row r="47" spans="1:134" s="50" customFormat="1" hidden="1" x14ac:dyDescent="0.2">
      <c r="A47" s="164" t="s">
        <v>183</v>
      </c>
    </row>
    <row r="48" spans="1:134" ht="25.5" hidden="1" x14ac:dyDescent="0.2">
      <c r="A48" s="162" t="s">
        <v>184</v>
      </c>
    </row>
    <row r="49" spans="1:1" hidden="1" x14ac:dyDescent="0.2">
      <c r="A49" s="164" t="s">
        <v>185</v>
      </c>
    </row>
    <row r="50" spans="1:1" x14ac:dyDescent="0.2">
      <c r="A50" s="165"/>
    </row>
    <row r="51" spans="1:1" x14ac:dyDescent="0.2">
      <c r="A51" s="71" t="s">
        <v>66</v>
      </c>
    </row>
    <row r="52" spans="1:1" x14ac:dyDescent="0.2">
      <c r="A52" s="63" t="s">
        <v>78</v>
      </c>
    </row>
    <row r="53" spans="1:1" ht="10.7" customHeight="1" x14ac:dyDescent="0.2">
      <c r="A53" s="43" t="s">
        <v>67</v>
      </c>
    </row>
    <row r="54" spans="1:1" x14ac:dyDescent="0.2">
      <c r="A54" s="43" t="s">
        <v>89</v>
      </c>
    </row>
    <row r="55" spans="1:1" ht="13.35" customHeight="1" x14ac:dyDescent="0.2">
      <c r="A55" s="43" t="s">
        <v>68</v>
      </c>
    </row>
    <row r="56" spans="1:1" ht="13.35" customHeight="1" x14ac:dyDescent="0.2">
      <c r="A56" s="43" t="s">
        <v>69</v>
      </c>
    </row>
    <row r="57" spans="1:1" ht="12.6" customHeight="1" x14ac:dyDescent="0.2">
      <c r="A57" s="159" t="s">
        <v>162</v>
      </c>
    </row>
    <row r="58" spans="1:1" ht="13.35" customHeight="1" thickBot="1" x14ac:dyDescent="0.25"/>
    <row r="59" spans="1:1" ht="11.45" hidden="1" customHeight="1" x14ac:dyDescent="0.2">
      <c r="A59" s="99" t="s">
        <v>70</v>
      </c>
    </row>
    <row r="60" spans="1:1" ht="72.75" hidden="1" thickBot="1" x14ac:dyDescent="0.25">
      <c r="A60" s="112" t="s">
        <v>103</v>
      </c>
    </row>
    <row r="61" spans="1:1" ht="12.75" thickBot="1" x14ac:dyDescent="0.25">
      <c r="A61" s="99" t="s">
        <v>70</v>
      </c>
    </row>
    <row r="62" spans="1:1" ht="144.75" thickBot="1" x14ac:dyDescent="0.25">
      <c r="A62" s="167" t="s">
        <v>275</v>
      </c>
    </row>
  </sheetData>
  <mergeCells count="1">
    <mergeCell ref="A1:A2"/>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47"/>
  <sheetViews>
    <sheetView topLeftCell="A29" zoomScaleNormal="100" workbookViewId="0">
      <pane xSplit="1" topLeftCell="B1" activePane="topRight" state="frozen"/>
      <selection pane="topRight" activeCell="A41" sqref="A41:A47"/>
    </sheetView>
  </sheetViews>
  <sheetFormatPr defaultColWidth="9" defaultRowHeight="12" x14ac:dyDescent="0.2"/>
  <cols>
    <col min="1" max="1" width="84.5703125" style="48" customWidth="1"/>
    <col min="2" max="16384" width="9" style="48"/>
  </cols>
  <sheetData>
    <row r="1" spans="1:6" s="51" customFormat="1" ht="12" customHeight="1" x14ac:dyDescent="0.2">
      <c r="A1" s="228" t="s">
        <v>82</v>
      </c>
    </row>
    <row r="2" spans="1:6" s="51" customFormat="1" ht="12" customHeight="1" x14ac:dyDescent="0.2">
      <c r="A2" s="228"/>
    </row>
    <row r="3" spans="1:6" s="51" customFormat="1" ht="11.1" customHeight="1" x14ac:dyDescent="0.2">
      <c r="A3" s="97" t="s">
        <v>251</v>
      </c>
    </row>
    <row r="4" spans="1:6" s="52" customFormat="1" ht="32.1" customHeight="1" x14ac:dyDescent="0.2">
      <c r="A4" s="98" t="s">
        <v>64</v>
      </c>
      <c r="B4" s="136" t="e">
        <f>'C завтраками| Bed and breakfast'!#REF!</f>
        <v>#REF!</v>
      </c>
      <c r="C4" s="136" t="e">
        <f>'C завтраками| Bed and breakfast'!#REF!</f>
        <v>#REF!</v>
      </c>
      <c r="D4" s="136" t="e">
        <f>'C завтраками| Bed and breakfast'!#REF!</f>
        <v>#REF!</v>
      </c>
      <c r="E4" s="136" t="e">
        <f>'C завтраками| Bed and breakfast'!#REF!</f>
        <v>#REF!</v>
      </c>
      <c r="F4" s="136" t="e">
        <f>'C завтраками| Bed and breakfast'!#REF!</f>
        <v>#REF!</v>
      </c>
    </row>
    <row r="5" spans="1:6" s="53" customFormat="1" ht="21.95" customHeight="1" x14ac:dyDescent="0.2">
      <c r="A5" s="98"/>
      <c r="B5" s="136" t="e">
        <f>'C завтраками| Bed and breakfast'!#REF!</f>
        <v>#REF!</v>
      </c>
      <c r="C5" s="136" t="e">
        <f>'C завтраками| Bed and breakfast'!#REF!</f>
        <v>#REF!</v>
      </c>
      <c r="D5" s="136" t="e">
        <f>'C завтраками| Bed and breakfast'!#REF!</f>
        <v>#REF!</v>
      </c>
      <c r="E5" s="136" t="e">
        <f>'C завтраками| Bed and breakfast'!#REF!</f>
        <v>#REF!</v>
      </c>
      <c r="F5" s="136" t="e">
        <f>'C завтраками| Bed and breakfast'!#REF!</f>
        <v>#REF!</v>
      </c>
    </row>
    <row r="6" spans="1:6" s="53" customFormat="1" hidden="1" x14ac:dyDescent="0.2">
      <c r="A6" s="42" t="s">
        <v>83</v>
      </c>
      <c r="B6" s="136"/>
      <c r="C6" s="136"/>
      <c r="D6" s="136"/>
      <c r="E6" s="136"/>
      <c r="F6" s="136"/>
    </row>
    <row r="7" spans="1:6" s="53" customFormat="1" hidden="1" x14ac:dyDescent="0.2">
      <c r="A7" s="88">
        <v>1</v>
      </c>
      <c r="B7" s="42" t="e">
        <f>'C завтраками| Bed and breakfast'!#REF!*0.75</f>
        <v>#REF!</v>
      </c>
      <c r="C7" s="42" t="e">
        <f>'C завтраками| Bed and breakfast'!#REF!*0.75</f>
        <v>#REF!</v>
      </c>
      <c r="D7" s="42" t="e">
        <f>'C завтраками| Bed and breakfast'!#REF!*0.75</f>
        <v>#REF!</v>
      </c>
      <c r="E7" s="42" t="e">
        <f>'C завтраками| Bed and breakfast'!#REF!*0.75</f>
        <v>#REF!</v>
      </c>
      <c r="F7" s="42" t="e">
        <f>'C завтраками| Bed and breakfast'!#REF!*0.75</f>
        <v>#REF!</v>
      </c>
    </row>
    <row r="8" spans="1:6" s="53" customFormat="1" hidden="1" x14ac:dyDescent="0.2">
      <c r="A8" s="88">
        <v>2</v>
      </c>
      <c r="B8" s="42" t="e">
        <f>'C завтраками| Bed and breakfast'!#REF!*0.75</f>
        <v>#REF!</v>
      </c>
      <c r="C8" s="42" t="e">
        <f>'C завтраками| Bed and breakfast'!#REF!*0.75</f>
        <v>#REF!</v>
      </c>
      <c r="D8" s="42" t="e">
        <f>'C завтраками| Bed and breakfast'!#REF!*0.75</f>
        <v>#REF!</v>
      </c>
      <c r="E8" s="42" t="e">
        <f>'C завтраками| Bed and breakfast'!#REF!*0.75</f>
        <v>#REF!</v>
      </c>
      <c r="F8" s="42" t="e">
        <f>'C завтраками| Bed and breakfast'!#REF!*0.75</f>
        <v>#REF!</v>
      </c>
    </row>
    <row r="9" spans="1:6" s="53" customFormat="1" hidden="1" x14ac:dyDescent="0.2">
      <c r="A9" s="42" t="s">
        <v>234</v>
      </c>
      <c r="B9" s="42"/>
      <c r="C9" s="42"/>
      <c r="D9" s="42"/>
      <c r="E9" s="42"/>
      <c r="F9" s="42"/>
    </row>
    <row r="10" spans="1:6" s="53" customFormat="1" hidden="1" x14ac:dyDescent="0.2">
      <c r="A10" s="180">
        <v>1</v>
      </c>
      <c r="B10" s="42" t="e">
        <f>'C завтраками| Bed and breakfast'!#REF!*0.75</f>
        <v>#REF!</v>
      </c>
      <c r="C10" s="42" t="e">
        <f>'C завтраками| Bed and breakfast'!#REF!*0.75</f>
        <v>#REF!</v>
      </c>
      <c r="D10" s="42" t="e">
        <f>'C завтраками| Bed and breakfast'!#REF!*0.75</f>
        <v>#REF!</v>
      </c>
      <c r="E10" s="42" t="e">
        <f>'C завтраками| Bed and breakfast'!#REF!*0.75</f>
        <v>#REF!</v>
      </c>
      <c r="F10" s="42" t="e">
        <f>'C завтраками| Bed and breakfast'!#REF!*0.75</f>
        <v>#REF!</v>
      </c>
    </row>
    <row r="11" spans="1:6" s="53" customFormat="1" hidden="1" x14ac:dyDescent="0.2">
      <c r="A11" s="180">
        <v>2</v>
      </c>
      <c r="B11" s="42" t="e">
        <f>'C завтраками| Bed and breakfast'!#REF!*0.75</f>
        <v>#REF!</v>
      </c>
      <c r="C11" s="42" t="e">
        <f>'C завтраками| Bed and breakfast'!#REF!*0.75</f>
        <v>#REF!</v>
      </c>
      <c r="D11" s="42" t="e">
        <f>'C завтраками| Bed and breakfast'!#REF!*0.75</f>
        <v>#REF!</v>
      </c>
      <c r="E11" s="42" t="e">
        <f>'C завтраками| Bed and breakfast'!#REF!*0.75</f>
        <v>#REF!</v>
      </c>
      <c r="F11" s="42" t="e">
        <f>'C завтраками| Bed and breakfast'!#REF!*0.75</f>
        <v>#REF!</v>
      </c>
    </row>
    <row r="12" spans="1:6" s="53" customFormat="1" hidden="1" x14ac:dyDescent="0.2">
      <c r="A12" s="42" t="s">
        <v>86</v>
      </c>
      <c r="B12" s="42"/>
      <c r="C12" s="42"/>
      <c r="D12" s="42"/>
      <c r="E12" s="42"/>
      <c r="F12" s="42"/>
    </row>
    <row r="13" spans="1:6" s="53" customFormat="1" x14ac:dyDescent="0.2">
      <c r="A13" s="88">
        <v>1</v>
      </c>
      <c r="B13" s="42" t="e">
        <f>'C завтраками| Bed and breakfast'!#REF!*0.75</f>
        <v>#REF!</v>
      </c>
      <c r="C13" s="42" t="e">
        <f>'C завтраками| Bed and breakfast'!#REF!*0.75</f>
        <v>#REF!</v>
      </c>
      <c r="D13" s="42" t="e">
        <f>'C завтраками| Bed and breakfast'!#REF!*0.75</f>
        <v>#REF!</v>
      </c>
      <c r="E13" s="42" t="e">
        <f>'C завтраками| Bed and breakfast'!#REF!*0.75</f>
        <v>#REF!</v>
      </c>
      <c r="F13" s="42" t="e">
        <f>'C завтраками| Bed and breakfast'!#REF!*0.75</f>
        <v>#REF!</v>
      </c>
    </row>
    <row r="14" spans="1:6" s="53" customFormat="1" x14ac:dyDescent="0.2">
      <c r="A14" s="88">
        <v>2</v>
      </c>
      <c r="B14" s="42" t="e">
        <f>'C завтраками| Bed and breakfast'!#REF!*0.75</f>
        <v>#REF!</v>
      </c>
      <c r="C14" s="42" t="e">
        <f>'C завтраками| Bed and breakfast'!#REF!*0.75</f>
        <v>#REF!</v>
      </c>
      <c r="D14" s="42" t="e">
        <f>'C завтраками| Bed and breakfast'!#REF!*0.75</f>
        <v>#REF!</v>
      </c>
      <c r="E14" s="42" t="e">
        <f>'C завтраками| Bed and breakfast'!#REF!*0.75</f>
        <v>#REF!</v>
      </c>
      <c r="F14" s="42" t="e">
        <f>'C завтраками| Bed and breakfast'!#REF!*0.75</f>
        <v>#REF!</v>
      </c>
    </row>
    <row r="15" spans="1:6" s="53" customFormat="1" x14ac:dyDescent="0.2">
      <c r="A15" s="42" t="s">
        <v>87</v>
      </c>
      <c r="B15" s="42"/>
      <c r="C15" s="42"/>
      <c r="D15" s="42"/>
      <c r="E15" s="42"/>
      <c r="F15" s="42"/>
    </row>
    <row r="16" spans="1:6" s="53" customFormat="1" x14ac:dyDescent="0.2">
      <c r="A16" s="88" t="s">
        <v>88</v>
      </c>
      <c r="B16" s="42" t="e">
        <f>'C завтраками| Bed and breakfast'!#REF!*0.75</f>
        <v>#REF!</v>
      </c>
      <c r="C16" s="42" t="e">
        <f>'C завтраками| Bed and breakfast'!#REF!*0.75</f>
        <v>#REF!</v>
      </c>
      <c r="D16" s="42" t="e">
        <f>'C завтраками| Bed and breakfast'!#REF!*0.75</f>
        <v>#REF!</v>
      </c>
      <c r="E16" s="42" t="e">
        <f>'C завтраками| Bed and breakfast'!#REF!*0.75</f>
        <v>#REF!</v>
      </c>
      <c r="F16" s="42" t="e">
        <f>'C завтраками| Bed and breakfast'!#REF!*0.75</f>
        <v>#REF!</v>
      </c>
    </row>
    <row r="17" spans="1:6" s="53" customFormat="1" x14ac:dyDescent="0.2">
      <c r="A17" s="89"/>
      <c r="B17" s="89"/>
      <c r="C17" s="89"/>
      <c r="D17" s="89"/>
      <c r="E17" s="89"/>
      <c r="F17" s="89"/>
    </row>
    <row r="18" spans="1:6" ht="18" customHeight="1" x14ac:dyDescent="0.2">
      <c r="A18" s="111" t="s">
        <v>100</v>
      </c>
      <c r="B18" s="136" t="e">
        <f t="shared" ref="B18:F18" si="0">B4</f>
        <v>#REF!</v>
      </c>
      <c r="C18" s="136" t="e">
        <f t="shared" si="0"/>
        <v>#REF!</v>
      </c>
      <c r="D18" s="136" t="e">
        <f t="shared" si="0"/>
        <v>#REF!</v>
      </c>
      <c r="E18" s="136" t="e">
        <f t="shared" si="0"/>
        <v>#REF!</v>
      </c>
      <c r="F18" s="136" t="e">
        <f t="shared" si="0"/>
        <v>#REF!</v>
      </c>
    </row>
    <row r="19" spans="1:6" ht="24.6" customHeight="1" x14ac:dyDescent="0.2">
      <c r="A19" s="90" t="s">
        <v>64</v>
      </c>
      <c r="B19" s="136" t="e">
        <f t="shared" ref="B19:F19" si="1">B5</f>
        <v>#REF!</v>
      </c>
      <c r="C19" s="136" t="e">
        <f t="shared" si="1"/>
        <v>#REF!</v>
      </c>
      <c r="D19" s="136" t="e">
        <f t="shared" si="1"/>
        <v>#REF!</v>
      </c>
      <c r="E19" s="136" t="e">
        <f t="shared" si="1"/>
        <v>#REF!</v>
      </c>
      <c r="F19" s="136" t="e">
        <f t="shared" si="1"/>
        <v>#REF!</v>
      </c>
    </row>
    <row r="20" spans="1:6" hidden="1" x14ac:dyDescent="0.2">
      <c r="A20" s="42" t="str">
        <f>A6</f>
        <v>Премиум Кинг- Твин / Premium King -Twin</v>
      </c>
      <c r="B20" s="136"/>
      <c r="C20" s="136"/>
      <c r="D20" s="136"/>
      <c r="E20" s="136"/>
      <c r="F20" s="136"/>
    </row>
    <row r="21" spans="1:6" hidden="1" x14ac:dyDescent="0.2">
      <c r="A21" s="180">
        <f t="shared" ref="A21:A25" si="2">A7</f>
        <v>1</v>
      </c>
      <c r="B21" s="94" t="e">
        <f t="shared" ref="B21:F21" si="3">ROUNDUP(B7*0.87,)</f>
        <v>#REF!</v>
      </c>
      <c r="C21" s="94" t="e">
        <f t="shared" si="3"/>
        <v>#REF!</v>
      </c>
      <c r="D21" s="94" t="e">
        <f t="shared" si="3"/>
        <v>#REF!</v>
      </c>
      <c r="E21" s="94" t="e">
        <f t="shared" si="3"/>
        <v>#REF!</v>
      </c>
      <c r="F21" s="94" t="e">
        <f t="shared" si="3"/>
        <v>#REF!</v>
      </c>
    </row>
    <row r="22" spans="1:6" hidden="1" x14ac:dyDescent="0.2">
      <c r="A22" s="180">
        <f t="shared" si="2"/>
        <v>2</v>
      </c>
      <c r="B22" s="94" t="e">
        <f t="shared" ref="B22:F22" si="4">ROUNDUP(B8*0.87,)</f>
        <v>#REF!</v>
      </c>
      <c r="C22" s="94" t="e">
        <f t="shared" si="4"/>
        <v>#REF!</v>
      </c>
      <c r="D22" s="94" t="e">
        <f t="shared" si="4"/>
        <v>#REF!</v>
      </c>
      <c r="E22" s="94" t="e">
        <f t="shared" si="4"/>
        <v>#REF!</v>
      </c>
      <c r="F22" s="94" t="e">
        <f t="shared" si="4"/>
        <v>#REF!</v>
      </c>
    </row>
    <row r="23" spans="1:6" hidden="1" x14ac:dyDescent="0.2">
      <c r="A23" s="42" t="str">
        <f t="shared" si="2"/>
        <v>Премиум Кинг- Твин с видом на бассейн / Premium King -Twin pool view</v>
      </c>
      <c r="B23" s="94"/>
      <c r="C23" s="94"/>
      <c r="D23" s="94"/>
      <c r="E23" s="94"/>
      <c r="F23" s="94"/>
    </row>
    <row r="24" spans="1:6" hidden="1" x14ac:dyDescent="0.2">
      <c r="A24" s="180">
        <f t="shared" si="2"/>
        <v>1</v>
      </c>
      <c r="B24" s="94" t="e">
        <f t="shared" ref="B24:F24" si="5">ROUNDUP(B10*0.87,)</f>
        <v>#REF!</v>
      </c>
      <c r="C24" s="94" t="e">
        <f t="shared" si="5"/>
        <v>#REF!</v>
      </c>
      <c r="D24" s="94" t="e">
        <f t="shared" si="5"/>
        <v>#REF!</v>
      </c>
      <c r="E24" s="94" t="e">
        <f t="shared" si="5"/>
        <v>#REF!</v>
      </c>
      <c r="F24" s="94" t="e">
        <f t="shared" si="5"/>
        <v>#REF!</v>
      </c>
    </row>
    <row r="25" spans="1:6" hidden="1" x14ac:dyDescent="0.2">
      <c r="A25" s="180">
        <f t="shared" si="2"/>
        <v>2</v>
      </c>
      <c r="B25" s="94" t="e">
        <f t="shared" ref="B25:F25" si="6">ROUNDUP(B11*0.87,)</f>
        <v>#REF!</v>
      </c>
      <c r="C25" s="94" t="e">
        <f t="shared" si="6"/>
        <v>#REF!</v>
      </c>
      <c r="D25" s="94" t="e">
        <f t="shared" si="6"/>
        <v>#REF!</v>
      </c>
      <c r="E25" s="94" t="e">
        <f t="shared" si="6"/>
        <v>#REF!</v>
      </c>
      <c r="F25" s="94" t="e">
        <f t="shared" si="6"/>
        <v>#REF!</v>
      </c>
    </row>
    <row r="26" spans="1:6" s="50" customFormat="1" x14ac:dyDescent="0.2">
      <c r="A26" s="42" t="s">
        <v>86</v>
      </c>
      <c r="B26" s="94"/>
      <c r="C26" s="94"/>
      <c r="D26" s="94"/>
      <c r="E26" s="94"/>
      <c r="F26" s="94"/>
    </row>
    <row r="27" spans="1:6" s="50" customFormat="1" x14ac:dyDescent="0.2">
      <c r="A27" s="88">
        <v>1</v>
      </c>
      <c r="B27" s="94" t="e">
        <f t="shared" ref="B27:F27" si="7">ROUNDUP(B13*0.9,)</f>
        <v>#REF!</v>
      </c>
      <c r="C27" s="94" t="e">
        <f t="shared" si="7"/>
        <v>#REF!</v>
      </c>
      <c r="D27" s="94" t="e">
        <f t="shared" si="7"/>
        <v>#REF!</v>
      </c>
      <c r="E27" s="94" t="e">
        <f t="shared" si="7"/>
        <v>#REF!</v>
      </c>
      <c r="F27" s="94" t="e">
        <f t="shared" si="7"/>
        <v>#REF!</v>
      </c>
    </row>
    <row r="28" spans="1:6" s="50" customFormat="1" x14ac:dyDescent="0.2">
      <c r="A28" s="88">
        <v>2</v>
      </c>
      <c r="B28" s="94" t="e">
        <f t="shared" ref="B28:F28" si="8">ROUNDUP(B14*0.9,)</f>
        <v>#REF!</v>
      </c>
      <c r="C28" s="94" t="e">
        <f t="shared" si="8"/>
        <v>#REF!</v>
      </c>
      <c r="D28" s="94" t="e">
        <f t="shared" si="8"/>
        <v>#REF!</v>
      </c>
      <c r="E28" s="94" t="e">
        <f t="shared" si="8"/>
        <v>#REF!</v>
      </c>
      <c r="F28" s="94" t="e">
        <f t="shared" si="8"/>
        <v>#REF!</v>
      </c>
    </row>
    <row r="29" spans="1:6" s="50" customFormat="1" x14ac:dyDescent="0.2">
      <c r="A29" s="42" t="s">
        <v>87</v>
      </c>
      <c r="B29" s="94"/>
      <c r="C29" s="94"/>
      <c r="D29" s="94"/>
      <c r="E29" s="94"/>
      <c r="F29" s="94"/>
    </row>
    <row r="30" spans="1:6" s="50" customFormat="1" x14ac:dyDescent="0.2">
      <c r="A30" s="88" t="s">
        <v>88</v>
      </c>
      <c r="B30" s="42" t="e">
        <f t="shared" ref="B30:F30" si="9">ROUNDUP(B16*0.9,)</f>
        <v>#REF!</v>
      </c>
      <c r="C30" s="42" t="e">
        <f t="shared" si="9"/>
        <v>#REF!</v>
      </c>
      <c r="D30" s="42" t="e">
        <f t="shared" si="9"/>
        <v>#REF!</v>
      </c>
      <c r="E30" s="42" t="e">
        <f t="shared" si="9"/>
        <v>#REF!</v>
      </c>
      <c r="F30" s="42" t="e">
        <f t="shared" si="9"/>
        <v>#REF!</v>
      </c>
    </row>
    <row r="31" spans="1:6" s="50" customFormat="1" x14ac:dyDescent="0.2">
      <c r="A31" s="100"/>
    </row>
    <row r="32" spans="1:6" s="50" customFormat="1" ht="12.75" thickBot="1" x14ac:dyDescent="0.25">
      <c r="A32" s="100"/>
    </row>
    <row r="33" spans="1:1" s="50" customFormat="1" ht="12.75" thickBot="1" x14ac:dyDescent="0.25">
      <c r="A33" s="104" t="s">
        <v>66</v>
      </c>
    </row>
    <row r="34" spans="1:1" x14ac:dyDescent="0.2">
      <c r="A34" s="63" t="s">
        <v>78</v>
      </c>
    </row>
    <row r="35" spans="1:1" ht="9" hidden="1" customHeight="1" x14ac:dyDescent="0.2">
      <c r="A35" s="43" t="s">
        <v>67</v>
      </c>
    </row>
    <row r="36" spans="1:1" ht="10.7" customHeight="1" x14ac:dyDescent="0.2">
      <c r="A36" s="43" t="s">
        <v>89</v>
      </c>
    </row>
    <row r="37" spans="1:1" x14ac:dyDescent="0.2">
      <c r="A37" s="43" t="s">
        <v>68</v>
      </c>
    </row>
    <row r="38" spans="1:1" ht="13.35" customHeight="1" x14ac:dyDescent="0.2">
      <c r="A38" s="43" t="s">
        <v>69</v>
      </c>
    </row>
    <row r="39" spans="1:1" ht="13.35" customHeight="1" x14ac:dyDescent="0.2">
      <c r="A39" s="159" t="s">
        <v>162</v>
      </c>
    </row>
    <row r="40" spans="1:1" ht="12.6" customHeight="1" thickBot="1" x14ac:dyDescent="0.25">
      <c r="A40" s="3"/>
    </row>
    <row r="41" spans="1:1" ht="13.35" customHeight="1" thickBot="1" x14ac:dyDescent="0.25">
      <c r="A41" s="107" t="s">
        <v>139</v>
      </c>
    </row>
    <row r="42" spans="1:1" ht="11.45" customHeight="1" thickBot="1" x14ac:dyDescent="0.25">
      <c r="A42" s="176" t="s">
        <v>249</v>
      </c>
    </row>
    <row r="43" spans="1:1" ht="12.75" thickBot="1" x14ac:dyDescent="0.25">
      <c r="A43" s="177" t="s">
        <v>250</v>
      </c>
    </row>
    <row r="44" spans="1:1" ht="12.75" hidden="1" thickBot="1" x14ac:dyDescent="0.25">
      <c r="A44" s="166" t="s">
        <v>222</v>
      </c>
    </row>
    <row r="45" spans="1:1" ht="12.75" thickBot="1" x14ac:dyDescent="0.25">
      <c r="A45" s="107" t="s">
        <v>171</v>
      </c>
    </row>
    <row r="46" spans="1:1" x14ac:dyDescent="0.2">
      <c r="A46" s="158" t="s">
        <v>172</v>
      </c>
    </row>
    <row r="47" spans="1:1" x14ac:dyDescent="0.2">
      <c r="A47" s="158" t="s">
        <v>173</v>
      </c>
    </row>
  </sheetData>
  <mergeCells count="1">
    <mergeCell ref="A1:A2"/>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32"/>
  <sheetViews>
    <sheetView zoomScaleNormal="100" workbookViewId="0">
      <pane xSplit="1" topLeftCell="B1" activePane="topRight" state="frozen"/>
      <selection pane="topRight" activeCell="B1" sqref="B1:D1048576"/>
    </sheetView>
  </sheetViews>
  <sheetFormatPr defaultColWidth="9" defaultRowHeight="12" x14ac:dyDescent="0.2"/>
  <cols>
    <col min="1" max="1" width="84.5703125" style="48" customWidth="1"/>
    <col min="2" max="16384" width="9" style="48"/>
  </cols>
  <sheetData>
    <row r="1" spans="1:6" s="51" customFormat="1" ht="12" customHeight="1" x14ac:dyDescent="0.2">
      <c r="A1" s="228" t="s">
        <v>82</v>
      </c>
    </row>
    <row r="2" spans="1:6" s="51" customFormat="1" ht="12" customHeight="1" x14ac:dyDescent="0.2">
      <c r="A2" s="228"/>
    </row>
    <row r="3" spans="1:6" ht="18" customHeight="1" x14ac:dyDescent="0.2">
      <c r="A3" s="111" t="s">
        <v>100</v>
      </c>
      <c r="B3" s="136" t="e">
        <f>'3=4 | FIT18'!B18</f>
        <v>#REF!</v>
      </c>
      <c r="C3" s="136" t="e">
        <f>'3=4 | FIT18'!C18</f>
        <v>#REF!</v>
      </c>
      <c r="D3" s="136" t="e">
        <f>'3=4 | FIT18'!D18</f>
        <v>#REF!</v>
      </c>
      <c r="E3" s="136" t="e">
        <f>'3=4 | FIT18'!E18</f>
        <v>#REF!</v>
      </c>
      <c r="F3" s="136" t="e">
        <f>'3=4 | FIT18'!F18</f>
        <v>#REF!</v>
      </c>
    </row>
    <row r="4" spans="1:6" ht="24.6" customHeight="1" x14ac:dyDescent="0.2">
      <c r="A4" s="90" t="s">
        <v>64</v>
      </c>
      <c r="B4" s="136" t="e">
        <f>'3=4 | FIT18'!B19</f>
        <v>#REF!</v>
      </c>
      <c r="C4" s="136" t="e">
        <f>'3=4 | FIT18'!C19</f>
        <v>#REF!</v>
      </c>
      <c r="D4" s="136" t="e">
        <f>'3=4 | FIT18'!D19</f>
        <v>#REF!</v>
      </c>
      <c r="E4" s="136" t="e">
        <f>'3=4 | FIT18'!E19</f>
        <v>#REF!</v>
      </c>
      <c r="F4" s="136" t="e">
        <f>'3=4 | FIT18'!F19</f>
        <v>#REF!</v>
      </c>
    </row>
    <row r="5" spans="1:6" hidden="1" x14ac:dyDescent="0.2">
      <c r="A5" s="42" t="s">
        <v>83</v>
      </c>
      <c r="B5" s="136"/>
      <c r="C5" s="136"/>
      <c r="D5" s="136"/>
      <c r="E5" s="136"/>
      <c r="F5" s="136"/>
    </row>
    <row r="6" spans="1:6" hidden="1" x14ac:dyDescent="0.2">
      <c r="A6" s="180">
        <v>1</v>
      </c>
      <c r="B6" s="94" t="e">
        <f>'3=4 | FIT18'!B21+25</f>
        <v>#REF!</v>
      </c>
      <c r="C6" s="94" t="e">
        <f>'3=4 | FIT18'!C21+25</f>
        <v>#REF!</v>
      </c>
      <c r="D6" s="94" t="e">
        <f>'3=4 | FIT18'!D21+25</f>
        <v>#REF!</v>
      </c>
      <c r="E6" s="94" t="e">
        <f>'3=4 | FIT18'!E21+25</f>
        <v>#REF!</v>
      </c>
      <c r="F6" s="94" t="e">
        <f>'3=4 | FIT18'!F21+25</f>
        <v>#REF!</v>
      </c>
    </row>
    <row r="7" spans="1:6" hidden="1" x14ac:dyDescent="0.2">
      <c r="A7" s="180">
        <v>2</v>
      </c>
      <c r="B7" s="94" t="e">
        <f>'3=4 | FIT18'!B22+25</f>
        <v>#REF!</v>
      </c>
      <c r="C7" s="94" t="e">
        <f>'3=4 | FIT18'!C22+25</f>
        <v>#REF!</v>
      </c>
      <c r="D7" s="94" t="e">
        <f>'3=4 | FIT18'!D22+25</f>
        <v>#REF!</v>
      </c>
      <c r="E7" s="94" t="e">
        <f>'3=4 | FIT18'!E22+25</f>
        <v>#REF!</v>
      </c>
      <c r="F7" s="94" t="e">
        <f>'3=4 | FIT18'!F22+25</f>
        <v>#REF!</v>
      </c>
    </row>
    <row r="8" spans="1:6" hidden="1" x14ac:dyDescent="0.2">
      <c r="A8" s="42" t="s">
        <v>234</v>
      </c>
      <c r="B8" s="94"/>
      <c r="C8" s="94"/>
      <c r="D8" s="94"/>
      <c r="E8" s="94"/>
      <c r="F8" s="94"/>
    </row>
    <row r="9" spans="1:6" hidden="1" x14ac:dyDescent="0.2">
      <c r="A9" s="180">
        <v>1</v>
      </c>
      <c r="B9" s="94" t="e">
        <f>'3=4 | FIT18'!B24+25</f>
        <v>#REF!</v>
      </c>
      <c r="C9" s="94" t="e">
        <f>'3=4 | FIT18'!C24+25</f>
        <v>#REF!</v>
      </c>
      <c r="D9" s="94" t="e">
        <f>'3=4 | FIT18'!D24+25</f>
        <v>#REF!</v>
      </c>
      <c r="E9" s="94" t="e">
        <f>'3=4 | FIT18'!E24+25</f>
        <v>#REF!</v>
      </c>
      <c r="F9" s="94" t="e">
        <f>'3=4 | FIT18'!F24+25</f>
        <v>#REF!</v>
      </c>
    </row>
    <row r="10" spans="1:6" hidden="1" x14ac:dyDescent="0.2">
      <c r="A10" s="180">
        <v>2</v>
      </c>
      <c r="B10" s="94" t="e">
        <f>'3=4 | FIT18'!B25+25</f>
        <v>#REF!</v>
      </c>
      <c r="C10" s="94" t="e">
        <f>'3=4 | FIT18'!C25+25</f>
        <v>#REF!</v>
      </c>
      <c r="D10" s="94" t="e">
        <f>'3=4 | FIT18'!D25+25</f>
        <v>#REF!</v>
      </c>
      <c r="E10" s="94" t="e">
        <f>'3=4 | FIT18'!E25+25</f>
        <v>#REF!</v>
      </c>
      <c r="F10" s="94" t="e">
        <f>'3=4 | FIT18'!F25+25</f>
        <v>#REF!</v>
      </c>
    </row>
    <row r="11" spans="1:6" s="50" customFormat="1" x14ac:dyDescent="0.2">
      <c r="A11" s="42" t="s">
        <v>86</v>
      </c>
      <c r="B11" s="94"/>
      <c r="C11" s="94"/>
      <c r="D11" s="94"/>
      <c r="E11" s="94"/>
      <c r="F11" s="94"/>
    </row>
    <row r="12" spans="1:6" s="50" customFormat="1" x14ac:dyDescent="0.2">
      <c r="A12" s="88">
        <v>1</v>
      </c>
      <c r="B12" s="94" t="e">
        <f>'3=4 | FIT18'!B27+25</f>
        <v>#REF!</v>
      </c>
      <c r="C12" s="94" t="e">
        <f>'3=4 | FIT18'!C27+25</f>
        <v>#REF!</v>
      </c>
      <c r="D12" s="94" t="e">
        <f>'3=4 | FIT18'!D27+25</f>
        <v>#REF!</v>
      </c>
      <c r="E12" s="94" t="e">
        <f>'3=4 | FIT18'!E27+25</f>
        <v>#REF!</v>
      </c>
      <c r="F12" s="94" t="e">
        <f>'3=4 | FIT18'!F27+25</f>
        <v>#REF!</v>
      </c>
    </row>
    <row r="13" spans="1:6" s="50" customFormat="1" x14ac:dyDescent="0.2">
      <c r="A13" s="88">
        <v>2</v>
      </c>
      <c r="B13" s="94" t="e">
        <f>'3=4 | FIT18'!B28+25</f>
        <v>#REF!</v>
      </c>
      <c r="C13" s="94" t="e">
        <f>'3=4 | FIT18'!C28+25</f>
        <v>#REF!</v>
      </c>
      <c r="D13" s="94" t="e">
        <f>'3=4 | FIT18'!D28+25</f>
        <v>#REF!</v>
      </c>
      <c r="E13" s="94" t="e">
        <f>'3=4 | FIT18'!E28+25</f>
        <v>#REF!</v>
      </c>
      <c r="F13" s="94" t="e">
        <f>'3=4 | FIT18'!F28+25</f>
        <v>#REF!</v>
      </c>
    </row>
    <row r="14" spans="1:6" s="50" customFormat="1" x14ac:dyDescent="0.2">
      <c r="A14" s="42" t="s">
        <v>87</v>
      </c>
      <c r="B14" s="94"/>
      <c r="C14" s="94"/>
      <c r="D14" s="94"/>
      <c r="E14" s="94"/>
      <c r="F14" s="94"/>
    </row>
    <row r="15" spans="1:6" s="50" customFormat="1" x14ac:dyDescent="0.2">
      <c r="A15" s="88" t="s">
        <v>88</v>
      </c>
      <c r="B15" s="94" t="e">
        <f>'3=4 | FIT18'!B30+25</f>
        <v>#REF!</v>
      </c>
      <c r="C15" s="94" t="e">
        <f>'3=4 | FIT18'!C30+25</f>
        <v>#REF!</v>
      </c>
      <c r="D15" s="94" t="e">
        <f>'3=4 | FIT18'!D30+25</f>
        <v>#REF!</v>
      </c>
      <c r="E15" s="94" t="e">
        <f>'3=4 | FIT18'!E30+25</f>
        <v>#REF!</v>
      </c>
      <c r="F15" s="94" t="e">
        <f>'3=4 | FIT18'!F30+25</f>
        <v>#REF!</v>
      </c>
    </row>
    <row r="16" spans="1:6" s="50" customFormat="1" x14ac:dyDescent="0.2">
      <c r="A16" s="100"/>
    </row>
    <row r="17" spans="1:1" s="50" customFormat="1" ht="12.75" thickBot="1" x14ac:dyDescent="0.25">
      <c r="A17" s="100"/>
    </row>
    <row r="18" spans="1:1" s="50" customFormat="1" ht="12.75" thickBot="1" x14ac:dyDescent="0.25">
      <c r="A18" s="104" t="s">
        <v>66</v>
      </c>
    </row>
    <row r="19" spans="1:1" x14ac:dyDescent="0.2">
      <c r="A19" s="63" t="s">
        <v>78</v>
      </c>
    </row>
    <row r="20" spans="1:1" ht="9" hidden="1" customHeight="1" x14ac:dyDescent="0.2">
      <c r="A20" s="43" t="s">
        <v>67</v>
      </c>
    </row>
    <row r="21" spans="1:1" ht="10.7" customHeight="1" x14ac:dyDescent="0.2">
      <c r="A21" s="43" t="s">
        <v>89</v>
      </c>
    </row>
    <row r="22" spans="1:1" x14ac:dyDescent="0.2">
      <c r="A22" s="43" t="s">
        <v>68</v>
      </c>
    </row>
    <row r="23" spans="1:1" ht="13.35" customHeight="1" x14ac:dyDescent="0.2">
      <c r="A23" s="43" t="s">
        <v>69</v>
      </c>
    </row>
    <row r="24" spans="1:1" ht="13.35" customHeight="1" x14ac:dyDescent="0.2">
      <c r="A24" s="159" t="s">
        <v>162</v>
      </c>
    </row>
    <row r="25" spans="1:1" ht="12.6" customHeight="1" thickBot="1" x14ac:dyDescent="0.25">
      <c r="A25" s="3"/>
    </row>
    <row r="26" spans="1:1" ht="13.35" customHeight="1" thickBot="1" x14ac:dyDescent="0.25">
      <c r="A26" s="107" t="s">
        <v>139</v>
      </c>
    </row>
    <row r="27" spans="1:1" ht="11.45" customHeight="1" thickBot="1" x14ac:dyDescent="0.25">
      <c r="A27" s="176" t="s">
        <v>249</v>
      </c>
    </row>
    <row r="28" spans="1:1" ht="12.75" thickBot="1" x14ac:dyDescent="0.25">
      <c r="A28" s="177" t="s">
        <v>250</v>
      </c>
    </row>
    <row r="29" spans="1:1" ht="12.75" hidden="1" thickBot="1" x14ac:dyDescent="0.25">
      <c r="A29" s="166" t="s">
        <v>222</v>
      </c>
    </row>
    <row r="30" spans="1:1" ht="12.75" thickBot="1" x14ac:dyDescent="0.25">
      <c r="A30" s="107" t="s">
        <v>171</v>
      </c>
    </row>
    <row r="31" spans="1:1" x14ac:dyDescent="0.2">
      <c r="A31" s="158" t="s">
        <v>172</v>
      </c>
    </row>
    <row r="32" spans="1:1" x14ac:dyDescent="0.2">
      <c r="A32" s="158" t="s">
        <v>173</v>
      </c>
    </row>
  </sheetData>
  <mergeCells count="1">
    <mergeCell ref="A1:A2"/>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32"/>
  <sheetViews>
    <sheetView zoomScaleNormal="100" workbookViewId="0">
      <pane xSplit="1" topLeftCell="B1" activePane="topRight" state="frozen"/>
      <selection pane="topRight" activeCell="B1" sqref="B1:D1048576"/>
    </sheetView>
  </sheetViews>
  <sheetFormatPr defaultColWidth="9" defaultRowHeight="12" x14ac:dyDescent="0.2"/>
  <cols>
    <col min="1" max="1" width="84.5703125" style="48" customWidth="1"/>
    <col min="2" max="16384" width="9" style="48"/>
  </cols>
  <sheetData>
    <row r="1" spans="1:6" s="51" customFormat="1" ht="12" customHeight="1" x14ac:dyDescent="0.2">
      <c r="A1" s="228" t="s">
        <v>82</v>
      </c>
    </row>
    <row r="2" spans="1:6" s="51" customFormat="1" ht="12" customHeight="1" x14ac:dyDescent="0.2">
      <c r="A2" s="228"/>
    </row>
    <row r="3" spans="1:6" ht="18" customHeight="1" x14ac:dyDescent="0.2">
      <c r="A3" s="111" t="s">
        <v>100</v>
      </c>
      <c r="B3" s="136" t="e">
        <f>'3=4 | FIT18'!B18</f>
        <v>#REF!</v>
      </c>
      <c r="C3" s="136" t="e">
        <f>'3=4 | FIT18'!C18</f>
        <v>#REF!</v>
      </c>
      <c r="D3" s="136" t="e">
        <f>'3=4 | FIT18'!D18</f>
        <v>#REF!</v>
      </c>
      <c r="E3" s="136" t="e">
        <f>'3=4 | FIT18'!E18</f>
        <v>#REF!</v>
      </c>
      <c r="F3" s="136" t="e">
        <f>'3=4 | FIT18'!F18</f>
        <v>#REF!</v>
      </c>
    </row>
    <row r="4" spans="1:6" ht="24.6" customHeight="1" x14ac:dyDescent="0.2">
      <c r="A4" s="90" t="s">
        <v>64</v>
      </c>
      <c r="B4" s="136" t="e">
        <f>'3=4 | FIT18'!B19</f>
        <v>#REF!</v>
      </c>
      <c r="C4" s="136" t="e">
        <f>'3=4 | FIT18'!C19</f>
        <v>#REF!</v>
      </c>
      <c r="D4" s="136" t="e">
        <f>'3=4 | FIT18'!D19</f>
        <v>#REF!</v>
      </c>
      <c r="E4" s="136" t="e">
        <f>'3=4 | FIT18'!E19</f>
        <v>#REF!</v>
      </c>
      <c r="F4" s="136" t="e">
        <f>'3=4 | FIT18'!F19</f>
        <v>#REF!</v>
      </c>
    </row>
    <row r="5" spans="1:6" hidden="1" x14ac:dyDescent="0.2">
      <c r="A5" s="42" t="s">
        <v>83</v>
      </c>
      <c r="B5" s="136"/>
      <c r="C5" s="136"/>
      <c r="D5" s="136"/>
      <c r="E5" s="136"/>
      <c r="F5" s="136"/>
    </row>
    <row r="6" spans="1:6" hidden="1" x14ac:dyDescent="0.2">
      <c r="A6" s="180">
        <v>1</v>
      </c>
      <c r="B6" s="94" t="e">
        <f>'3=4 | FIT18'!B7*0.85+35</f>
        <v>#REF!</v>
      </c>
      <c r="C6" s="94" t="e">
        <f>'3=4 | FIT18'!C7*0.85+35</f>
        <v>#REF!</v>
      </c>
      <c r="D6" s="94" t="e">
        <f>'3=4 | FIT18'!D7*0.85+35</f>
        <v>#REF!</v>
      </c>
      <c r="E6" s="94" t="e">
        <f>'3=4 | FIT18'!E7*0.85+35</f>
        <v>#REF!</v>
      </c>
      <c r="F6" s="94" t="e">
        <f>'3=4 | FIT18'!F7*0.85+35</f>
        <v>#REF!</v>
      </c>
    </row>
    <row r="7" spans="1:6" hidden="1" x14ac:dyDescent="0.2">
      <c r="A7" s="180">
        <v>2</v>
      </c>
      <c r="B7" s="94" t="e">
        <f>'3=4 | FIT18'!B8*0.85+35</f>
        <v>#REF!</v>
      </c>
      <c r="C7" s="94" t="e">
        <f>'3=4 | FIT18'!C8*0.85+35</f>
        <v>#REF!</v>
      </c>
      <c r="D7" s="94" t="e">
        <f>'3=4 | FIT18'!D8*0.85+35</f>
        <v>#REF!</v>
      </c>
      <c r="E7" s="94" t="e">
        <f>'3=4 | FIT18'!E8*0.85+35</f>
        <v>#REF!</v>
      </c>
      <c r="F7" s="94" t="e">
        <f>'3=4 | FIT18'!F8*0.85+35</f>
        <v>#REF!</v>
      </c>
    </row>
    <row r="8" spans="1:6" hidden="1" x14ac:dyDescent="0.2">
      <c r="A8" s="42" t="s">
        <v>234</v>
      </c>
      <c r="B8" s="94"/>
      <c r="C8" s="94"/>
      <c r="D8" s="94"/>
      <c r="E8" s="94"/>
      <c r="F8" s="94"/>
    </row>
    <row r="9" spans="1:6" hidden="1" x14ac:dyDescent="0.2">
      <c r="A9" s="180">
        <v>1</v>
      </c>
      <c r="B9" s="94" t="e">
        <f>'3=4 | FIT18'!B10*0.85+35</f>
        <v>#REF!</v>
      </c>
      <c r="C9" s="94" t="e">
        <f>'3=4 | FIT18'!C10*0.85+35</f>
        <v>#REF!</v>
      </c>
      <c r="D9" s="94" t="e">
        <f>'3=4 | FIT18'!D10*0.85+35</f>
        <v>#REF!</v>
      </c>
      <c r="E9" s="94" t="e">
        <f>'3=4 | FIT18'!E10*0.85+35</f>
        <v>#REF!</v>
      </c>
      <c r="F9" s="94" t="e">
        <f>'3=4 | FIT18'!F10*0.85+35</f>
        <v>#REF!</v>
      </c>
    </row>
    <row r="10" spans="1:6" hidden="1" x14ac:dyDescent="0.2">
      <c r="A10" s="180">
        <v>2</v>
      </c>
      <c r="B10" s="94" t="e">
        <f>'3=4 | FIT18'!B11*0.85+35</f>
        <v>#REF!</v>
      </c>
      <c r="C10" s="94" t="e">
        <f>'3=4 | FIT18'!C11*0.85+35</f>
        <v>#REF!</v>
      </c>
      <c r="D10" s="94" t="e">
        <f>'3=4 | FIT18'!D11*0.85+35</f>
        <v>#REF!</v>
      </c>
      <c r="E10" s="94" t="e">
        <f>'3=4 | FIT18'!E11*0.85+35</f>
        <v>#REF!</v>
      </c>
      <c r="F10" s="94" t="e">
        <f>'3=4 | FIT18'!F11*0.85+35</f>
        <v>#REF!</v>
      </c>
    </row>
    <row r="11" spans="1:6" s="50" customFormat="1" x14ac:dyDescent="0.2">
      <c r="A11" s="42" t="s">
        <v>86</v>
      </c>
      <c r="B11" s="94"/>
      <c r="C11" s="94"/>
      <c r="D11" s="94"/>
      <c r="E11" s="94"/>
      <c r="F11" s="94"/>
    </row>
    <row r="12" spans="1:6" s="50" customFormat="1" x14ac:dyDescent="0.2">
      <c r="A12" s="88">
        <v>1</v>
      </c>
      <c r="B12" s="94" t="e">
        <f>'3=4 | FIT18'!B13*0.85+35</f>
        <v>#REF!</v>
      </c>
      <c r="C12" s="94" t="e">
        <f>'3=4 | FIT18'!C13*0.85+35</f>
        <v>#REF!</v>
      </c>
      <c r="D12" s="94" t="e">
        <f>'3=4 | FIT18'!D13*0.85+35</f>
        <v>#REF!</v>
      </c>
      <c r="E12" s="94" t="e">
        <f>'3=4 | FIT18'!E13*0.85+35</f>
        <v>#REF!</v>
      </c>
      <c r="F12" s="94" t="e">
        <f>'3=4 | FIT18'!F13*0.85+35</f>
        <v>#REF!</v>
      </c>
    </row>
    <row r="13" spans="1:6" s="50" customFormat="1" x14ac:dyDescent="0.2">
      <c r="A13" s="88">
        <v>2</v>
      </c>
      <c r="B13" s="94" t="e">
        <f>'3=4 | FIT18'!B14*0.85+35</f>
        <v>#REF!</v>
      </c>
      <c r="C13" s="94" t="e">
        <f>'3=4 | FIT18'!C14*0.85+35</f>
        <v>#REF!</v>
      </c>
      <c r="D13" s="94" t="e">
        <f>'3=4 | FIT18'!D14*0.85+35</f>
        <v>#REF!</v>
      </c>
      <c r="E13" s="94" t="e">
        <f>'3=4 | FIT18'!E14*0.85+35</f>
        <v>#REF!</v>
      </c>
      <c r="F13" s="94" t="e">
        <f>'3=4 | FIT18'!F14*0.85+35</f>
        <v>#REF!</v>
      </c>
    </row>
    <row r="14" spans="1:6" s="50" customFormat="1" x14ac:dyDescent="0.2">
      <c r="A14" s="42" t="s">
        <v>87</v>
      </c>
      <c r="B14" s="94"/>
      <c r="C14" s="94"/>
      <c r="D14" s="94"/>
      <c r="E14" s="94"/>
      <c r="F14" s="94"/>
    </row>
    <row r="15" spans="1:6" s="50" customFormat="1" x14ac:dyDescent="0.2">
      <c r="A15" s="88" t="s">
        <v>88</v>
      </c>
      <c r="B15" s="94" t="e">
        <f>'3=4 | FIT18'!B16*0.85+35</f>
        <v>#REF!</v>
      </c>
      <c r="C15" s="94" t="e">
        <f>'3=4 | FIT18'!C16*0.85+35</f>
        <v>#REF!</v>
      </c>
      <c r="D15" s="94" t="e">
        <f>'3=4 | FIT18'!D16*0.85+35</f>
        <v>#REF!</v>
      </c>
      <c r="E15" s="94" t="e">
        <f>'3=4 | FIT18'!E16*0.85+35</f>
        <v>#REF!</v>
      </c>
      <c r="F15" s="94" t="e">
        <f>'3=4 | FIT18'!F16*0.85+35</f>
        <v>#REF!</v>
      </c>
    </row>
    <row r="16" spans="1:6" s="50" customFormat="1" x14ac:dyDescent="0.2">
      <c r="A16" s="100"/>
    </row>
    <row r="17" spans="1:1" s="50" customFormat="1" ht="12.75" thickBot="1" x14ac:dyDescent="0.25">
      <c r="A17" s="100"/>
    </row>
    <row r="18" spans="1:1" s="50" customFormat="1" ht="12.75" thickBot="1" x14ac:dyDescent="0.25">
      <c r="A18" s="104" t="s">
        <v>66</v>
      </c>
    </row>
    <row r="19" spans="1:1" x14ac:dyDescent="0.2">
      <c r="A19" s="63" t="s">
        <v>78</v>
      </c>
    </row>
    <row r="20" spans="1:1" ht="9" hidden="1" customHeight="1" x14ac:dyDescent="0.2">
      <c r="A20" s="43" t="s">
        <v>67</v>
      </c>
    </row>
    <row r="21" spans="1:1" ht="10.7" customHeight="1" x14ac:dyDescent="0.2">
      <c r="A21" s="43" t="s">
        <v>89</v>
      </c>
    </row>
    <row r="22" spans="1:1" x14ac:dyDescent="0.2">
      <c r="A22" s="43" t="s">
        <v>68</v>
      </c>
    </row>
    <row r="23" spans="1:1" ht="13.35" customHeight="1" x14ac:dyDescent="0.2">
      <c r="A23" s="43" t="s">
        <v>69</v>
      </c>
    </row>
    <row r="24" spans="1:1" ht="13.35" customHeight="1" x14ac:dyDescent="0.2">
      <c r="A24" s="159" t="s">
        <v>162</v>
      </c>
    </row>
    <row r="25" spans="1:1" ht="12.6" customHeight="1" thickBot="1" x14ac:dyDescent="0.25">
      <c r="A25" s="3"/>
    </row>
    <row r="26" spans="1:1" ht="13.35" customHeight="1" thickBot="1" x14ac:dyDescent="0.25">
      <c r="A26" s="107" t="s">
        <v>139</v>
      </c>
    </row>
    <row r="27" spans="1:1" ht="11.45" customHeight="1" thickBot="1" x14ac:dyDescent="0.25">
      <c r="A27" s="176" t="s">
        <v>249</v>
      </c>
    </row>
    <row r="28" spans="1:1" ht="12.75" thickBot="1" x14ac:dyDescent="0.25">
      <c r="A28" s="177" t="s">
        <v>250</v>
      </c>
    </row>
    <row r="29" spans="1:1" ht="12.75" hidden="1" thickBot="1" x14ac:dyDescent="0.25">
      <c r="A29" s="166" t="s">
        <v>222</v>
      </c>
    </row>
    <row r="30" spans="1:1" ht="12.75" thickBot="1" x14ac:dyDescent="0.25">
      <c r="A30" s="107" t="s">
        <v>171</v>
      </c>
    </row>
    <row r="31" spans="1:1" x14ac:dyDescent="0.2">
      <c r="A31" s="158" t="s">
        <v>172</v>
      </c>
    </row>
    <row r="32" spans="1:1" x14ac:dyDescent="0.2">
      <c r="A32" s="158" t="s">
        <v>173</v>
      </c>
    </row>
  </sheetData>
  <mergeCells count="1">
    <mergeCell ref="A1:A2"/>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2"/>
  <sheetViews>
    <sheetView zoomScaleNormal="100" workbookViewId="0">
      <pane xSplit="1" topLeftCell="B1" activePane="topRight" state="frozen"/>
      <selection pane="topRight" activeCell="B1" sqref="B1:D1048576"/>
    </sheetView>
  </sheetViews>
  <sheetFormatPr defaultColWidth="9" defaultRowHeight="12" x14ac:dyDescent="0.2"/>
  <cols>
    <col min="1" max="1" width="84.5703125" style="48" customWidth="1"/>
    <col min="2" max="16384" width="9" style="48"/>
  </cols>
  <sheetData>
    <row r="1" spans="1:6" s="51" customFormat="1" ht="12" customHeight="1" x14ac:dyDescent="0.2">
      <c r="A1" s="228" t="s">
        <v>82</v>
      </c>
    </row>
    <row r="2" spans="1:6" s="51" customFormat="1" ht="12" customHeight="1" x14ac:dyDescent="0.2">
      <c r="A2" s="228"/>
    </row>
    <row r="3" spans="1:6" s="51" customFormat="1" ht="11.1" customHeight="1" x14ac:dyDescent="0.2">
      <c r="A3" s="97" t="s">
        <v>251</v>
      </c>
    </row>
    <row r="4" spans="1:6" s="52" customFormat="1" ht="32.1" customHeight="1" x14ac:dyDescent="0.2">
      <c r="A4" s="98" t="s">
        <v>64</v>
      </c>
      <c r="B4" s="136" t="e">
        <f>'C завтраками| Bed and breakfast'!#REF!</f>
        <v>#REF!</v>
      </c>
      <c r="C4" s="136" t="e">
        <f>'C завтраками| Bed and breakfast'!#REF!</f>
        <v>#REF!</v>
      </c>
      <c r="D4" s="136" t="e">
        <f>'C завтраками| Bed and breakfast'!#REF!</f>
        <v>#REF!</v>
      </c>
      <c r="E4" s="136" t="e">
        <f>'C завтраками| Bed and breakfast'!#REF!</f>
        <v>#REF!</v>
      </c>
      <c r="F4" s="136" t="e">
        <f>'C завтраками| Bed and breakfast'!#REF!</f>
        <v>#REF!</v>
      </c>
    </row>
    <row r="5" spans="1:6" s="53" customFormat="1" ht="21.95" customHeight="1" x14ac:dyDescent="0.2">
      <c r="A5" s="98"/>
      <c r="B5" s="136" t="e">
        <f>'C завтраками| Bed and breakfast'!#REF!</f>
        <v>#REF!</v>
      </c>
      <c r="C5" s="136" t="e">
        <f>'C завтраками| Bed and breakfast'!#REF!</f>
        <v>#REF!</v>
      </c>
      <c r="D5" s="136" t="e">
        <f>'C завтраками| Bed and breakfast'!#REF!</f>
        <v>#REF!</v>
      </c>
      <c r="E5" s="136" t="e">
        <f>'C завтраками| Bed and breakfast'!#REF!</f>
        <v>#REF!</v>
      </c>
      <c r="F5" s="136" t="e">
        <f>'C завтраками| Bed and breakfast'!#REF!</f>
        <v>#REF!</v>
      </c>
    </row>
    <row r="6" spans="1:6" s="53" customFormat="1" hidden="1" x14ac:dyDescent="0.2">
      <c r="A6" s="42" t="s">
        <v>83</v>
      </c>
      <c r="B6" s="136"/>
      <c r="C6" s="136"/>
      <c r="D6" s="136"/>
      <c r="E6" s="136"/>
      <c r="F6" s="136"/>
    </row>
    <row r="7" spans="1:6" s="53" customFormat="1" hidden="1" x14ac:dyDescent="0.2">
      <c r="A7" s="180">
        <v>1</v>
      </c>
      <c r="B7" s="42" t="e">
        <f>'C завтраками| Bed and breakfast'!#REF!*0.75</f>
        <v>#REF!</v>
      </c>
      <c r="C7" s="42" t="e">
        <f>'C завтраками| Bed and breakfast'!#REF!*0.75</f>
        <v>#REF!</v>
      </c>
      <c r="D7" s="42" t="e">
        <f>'C завтраками| Bed and breakfast'!#REF!*0.75</f>
        <v>#REF!</v>
      </c>
      <c r="E7" s="42" t="e">
        <f>'C завтраками| Bed and breakfast'!#REF!*0.75</f>
        <v>#REF!</v>
      </c>
      <c r="F7" s="42" t="e">
        <f>'C завтраками| Bed and breakfast'!#REF!*0.75</f>
        <v>#REF!</v>
      </c>
    </row>
    <row r="8" spans="1:6" s="53" customFormat="1" hidden="1" x14ac:dyDescent="0.2">
      <c r="A8" s="180">
        <v>2</v>
      </c>
      <c r="B8" s="42" t="e">
        <f>'C завтраками| Bed and breakfast'!#REF!*0.75</f>
        <v>#REF!</v>
      </c>
      <c r="C8" s="42" t="e">
        <f>'C завтраками| Bed and breakfast'!#REF!*0.75</f>
        <v>#REF!</v>
      </c>
      <c r="D8" s="42" t="e">
        <f>'C завтраками| Bed and breakfast'!#REF!*0.75</f>
        <v>#REF!</v>
      </c>
      <c r="E8" s="42" t="e">
        <f>'C завтраками| Bed and breakfast'!#REF!*0.75</f>
        <v>#REF!</v>
      </c>
      <c r="F8" s="42" t="e">
        <f>'C завтраками| Bed and breakfast'!#REF!*0.75</f>
        <v>#REF!</v>
      </c>
    </row>
    <row r="9" spans="1:6" s="53" customFormat="1" hidden="1" x14ac:dyDescent="0.2">
      <c r="A9" s="42" t="s">
        <v>234</v>
      </c>
      <c r="B9" s="42"/>
      <c r="C9" s="42"/>
      <c r="D9" s="42"/>
      <c r="E9" s="42"/>
      <c r="F9" s="42"/>
    </row>
    <row r="10" spans="1:6" s="53" customFormat="1" hidden="1" x14ac:dyDescent="0.2">
      <c r="A10" s="180">
        <v>1</v>
      </c>
      <c r="B10" s="42" t="e">
        <f>'C завтраками| Bed and breakfast'!#REF!*0.75</f>
        <v>#REF!</v>
      </c>
      <c r="C10" s="42" t="e">
        <f>'C завтраками| Bed and breakfast'!#REF!*0.75</f>
        <v>#REF!</v>
      </c>
      <c r="D10" s="42" t="e">
        <f>'C завтраками| Bed and breakfast'!#REF!*0.75</f>
        <v>#REF!</v>
      </c>
      <c r="E10" s="42" t="e">
        <f>'C завтраками| Bed and breakfast'!#REF!*0.75</f>
        <v>#REF!</v>
      </c>
      <c r="F10" s="42" t="e">
        <f>'C завтраками| Bed and breakfast'!#REF!*0.75</f>
        <v>#REF!</v>
      </c>
    </row>
    <row r="11" spans="1:6" s="53" customFormat="1" hidden="1" x14ac:dyDescent="0.2">
      <c r="A11" s="180">
        <v>2</v>
      </c>
      <c r="B11" s="42" t="e">
        <f>'C завтраками| Bed and breakfast'!#REF!*0.75</f>
        <v>#REF!</v>
      </c>
      <c r="C11" s="42" t="e">
        <f>'C завтраками| Bed and breakfast'!#REF!*0.75</f>
        <v>#REF!</v>
      </c>
      <c r="D11" s="42" t="e">
        <f>'C завтраками| Bed and breakfast'!#REF!*0.75</f>
        <v>#REF!</v>
      </c>
      <c r="E11" s="42" t="e">
        <f>'C завтраками| Bed and breakfast'!#REF!*0.75</f>
        <v>#REF!</v>
      </c>
      <c r="F11" s="42" t="e">
        <f>'C завтраками| Bed and breakfast'!#REF!*0.75</f>
        <v>#REF!</v>
      </c>
    </row>
    <row r="12" spans="1:6" s="53" customFormat="1" x14ac:dyDescent="0.2">
      <c r="A12" s="42" t="s">
        <v>86</v>
      </c>
      <c r="B12" s="42"/>
      <c r="C12" s="42"/>
      <c r="D12" s="42"/>
      <c r="E12" s="42"/>
      <c r="F12" s="42"/>
    </row>
    <row r="13" spans="1:6" s="53" customFormat="1" x14ac:dyDescent="0.2">
      <c r="A13" s="88">
        <v>1</v>
      </c>
      <c r="B13" s="42" t="e">
        <f>'C завтраками| Bed and breakfast'!#REF!*0.75</f>
        <v>#REF!</v>
      </c>
      <c r="C13" s="42" t="e">
        <f>'C завтраками| Bed and breakfast'!#REF!*0.75</f>
        <v>#REF!</v>
      </c>
      <c r="D13" s="42" t="e">
        <f>'C завтраками| Bed and breakfast'!#REF!*0.75</f>
        <v>#REF!</v>
      </c>
      <c r="E13" s="42" t="e">
        <f>'C завтраками| Bed and breakfast'!#REF!*0.75</f>
        <v>#REF!</v>
      </c>
      <c r="F13" s="42" t="e">
        <f>'C завтраками| Bed and breakfast'!#REF!*0.75</f>
        <v>#REF!</v>
      </c>
    </row>
    <row r="14" spans="1:6" s="53" customFormat="1" x14ac:dyDescent="0.2">
      <c r="A14" s="88">
        <v>2</v>
      </c>
      <c r="B14" s="42" t="e">
        <f>'C завтраками| Bed and breakfast'!#REF!*0.75</f>
        <v>#REF!</v>
      </c>
      <c r="C14" s="42" t="e">
        <f>'C завтраками| Bed and breakfast'!#REF!*0.75</f>
        <v>#REF!</v>
      </c>
      <c r="D14" s="42" t="e">
        <f>'C завтраками| Bed and breakfast'!#REF!*0.75</f>
        <v>#REF!</v>
      </c>
      <c r="E14" s="42" t="e">
        <f>'C завтраками| Bed and breakfast'!#REF!*0.75</f>
        <v>#REF!</v>
      </c>
      <c r="F14" s="42" t="e">
        <f>'C завтраками| Bed and breakfast'!#REF!*0.75</f>
        <v>#REF!</v>
      </c>
    </row>
    <row r="15" spans="1:6" s="53" customFormat="1" x14ac:dyDescent="0.2">
      <c r="A15" s="42" t="s">
        <v>87</v>
      </c>
      <c r="B15" s="42"/>
      <c r="C15" s="42"/>
      <c r="D15" s="42"/>
      <c r="E15" s="42"/>
      <c r="F15" s="42"/>
    </row>
    <row r="16" spans="1:6" s="53" customFormat="1" x14ac:dyDescent="0.2">
      <c r="A16" s="88" t="s">
        <v>88</v>
      </c>
      <c r="B16" s="42" t="e">
        <f>'C завтраками| Bed and breakfast'!#REF!*0.75</f>
        <v>#REF!</v>
      </c>
      <c r="C16" s="42" t="e">
        <f>'C завтраками| Bed and breakfast'!#REF!*0.75</f>
        <v>#REF!</v>
      </c>
      <c r="D16" s="42" t="e">
        <f>'C завтраками| Bed and breakfast'!#REF!*0.75</f>
        <v>#REF!</v>
      </c>
      <c r="E16" s="42" t="e">
        <f>'C завтраками| Bed and breakfast'!#REF!*0.75</f>
        <v>#REF!</v>
      </c>
      <c r="F16" s="42" t="e">
        <f>'C завтраками| Bed and breakfast'!#REF!*0.75</f>
        <v>#REF!</v>
      </c>
    </row>
    <row r="17" spans="1:2" s="53" customFormat="1" ht="12.75" thickBot="1" x14ac:dyDescent="0.25">
      <c r="A17" s="89"/>
      <c r="B17" s="89"/>
    </row>
    <row r="18" spans="1:2" s="50" customFormat="1" ht="12.75" thickBot="1" x14ac:dyDescent="0.25">
      <c r="A18" s="104" t="s">
        <v>66</v>
      </c>
    </row>
    <row r="19" spans="1:2" x14ac:dyDescent="0.2">
      <c r="A19" s="63" t="s">
        <v>78</v>
      </c>
    </row>
    <row r="20" spans="1:2" ht="9" hidden="1" customHeight="1" x14ac:dyDescent="0.2">
      <c r="A20" s="43" t="s">
        <v>67</v>
      </c>
    </row>
    <row r="21" spans="1:2" ht="10.7" customHeight="1" x14ac:dyDescent="0.2">
      <c r="A21" s="43" t="s">
        <v>89</v>
      </c>
    </row>
    <row r="22" spans="1:2" x14ac:dyDescent="0.2">
      <c r="A22" s="43" t="s">
        <v>68</v>
      </c>
    </row>
    <row r="23" spans="1:2" ht="13.35" customHeight="1" x14ac:dyDescent="0.2">
      <c r="A23" s="43" t="s">
        <v>69</v>
      </c>
    </row>
    <row r="24" spans="1:2" ht="13.35" customHeight="1" x14ac:dyDescent="0.2">
      <c r="A24" s="159" t="s">
        <v>162</v>
      </c>
    </row>
    <row r="25" spans="1:2" ht="12.6" customHeight="1" thickBot="1" x14ac:dyDescent="0.25">
      <c r="A25" s="3"/>
    </row>
    <row r="26" spans="1:2" ht="13.35" customHeight="1" thickBot="1" x14ac:dyDescent="0.25">
      <c r="A26" s="107" t="s">
        <v>139</v>
      </c>
    </row>
    <row r="27" spans="1:2" ht="11.45" customHeight="1" thickBot="1" x14ac:dyDescent="0.25">
      <c r="A27" s="176" t="s">
        <v>249</v>
      </c>
    </row>
    <row r="28" spans="1:2" ht="12.75" thickBot="1" x14ac:dyDescent="0.25">
      <c r="A28" s="177" t="s">
        <v>250</v>
      </c>
    </row>
    <row r="29" spans="1:2" ht="12.75" hidden="1" thickBot="1" x14ac:dyDescent="0.25">
      <c r="A29" s="166" t="s">
        <v>222</v>
      </c>
    </row>
    <row r="30" spans="1:2" ht="12.75" thickBot="1" x14ac:dyDescent="0.25">
      <c r="A30" s="107" t="s">
        <v>171</v>
      </c>
    </row>
    <row r="31" spans="1:2" x14ac:dyDescent="0.2">
      <c r="A31" s="158" t="s">
        <v>172</v>
      </c>
    </row>
    <row r="32" spans="1:2" x14ac:dyDescent="0.2">
      <c r="A32" s="158" t="s">
        <v>173</v>
      </c>
    </row>
  </sheetData>
  <mergeCells count="1">
    <mergeCell ref="A1:A2"/>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sheetPr>
  <dimension ref="A1:B38"/>
  <sheetViews>
    <sheetView zoomScaleNormal="100" workbookViewId="0">
      <pane xSplit="1" topLeftCell="B1" activePane="topRight" state="frozen"/>
      <selection pane="topRight" activeCell="B4" sqref="B4:B22"/>
    </sheetView>
  </sheetViews>
  <sheetFormatPr defaultColWidth="9" defaultRowHeight="12" x14ac:dyDescent="0.2"/>
  <cols>
    <col min="1" max="1" width="92.140625" style="48" bestFit="1" customWidth="1"/>
    <col min="2" max="16384" width="9" style="48"/>
  </cols>
  <sheetData>
    <row r="1" spans="1:2" s="51" customFormat="1" ht="12" customHeight="1" x14ac:dyDescent="0.2">
      <c r="A1" s="228" t="s">
        <v>82</v>
      </c>
    </row>
    <row r="2" spans="1:2" s="51" customFormat="1" ht="12" customHeight="1" x14ac:dyDescent="0.2">
      <c r="A2" s="228"/>
    </row>
    <row r="3" spans="1:2" s="51" customFormat="1" ht="11.1" customHeight="1" x14ac:dyDescent="0.2">
      <c r="A3" s="97" t="s">
        <v>260</v>
      </c>
    </row>
    <row r="4" spans="1:2" s="52" customFormat="1" ht="32.1" customHeight="1" x14ac:dyDescent="0.2">
      <c r="A4" s="98" t="s">
        <v>64</v>
      </c>
      <c r="B4" s="187" t="e">
        <f>'C завтраками| Bed and breakfast'!#REF!</f>
        <v>#REF!</v>
      </c>
    </row>
    <row r="5" spans="1:2" s="53" customFormat="1" ht="21.95" customHeight="1" x14ac:dyDescent="0.2">
      <c r="A5" s="98"/>
      <c r="B5" s="187" t="e">
        <f>'C завтраками| Bed and breakfast'!#REF!</f>
        <v>#REF!</v>
      </c>
    </row>
    <row r="6" spans="1:2" s="53" customFormat="1" x14ac:dyDescent="0.2">
      <c r="A6" s="42" t="s">
        <v>83</v>
      </c>
      <c r="B6" s="189"/>
    </row>
    <row r="7" spans="1:2" s="53" customFormat="1" x14ac:dyDescent="0.2">
      <c r="A7" s="88">
        <v>1</v>
      </c>
      <c r="B7" s="8" t="e">
        <f>'C завтраками| Bed and breakfast'!#REF!*0.75</f>
        <v>#REF!</v>
      </c>
    </row>
    <row r="8" spans="1:2" s="53" customFormat="1" x14ac:dyDescent="0.2">
      <c r="A8" s="88">
        <v>2</v>
      </c>
      <c r="B8" s="8" t="e">
        <f>'C завтраками| Bed and breakfast'!#REF!*0.75</f>
        <v>#REF!</v>
      </c>
    </row>
    <row r="9" spans="1:2" s="53" customFormat="1" x14ac:dyDescent="0.2">
      <c r="A9" s="42" t="s">
        <v>234</v>
      </c>
      <c r="B9" s="8"/>
    </row>
    <row r="10" spans="1:2" s="53" customFormat="1" x14ac:dyDescent="0.2">
      <c r="A10" s="180">
        <v>1</v>
      </c>
      <c r="B10" s="8" t="e">
        <f>'C завтраками| Bed and breakfast'!#REF!*0.75</f>
        <v>#REF!</v>
      </c>
    </row>
    <row r="11" spans="1:2" s="53" customFormat="1" x14ac:dyDescent="0.2">
      <c r="A11" s="180">
        <v>2</v>
      </c>
      <c r="B11" s="8" t="e">
        <f>'C завтраками| Bed and breakfast'!#REF!*0.75</f>
        <v>#REF!</v>
      </c>
    </row>
    <row r="12" spans="1:2" s="53" customFormat="1" x14ac:dyDescent="0.2">
      <c r="A12" s="42" t="s">
        <v>84</v>
      </c>
      <c r="B12" s="8"/>
    </row>
    <row r="13" spans="1:2" s="53" customFormat="1" x14ac:dyDescent="0.2">
      <c r="A13" s="88">
        <f>A7</f>
        <v>1</v>
      </c>
      <c r="B13" s="8" t="e">
        <f>'C завтраками| Bed and breakfast'!#REF!*0.75</f>
        <v>#REF!</v>
      </c>
    </row>
    <row r="14" spans="1:2" s="53" customFormat="1" x14ac:dyDescent="0.2">
      <c r="A14" s="88">
        <f>A8</f>
        <v>2</v>
      </c>
      <c r="B14" s="8" t="e">
        <f>'C завтраками| Bed and breakfast'!#REF!*0.75</f>
        <v>#REF!</v>
      </c>
    </row>
    <row r="15" spans="1:2" s="53" customFormat="1" x14ac:dyDescent="0.2">
      <c r="A15" s="42" t="s">
        <v>85</v>
      </c>
      <c r="B15" s="8"/>
    </row>
    <row r="16" spans="1:2" s="53" customFormat="1" x14ac:dyDescent="0.2">
      <c r="A16" s="88">
        <f>A7</f>
        <v>1</v>
      </c>
      <c r="B16" s="8" t="e">
        <f>'C завтраками| Bed and breakfast'!#REF!*0.75</f>
        <v>#REF!</v>
      </c>
    </row>
    <row r="17" spans="1:2" s="53" customFormat="1" x14ac:dyDescent="0.2">
      <c r="A17" s="88">
        <f>A8</f>
        <v>2</v>
      </c>
      <c r="B17" s="8" t="e">
        <f>'C завтраками| Bed and breakfast'!#REF!*0.75</f>
        <v>#REF!</v>
      </c>
    </row>
    <row r="18" spans="1:2" s="53" customFormat="1" x14ac:dyDescent="0.2">
      <c r="A18" s="42" t="s">
        <v>86</v>
      </c>
      <c r="B18" s="8"/>
    </row>
    <row r="19" spans="1:2" s="53" customFormat="1" x14ac:dyDescent="0.2">
      <c r="A19" s="88">
        <f>A7</f>
        <v>1</v>
      </c>
      <c r="B19" s="8" t="e">
        <f>'C завтраками| Bed and breakfast'!#REF!*0.75</f>
        <v>#REF!</v>
      </c>
    </row>
    <row r="20" spans="1:2" s="53" customFormat="1" x14ac:dyDescent="0.2">
      <c r="A20" s="88">
        <f>A8</f>
        <v>2</v>
      </c>
      <c r="B20" s="8" t="e">
        <f>'C завтраками| Bed and breakfast'!#REF!*0.75</f>
        <v>#REF!</v>
      </c>
    </row>
    <row r="21" spans="1:2" s="53" customFormat="1" x14ac:dyDescent="0.2">
      <c r="A21" s="42" t="s">
        <v>87</v>
      </c>
      <c r="B21" s="8"/>
    </row>
    <row r="22" spans="1:2" s="53" customFormat="1" x14ac:dyDescent="0.2">
      <c r="A22" s="88" t="s">
        <v>88</v>
      </c>
      <c r="B22" s="8" t="e">
        <f>'C завтраками| Bed and breakfast'!#REF!*0.75</f>
        <v>#REF!</v>
      </c>
    </row>
    <row r="23" spans="1:2" s="53" customFormat="1" x14ac:dyDescent="0.2">
      <c r="A23" s="89"/>
    </row>
    <row r="24" spans="1:2" s="50" customFormat="1" ht="12.75" thickBot="1" x14ac:dyDescent="0.25">
      <c r="A24" s="100"/>
    </row>
    <row r="25" spans="1:2" s="50" customFormat="1" ht="12.75" thickBot="1" x14ac:dyDescent="0.25">
      <c r="A25" s="104" t="s">
        <v>66</v>
      </c>
    </row>
    <row r="26" spans="1:2" x14ac:dyDescent="0.2">
      <c r="A26" s="63" t="s">
        <v>78</v>
      </c>
    </row>
    <row r="27" spans="1:2" ht="9" hidden="1" customHeight="1" x14ac:dyDescent="0.2">
      <c r="A27" s="43" t="s">
        <v>67</v>
      </c>
    </row>
    <row r="28" spans="1:2" ht="10.7" customHeight="1" x14ac:dyDescent="0.2">
      <c r="A28" s="43" t="s">
        <v>89</v>
      </c>
    </row>
    <row r="29" spans="1:2" x14ac:dyDescent="0.2">
      <c r="A29" s="43" t="s">
        <v>68</v>
      </c>
    </row>
    <row r="30" spans="1:2" ht="13.35" customHeight="1" x14ac:dyDescent="0.2">
      <c r="A30" s="43" t="s">
        <v>69</v>
      </c>
    </row>
    <row r="31" spans="1:2" ht="13.35" customHeight="1" x14ac:dyDescent="0.2">
      <c r="A31" s="159" t="s">
        <v>162</v>
      </c>
    </row>
    <row r="32" spans="1:2" ht="12.6" customHeight="1" thickBot="1" x14ac:dyDescent="0.25">
      <c r="A32" s="3"/>
    </row>
    <row r="33" spans="1:1" ht="11.45" customHeight="1" thickBot="1" x14ac:dyDescent="0.25">
      <c r="A33" s="107" t="s">
        <v>139</v>
      </c>
    </row>
    <row r="34" spans="1:1" ht="12.75" thickBot="1" x14ac:dyDescent="0.25">
      <c r="A34" s="216" t="s">
        <v>290</v>
      </c>
    </row>
    <row r="35" spans="1:1" ht="12.75" thickBot="1" x14ac:dyDescent="0.25">
      <c r="A35" s="217" t="s">
        <v>288</v>
      </c>
    </row>
    <row r="36" spans="1:1" ht="12.75" thickBot="1" x14ac:dyDescent="0.25">
      <c r="A36" s="107" t="s">
        <v>171</v>
      </c>
    </row>
    <row r="37" spans="1:1" x14ac:dyDescent="0.2">
      <c r="A37" s="158" t="s">
        <v>172</v>
      </c>
    </row>
    <row r="38" spans="1:1" x14ac:dyDescent="0.2">
      <c r="A38" s="158" t="s">
        <v>173</v>
      </c>
    </row>
  </sheetData>
  <mergeCells count="1">
    <mergeCell ref="A1:A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J53"/>
  <sheetViews>
    <sheetView zoomScaleNormal="100" workbookViewId="0">
      <pane xSplit="1" topLeftCell="B1" activePane="topRight" state="frozen"/>
      <selection pane="topRight" activeCell="B1" sqref="B1:C1048576"/>
    </sheetView>
  </sheetViews>
  <sheetFormatPr defaultColWidth="9" defaultRowHeight="12" x14ac:dyDescent="0.2"/>
  <cols>
    <col min="1" max="1" width="84.5703125" style="48" customWidth="1"/>
    <col min="2" max="16384" width="9" style="48"/>
  </cols>
  <sheetData>
    <row r="1" spans="1:10" s="51" customFormat="1" ht="12" customHeight="1" x14ac:dyDescent="0.2">
      <c r="A1" s="228" t="s">
        <v>82</v>
      </c>
    </row>
    <row r="2" spans="1:10" s="51" customFormat="1" ht="12" customHeight="1" x14ac:dyDescent="0.2">
      <c r="A2" s="228"/>
    </row>
    <row r="3" spans="1:10" s="51" customFormat="1" ht="12" customHeight="1" x14ac:dyDescent="0.2">
      <c r="A3" s="170" t="s">
        <v>237</v>
      </c>
    </row>
    <row r="4" spans="1:10" ht="18" customHeight="1" x14ac:dyDescent="0.2">
      <c r="A4" s="111" t="s">
        <v>100</v>
      </c>
      <c r="B4" s="202" t="e">
        <f>'Каникулы в горах | FIT18'!B24</f>
        <v>#REF!</v>
      </c>
      <c r="C4" s="202" t="e">
        <f>'Каникулы в горах | FIT18'!C24</f>
        <v>#REF!</v>
      </c>
      <c r="D4" s="202" t="e">
        <f>'Каникулы в горах | FIT18'!D24</f>
        <v>#REF!</v>
      </c>
      <c r="E4" s="202" t="e">
        <f>'Каникулы в горах | FIT18'!E24</f>
        <v>#REF!</v>
      </c>
      <c r="F4" s="202" t="e">
        <f>'Каникулы в горах | FIT18'!F24</f>
        <v>#REF!</v>
      </c>
      <c r="G4" s="202" t="e">
        <f>'Каникулы в горах | FIT18'!G24</f>
        <v>#REF!</v>
      </c>
      <c r="H4" s="202" t="e">
        <f>'Каникулы в горах | FIT18'!H24</f>
        <v>#REF!</v>
      </c>
      <c r="I4" s="202" t="e">
        <f>'Каникулы в горах | FIT18'!I24</f>
        <v>#REF!</v>
      </c>
      <c r="J4" s="202" t="e">
        <f>'Каникулы в горах | FIT18'!J24</f>
        <v>#REF!</v>
      </c>
    </row>
    <row r="5" spans="1:10" ht="20.25" customHeight="1" x14ac:dyDescent="0.2">
      <c r="A5" s="90" t="s">
        <v>64</v>
      </c>
      <c r="B5" s="202" t="e">
        <f>'Каникулы в горах | FIT18'!B25</f>
        <v>#REF!</v>
      </c>
      <c r="C5" s="202" t="e">
        <f>'Каникулы в горах | FIT18'!C25</f>
        <v>#REF!</v>
      </c>
      <c r="D5" s="202" t="e">
        <f>'Каникулы в горах | FIT18'!D25</f>
        <v>#REF!</v>
      </c>
      <c r="E5" s="202" t="e">
        <f>'Каникулы в горах | FIT18'!E25</f>
        <v>#REF!</v>
      </c>
      <c r="F5" s="202" t="e">
        <f>'Каникулы в горах | FIT18'!F25</f>
        <v>#REF!</v>
      </c>
      <c r="G5" s="202" t="e">
        <f>'Каникулы в горах | FIT18'!G25</f>
        <v>#REF!</v>
      </c>
      <c r="H5" s="202" t="e">
        <f>'Каникулы в горах | FIT18'!H25</f>
        <v>#REF!</v>
      </c>
      <c r="I5" s="202" t="e">
        <f>'Каникулы в горах | FIT18'!I25</f>
        <v>#REF!</v>
      </c>
      <c r="J5" s="202" t="e">
        <f>'Каникулы в горах | FIT18'!J25</f>
        <v>#REF!</v>
      </c>
    </row>
    <row r="6" spans="1:10" s="44" customFormat="1" x14ac:dyDescent="0.2">
      <c r="A6" s="42" t="s">
        <v>83</v>
      </c>
      <c r="B6" s="87"/>
      <c r="C6" s="87"/>
      <c r="D6" s="87"/>
      <c r="E6" s="87"/>
      <c r="F6" s="87"/>
      <c r="G6" s="87"/>
      <c r="H6" s="87"/>
      <c r="I6" s="87"/>
      <c r="J6" s="87"/>
    </row>
    <row r="7" spans="1:10" s="50" customFormat="1" x14ac:dyDescent="0.2">
      <c r="A7" s="88">
        <v>1</v>
      </c>
      <c r="B7" s="94" t="e">
        <f>'Каникулы в горах | FIT18'!B27+25</f>
        <v>#REF!</v>
      </c>
      <c r="C7" s="94" t="e">
        <f>'Каникулы в горах | FIT18'!C27+25</f>
        <v>#REF!</v>
      </c>
      <c r="D7" s="94" t="e">
        <f>'Каникулы в горах | FIT18'!D27+25</f>
        <v>#REF!</v>
      </c>
      <c r="E7" s="94" t="e">
        <f>'Каникулы в горах | FIT18'!E27+25</f>
        <v>#REF!</v>
      </c>
      <c r="F7" s="94" t="e">
        <f>'Каникулы в горах | FIT18'!F27+25</f>
        <v>#REF!</v>
      </c>
      <c r="G7" s="94" t="e">
        <f>'Каникулы в горах | FIT18'!G27+25</f>
        <v>#REF!</v>
      </c>
      <c r="H7" s="94" t="e">
        <f>'Каникулы в горах | FIT18'!H27+25</f>
        <v>#REF!</v>
      </c>
      <c r="I7" s="94" t="e">
        <f>'Каникулы в горах | FIT18'!I27+25</f>
        <v>#REF!</v>
      </c>
      <c r="J7" s="94" t="e">
        <f>'Каникулы в горах | FIT18'!J27+25</f>
        <v>#REF!</v>
      </c>
    </row>
    <row r="8" spans="1:10" s="50" customFormat="1" x14ac:dyDescent="0.2">
      <c r="A8" s="88">
        <v>2</v>
      </c>
      <c r="B8" s="94" t="e">
        <f>'Каникулы в горах | FIT18'!B28+25</f>
        <v>#REF!</v>
      </c>
      <c r="C8" s="94" t="e">
        <f>'Каникулы в горах | FIT18'!C28+25</f>
        <v>#REF!</v>
      </c>
      <c r="D8" s="94" t="e">
        <f>'Каникулы в горах | FIT18'!D28+25</f>
        <v>#REF!</v>
      </c>
      <c r="E8" s="94" t="e">
        <f>'Каникулы в горах | FIT18'!E28+25</f>
        <v>#REF!</v>
      </c>
      <c r="F8" s="94" t="e">
        <f>'Каникулы в горах | FIT18'!F28+25</f>
        <v>#REF!</v>
      </c>
      <c r="G8" s="94" t="e">
        <f>'Каникулы в горах | FIT18'!G28+25</f>
        <v>#REF!</v>
      </c>
      <c r="H8" s="94" t="e">
        <f>'Каникулы в горах | FIT18'!H28+25</f>
        <v>#REF!</v>
      </c>
      <c r="I8" s="94" t="e">
        <f>'Каникулы в горах | FIT18'!I28+25</f>
        <v>#REF!</v>
      </c>
      <c r="J8" s="94" t="e">
        <f>'Каникулы в горах | FIT18'!J28+25</f>
        <v>#REF!</v>
      </c>
    </row>
    <row r="9" spans="1:10" s="50" customFormat="1" x14ac:dyDescent="0.2">
      <c r="A9" s="42" t="s">
        <v>234</v>
      </c>
      <c r="B9" s="94"/>
      <c r="C9" s="94"/>
      <c r="D9" s="94"/>
      <c r="E9" s="94"/>
      <c r="F9" s="94"/>
      <c r="G9" s="94"/>
      <c r="H9" s="94"/>
      <c r="I9" s="94"/>
      <c r="J9" s="94"/>
    </row>
    <row r="10" spans="1:10" s="50" customFormat="1" x14ac:dyDescent="0.2">
      <c r="A10" s="180">
        <v>1</v>
      </c>
      <c r="B10" s="94" t="e">
        <f>'Каникулы в горах | FIT18'!B30+25</f>
        <v>#REF!</v>
      </c>
      <c r="C10" s="94" t="e">
        <f>'Каникулы в горах | FIT18'!C30+25</f>
        <v>#REF!</v>
      </c>
      <c r="D10" s="94" t="e">
        <f>'Каникулы в горах | FIT18'!D30+25</f>
        <v>#REF!</v>
      </c>
      <c r="E10" s="94" t="e">
        <f>'Каникулы в горах | FIT18'!E30+25</f>
        <v>#REF!</v>
      </c>
      <c r="F10" s="94" t="e">
        <f>'Каникулы в горах | FIT18'!F30+25</f>
        <v>#REF!</v>
      </c>
      <c r="G10" s="94" t="e">
        <f>'Каникулы в горах | FIT18'!G30+25</f>
        <v>#REF!</v>
      </c>
      <c r="H10" s="94" t="e">
        <f>'Каникулы в горах | FIT18'!H30+25</f>
        <v>#REF!</v>
      </c>
      <c r="I10" s="94" t="e">
        <f>'Каникулы в горах | FIT18'!I30+25</f>
        <v>#REF!</v>
      </c>
      <c r="J10" s="94" t="e">
        <f>'Каникулы в горах | FIT18'!J30+25</f>
        <v>#REF!</v>
      </c>
    </row>
    <row r="11" spans="1:10" s="50" customFormat="1" x14ac:dyDescent="0.2">
      <c r="A11" s="180">
        <v>2</v>
      </c>
      <c r="B11" s="94" t="e">
        <f>'Каникулы в горах | FIT18'!B31+25</f>
        <v>#REF!</v>
      </c>
      <c r="C11" s="94" t="e">
        <f>'Каникулы в горах | FIT18'!C31+25</f>
        <v>#REF!</v>
      </c>
      <c r="D11" s="94" t="e">
        <f>'Каникулы в горах | FIT18'!D31+25</f>
        <v>#REF!</v>
      </c>
      <c r="E11" s="94" t="e">
        <f>'Каникулы в горах | FIT18'!E31+25</f>
        <v>#REF!</v>
      </c>
      <c r="F11" s="94" t="e">
        <f>'Каникулы в горах | FIT18'!F31+25</f>
        <v>#REF!</v>
      </c>
      <c r="G11" s="94" t="e">
        <f>'Каникулы в горах | FIT18'!G31+25</f>
        <v>#REF!</v>
      </c>
      <c r="H11" s="94" t="e">
        <f>'Каникулы в горах | FIT18'!H31+25</f>
        <v>#REF!</v>
      </c>
      <c r="I11" s="94" t="e">
        <f>'Каникулы в горах | FIT18'!I31+25</f>
        <v>#REF!</v>
      </c>
      <c r="J11" s="94" t="e">
        <f>'Каникулы в горах | FIT18'!J31+25</f>
        <v>#REF!</v>
      </c>
    </row>
    <row r="12" spans="1:10" s="50" customFormat="1" x14ac:dyDescent="0.2">
      <c r="A12" s="42" t="s">
        <v>84</v>
      </c>
      <c r="B12" s="94"/>
      <c r="C12" s="94"/>
      <c r="D12" s="94"/>
      <c r="E12" s="94"/>
      <c r="F12" s="94"/>
      <c r="G12" s="94"/>
      <c r="H12" s="94"/>
      <c r="I12" s="94"/>
      <c r="J12" s="94"/>
    </row>
    <row r="13" spans="1:10" s="50" customFormat="1" x14ac:dyDescent="0.2">
      <c r="A13" s="88">
        <f>A7</f>
        <v>1</v>
      </c>
      <c r="B13" s="94" t="e">
        <f>'Каникулы в горах | FIT18'!B33+25</f>
        <v>#REF!</v>
      </c>
      <c r="C13" s="94" t="e">
        <f>'Каникулы в горах | FIT18'!C33+25</f>
        <v>#REF!</v>
      </c>
      <c r="D13" s="94" t="e">
        <f>'Каникулы в горах | FIT18'!D33+25</f>
        <v>#REF!</v>
      </c>
      <c r="E13" s="94" t="e">
        <f>'Каникулы в горах | FIT18'!E33+25</f>
        <v>#REF!</v>
      </c>
      <c r="F13" s="94" t="e">
        <f>'Каникулы в горах | FIT18'!F33+25</f>
        <v>#REF!</v>
      </c>
      <c r="G13" s="94" t="e">
        <f>'Каникулы в горах | FIT18'!G33+25</f>
        <v>#REF!</v>
      </c>
      <c r="H13" s="94" t="e">
        <f>'Каникулы в горах | FIT18'!H33+25</f>
        <v>#REF!</v>
      </c>
      <c r="I13" s="94" t="e">
        <f>'Каникулы в горах | FIT18'!I33+25</f>
        <v>#REF!</v>
      </c>
      <c r="J13" s="94" t="e">
        <f>'Каникулы в горах | FIT18'!J33+25</f>
        <v>#REF!</v>
      </c>
    </row>
    <row r="14" spans="1:10" s="50" customFormat="1" x14ac:dyDescent="0.2">
      <c r="A14" s="88">
        <f>A8</f>
        <v>2</v>
      </c>
      <c r="B14" s="94" t="e">
        <f>'Каникулы в горах | FIT18'!B34+25</f>
        <v>#REF!</v>
      </c>
      <c r="C14" s="94" t="e">
        <f>'Каникулы в горах | FIT18'!C34+25</f>
        <v>#REF!</v>
      </c>
      <c r="D14" s="94" t="e">
        <f>'Каникулы в горах | FIT18'!D34+25</f>
        <v>#REF!</v>
      </c>
      <c r="E14" s="94" t="e">
        <f>'Каникулы в горах | FIT18'!E34+25</f>
        <v>#REF!</v>
      </c>
      <c r="F14" s="94" t="e">
        <f>'Каникулы в горах | FIT18'!F34+25</f>
        <v>#REF!</v>
      </c>
      <c r="G14" s="94" t="e">
        <f>'Каникулы в горах | FIT18'!G34+25</f>
        <v>#REF!</v>
      </c>
      <c r="H14" s="94" t="e">
        <f>'Каникулы в горах | FIT18'!H34+25</f>
        <v>#REF!</v>
      </c>
      <c r="I14" s="94" t="e">
        <f>'Каникулы в горах | FIT18'!I34+25</f>
        <v>#REF!</v>
      </c>
      <c r="J14" s="94" t="e">
        <f>'Каникулы в горах | FIT18'!J34+25</f>
        <v>#REF!</v>
      </c>
    </row>
    <row r="15" spans="1:10" s="50" customFormat="1" x14ac:dyDescent="0.2">
      <c r="A15" s="42" t="s">
        <v>85</v>
      </c>
      <c r="B15" s="94"/>
      <c r="C15" s="94"/>
      <c r="D15" s="94"/>
      <c r="E15" s="94"/>
      <c r="F15" s="94"/>
      <c r="G15" s="94"/>
      <c r="H15" s="94"/>
      <c r="I15" s="94"/>
      <c r="J15" s="94"/>
    </row>
    <row r="16" spans="1:10" s="50" customFormat="1" x14ac:dyDescent="0.2">
      <c r="A16" s="88">
        <f>A7</f>
        <v>1</v>
      </c>
      <c r="B16" s="94" t="e">
        <f>'Каникулы в горах | FIT18'!B36+25</f>
        <v>#REF!</v>
      </c>
      <c r="C16" s="94" t="e">
        <f>'Каникулы в горах | FIT18'!C36+25</f>
        <v>#REF!</v>
      </c>
      <c r="D16" s="94" t="e">
        <f>'Каникулы в горах | FIT18'!D36+25</f>
        <v>#REF!</v>
      </c>
      <c r="E16" s="94" t="e">
        <f>'Каникулы в горах | FIT18'!E36+25</f>
        <v>#REF!</v>
      </c>
      <c r="F16" s="94" t="e">
        <f>'Каникулы в горах | FIT18'!F36+25</f>
        <v>#REF!</v>
      </c>
      <c r="G16" s="94" t="e">
        <f>'Каникулы в горах | FIT18'!G36+25</f>
        <v>#REF!</v>
      </c>
      <c r="H16" s="94" t="e">
        <f>'Каникулы в горах | FIT18'!H36+25</f>
        <v>#REF!</v>
      </c>
      <c r="I16" s="94" t="e">
        <f>'Каникулы в горах | FIT18'!I36+25</f>
        <v>#REF!</v>
      </c>
      <c r="J16" s="94" t="e">
        <f>'Каникулы в горах | FIT18'!J36+25</f>
        <v>#REF!</v>
      </c>
    </row>
    <row r="17" spans="1:10" s="50" customFormat="1" x14ac:dyDescent="0.2">
      <c r="A17" s="88">
        <f>A8</f>
        <v>2</v>
      </c>
      <c r="B17" s="94" t="e">
        <f>'Каникулы в горах | FIT18'!B37+25</f>
        <v>#REF!</v>
      </c>
      <c r="C17" s="94" t="e">
        <f>'Каникулы в горах | FIT18'!C37+25</f>
        <v>#REF!</v>
      </c>
      <c r="D17" s="94" t="e">
        <f>'Каникулы в горах | FIT18'!D37+25</f>
        <v>#REF!</v>
      </c>
      <c r="E17" s="94" t="e">
        <f>'Каникулы в горах | FIT18'!E37+25</f>
        <v>#REF!</v>
      </c>
      <c r="F17" s="94" t="e">
        <f>'Каникулы в горах | FIT18'!F37+25</f>
        <v>#REF!</v>
      </c>
      <c r="G17" s="94" t="e">
        <f>'Каникулы в горах | FIT18'!G37+25</f>
        <v>#REF!</v>
      </c>
      <c r="H17" s="94" t="e">
        <f>'Каникулы в горах | FIT18'!H37+25</f>
        <v>#REF!</v>
      </c>
      <c r="I17" s="94" t="e">
        <f>'Каникулы в горах | FIT18'!I37+25</f>
        <v>#REF!</v>
      </c>
      <c r="J17" s="94" t="e">
        <f>'Каникулы в горах | FIT18'!J37+25</f>
        <v>#REF!</v>
      </c>
    </row>
    <row r="18" spans="1:10" s="50" customFormat="1" x14ac:dyDescent="0.2">
      <c r="A18" s="42" t="s">
        <v>86</v>
      </c>
      <c r="B18" s="94"/>
      <c r="C18" s="94"/>
      <c r="D18" s="94"/>
      <c r="E18" s="94"/>
      <c r="F18" s="94"/>
      <c r="G18" s="94"/>
      <c r="H18" s="94"/>
      <c r="I18" s="94"/>
      <c r="J18" s="94"/>
    </row>
    <row r="19" spans="1:10" s="50" customFormat="1" x14ac:dyDescent="0.2">
      <c r="A19" s="88">
        <f>A7</f>
        <v>1</v>
      </c>
      <c r="B19" s="94" t="e">
        <f>'Каникулы в горах | FIT18'!B39+25</f>
        <v>#REF!</v>
      </c>
      <c r="C19" s="94" t="e">
        <f>'Каникулы в горах | FIT18'!C39+25</f>
        <v>#REF!</v>
      </c>
      <c r="D19" s="94" t="e">
        <f>'Каникулы в горах | FIT18'!D39+25</f>
        <v>#REF!</v>
      </c>
      <c r="E19" s="94" t="e">
        <f>'Каникулы в горах | FIT18'!E39+25</f>
        <v>#REF!</v>
      </c>
      <c r="F19" s="94" t="e">
        <f>'Каникулы в горах | FIT18'!F39+25</f>
        <v>#REF!</v>
      </c>
      <c r="G19" s="94" t="e">
        <f>'Каникулы в горах | FIT18'!G39+25</f>
        <v>#REF!</v>
      </c>
      <c r="H19" s="94" t="e">
        <f>'Каникулы в горах | FIT18'!H39+25</f>
        <v>#REF!</v>
      </c>
      <c r="I19" s="94" t="e">
        <f>'Каникулы в горах | FIT18'!I39+25</f>
        <v>#REF!</v>
      </c>
      <c r="J19" s="94" t="e">
        <f>'Каникулы в горах | FIT18'!J39+25</f>
        <v>#REF!</v>
      </c>
    </row>
    <row r="20" spans="1:10" s="50" customFormat="1" x14ac:dyDescent="0.2">
      <c r="A20" s="88">
        <f>A8</f>
        <v>2</v>
      </c>
      <c r="B20" s="94" t="e">
        <f>'Каникулы в горах | FIT18'!B40+25</f>
        <v>#REF!</v>
      </c>
      <c r="C20" s="94" t="e">
        <f>'Каникулы в горах | FIT18'!C40+25</f>
        <v>#REF!</v>
      </c>
      <c r="D20" s="94" t="e">
        <f>'Каникулы в горах | FIT18'!D40+25</f>
        <v>#REF!</v>
      </c>
      <c r="E20" s="94" t="e">
        <f>'Каникулы в горах | FIT18'!E40+25</f>
        <v>#REF!</v>
      </c>
      <c r="F20" s="94" t="e">
        <f>'Каникулы в горах | FIT18'!F40+25</f>
        <v>#REF!</v>
      </c>
      <c r="G20" s="94" t="e">
        <f>'Каникулы в горах | FIT18'!G40+25</f>
        <v>#REF!</v>
      </c>
      <c r="H20" s="94" t="e">
        <f>'Каникулы в горах | FIT18'!H40+25</f>
        <v>#REF!</v>
      </c>
      <c r="I20" s="94" t="e">
        <f>'Каникулы в горах | FIT18'!I40+25</f>
        <v>#REF!</v>
      </c>
      <c r="J20" s="94" t="e">
        <f>'Каникулы в горах | FIT18'!J40+25</f>
        <v>#REF!</v>
      </c>
    </row>
    <row r="21" spans="1:10" s="50" customFormat="1" x14ac:dyDescent="0.2">
      <c r="A21" s="42" t="s">
        <v>87</v>
      </c>
      <c r="B21" s="94"/>
      <c r="C21" s="94"/>
      <c r="D21" s="94"/>
      <c r="E21" s="94"/>
      <c r="F21" s="94"/>
      <c r="G21" s="94"/>
      <c r="H21" s="94"/>
      <c r="I21" s="94"/>
      <c r="J21" s="94"/>
    </row>
    <row r="22" spans="1:10" s="50" customFormat="1" x14ac:dyDescent="0.2">
      <c r="A22" s="88" t="s">
        <v>88</v>
      </c>
      <c r="B22" s="94" t="e">
        <f>'Каникулы в горах | FIT18'!B42+25</f>
        <v>#REF!</v>
      </c>
      <c r="C22" s="94" t="e">
        <f>'Каникулы в горах | FIT18'!C42+25</f>
        <v>#REF!</v>
      </c>
      <c r="D22" s="94" t="e">
        <f>'Каникулы в горах | FIT18'!D42+25</f>
        <v>#REF!</v>
      </c>
      <c r="E22" s="94" t="e">
        <f>'Каникулы в горах | FIT18'!E42+25</f>
        <v>#REF!</v>
      </c>
      <c r="F22" s="94" t="e">
        <f>'Каникулы в горах | FIT18'!F42+25</f>
        <v>#REF!</v>
      </c>
      <c r="G22" s="94" t="e">
        <f>'Каникулы в горах | FIT18'!G42+25</f>
        <v>#REF!</v>
      </c>
      <c r="H22" s="94" t="e">
        <f>'Каникулы в горах | FIT18'!H42+25</f>
        <v>#REF!</v>
      </c>
      <c r="I22" s="94" t="e">
        <f>'Каникулы в горах | FIT18'!I42+25</f>
        <v>#REF!</v>
      </c>
      <c r="J22" s="94" t="e">
        <f>'Каникулы в горах | FIT18'!J42+25</f>
        <v>#REF!</v>
      </c>
    </row>
    <row r="23" spans="1:10" s="50" customFormat="1" ht="120" x14ac:dyDescent="0.2">
      <c r="A23" s="156" t="s">
        <v>239</v>
      </c>
    </row>
    <row r="24" spans="1:10" s="50" customFormat="1" x14ac:dyDescent="0.2">
      <c r="A24" s="169" t="s">
        <v>71</v>
      </c>
    </row>
    <row r="25" spans="1:10" s="50" customFormat="1" x14ac:dyDescent="0.2">
      <c r="A25" s="144" t="s">
        <v>71</v>
      </c>
    </row>
    <row r="26" spans="1:10" x14ac:dyDescent="0.2">
      <c r="A26" s="57" t="s">
        <v>283</v>
      </c>
    </row>
    <row r="27" spans="1:10" ht="9" customHeight="1" x14ac:dyDescent="0.2">
      <c r="A27" s="57" t="s">
        <v>284</v>
      </c>
    </row>
    <row r="28" spans="1:10" ht="10.7" customHeight="1" x14ac:dyDescent="0.2">
      <c r="A28" s="144" t="s">
        <v>66</v>
      </c>
    </row>
    <row r="29" spans="1:10" ht="13.35" customHeight="1" x14ac:dyDescent="0.2">
      <c r="A29" s="207" t="s">
        <v>78</v>
      </c>
    </row>
    <row r="30" spans="1:10" ht="13.35" customHeight="1" x14ac:dyDescent="0.2">
      <c r="A30" s="208" t="s">
        <v>67</v>
      </c>
    </row>
    <row r="31" spans="1:10" ht="12.6" customHeight="1" x14ac:dyDescent="0.2">
      <c r="A31" s="208" t="s">
        <v>68</v>
      </c>
    </row>
    <row r="32" spans="1:10" ht="13.35" customHeight="1" x14ac:dyDescent="0.2">
      <c r="A32" s="209" t="s">
        <v>69</v>
      </c>
    </row>
    <row r="33" spans="1:1" ht="11.45" customHeight="1" x14ac:dyDescent="0.2">
      <c r="A33" s="210" t="s">
        <v>162</v>
      </c>
    </row>
    <row r="34" spans="1:1" ht="24" x14ac:dyDescent="0.2">
      <c r="A34" s="211" t="s">
        <v>116</v>
      </c>
    </row>
    <row r="35" spans="1:1" ht="24" x14ac:dyDescent="0.2">
      <c r="A35" s="54" t="s">
        <v>282</v>
      </c>
    </row>
    <row r="36" spans="1:1" x14ac:dyDescent="0.2">
      <c r="A36" s="59"/>
    </row>
    <row r="37" spans="1:1" ht="25.5" x14ac:dyDescent="0.2">
      <c r="A37" s="157" t="s">
        <v>285</v>
      </c>
    </row>
    <row r="38" spans="1:1" ht="45" x14ac:dyDescent="0.2">
      <c r="A38" s="201" t="s">
        <v>226</v>
      </c>
    </row>
    <row r="39" spans="1:1" ht="22.5" x14ac:dyDescent="0.2">
      <c r="A39" s="201" t="s">
        <v>277</v>
      </c>
    </row>
    <row r="40" spans="1:1" ht="22.5" x14ac:dyDescent="0.2">
      <c r="A40" s="201" t="s">
        <v>278</v>
      </c>
    </row>
    <row r="41" spans="1:1" ht="33.75" x14ac:dyDescent="0.2">
      <c r="A41" s="201" t="s">
        <v>279</v>
      </c>
    </row>
    <row r="42" spans="1:1" ht="22.5" x14ac:dyDescent="0.2">
      <c r="A42" s="201" t="s">
        <v>280</v>
      </c>
    </row>
    <row r="43" spans="1:1" ht="22.5" x14ac:dyDescent="0.2">
      <c r="A43" s="201" t="s">
        <v>281</v>
      </c>
    </row>
    <row r="44" spans="1:1" ht="56.25" x14ac:dyDescent="0.2">
      <c r="A44" s="212" t="s">
        <v>286</v>
      </c>
    </row>
    <row r="45" spans="1:1" ht="78.75" x14ac:dyDescent="0.2">
      <c r="A45" s="212" t="s">
        <v>287</v>
      </c>
    </row>
    <row r="46" spans="1:1" ht="21" x14ac:dyDescent="0.2">
      <c r="A46" s="140" t="s">
        <v>95</v>
      </c>
    </row>
    <row r="47" spans="1:1" ht="42.75" x14ac:dyDescent="0.2">
      <c r="A47" s="108" t="s">
        <v>96</v>
      </c>
    </row>
    <row r="48" spans="1:1" ht="21" x14ac:dyDescent="0.2">
      <c r="A48" s="66" t="s">
        <v>97</v>
      </c>
    </row>
    <row r="49" spans="1:1" x14ac:dyDescent="0.2">
      <c r="A49" s="68"/>
    </row>
    <row r="50" spans="1:1" x14ac:dyDescent="0.2">
      <c r="A50" s="69" t="s">
        <v>70</v>
      </c>
    </row>
    <row r="51" spans="1:1" ht="24" x14ac:dyDescent="0.2">
      <c r="A51" s="70" t="s">
        <v>76</v>
      </c>
    </row>
    <row r="52" spans="1:1" ht="24" x14ac:dyDescent="0.2">
      <c r="A52" s="70" t="s">
        <v>77</v>
      </c>
    </row>
    <row r="53" spans="1:1" x14ac:dyDescent="0.2">
      <c r="A53" s="68"/>
    </row>
  </sheetData>
  <mergeCells count="1">
    <mergeCell ref="A1:A2"/>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sheetPr>
  <dimension ref="A1:B58"/>
  <sheetViews>
    <sheetView zoomScale="90" zoomScaleNormal="90" workbookViewId="0">
      <pane xSplit="1" topLeftCell="B1" activePane="topRight" state="frozen"/>
      <selection pane="topRight" activeCell="B1" sqref="B1:M1048576"/>
    </sheetView>
  </sheetViews>
  <sheetFormatPr defaultColWidth="9" defaultRowHeight="12" x14ac:dyDescent="0.2"/>
  <cols>
    <col min="1" max="1" width="84.5703125" style="48" customWidth="1"/>
    <col min="2" max="16384" width="9" style="48"/>
  </cols>
  <sheetData>
    <row r="1" spans="1:2" s="51" customFormat="1" ht="12" customHeight="1" x14ac:dyDescent="0.2">
      <c r="A1" s="228" t="s">
        <v>82</v>
      </c>
    </row>
    <row r="2" spans="1:2" s="51" customFormat="1" ht="12" customHeight="1" x14ac:dyDescent="0.2">
      <c r="A2" s="228"/>
    </row>
    <row r="3" spans="1:2" s="51" customFormat="1" ht="11.1" customHeight="1" x14ac:dyDescent="0.2">
      <c r="A3" s="97" t="s">
        <v>260</v>
      </c>
    </row>
    <row r="4" spans="1:2" s="52" customFormat="1" ht="32.1" customHeight="1" x14ac:dyDescent="0.2">
      <c r="A4" s="98" t="s">
        <v>64</v>
      </c>
      <c r="B4" s="187" t="e">
        <f>'4=3(2025)| COMMISSION'!B4</f>
        <v>#REF!</v>
      </c>
    </row>
    <row r="5" spans="1:2" s="53" customFormat="1" ht="21.95" customHeight="1" x14ac:dyDescent="0.2">
      <c r="A5" s="98"/>
      <c r="B5" s="187" t="e">
        <f>'4=3(2025)| COMMISSION'!B5</f>
        <v>#REF!</v>
      </c>
    </row>
    <row r="6" spans="1:2" s="53" customFormat="1" x14ac:dyDescent="0.2">
      <c r="A6" s="42" t="s">
        <v>83</v>
      </c>
    </row>
    <row r="7" spans="1:2" s="53" customFormat="1" x14ac:dyDescent="0.2">
      <c r="A7" s="88">
        <v>1</v>
      </c>
      <c r="B7" s="8" t="e">
        <f>'4=3(2025)| COMMISSION'!B7</f>
        <v>#REF!</v>
      </c>
    </row>
    <row r="8" spans="1:2" s="53" customFormat="1" x14ac:dyDescent="0.2">
      <c r="A8" s="88">
        <v>2</v>
      </c>
      <c r="B8" s="8" t="e">
        <f>'4=3(2025)| COMMISSION'!B8</f>
        <v>#REF!</v>
      </c>
    </row>
    <row r="9" spans="1:2" s="53" customFormat="1" x14ac:dyDescent="0.2">
      <c r="A9" s="42" t="s">
        <v>234</v>
      </c>
    </row>
    <row r="10" spans="1:2" s="53" customFormat="1" x14ac:dyDescent="0.2">
      <c r="A10" s="180">
        <v>1</v>
      </c>
      <c r="B10" s="8" t="e">
        <f>'4=3(2025)| COMMISSION'!B10</f>
        <v>#REF!</v>
      </c>
    </row>
    <row r="11" spans="1:2" s="53" customFormat="1" x14ac:dyDescent="0.2">
      <c r="A11" s="180">
        <v>2</v>
      </c>
      <c r="B11" s="8" t="e">
        <f>'4=3(2025)| COMMISSION'!B11</f>
        <v>#REF!</v>
      </c>
    </row>
    <row r="12" spans="1:2" s="53" customFormat="1" x14ac:dyDescent="0.2">
      <c r="A12" s="42" t="s">
        <v>84</v>
      </c>
    </row>
    <row r="13" spans="1:2" s="53" customFormat="1" x14ac:dyDescent="0.2">
      <c r="A13" s="88">
        <f>A7</f>
        <v>1</v>
      </c>
      <c r="B13" s="8" t="e">
        <f>'4=3(2025)| COMMISSION'!B13</f>
        <v>#REF!</v>
      </c>
    </row>
    <row r="14" spans="1:2" s="53" customFormat="1" x14ac:dyDescent="0.2">
      <c r="A14" s="88">
        <f>A8</f>
        <v>2</v>
      </c>
      <c r="B14" s="8" t="e">
        <f>'4=3(2025)| COMMISSION'!B14</f>
        <v>#REF!</v>
      </c>
    </row>
    <row r="15" spans="1:2" s="53" customFormat="1" x14ac:dyDescent="0.2">
      <c r="A15" s="42" t="s">
        <v>85</v>
      </c>
    </row>
    <row r="16" spans="1:2" s="53" customFormat="1" x14ac:dyDescent="0.2">
      <c r="A16" s="88">
        <f>A7</f>
        <v>1</v>
      </c>
      <c r="B16" s="8" t="e">
        <f>'4=3(2025)| COMMISSION'!B16</f>
        <v>#REF!</v>
      </c>
    </row>
    <row r="17" spans="1:2" s="53" customFormat="1" x14ac:dyDescent="0.2">
      <c r="A17" s="88">
        <f>A8</f>
        <v>2</v>
      </c>
      <c r="B17" s="8" t="e">
        <f>'4=3(2025)| COMMISSION'!B17</f>
        <v>#REF!</v>
      </c>
    </row>
    <row r="18" spans="1:2" s="53" customFormat="1" x14ac:dyDescent="0.2">
      <c r="A18" s="42" t="s">
        <v>86</v>
      </c>
    </row>
    <row r="19" spans="1:2" s="53" customFormat="1" x14ac:dyDescent="0.2">
      <c r="A19" s="88">
        <f>A7</f>
        <v>1</v>
      </c>
      <c r="B19" s="8" t="e">
        <f>'4=3(2025)| COMMISSION'!B19</f>
        <v>#REF!</v>
      </c>
    </row>
    <row r="20" spans="1:2" s="53" customFormat="1" x14ac:dyDescent="0.2">
      <c r="A20" s="88">
        <f>A8</f>
        <v>2</v>
      </c>
      <c r="B20" s="8" t="e">
        <f>'4=3(2025)| COMMISSION'!B20</f>
        <v>#REF!</v>
      </c>
    </row>
    <row r="21" spans="1:2" s="53" customFormat="1" x14ac:dyDescent="0.2">
      <c r="A21" s="42" t="s">
        <v>87</v>
      </c>
    </row>
    <row r="22" spans="1:2" s="53" customFormat="1" x14ac:dyDescent="0.2">
      <c r="A22" s="88" t="s">
        <v>88</v>
      </c>
      <c r="B22" s="8" t="e">
        <f>'4=3(2025)| COMMISSION'!B22</f>
        <v>#REF!</v>
      </c>
    </row>
    <row r="23" spans="1:2" s="53" customFormat="1" x14ac:dyDescent="0.2">
      <c r="A23" s="89"/>
    </row>
    <row r="24" spans="1:2" ht="18" customHeight="1" x14ac:dyDescent="0.2">
      <c r="A24" s="111" t="s">
        <v>100</v>
      </c>
      <c r="B24" s="187" t="e">
        <f t="shared" ref="B24" si="0">B4</f>
        <v>#REF!</v>
      </c>
    </row>
    <row r="25" spans="1:2" ht="20.25" customHeight="1" x14ac:dyDescent="0.2">
      <c r="A25" s="90" t="s">
        <v>64</v>
      </c>
      <c r="B25" s="187" t="e">
        <f t="shared" ref="B25" si="1">B5</f>
        <v>#REF!</v>
      </c>
    </row>
    <row r="26" spans="1:2" s="44" customFormat="1" x14ac:dyDescent="0.2">
      <c r="A26" s="42" t="s">
        <v>83</v>
      </c>
    </row>
    <row r="27" spans="1:2" s="50" customFormat="1" x14ac:dyDescent="0.2">
      <c r="A27" s="88">
        <v>1</v>
      </c>
      <c r="B27" s="192" t="e">
        <f t="shared" ref="B27" si="2">ROUNDUP(B7*0.9,)</f>
        <v>#REF!</v>
      </c>
    </row>
    <row r="28" spans="1:2" s="50" customFormat="1" x14ac:dyDescent="0.2">
      <c r="A28" s="88">
        <v>2</v>
      </c>
      <c r="B28" s="192" t="e">
        <f t="shared" ref="B28" si="3">ROUNDUP(B8*0.9,)</f>
        <v>#REF!</v>
      </c>
    </row>
    <row r="29" spans="1:2" s="50" customFormat="1" x14ac:dyDescent="0.2">
      <c r="A29" s="42" t="s">
        <v>234</v>
      </c>
      <c r="B29" s="192"/>
    </row>
    <row r="30" spans="1:2" s="50" customFormat="1" x14ac:dyDescent="0.2">
      <c r="A30" s="180">
        <v>1</v>
      </c>
      <c r="B30" s="192" t="e">
        <f t="shared" ref="B30" si="4">ROUNDUP(B10*0.9,)</f>
        <v>#REF!</v>
      </c>
    </row>
    <row r="31" spans="1:2" s="50" customFormat="1" x14ac:dyDescent="0.2">
      <c r="A31" s="180">
        <v>2</v>
      </c>
      <c r="B31" s="192" t="e">
        <f t="shared" ref="B31" si="5">ROUNDUP(B11*0.9,)</f>
        <v>#REF!</v>
      </c>
    </row>
    <row r="32" spans="1:2" s="50" customFormat="1" x14ac:dyDescent="0.2">
      <c r="A32" s="42" t="s">
        <v>84</v>
      </c>
      <c r="B32" s="192"/>
    </row>
    <row r="33" spans="1:2" s="50" customFormat="1" x14ac:dyDescent="0.2">
      <c r="A33" s="88">
        <f>A27</f>
        <v>1</v>
      </c>
      <c r="B33" s="192" t="e">
        <f t="shared" ref="B33" si="6">ROUNDUP(B13*0.9,)</f>
        <v>#REF!</v>
      </c>
    </row>
    <row r="34" spans="1:2" s="50" customFormat="1" x14ac:dyDescent="0.2">
      <c r="A34" s="88">
        <f>A28</f>
        <v>2</v>
      </c>
      <c r="B34" s="192" t="e">
        <f t="shared" ref="B34" si="7">ROUNDUP(B14*0.9,)</f>
        <v>#REF!</v>
      </c>
    </row>
    <row r="35" spans="1:2" s="50" customFormat="1" x14ac:dyDescent="0.2">
      <c r="A35" s="42" t="s">
        <v>85</v>
      </c>
      <c r="B35" s="192"/>
    </row>
    <row r="36" spans="1:2" s="50" customFormat="1" x14ac:dyDescent="0.2">
      <c r="A36" s="88">
        <f>A27</f>
        <v>1</v>
      </c>
      <c r="B36" s="192" t="e">
        <f t="shared" ref="B36" si="8">ROUNDUP(B16*0.9,)</f>
        <v>#REF!</v>
      </c>
    </row>
    <row r="37" spans="1:2" s="50" customFormat="1" x14ac:dyDescent="0.2">
      <c r="A37" s="88">
        <f>A28</f>
        <v>2</v>
      </c>
      <c r="B37" s="192" t="e">
        <f t="shared" ref="B37" si="9">ROUNDUP(B17*0.9,)</f>
        <v>#REF!</v>
      </c>
    </row>
    <row r="38" spans="1:2" s="50" customFormat="1" x14ac:dyDescent="0.2">
      <c r="A38" s="42" t="s">
        <v>86</v>
      </c>
      <c r="B38" s="192"/>
    </row>
    <row r="39" spans="1:2" s="50" customFormat="1" x14ac:dyDescent="0.2">
      <c r="A39" s="88">
        <f>A27</f>
        <v>1</v>
      </c>
      <c r="B39" s="192" t="e">
        <f t="shared" ref="B39" si="10">ROUNDUP(B19*0.9,)</f>
        <v>#REF!</v>
      </c>
    </row>
    <row r="40" spans="1:2" s="50" customFormat="1" x14ac:dyDescent="0.2">
      <c r="A40" s="88">
        <f>A28</f>
        <v>2</v>
      </c>
      <c r="B40" s="192" t="e">
        <f t="shared" ref="B40" si="11">ROUNDUP(B20*0.9,)</f>
        <v>#REF!</v>
      </c>
    </row>
    <row r="41" spans="1:2" s="50" customFormat="1" x14ac:dyDescent="0.2">
      <c r="A41" s="42" t="s">
        <v>87</v>
      </c>
      <c r="B41" s="192"/>
    </row>
    <row r="42" spans="1:2" s="50" customFormat="1" x14ac:dyDescent="0.2">
      <c r="A42" s="88" t="s">
        <v>88</v>
      </c>
      <c r="B42" s="8" t="e">
        <f t="shared" ref="B42" si="12">ROUNDUP(B22*0.9,)</f>
        <v>#REF!</v>
      </c>
    </row>
    <row r="43" spans="1:2" s="50" customFormat="1" x14ac:dyDescent="0.2">
      <c r="A43" s="100"/>
    </row>
    <row r="44" spans="1:2" s="50" customFormat="1" ht="12.75" thickBot="1" x14ac:dyDescent="0.25">
      <c r="A44" s="100"/>
    </row>
    <row r="45" spans="1:2" s="50" customFormat="1" ht="12.75" thickBot="1" x14ac:dyDescent="0.25">
      <c r="A45" s="104" t="s">
        <v>66</v>
      </c>
    </row>
    <row r="46" spans="1:2" x14ac:dyDescent="0.2">
      <c r="A46" s="63" t="s">
        <v>78</v>
      </c>
    </row>
    <row r="47" spans="1:2" ht="9" hidden="1" customHeight="1" x14ac:dyDescent="0.2">
      <c r="A47" s="43" t="s">
        <v>67</v>
      </c>
    </row>
    <row r="48" spans="1:2" ht="10.7" customHeight="1" x14ac:dyDescent="0.2">
      <c r="A48" s="43" t="s">
        <v>89</v>
      </c>
    </row>
    <row r="49" spans="1:1" x14ac:dyDescent="0.2">
      <c r="A49" s="43" t="s">
        <v>68</v>
      </c>
    </row>
    <row r="50" spans="1:1" ht="13.35" customHeight="1" x14ac:dyDescent="0.2">
      <c r="A50" s="43" t="s">
        <v>69</v>
      </c>
    </row>
    <row r="51" spans="1:1" ht="13.35" customHeight="1" x14ac:dyDescent="0.2">
      <c r="A51" s="159" t="s">
        <v>162</v>
      </c>
    </row>
    <row r="52" spans="1:1" ht="12.6" customHeight="1" thickBot="1" x14ac:dyDescent="0.25">
      <c r="A52" s="3"/>
    </row>
    <row r="53" spans="1:1" ht="11.45" customHeight="1" thickBot="1" x14ac:dyDescent="0.25">
      <c r="A53" s="107" t="s">
        <v>139</v>
      </c>
    </row>
    <row r="54" spans="1:1" ht="12.75" thickBot="1" x14ac:dyDescent="0.25">
      <c r="A54" s="216" t="str">
        <f>'4=3(2025)| COMMISSION'!A34</f>
        <v>Период бронирования: 17.10.2025 - 03.12.2025 /  Period of sales: 17.10.2025 - 03.12.2025</v>
      </c>
    </row>
    <row r="55" spans="1:1" ht="12.75" thickBot="1" x14ac:dyDescent="0.25">
      <c r="A55" s="217" t="str">
        <f>'4=3(2025)| COMMISSION'!A35</f>
        <v>Период проживания: 03.11.2025 - 03.12.2025 /  Period of sales: 03.11.2025 - 03.12.2025</v>
      </c>
    </row>
    <row r="56" spans="1:1" ht="12.75" thickBot="1" x14ac:dyDescent="0.25">
      <c r="A56" s="107" t="s">
        <v>171</v>
      </c>
    </row>
    <row r="57" spans="1:1" x14ac:dyDescent="0.2">
      <c r="A57" s="158" t="s">
        <v>172</v>
      </c>
    </row>
    <row r="58" spans="1:1" x14ac:dyDescent="0.2">
      <c r="A58" s="158" t="s">
        <v>173</v>
      </c>
    </row>
  </sheetData>
  <mergeCells count="1">
    <mergeCell ref="A1:A2"/>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sheetPr>
  <dimension ref="A1:B58"/>
  <sheetViews>
    <sheetView zoomScale="90" zoomScaleNormal="90" workbookViewId="0">
      <pane xSplit="1" topLeftCell="B1" activePane="topRight" state="frozen"/>
      <selection pane="topRight" activeCell="B1" sqref="B1:M1048576"/>
    </sheetView>
  </sheetViews>
  <sheetFormatPr defaultColWidth="9" defaultRowHeight="12" x14ac:dyDescent="0.2"/>
  <cols>
    <col min="1" max="1" width="84.5703125" style="48" customWidth="1"/>
    <col min="2" max="16384" width="9" style="48"/>
  </cols>
  <sheetData>
    <row r="1" spans="1:2" s="51" customFormat="1" ht="12" customHeight="1" x14ac:dyDescent="0.2">
      <c r="A1" s="228" t="s">
        <v>82</v>
      </c>
    </row>
    <row r="2" spans="1:2" s="51" customFormat="1" ht="12" customHeight="1" x14ac:dyDescent="0.2">
      <c r="A2" s="228"/>
    </row>
    <row r="3" spans="1:2" s="51" customFormat="1" ht="11.1" customHeight="1" x14ac:dyDescent="0.2">
      <c r="A3" s="97" t="s">
        <v>260</v>
      </c>
    </row>
    <row r="4" spans="1:2" s="52" customFormat="1" ht="32.1" customHeight="1" x14ac:dyDescent="0.2">
      <c r="A4" s="98" t="s">
        <v>64</v>
      </c>
      <c r="B4" s="187" t="e">
        <f>'4=3(2025)| COMMISSION'!B4</f>
        <v>#REF!</v>
      </c>
    </row>
    <row r="5" spans="1:2" s="53" customFormat="1" ht="21.95" customHeight="1" x14ac:dyDescent="0.2">
      <c r="A5" s="98"/>
      <c r="B5" s="187" t="e">
        <f>'4=3(2025)| COMMISSION'!B5</f>
        <v>#REF!</v>
      </c>
    </row>
    <row r="6" spans="1:2" s="53" customFormat="1" x14ac:dyDescent="0.2">
      <c r="A6" s="42" t="s">
        <v>83</v>
      </c>
      <c r="B6" s="189"/>
    </row>
    <row r="7" spans="1:2" s="53" customFormat="1" x14ac:dyDescent="0.2">
      <c r="A7" s="88">
        <v>1</v>
      </c>
      <c r="B7" s="8" t="e">
        <f>'4=3(2025)| COMMISSION'!B7</f>
        <v>#REF!</v>
      </c>
    </row>
    <row r="8" spans="1:2" s="53" customFormat="1" x14ac:dyDescent="0.2">
      <c r="A8" s="88">
        <v>2</v>
      </c>
      <c r="B8" s="8" t="e">
        <f>'4=3(2025)| COMMISSION'!B8</f>
        <v>#REF!</v>
      </c>
    </row>
    <row r="9" spans="1:2" s="53" customFormat="1" x14ac:dyDescent="0.2">
      <c r="A9" s="42" t="s">
        <v>234</v>
      </c>
      <c r="B9" s="8"/>
    </row>
    <row r="10" spans="1:2" s="53" customFormat="1" x14ac:dyDescent="0.2">
      <c r="A10" s="180">
        <v>1</v>
      </c>
      <c r="B10" s="8" t="e">
        <f>'4=3(2025)| COMMISSION'!B10</f>
        <v>#REF!</v>
      </c>
    </row>
    <row r="11" spans="1:2" s="53" customFormat="1" x14ac:dyDescent="0.2">
      <c r="A11" s="180">
        <v>2</v>
      </c>
      <c r="B11" s="8" t="e">
        <f>'4=3(2025)| COMMISSION'!B11</f>
        <v>#REF!</v>
      </c>
    </row>
    <row r="12" spans="1:2" s="53" customFormat="1" x14ac:dyDescent="0.2">
      <c r="A12" s="42" t="s">
        <v>84</v>
      </c>
      <c r="B12" s="8"/>
    </row>
    <row r="13" spans="1:2" s="53" customFormat="1" x14ac:dyDescent="0.2">
      <c r="A13" s="88">
        <f>A7</f>
        <v>1</v>
      </c>
      <c r="B13" s="8" t="e">
        <f>'4=3(2025)| COMMISSION'!B13</f>
        <v>#REF!</v>
      </c>
    </row>
    <row r="14" spans="1:2" s="53" customFormat="1" x14ac:dyDescent="0.2">
      <c r="A14" s="88">
        <f>A8</f>
        <v>2</v>
      </c>
      <c r="B14" s="8" t="e">
        <f>'4=3(2025)| COMMISSION'!B14</f>
        <v>#REF!</v>
      </c>
    </row>
    <row r="15" spans="1:2" s="53" customFormat="1" x14ac:dyDescent="0.2">
      <c r="A15" s="42" t="s">
        <v>85</v>
      </c>
      <c r="B15" s="8"/>
    </row>
    <row r="16" spans="1:2" s="53" customFormat="1" x14ac:dyDescent="0.2">
      <c r="A16" s="88">
        <f>A7</f>
        <v>1</v>
      </c>
      <c r="B16" s="8" t="e">
        <f>'4=3(2025)| COMMISSION'!B16</f>
        <v>#REF!</v>
      </c>
    </row>
    <row r="17" spans="1:2" s="53" customFormat="1" x14ac:dyDescent="0.2">
      <c r="A17" s="88">
        <f>A8</f>
        <v>2</v>
      </c>
      <c r="B17" s="8" t="e">
        <f>'4=3(2025)| COMMISSION'!B17</f>
        <v>#REF!</v>
      </c>
    </row>
    <row r="18" spans="1:2" s="53" customFormat="1" x14ac:dyDescent="0.2">
      <c r="A18" s="42" t="s">
        <v>86</v>
      </c>
      <c r="B18" s="8"/>
    </row>
    <row r="19" spans="1:2" s="53" customFormat="1" x14ac:dyDescent="0.2">
      <c r="A19" s="88">
        <f>A7</f>
        <v>1</v>
      </c>
      <c r="B19" s="8" t="e">
        <f>'4=3(2025)| COMMISSION'!B19</f>
        <v>#REF!</v>
      </c>
    </row>
    <row r="20" spans="1:2" s="53" customFormat="1" x14ac:dyDescent="0.2">
      <c r="A20" s="88">
        <f>A8</f>
        <v>2</v>
      </c>
      <c r="B20" s="8" t="e">
        <f>'4=3(2025)| COMMISSION'!B20</f>
        <v>#REF!</v>
      </c>
    </row>
    <row r="21" spans="1:2" s="53" customFormat="1" x14ac:dyDescent="0.2">
      <c r="A21" s="42" t="s">
        <v>87</v>
      </c>
      <c r="B21" s="8"/>
    </row>
    <row r="22" spans="1:2" s="53" customFormat="1" x14ac:dyDescent="0.2">
      <c r="A22" s="88" t="s">
        <v>88</v>
      </c>
      <c r="B22" s="8" t="e">
        <f>'4=3(2025)| COMMISSION'!B22</f>
        <v>#REF!</v>
      </c>
    </row>
    <row r="23" spans="1:2" s="53" customFormat="1" x14ac:dyDescent="0.2">
      <c r="A23" s="89"/>
    </row>
    <row r="24" spans="1:2" ht="18" customHeight="1" x14ac:dyDescent="0.2">
      <c r="A24" s="111" t="s">
        <v>100</v>
      </c>
      <c r="B24" s="187" t="e">
        <f t="shared" ref="B24" si="0">B4</f>
        <v>#REF!</v>
      </c>
    </row>
    <row r="25" spans="1:2" ht="20.25" customHeight="1" x14ac:dyDescent="0.2">
      <c r="A25" s="90" t="s">
        <v>64</v>
      </c>
      <c r="B25" s="187" t="e">
        <f t="shared" ref="B25" si="1">B5</f>
        <v>#REF!</v>
      </c>
    </row>
    <row r="26" spans="1:2" s="44" customFormat="1" x14ac:dyDescent="0.2">
      <c r="A26" s="42" t="s">
        <v>83</v>
      </c>
      <c r="B26" s="189"/>
    </row>
    <row r="27" spans="1:2" s="50" customFormat="1" x14ac:dyDescent="0.2">
      <c r="A27" s="88">
        <v>1</v>
      </c>
      <c r="B27" s="192" t="e">
        <f t="shared" ref="B27" si="2">ROUNDUP(B7*0.87,)</f>
        <v>#REF!</v>
      </c>
    </row>
    <row r="28" spans="1:2" s="50" customFormat="1" x14ac:dyDescent="0.2">
      <c r="A28" s="88">
        <v>2</v>
      </c>
      <c r="B28" s="192" t="e">
        <f t="shared" ref="B28" si="3">ROUNDUP(B8*0.87,)</f>
        <v>#REF!</v>
      </c>
    </row>
    <row r="29" spans="1:2" s="50" customFormat="1" x14ac:dyDescent="0.2">
      <c r="A29" s="42" t="s">
        <v>234</v>
      </c>
      <c r="B29" s="192"/>
    </row>
    <row r="30" spans="1:2" s="50" customFormat="1" x14ac:dyDescent="0.2">
      <c r="A30" s="180">
        <v>1</v>
      </c>
      <c r="B30" s="192" t="e">
        <f t="shared" ref="B30" si="4">ROUNDUP(B10*0.87,)</f>
        <v>#REF!</v>
      </c>
    </row>
    <row r="31" spans="1:2" s="50" customFormat="1" x14ac:dyDescent="0.2">
      <c r="A31" s="180">
        <v>2</v>
      </c>
      <c r="B31" s="192" t="e">
        <f t="shared" ref="B31" si="5">ROUNDUP(B11*0.87,)</f>
        <v>#REF!</v>
      </c>
    </row>
    <row r="32" spans="1:2" s="50" customFormat="1" x14ac:dyDescent="0.2">
      <c r="A32" s="42" t="s">
        <v>84</v>
      </c>
      <c r="B32" s="192"/>
    </row>
    <row r="33" spans="1:2" s="50" customFormat="1" x14ac:dyDescent="0.2">
      <c r="A33" s="88">
        <f>A27</f>
        <v>1</v>
      </c>
      <c r="B33" s="192" t="e">
        <f t="shared" ref="B33" si="6">ROUNDUP(B13*0.87,)</f>
        <v>#REF!</v>
      </c>
    </row>
    <row r="34" spans="1:2" s="50" customFormat="1" x14ac:dyDescent="0.2">
      <c r="A34" s="88">
        <f>A28</f>
        <v>2</v>
      </c>
      <c r="B34" s="192" t="e">
        <f t="shared" ref="B34" si="7">ROUNDUP(B14*0.87,)</f>
        <v>#REF!</v>
      </c>
    </row>
    <row r="35" spans="1:2" s="50" customFormat="1" x14ac:dyDescent="0.2">
      <c r="A35" s="42" t="s">
        <v>85</v>
      </c>
      <c r="B35" s="192"/>
    </row>
    <row r="36" spans="1:2" s="50" customFormat="1" x14ac:dyDescent="0.2">
      <c r="A36" s="88">
        <f>A27</f>
        <v>1</v>
      </c>
      <c r="B36" s="192" t="e">
        <f t="shared" ref="B36" si="8">ROUNDUP(B16*0.87,)</f>
        <v>#REF!</v>
      </c>
    </row>
    <row r="37" spans="1:2" s="50" customFormat="1" x14ac:dyDescent="0.2">
      <c r="A37" s="88">
        <f>A28</f>
        <v>2</v>
      </c>
      <c r="B37" s="192" t="e">
        <f t="shared" ref="B37" si="9">ROUNDUP(B17*0.87,)</f>
        <v>#REF!</v>
      </c>
    </row>
    <row r="38" spans="1:2" s="50" customFormat="1" x14ac:dyDescent="0.2">
      <c r="A38" s="42" t="s">
        <v>86</v>
      </c>
      <c r="B38" s="192"/>
    </row>
    <row r="39" spans="1:2" s="50" customFormat="1" x14ac:dyDescent="0.2">
      <c r="A39" s="88">
        <f>A27</f>
        <v>1</v>
      </c>
      <c r="B39" s="192" t="e">
        <f t="shared" ref="B39" si="10">ROUNDUP(B19*0.87,)</f>
        <v>#REF!</v>
      </c>
    </row>
    <row r="40" spans="1:2" s="50" customFormat="1" x14ac:dyDescent="0.2">
      <c r="A40" s="88">
        <f>A28</f>
        <v>2</v>
      </c>
      <c r="B40" s="192" t="e">
        <f t="shared" ref="B40" si="11">ROUNDUP(B20*0.87,)</f>
        <v>#REF!</v>
      </c>
    </row>
    <row r="41" spans="1:2" s="50" customFormat="1" x14ac:dyDescent="0.2">
      <c r="A41" s="42" t="s">
        <v>87</v>
      </c>
      <c r="B41" s="192"/>
    </row>
    <row r="42" spans="1:2" s="50" customFormat="1" x14ac:dyDescent="0.2">
      <c r="A42" s="88" t="s">
        <v>88</v>
      </c>
      <c r="B42" s="192" t="e">
        <f t="shared" ref="B42" si="12">ROUNDUP(B22*0.87,)</f>
        <v>#REF!</v>
      </c>
    </row>
    <row r="43" spans="1:2" s="50" customFormat="1" x14ac:dyDescent="0.2">
      <c r="A43" s="100"/>
    </row>
    <row r="44" spans="1:2" s="50" customFormat="1" ht="12.75" thickBot="1" x14ac:dyDescent="0.25">
      <c r="A44" s="100"/>
    </row>
    <row r="45" spans="1:2" s="50" customFormat="1" ht="12.75" thickBot="1" x14ac:dyDescent="0.25">
      <c r="A45" s="104" t="s">
        <v>66</v>
      </c>
    </row>
    <row r="46" spans="1:2" x14ac:dyDescent="0.2">
      <c r="A46" s="63" t="s">
        <v>78</v>
      </c>
    </row>
    <row r="47" spans="1:2" ht="9" hidden="1" customHeight="1" x14ac:dyDescent="0.2">
      <c r="A47" s="43" t="s">
        <v>67</v>
      </c>
    </row>
    <row r="48" spans="1:2" ht="10.7" customHeight="1" x14ac:dyDescent="0.2">
      <c r="A48" s="43" t="s">
        <v>89</v>
      </c>
    </row>
    <row r="49" spans="1:1" x14ac:dyDescent="0.2">
      <c r="A49" s="43" t="s">
        <v>68</v>
      </c>
    </row>
    <row r="50" spans="1:1" ht="13.35" customHeight="1" x14ac:dyDescent="0.2">
      <c r="A50" s="43" t="s">
        <v>69</v>
      </c>
    </row>
    <row r="51" spans="1:1" ht="13.35" customHeight="1" x14ac:dyDescent="0.2">
      <c r="A51" s="159" t="s">
        <v>162</v>
      </c>
    </row>
    <row r="52" spans="1:1" ht="12.6" customHeight="1" thickBot="1" x14ac:dyDescent="0.25">
      <c r="A52" s="3"/>
    </row>
    <row r="53" spans="1:1" ht="11.45" customHeight="1" thickBot="1" x14ac:dyDescent="0.25">
      <c r="A53" s="107" t="s">
        <v>139</v>
      </c>
    </row>
    <row r="54" spans="1:1" ht="12.75" thickBot="1" x14ac:dyDescent="0.25">
      <c r="A54" s="216" t="str">
        <f>'4=3(2025)| COMMISSION'!A34</f>
        <v>Период бронирования: 17.10.2025 - 03.12.2025 /  Period of sales: 17.10.2025 - 03.12.2025</v>
      </c>
    </row>
    <row r="55" spans="1:1" ht="12.75" thickBot="1" x14ac:dyDescent="0.25">
      <c r="A55" s="217" t="str">
        <f>'4=3(2025)| COMMISSION'!A35</f>
        <v>Период проживания: 03.11.2025 - 03.12.2025 /  Period of sales: 03.11.2025 - 03.12.2025</v>
      </c>
    </row>
    <row r="56" spans="1:1" ht="12.75" thickBot="1" x14ac:dyDescent="0.25">
      <c r="A56" s="107" t="s">
        <v>171</v>
      </c>
    </row>
    <row r="57" spans="1:1" x14ac:dyDescent="0.2">
      <c r="A57" s="158" t="s">
        <v>172</v>
      </c>
    </row>
    <row r="58" spans="1:1" x14ac:dyDescent="0.2">
      <c r="A58" s="158" t="s">
        <v>173</v>
      </c>
    </row>
  </sheetData>
  <mergeCells count="1">
    <mergeCell ref="A1:A2"/>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sheetPr>
  <dimension ref="A1:B58"/>
  <sheetViews>
    <sheetView zoomScale="90" zoomScaleNormal="90" workbookViewId="0">
      <pane xSplit="1" topLeftCell="B1" activePane="topRight" state="frozen"/>
      <selection pane="topRight" activeCell="B1" sqref="B1:M1048576"/>
    </sheetView>
  </sheetViews>
  <sheetFormatPr defaultColWidth="9" defaultRowHeight="12" x14ac:dyDescent="0.2"/>
  <cols>
    <col min="1" max="1" width="84.5703125" style="48" customWidth="1"/>
    <col min="2" max="16384" width="9" style="48"/>
  </cols>
  <sheetData>
    <row r="1" spans="1:2" s="51" customFormat="1" ht="12" customHeight="1" x14ac:dyDescent="0.2">
      <c r="A1" s="228" t="s">
        <v>82</v>
      </c>
    </row>
    <row r="2" spans="1:2" s="51" customFormat="1" ht="12" customHeight="1" x14ac:dyDescent="0.2">
      <c r="A2" s="228"/>
    </row>
    <row r="3" spans="1:2" s="51" customFormat="1" ht="11.1" customHeight="1" x14ac:dyDescent="0.2">
      <c r="A3" s="97" t="s">
        <v>260</v>
      </c>
    </row>
    <row r="4" spans="1:2" s="52" customFormat="1" ht="32.1" customHeight="1" x14ac:dyDescent="0.2">
      <c r="A4" s="98" t="s">
        <v>64</v>
      </c>
      <c r="B4" s="187" t="e">
        <f>'4=3(2025)| COMMISSION'!B4</f>
        <v>#REF!</v>
      </c>
    </row>
    <row r="5" spans="1:2" s="53" customFormat="1" ht="21.95" customHeight="1" x14ac:dyDescent="0.2">
      <c r="A5" s="98"/>
      <c r="B5" s="187" t="e">
        <f>'4=3(2025)| COMMISSION'!B5</f>
        <v>#REF!</v>
      </c>
    </row>
    <row r="6" spans="1:2" s="53" customFormat="1" x14ac:dyDescent="0.2">
      <c r="A6" s="42" t="s">
        <v>83</v>
      </c>
      <c r="B6" s="189"/>
    </row>
    <row r="7" spans="1:2" s="53" customFormat="1" x14ac:dyDescent="0.2">
      <c r="A7" s="88">
        <v>1</v>
      </c>
      <c r="B7" s="8" t="e">
        <f>'4=3(2025)| COMMISSION'!B7</f>
        <v>#REF!</v>
      </c>
    </row>
    <row r="8" spans="1:2" s="53" customFormat="1" x14ac:dyDescent="0.2">
      <c r="A8" s="88">
        <v>2</v>
      </c>
      <c r="B8" s="8" t="e">
        <f>'4=3(2025)| COMMISSION'!B8</f>
        <v>#REF!</v>
      </c>
    </row>
    <row r="9" spans="1:2" s="53" customFormat="1" x14ac:dyDescent="0.2">
      <c r="A9" s="42" t="s">
        <v>234</v>
      </c>
      <c r="B9" s="8"/>
    </row>
    <row r="10" spans="1:2" s="53" customFormat="1" x14ac:dyDescent="0.2">
      <c r="A10" s="180">
        <v>1</v>
      </c>
      <c r="B10" s="8" t="e">
        <f>'4=3(2025)| COMMISSION'!B10</f>
        <v>#REF!</v>
      </c>
    </row>
    <row r="11" spans="1:2" s="53" customFormat="1" x14ac:dyDescent="0.2">
      <c r="A11" s="180">
        <v>2</v>
      </c>
      <c r="B11" s="8" t="e">
        <f>'4=3(2025)| COMMISSION'!B11</f>
        <v>#REF!</v>
      </c>
    </row>
    <row r="12" spans="1:2" s="53" customFormat="1" x14ac:dyDescent="0.2">
      <c r="A12" s="42" t="s">
        <v>84</v>
      </c>
      <c r="B12" s="8"/>
    </row>
    <row r="13" spans="1:2" s="53" customFormat="1" x14ac:dyDescent="0.2">
      <c r="A13" s="88">
        <f>A7</f>
        <v>1</v>
      </c>
      <c r="B13" s="8" t="e">
        <f>'4=3(2025)| COMMISSION'!B13</f>
        <v>#REF!</v>
      </c>
    </row>
    <row r="14" spans="1:2" s="53" customFormat="1" x14ac:dyDescent="0.2">
      <c r="A14" s="88">
        <f>A8</f>
        <v>2</v>
      </c>
      <c r="B14" s="8" t="e">
        <f>'4=3(2025)| COMMISSION'!B14</f>
        <v>#REF!</v>
      </c>
    </row>
    <row r="15" spans="1:2" s="53" customFormat="1" x14ac:dyDescent="0.2">
      <c r="A15" s="42" t="s">
        <v>85</v>
      </c>
      <c r="B15" s="8"/>
    </row>
    <row r="16" spans="1:2" s="53" customFormat="1" x14ac:dyDescent="0.2">
      <c r="A16" s="88">
        <f>A7</f>
        <v>1</v>
      </c>
      <c r="B16" s="8" t="e">
        <f>'4=3(2025)| COMMISSION'!B16</f>
        <v>#REF!</v>
      </c>
    </row>
    <row r="17" spans="1:2" s="53" customFormat="1" x14ac:dyDescent="0.2">
      <c r="A17" s="88">
        <f>A8</f>
        <v>2</v>
      </c>
      <c r="B17" s="8" t="e">
        <f>'4=3(2025)| COMMISSION'!B17</f>
        <v>#REF!</v>
      </c>
    </row>
    <row r="18" spans="1:2" s="53" customFormat="1" x14ac:dyDescent="0.2">
      <c r="A18" s="42" t="s">
        <v>86</v>
      </c>
      <c r="B18" s="8"/>
    </row>
    <row r="19" spans="1:2" s="53" customFormat="1" x14ac:dyDescent="0.2">
      <c r="A19" s="88">
        <f>A7</f>
        <v>1</v>
      </c>
      <c r="B19" s="8" t="e">
        <f>'4=3(2025)| COMMISSION'!B19</f>
        <v>#REF!</v>
      </c>
    </row>
    <row r="20" spans="1:2" s="53" customFormat="1" x14ac:dyDescent="0.2">
      <c r="A20" s="88">
        <f>A8</f>
        <v>2</v>
      </c>
      <c r="B20" s="8" t="e">
        <f>'4=3(2025)| COMMISSION'!B20</f>
        <v>#REF!</v>
      </c>
    </row>
    <row r="21" spans="1:2" s="53" customFormat="1" x14ac:dyDescent="0.2">
      <c r="A21" s="42" t="s">
        <v>87</v>
      </c>
      <c r="B21" s="8"/>
    </row>
    <row r="22" spans="1:2" s="53" customFormat="1" x14ac:dyDescent="0.2">
      <c r="A22" s="88" t="s">
        <v>88</v>
      </c>
      <c r="B22" s="8" t="e">
        <f>'4=3(2025)| COMMISSION'!B22</f>
        <v>#REF!</v>
      </c>
    </row>
    <row r="23" spans="1:2" s="53" customFormat="1" x14ac:dyDescent="0.2">
      <c r="A23" s="89"/>
    </row>
    <row r="24" spans="1:2" ht="18" customHeight="1" x14ac:dyDescent="0.2">
      <c r="A24" s="111" t="s">
        <v>100</v>
      </c>
      <c r="B24" s="187" t="e">
        <f t="shared" ref="B24" si="0">B4</f>
        <v>#REF!</v>
      </c>
    </row>
    <row r="25" spans="1:2" ht="20.25" customHeight="1" x14ac:dyDescent="0.2">
      <c r="A25" s="90" t="s">
        <v>64</v>
      </c>
      <c r="B25" s="187" t="e">
        <f t="shared" ref="B25" si="1">B5</f>
        <v>#REF!</v>
      </c>
    </row>
    <row r="26" spans="1:2" s="44" customFormat="1" x14ac:dyDescent="0.2">
      <c r="A26" s="42" t="s">
        <v>83</v>
      </c>
      <c r="B26" s="189"/>
    </row>
    <row r="27" spans="1:2" s="50" customFormat="1" x14ac:dyDescent="0.2">
      <c r="A27" s="88">
        <v>1</v>
      </c>
      <c r="B27" s="192" t="e">
        <f t="shared" ref="B27" si="2">ROUNDUP(B7*0.87,)+25</f>
        <v>#REF!</v>
      </c>
    </row>
    <row r="28" spans="1:2" s="50" customFormat="1" x14ac:dyDescent="0.2">
      <c r="A28" s="88">
        <v>2</v>
      </c>
      <c r="B28" s="192" t="e">
        <f t="shared" ref="B28" si="3">ROUNDUP(B8*0.87,)+25</f>
        <v>#REF!</v>
      </c>
    </row>
    <row r="29" spans="1:2" s="50" customFormat="1" x14ac:dyDescent="0.2">
      <c r="A29" s="42" t="s">
        <v>234</v>
      </c>
      <c r="B29" s="192"/>
    </row>
    <row r="30" spans="1:2" s="50" customFormat="1" x14ac:dyDescent="0.2">
      <c r="A30" s="180">
        <v>1</v>
      </c>
      <c r="B30" s="192" t="e">
        <f t="shared" ref="B30" si="4">ROUNDUP(B10*0.87,)+25</f>
        <v>#REF!</v>
      </c>
    </row>
    <row r="31" spans="1:2" s="50" customFormat="1" x14ac:dyDescent="0.2">
      <c r="A31" s="180">
        <v>2</v>
      </c>
      <c r="B31" s="192" t="e">
        <f t="shared" ref="B31" si="5">ROUNDUP(B11*0.87,)+25</f>
        <v>#REF!</v>
      </c>
    </row>
    <row r="32" spans="1:2" s="50" customFormat="1" x14ac:dyDescent="0.2">
      <c r="A32" s="42" t="s">
        <v>84</v>
      </c>
      <c r="B32" s="192"/>
    </row>
    <row r="33" spans="1:2" s="50" customFormat="1" x14ac:dyDescent="0.2">
      <c r="A33" s="88">
        <f>A27</f>
        <v>1</v>
      </c>
      <c r="B33" s="192" t="e">
        <f t="shared" ref="B33" si="6">ROUNDUP(B13*0.87,)+25</f>
        <v>#REF!</v>
      </c>
    </row>
    <row r="34" spans="1:2" s="50" customFormat="1" x14ac:dyDescent="0.2">
      <c r="A34" s="88">
        <f>A28</f>
        <v>2</v>
      </c>
      <c r="B34" s="192" t="e">
        <f t="shared" ref="B34" si="7">ROUNDUP(B14*0.87,)+25</f>
        <v>#REF!</v>
      </c>
    </row>
    <row r="35" spans="1:2" s="50" customFormat="1" x14ac:dyDescent="0.2">
      <c r="A35" s="42" t="s">
        <v>85</v>
      </c>
      <c r="B35" s="192"/>
    </row>
    <row r="36" spans="1:2" s="50" customFormat="1" x14ac:dyDescent="0.2">
      <c r="A36" s="88">
        <f>A27</f>
        <v>1</v>
      </c>
      <c r="B36" s="192" t="e">
        <f t="shared" ref="B36" si="8">ROUNDUP(B16*0.87,)+25</f>
        <v>#REF!</v>
      </c>
    </row>
    <row r="37" spans="1:2" s="50" customFormat="1" x14ac:dyDescent="0.2">
      <c r="A37" s="88">
        <f>A28</f>
        <v>2</v>
      </c>
      <c r="B37" s="192" t="e">
        <f t="shared" ref="B37" si="9">ROUNDUP(B17*0.87,)+25</f>
        <v>#REF!</v>
      </c>
    </row>
    <row r="38" spans="1:2" s="50" customFormat="1" x14ac:dyDescent="0.2">
      <c r="A38" s="42" t="s">
        <v>86</v>
      </c>
      <c r="B38" s="192"/>
    </row>
    <row r="39" spans="1:2" s="50" customFormat="1" x14ac:dyDescent="0.2">
      <c r="A39" s="88">
        <f>A27</f>
        <v>1</v>
      </c>
      <c r="B39" s="192" t="e">
        <f t="shared" ref="B39" si="10">ROUNDUP(B19*0.87,)+25</f>
        <v>#REF!</v>
      </c>
    </row>
    <row r="40" spans="1:2" s="50" customFormat="1" x14ac:dyDescent="0.2">
      <c r="A40" s="88">
        <f>A28</f>
        <v>2</v>
      </c>
      <c r="B40" s="192" t="e">
        <f t="shared" ref="B40" si="11">ROUNDUP(B20*0.87,)+25</f>
        <v>#REF!</v>
      </c>
    </row>
    <row r="41" spans="1:2" s="50" customFormat="1" x14ac:dyDescent="0.2">
      <c r="A41" s="42" t="s">
        <v>87</v>
      </c>
      <c r="B41" s="192"/>
    </row>
    <row r="42" spans="1:2" s="50" customFormat="1" x14ac:dyDescent="0.2">
      <c r="A42" s="88" t="s">
        <v>88</v>
      </c>
      <c r="B42" s="192" t="e">
        <f t="shared" ref="B42" si="12">ROUNDUP(B22*0.87,)+25</f>
        <v>#REF!</v>
      </c>
    </row>
    <row r="43" spans="1:2" s="50" customFormat="1" x14ac:dyDescent="0.2">
      <c r="A43" s="100"/>
    </row>
    <row r="44" spans="1:2" s="50" customFormat="1" ht="12.75" thickBot="1" x14ac:dyDescent="0.25">
      <c r="A44" s="100"/>
    </row>
    <row r="45" spans="1:2" s="50" customFormat="1" ht="12.75" thickBot="1" x14ac:dyDescent="0.25">
      <c r="A45" s="104" t="s">
        <v>66</v>
      </c>
    </row>
    <row r="46" spans="1:2" x14ac:dyDescent="0.2">
      <c r="A46" s="63" t="s">
        <v>78</v>
      </c>
    </row>
    <row r="47" spans="1:2" ht="9" hidden="1" customHeight="1" x14ac:dyDescent="0.2">
      <c r="A47" s="43" t="s">
        <v>67</v>
      </c>
    </row>
    <row r="48" spans="1:2" ht="10.7" customHeight="1" x14ac:dyDescent="0.2">
      <c r="A48" s="43" t="s">
        <v>89</v>
      </c>
    </row>
    <row r="49" spans="1:1" x14ac:dyDescent="0.2">
      <c r="A49" s="43" t="s">
        <v>68</v>
      </c>
    </row>
    <row r="50" spans="1:1" ht="13.35" customHeight="1" x14ac:dyDescent="0.2">
      <c r="A50" s="43" t="s">
        <v>69</v>
      </c>
    </row>
    <row r="51" spans="1:1" ht="13.35" customHeight="1" x14ac:dyDescent="0.2">
      <c r="A51" s="159" t="s">
        <v>162</v>
      </c>
    </row>
    <row r="52" spans="1:1" ht="12.6" customHeight="1" thickBot="1" x14ac:dyDescent="0.25">
      <c r="A52" s="3"/>
    </row>
    <row r="53" spans="1:1" ht="11.45" customHeight="1" thickBot="1" x14ac:dyDescent="0.25">
      <c r="A53" s="107" t="s">
        <v>139</v>
      </c>
    </row>
    <row r="54" spans="1:1" ht="12.75" thickBot="1" x14ac:dyDescent="0.25">
      <c r="A54" s="218" t="str">
        <f>'4=3(2025)| FIT18'!A54</f>
        <v>Период бронирования: 17.10.2025 - 03.12.2025 /  Period of sales: 17.10.2025 - 03.12.2025</v>
      </c>
    </row>
    <row r="55" spans="1:1" ht="12.75" thickBot="1" x14ac:dyDescent="0.25">
      <c r="A55" s="219" t="str">
        <f>'4=3(2025)| FIT18'!A55</f>
        <v>Период проживания: 03.11.2025 - 03.12.2025 /  Period of sales: 03.11.2025 - 03.12.2025</v>
      </c>
    </row>
    <row r="56" spans="1:1" ht="12.75" thickBot="1" x14ac:dyDescent="0.25">
      <c r="A56" s="107" t="s">
        <v>171</v>
      </c>
    </row>
    <row r="57" spans="1:1" x14ac:dyDescent="0.2">
      <c r="A57" s="158" t="s">
        <v>172</v>
      </c>
    </row>
    <row r="58" spans="1:1" x14ac:dyDescent="0.2">
      <c r="A58" s="158" t="s">
        <v>173</v>
      </c>
    </row>
  </sheetData>
  <mergeCells count="1">
    <mergeCell ref="A1:A2"/>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sheetPr>
  <dimension ref="A1:N58"/>
  <sheetViews>
    <sheetView zoomScale="90" zoomScaleNormal="90" workbookViewId="0">
      <pane xSplit="1" topLeftCell="B1" activePane="topRight" state="frozen"/>
      <selection pane="topRight" activeCell="B1" sqref="B1:C1048576"/>
    </sheetView>
  </sheetViews>
  <sheetFormatPr defaultColWidth="9" defaultRowHeight="12" x14ac:dyDescent="0.2"/>
  <cols>
    <col min="1" max="1" width="84.5703125" style="48" customWidth="1"/>
    <col min="2" max="16384" width="9" style="48"/>
  </cols>
  <sheetData>
    <row r="1" spans="1:14" s="51" customFormat="1" ht="12" customHeight="1" x14ac:dyDescent="0.2">
      <c r="A1" s="228" t="s">
        <v>82</v>
      </c>
    </row>
    <row r="2" spans="1:14" s="51" customFormat="1" ht="12" customHeight="1" x14ac:dyDescent="0.2">
      <c r="A2" s="228"/>
    </row>
    <row r="3" spans="1:14" s="51" customFormat="1" ht="11.1" customHeight="1" x14ac:dyDescent="0.2">
      <c r="A3" s="97" t="s">
        <v>260</v>
      </c>
    </row>
    <row r="4" spans="1:14" s="52" customFormat="1" ht="32.1" customHeight="1" x14ac:dyDescent="0.2">
      <c r="A4" s="98" t="s">
        <v>64</v>
      </c>
      <c r="B4" s="187" t="e">
        <f>'4=3(2025)| COMMISSION'!#REF!</f>
        <v>#REF!</v>
      </c>
      <c r="C4" s="187" t="e">
        <f>'4=3(2025)| COMMISSION'!#REF!</f>
        <v>#REF!</v>
      </c>
      <c r="D4" s="187" t="e">
        <f>'4=3(2025)| COMMISSION'!#REF!</f>
        <v>#REF!</v>
      </c>
      <c r="E4" s="187" t="e">
        <f>'4=3(2025)| COMMISSION'!#REF!</f>
        <v>#REF!</v>
      </c>
      <c r="F4" s="187" t="e">
        <f>'4=3(2025)| COMMISSION'!#REF!</f>
        <v>#REF!</v>
      </c>
      <c r="G4" s="187" t="e">
        <f>'4=3(2025)| COMMISSION'!#REF!</f>
        <v>#REF!</v>
      </c>
      <c r="H4" s="187" t="e">
        <f>'4=3(2025)| COMMISSION'!#REF!</f>
        <v>#REF!</v>
      </c>
      <c r="I4" s="187" t="e">
        <f>'4=3(2025)| COMMISSION'!#REF!</f>
        <v>#REF!</v>
      </c>
      <c r="J4" s="187" t="e">
        <f>'4=3(2025)| COMMISSION'!#REF!</f>
        <v>#REF!</v>
      </c>
      <c r="K4" s="187" t="e">
        <f>'4=3(2025)| COMMISSION'!#REF!</f>
        <v>#REF!</v>
      </c>
      <c r="L4" s="187" t="e">
        <f>'4=3(2025)| COMMISSION'!#REF!</f>
        <v>#REF!</v>
      </c>
      <c r="M4" s="187" t="e">
        <f>'4=3(2025)| COMMISSION'!#REF!</f>
        <v>#REF!</v>
      </c>
      <c r="N4" s="187" t="e">
        <f>'4=3(2025)| COMMISSION'!B4</f>
        <v>#REF!</v>
      </c>
    </row>
    <row r="5" spans="1:14" s="53" customFormat="1" ht="21.95" customHeight="1" x14ac:dyDescent="0.2">
      <c r="A5" s="98"/>
      <c r="B5" s="187" t="e">
        <f>'4=3(2025)| COMMISSION'!#REF!</f>
        <v>#REF!</v>
      </c>
      <c r="C5" s="187" t="e">
        <f>'4=3(2025)| COMMISSION'!#REF!</f>
        <v>#REF!</v>
      </c>
      <c r="D5" s="187" t="e">
        <f>'4=3(2025)| COMMISSION'!#REF!</f>
        <v>#REF!</v>
      </c>
      <c r="E5" s="187" t="e">
        <f>'4=3(2025)| COMMISSION'!#REF!</f>
        <v>#REF!</v>
      </c>
      <c r="F5" s="187" t="e">
        <f>'4=3(2025)| COMMISSION'!#REF!</f>
        <v>#REF!</v>
      </c>
      <c r="G5" s="187" t="e">
        <f>'4=3(2025)| COMMISSION'!#REF!</f>
        <v>#REF!</v>
      </c>
      <c r="H5" s="187" t="e">
        <f>'4=3(2025)| COMMISSION'!#REF!</f>
        <v>#REF!</v>
      </c>
      <c r="I5" s="187" t="e">
        <f>'4=3(2025)| COMMISSION'!#REF!</f>
        <v>#REF!</v>
      </c>
      <c r="J5" s="187" t="e">
        <f>'4=3(2025)| COMMISSION'!#REF!</f>
        <v>#REF!</v>
      </c>
      <c r="K5" s="187" t="e">
        <f>'4=3(2025)| COMMISSION'!#REF!</f>
        <v>#REF!</v>
      </c>
      <c r="L5" s="187" t="e">
        <f>'4=3(2025)| COMMISSION'!#REF!</f>
        <v>#REF!</v>
      </c>
      <c r="M5" s="187" t="e">
        <f>'4=3(2025)| COMMISSION'!#REF!</f>
        <v>#REF!</v>
      </c>
      <c r="N5" s="187" t="e">
        <f>'4=3(2025)| COMMISSION'!B5</f>
        <v>#REF!</v>
      </c>
    </row>
    <row r="6" spans="1:14" s="53" customFormat="1" x14ac:dyDescent="0.2">
      <c r="A6" s="42" t="s">
        <v>83</v>
      </c>
      <c r="B6" s="189"/>
      <c r="C6" s="189"/>
      <c r="D6" s="189"/>
      <c r="E6" s="189"/>
      <c r="F6" s="189"/>
      <c r="G6" s="189"/>
      <c r="H6" s="189"/>
      <c r="I6" s="189"/>
      <c r="J6" s="189"/>
      <c r="K6" s="189"/>
      <c r="L6" s="189"/>
      <c r="M6" s="189"/>
      <c r="N6" s="189"/>
    </row>
    <row r="7" spans="1:14" s="53" customFormat="1" x14ac:dyDescent="0.2">
      <c r="A7" s="88">
        <v>1</v>
      </c>
      <c r="B7" s="8" t="e">
        <f>'4=3(2025)| COMMISSION'!#REF!</f>
        <v>#REF!</v>
      </c>
      <c r="C7" s="8" t="e">
        <f>'4=3(2025)| COMMISSION'!#REF!</f>
        <v>#REF!</v>
      </c>
      <c r="D7" s="8" t="e">
        <f>'4=3(2025)| COMMISSION'!#REF!</f>
        <v>#REF!</v>
      </c>
      <c r="E7" s="8" t="e">
        <f>'4=3(2025)| COMMISSION'!#REF!</f>
        <v>#REF!</v>
      </c>
      <c r="F7" s="8" t="e">
        <f>'4=3(2025)| COMMISSION'!#REF!</f>
        <v>#REF!</v>
      </c>
      <c r="G7" s="8" t="e">
        <f>'4=3(2025)| COMMISSION'!#REF!</f>
        <v>#REF!</v>
      </c>
      <c r="H7" s="8" t="e">
        <f>'4=3(2025)| COMMISSION'!#REF!</f>
        <v>#REF!</v>
      </c>
      <c r="I7" s="8" t="e">
        <f>'4=3(2025)| COMMISSION'!#REF!</f>
        <v>#REF!</v>
      </c>
      <c r="J7" s="8" t="e">
        <f>'4=3(2025)| COMMISSION'!#REF!</f>
        <v>#REF!</v>
      </c>
      <c r="K7" s="8" t="e">
        <f>'4=3(2025)| COMMISSION'!#REF!</f>
        <v>#REF!</v>
      </c>
      <c r="L7" s="8" t="e">
        <f>'4=3(2025)| COMMISSION'!#REF!</f>
        <v>#REF!</v>
      </c>
      <c r="M7" s="8" t="e">
        <f>'4=3(2025)| COMMISSION'!#REF!</f>
        <v>#REF!</v>
      </c>
      <c r="N7" s="8" t="e">
        <f>'4=3(2025)| COMMISSION'!B7</f>
        <v>#REF!</v>
      </c>
    </row>
    <row r="8" spans="1:14" s="53" customFormat="1" x14ac:dyDescent="0.2">
      <c r="A8" s="88">
        <v>2</v>
      </c>
      <c r="B8" s="8" t="e">
        <f>'4=3(2025)| COMMISSION'!#REF!</f>
        <v>#REF!</v>
      </c>
      <c r="C8" s="8" t="e">
        <f>'4=3(2025)| COMMISSION'!#REF!</f>
        <v>#REF!</v>
      </c>
      <c r="D8" s="8" t="e">
        <f>'4=3(2025)| COMMISSION'!#REF!</f>
        <v>#REF!</v>
      </c>
      <c r="E8" s="8" t="e">
        <f>'4=3(2025)| COMMISSION'!#REF!</f>
        <v>#REF!</v>
      </c>
      <c r="F8" s="8" t="e">
        <f>'4=3(2025)| COMMISSION'!#REF!</f>
        <v>#REF!</v>
      </c>
      <c r="G8" s="8" t="e">
        <f>'4=3(2025)| COMMISSION'!#REF!</f>
        <v>#REF!</v>
      </c>
      <c r="H8" s="8" t="e">
        <f>'4=3(2025)| COMMISSION'!#REF!</f>
        <v>#REF!</v>
      </c>
      <c r="I8" s="8" t="e">
        <f>'4=3(2025)| COMMISSION'!#REF!</f>
        <v>#REF!</v>
      </c>
      <c r="J8" s="8" t="e">
        <f>'4=3(2025)| COMMISSION'!#REF!</f>
        <v>#REF!</v>
      </c>
      <c r="K8" s="8" t="e">
        <f>'4=3(2025)| COMMISSION'!#REF!</f>
        <v>#REF!</v>
      </c>
      <c r="L8" s="8" t="e">
        <f>'4=3(2025)| COMMISSION'!#REF!</f>
        <v>#REF!</v>
      </c>
      <c r="M8" s="8" t="e">
        <f>'4=3(2025)| COMMISSION'!#REF!</f>
        <v>#REF!</v>
      </c>
      <c r="N8" s="8" t="e">
        <f>'4=3(2025)| COMMISSION'!B8</f>
        <v>#REF!</v>
      </c>
    </row>
    <row r="9" spans="1:14" s="53" customFormat="1" x14ac:dyDescent="0.2">
      <c r="A9" s="42" t="s">
        <v>234</v>
      </c>
      <c r="B9" s="8"/>
      <c r="C9" s="8"/>
      <c r="D9" s="8"/>
      <c r="E9" s="8"/>
      <c r="F9" s="8"/>
      <c r="G9" s="8"/>
      <c r="H9" s="8"/>
      <c r="I9" s="8"/>
      <c r="J9" s="8"/>
      <c r="K9" s="8"/>
      <c r="L9" s="8"/>
      <c r="M9" s="8"/>
      <c r="N9" s="8"/>
    </row>
    <row r="10" spans="1:14" s="53" customFormat="1" x14ac:dyDescent="0.2">
      <c r="A10" s="180">
        <v>1</v>
      </c>
      <c r="B10" s="8" t="e">
        <f>'4=3(2025)| COMMISSION'!#REF!</f>
        <v>#REF!</v>
      </c>
      <c r="C10" s="8" t="e">
        <f>'4=3(2025)| COMMISSION'!#REF!</f>
        <v>#REF!</v>
      </c>
      <c r="D10" s="8" t="e">
        <f>'4=3(2025)| COMMISSION'!#REF!</f>
        <v>#REF!</v>
      </c>
      <c r="E10" s="8" t="e">
        <f>'4=3(2025)| COMMISSION'!#REF!</f>
        <v>#REF!</v>
      </c>
      <c r="F10" s="8" t="e">
        <f>'4=3(2025)| COMMISSION'!#REF!</f>
        <v>#REF!</v>
      </c>
      <c r="G10" s="8" t="e">
        <f>'4=3(2025)| COMMISSION'!#REF!</f>
        <v>#REF!</v>
      </c>
      <c r="H10" s="8" t="e">
        <f>'4=3(2025)| COMMISSION'!#REF!</f>
        <v>#REF!</v>
      </c>
      <c r="I10" s="8" t="e">
        <f>'4=3(2025)| COMMISSION'!#REF!</f>
        <v>#REF!</v>
      </c>
      <c r="J10" s="8" t="e">
        <f>'4=3(2025)| COMMISSION'!#REF!</f>
        <v>#REF!</v>
      </c>
      <c r="K10" s="8" t="e">
        <f>'4=3(2025)| COMMISSION'!#REF!</f>
        <v>#REF!</v>
      </c>
      <c r="L10" s="8" t="e">
        <f>'4=3(2025)| COMMISSION'!#REF!</f>
        <v>#REF!</v>
      </c>
      <c r="M10" s="8" t="e">
        <f>'4=3(2025)| COMMISSION'!#REF!</f>
        <v>#REF!</v>
      </c>
      <c r="N10" s="8" t="e">
        <f>'4=3(2025)| COMMISSION'!B10</f>
        <v>#REF!</v>
      </c>
    </row>
    <row r="11" spans="1:14" s="53" customFormat="1" x14ac:dyDescent="0.2">
      <c r="A11" s="180">
        <v>2</v>
      </c>
      <c r="B11" s="8" t="e">
        <f>'4=3(2025)| COMMISSION'!#REF!</f>
        <v>#REF!</v>
      </c>
      <c r="C11" s="8" t="e">
        <f>'4=3(2025)| COMMISSION'!#REF!</f>
        <v>#REF!</v>
      </c>
      <c r="D11" s="8" t="e">
        <f>'4=3(2025)| COMMISSION'!#REF!</f>
        <v>#REF!</v>
      </c>
      <c r="E11" s="8" t="e">
        <f>'4=3(2025)| COMMISSION'!#REF!</f>
        <v>#REF!</v>
      </c>
      <c r="F11" s="8" t="e">
        <f>'4=3(2025)| COMMISSION'!#REF!</f>
        <v>#REF!</v>
      </c>
      <c r="G11" s="8" t="e">
        <f>'4=3(2025)| COMMISSION'!#REF!</f>
        <v>#REF!</v>
      </c>
      <c r="H11" s="8" t="e">
        <f>'4=3(2025)| COMMISSION'!#REF!</f>
        <v>#REF!</v>
      </c>
      <c r="I11" s="8" t="e">
        <f>'4=3(2025)| COMMISSION'!#REF!</f>
        <v>#REF!</v>
      </c>
      <c r="J11" s="8" t="e">
        <f>'4=3(2025)| COMMISSION'!#REF!</f>
        <v>#REF!</v>
      </c>
      <c r="K11" s="8" t="e">
        <f>'4=3(2025)| COMMISSION'!#REF!</f>
        <v>#REF!</v>
      </c>
      <c r="L11" s="8" t="e">
        <f>'4=3(2025)| COMMISSION'!#REF!</f>
        <v>#REF!</v>
      </c>
      <c r="M11" s="8" t="e">
        <f>'4=3(2025)| COMMISSION'!#REF!</f>
        <v>#REF!</v>
      </c>
      <c r="N11" s="8" t="e">
        <f>'4=3(2025)| COMMISSION'!B11</f>
        <v>#REF!</v>
      </c>
    </row>
    <row r="12" spans="1:14" s="53" customFormat="1" x14ac:dyDescent="0.2">
      <c r="A12" s="42" t="s">
        <v>84</v>
      </c>
      <c r="B12" s="8"/>
      <c r="C12" s="8"/>
      <c r="D12" s="8"/>
      <c r="E12" s="8"/>
      <c r="F12" s="8"/>
      <c r="G12" s="8"/>
      <c r="H12" s="8"/>
      <c r="I12" s="8"/>
      <c r="J12" s="8"/>
      <c r="K12" s="8"/>
      <c r="L12" s="8"/>
      <c r="M12" s="8"/>
      <c r="N12" s="8"/>
    </row>
    <row r="13" spans="1:14" s="53" customFormat="1" x14ac:dyDescent="0.2">
      <c r="A13" s="88">
        <f>A7</f>
        <v>1</v>
      </c>
      <c r="B13" s="8" t="e">
        <f>'4=3(2025)| COMMISSION'!#REF!</f>
        <v>#REF!</v>
      </c>
      <c r="C13" s="8" t="e">
        <f>'4=3(2025)| COMMISSION'!#REF!</f>
        <v>#REF!</v>
      </c>
      <c r="D13" s="8" t="e">
        <f>'4=3(2025)| COMMISSION'!#REF!</f>
        <v>#REF!</v>
      </c>
      <c r="E13" s="8" t="e">
        <f>'4=3(2025)| COMMISSION'!#REF!</f>
        <v>#REF!</v>
      </c>
      <c r="F13" s="8" t="e">
        <f>'4=3(2025)| COMMISSION'!#REF!</f>
        <v>#REF!</v>
      </c>
      <c r="G13" s="8" t="e">
        <f>'4=3(2025)| COMMISSION'!#REF!</f>
        <v>#REF!</v>
      </c>
      <c r="H13" s="8" t="e">
        <f>'4=3(2025)| COMMISSION'!#REF!</f>
        <v>#REF!</v>
      </c>
      <c r="I13" s="8" t="e">
        <f>'4=3(2025)| COMMISSION'!#REF!</f>
        <v>#REF!</v>
      </c>
      <c r="J13" s="8" t="e">
        <f>'4=3(2025)| COMMISSION'!#REF!</f>
        <v>#REF!</v>
      </c>
      <c r="K13" s="8" t="e">
        <f>'4=3(2025)| COMMISSION'!#REF!</f>
        <v>#REF!</v>
      </c>
      <c r="L13" s="8" t="e">
        <f>'4=3(2025)| COMMISSION'!#REF!</f>
        <v>#REF!</v>
      </c>
      <c r="M13" s="8" t="e">
        <f>'4=3(2025)| COMMISSION'!#REF!</f>
        <v>#REF!</v>
      </c>
      <c r="N13" s="8" t="e">
        <f>'4=3(2025)| COMMISSION'!B13</f>
        <v>#REF!</v>
      </c>
    </row>
    <row r="14" spans="1:14" s="53" customFormat="1" x14ac:dyDescent="0.2">
      <c r="A14" s="88">
        <f>A8</f>
        <v>2</v>
      </c>
      <c r="B14" s="8" t="e">
        <f>'4=3(2025)| COMMISSION'!#REF!</f>
        <v>#REF!</v>
      </c>
      <c r="C14" s="8" t="e">
        <f>'4=3(2025)| COMMISSION'!#REF!</f>
        <v>#REF!</v>
      </c>
      <c r="D14" s="8" t="e">
        <f>'4=3(2025)| COMMISSION'!#REF!</f>
        <v>#REF!</v>
      </c>
      <c r="E14" s="8" t="e">
        <f>'4=3(2025)| COMMISSION'!#REF!</f>
        <v>#REF!</v>
      </c>
      <c r="F14" s="8" t="e">
        <f>'4=3(2025)| COMMISSION'!#REF!</f>
        <v>#REF!</v>
      </c>
      <c r="G14" s="8" t="e">
        <f>'4=3(2025)| COMMISSION'!#REF!</f>
        <v>#REF!</v>
      </c>
      <c r="H14" s="8" t="e">
        <f>'4=3(2025)| COMMISSION'!#REF!</f>
        <v>#REF!</v>
      </c>
      <c r="I14" s="8" t="e">
        <f>'4=3(2025)| COMMISSION'!#REF!</f>
        <v>#REF!</v>
      </c>
      <c r="J14" s="8" t="e">
        <f>'4=3(2025)| COMMISSION'!#REF!</f>
        <v>#REF!</v>
      </c>
      <c r="K14" s="8" t="e">
        <f>'4=3(2025)| COMMISSION'!#REF!</f>
        <v>#REF!</v>
      </c>
      <c r="L14" s="8" t="e">
        <f>'4=3(2025)| COMMISSION'!#REF!</f>
        <v>#REF!</v>
      </c>
      <c r="M14" s="8" t="e">
        <f>'4=3(2025)| COMMISSION'!#REF!</f>
        <v>#REF!</v>
      </c>
      <c r="N14" s="8" t="e">
        <f>'4=3(2025)| COMMISSION'!B14</f>
        <v>#REF!</v>
      </c>
    </row>
    <row r="15" spans="1:14" s="53" customFormat="1" x14ac:dyDescent="0.2">
      <c r="A15" s="42" t="s">
        <v>85</v>
      </c>
      <c r="B15" s="8"/>
      <c r="C15" s="8"/>
      <c r="D15" s="8"/>
      <c r="E15" s="8"/>
      <c r="F15" s="8"/>
      <c r="G15" s="8"/>
      <c r="H15" s="8"/>
      <c r="I15" s="8"/>
      <c r="J15" s="8"/>
      <c r="K15" s="8"/>
      <c r="L15" s="8"/>
      <c r="M15" s="8"/>
      <c r="N15" s="8"/>
    </row>
    <row r="16" spans="1:14" s="53" customFormat="1" x14ac:dyDescent="0.2">
      <c r="A16" s="88">
        <f>A7</f>
        <v>1</v>
      </c>
      <c r="B16" s="8" t="e">
        <f>'4=3(2025)| COMMISSION'!#REF!</f>
        <v>#REF!</v>
      </c>
      <c r="C16" s="8" t="e">
        <f>'4=3(2025)| COMMISSION'!#REF!</f>
        <v>#REF!</v>
      </c>
      <c r="D16" s="8" t="e">
        <f>'4=3(2025)| COMMISSION'!#REF!</f>
        <v>#REF!</v>
      </c>
      <c r="E16" s="8" t="e">
        <f>'4=3(2025)| COMMISSION'!#REF!</f>
        <v>#REF!</v>
      </c>
      <c r="F16" s="8" t="e">
        <f>'4=3(2025)| COMMISSION'!#REF!</f>
        <v>#REF!</v>
      </c>
      <c r="G16" s="8" t="e">
        <f>'4=3(2025)| COMMISSION'!#REF!</f>
        <v>#REF!</v>
      </c>
      <c r="H16" s="8" t="e">
        <f>'4=3(2025)| COMMISSION'!#REF!</f>
        <v>#REF!</v>
      </c>
      <c r="I16" s="8" t="e">
        <f>'4=3(2025)| COMMISSION'!#REF!</f>
        <v>#REF!</v>
      </c>
      <c r="J16" s="8" t="e">
        <f>'4=3(2025)| COMMISSION'!#REF!</f>
        <v>#REF!</v>
      </c>
      <c r="K16" s="8" t="e">
        <f>'4=3(2025)| COMMISSION'!#REF!</f>
        <v>#REF!</v>
      </c>
      <c r="L16" s="8" t="e">
        <f>'4=3(2025)| COMMISSION'!#REF!</f>
        <v>#REF!</v>
      </c>
      <c r="M16" s="8" t="e">
        <f>'4=3(2025)| COMMISSION'!#REF!</f>
        <v>#REF!</v>
      </c>
      <c r="N16" s="8" t="e">
        <f>'4=3(2025)| COMMISSION'!B16</f>
        <v>#REF!</v>
      </c>
    </row>
    <row r="17" spans="1:14" s="53" customFormat="1" x14ac:dyDescent="0.2">
      <c r="A17" s="88">
        <f>A8</f>
        <v>2</v>
      </c>
      <c r="B17" s="8" t="e">
        <f>'4=3(2025)| COMMISSION'!#REF!</f>
        <v>#REF!</v>
      </c>
      <c r="C17" s="8" t="e">
        <f>'4=3(2025)| COMMISSION'!#REF!</f>
        <v>#REF!</v>
      </c>
      <c r="D17" s="8" t="e">
        <f>'4=3(2025)| COMMISSION'!#REF!</f>
        <v>#REF!</v>
      </c>
      <c r="E17" s="8" t="e">
        <f>'4=3(2025)| COMMISSION'!#REF!</f>
        <v>#REF!</v>
      </c>
      <c r="F17" s="8" t="e">
        <f>'4=3(2025)| COMMISSION'!#REF!</f>
        <v>#REF!</v>
      </c>
      <c r="G17" s="8" t="e">
        <f>'4=3(2025)| COMMISSION'!#REF!</f>
        <v>#REF!</v>
      </c>
      <c r="H17" s="8" t="e">
        <f>'4=3(2025)| COMMISSION'!#REF!</f>
        <v>#REF!</v>
      </c>
      <c r="I17" s="8" t="e">
        <f>'4=3(2025)| COMMISSION'!#REF!</f>
        <v>#REF!</v>
      </c>
      <c r="J17" s="8" t="e">
        <f>'4=3(2025)| COMMISSION'!#REF!</f>
        <v>#REF!</v>
      </c>
      <c r="K17" s="8" t="e">
        <f>'4=3(2025)| COMMISSION'!#REF!</f>
        <v>#REF!</v>
      </c>
      <c r="L17" s="8" t="e">
        <f>'4=3(2025)| COMMISSION'!#REF!</f>
        <v>#REF!</v>
      </c>
      <c r="M17" s="8" t="e">
        <f>'4=3(2025)| COMMISSION'!#REF!</f>
        <v>#REF!</v>
      </c>
      <c r="N17" s="8" t="e">
        <f>'4=3(2025)| COMMISSION'!B17</f>
        <v>#REF!</v>
      </c>
    </row>
    <row r="18" spans="1:14" s="53" customFormat="1" x14ac:dyDescent="0.2">
      <c r="A18" s="42" t="s">
        <v>86</v>
      </c>
      <c r="B18" s="8"/>
      <c r="C18" s="8"/>
      <c r="D18" s="8"/>
      <c r="E18" s="8"/>
      <c r="F18" s="8"/>
      <c r="G18" s="8"/>
      <c r="H18" s="8"/>
      <c r="I18" s="8"/>
      <c r="J18" s="8"/>
      <c r="K18" s="8"/>
      <c r="L18" s="8"/>
      <c r="M18" s="8"/>
      <c r="N18" s="8"/>
    </row>
    <row r="19" spans="1:14" s="53" customFormat="1" x14ac:dyDescent="0.2">
      <c r="A19" s="88">
        <f>A7</f>
        <v>1</v>
      </c>
      <c r="B19" s="8" t="e">
        <f>'4=3(2025)| COMMISSION'!#REF!</f>
        <v>#REF!</v>
      </c>
      <c r="C19" s="8" t="e">
        <f>'4=3(2025)| COMMISSION'!#REF!</f>
        <v>#REF!</v>
      </c>
      <c r="D19" s="8" t="e">
        <f>'4=3(2025)| COMMISSION'!#REF!</f>
        <v>#REF!</v>
      </c>
      <c r="E19" s="8" t="e">
        <f>'4=3(2025)| COMMISSION'!#REF!</f>
        <v>#REF!</v>
      </c>
      <c r="F19" s="8" t="e">
        <f>'4=3(2025)| COMMISSION'!#REF!</f>
        <v>#REF!</v>
      </c>
      <c r="G19" s="8" t="e">
        <f>'4=3(2025)| COMMISSION'!#REF!</f>
        <v>#REF!</v>
      </c>
      <c r="H19" s="8" t="e">
        <f>'4=3(2025)| COMMISSION'!#REF!</f>
        <v>#REF!</v>
      </c>
      <c r="I19" s="8" t="e">
        <f>'4=3(2025)| COMMISSION'!#REF!</f>
        <v>#REF!</v>
      </c>
      <c r="J19" s="8" t="e">
        <f>'4=3(2025)| COMMISSION'!#REF!</f>
        <v>#REF!</v>
      </c>
      <c r="K19" s="8" t="e">
        <f>'4=3(2025)| COMMISSION'!#REF!</f>
        <v>#REF!</v>
      </c>
      <c r="L19" s="8" t="e">
        <f>'4=3(2025)| COMMISSION'!#REF!</f>
        <v>#REF!</v>
      </c>
      <c r="M19" s="8" t="e">
        <f>'4=3(2025)| COMMISSION'!#REF!</f>
        <v>#REF!</v>
      </c>
      <c r="N19" s="8" t="e">
        <f>'4=3(2025)| COMMISSION'!B19</f>
        <v>#REF!</v>
      </c>
    </row>
    <row r="20" spans="1:14" s="53" customFormat="1" x14ac:dyDescent="0.2">
      <c r="A20" s="88">
        <f>A8</f>
        <v>2</v>
      </c>
      <c r="B20" s="8" t="e">
        <f>'4=3(2025)| COMMISSION'!#REF!</f>
        <v>#REF!</v>
      </c>
      <c r="C20" s="8" t="e">
        <f>'4=3(2025)| COMMISSION'!#REF!</f>
        <v>#REF!</v>
      </c>
      <c r="D20" s="8" t="e">
        <f>'4=3(2025)| COMMISSION'!#REF!</f>
        <v>#REF!</v>
      </c>
      <c r="E20" s="8" t="e">
        <f>'4=3(2025)| COMMISSION'!#REF!</f>
        <v>#REF!</v>
      </c>
      <c r="F20" s="8" t="e">
        <f>'4=3(2025)| COMMISSION'!#REF!</f>
        <v>#REF!</v>
      </c>
      <c r="G20" s="8" t="e">
        <f>'4=3(2025)| COMMISSION'!#REF!</f>
        <v>#REF!</v>
      </c>
      <c r="H20" s="8" t="e">
        <f>'4=3(2025)| COMMISSION'!#REF!</f>
        <v>#REF!</v>
      </c>
      <c r="I20" s="8" t="e">
        <f>'4=3(2025)| COMMISSION'!#REF!</f>
        <v>#REF!</v>
      </c>
      <c r="J20" s="8" t="e">
        <f>'4=3(2025)| COMMISSION'!#REF!</f>
        <v>#REF!</v>
      </c>
      <c r="K20" s="8" t="e">
        <f>'4=3(2025)| COMMISSION'!#REF!</f>
        <v>#REF!</v>
      </c>
      <c r="L20" s="8" t="e">
        <f>'4=3(2025)| COMMISSION'!#REF!</f>
        <v>#REF!</v>
      </c>
      <c r="M20" s="8" t="e">
        <f>'4=3(2025)| COMMISSION'!#REF!</f>
        <v>#REF!</v>
      </c>
      <c r="N20" s="8" t="e">
        <f>'4=3(2025)| COMMISSION'!B20</f>
        <v>#REF!</v>
      </c>
    </row>
    <row r="21" spans="1:14" s="53" customFormat="1" x14ac:dyDescent="0.2">
      <c r="A21" s="42" t="s">
        <v>87</v>
      </c>
      <c r="B21" s="8"/>
      <c r="C21" s="8"/>
      <c r="D21" s="8"/>
      <c r="E21" s="8"/>
      <c r="F21" s="8"/>
      <c r="G21" s="8"/>
      <c r="H21" s="8"/>
      <c r="I21" s="8"/>
      <c r="J21" s="8"/>
      <c r="K21" s="8"/>
      <c r="L21" s="8"/>
      <c r="M21" s="8"/>
      <c r="N21" s="8"/>
    </row>
    <row r="22" spans="1:14" s="53" customFormat="1" x14ac:dyDescent="0.2">
      <c r="A22" s="88" t="s">
        <v>88</v>
      </c>
      <c r="B22" s="8" t="e">
        <f>'4=3(2025)| COMMISSION'!#REF!</f>
        <v>#REF!</v>
      </c>
      <c r="C22" s="8" t="e">
        <f>'4=3(2025)| COMMISSION'!#REF!</f>
        <v>#REF!</v>
      </c>
      <c r="D22" s="8" t="e">
        <f>'4=3(2025)| COMMISSION'!#REF!</f>
        <v>#REF!</v>
      </c>
      <c r="E22" s="8" t="e">
        <f>'4=3(2025)| COMMISSION'!#REF!</f>
        <v>#REF!</v>
      </c>
      <c r="F22" s="8" t="e">
        <f>'4=3(2025)| COMMISSION'!#REF!</f>
        <v>#REF!</v>
      </c>
      <c r="G22" s="8" t="e">
        <f>'4=3(2025)| COMMISSION'!#REF!</f>
        <v>#REF!</v>
      </c>
      <c r="H22" s="8" t="e">
        <f>'4=3(2025)| COMMISSION'!#REF!</f>
        <v>#REF!</v>
      </c>
      <c r="I22" s="8" t="e">
        <f>'4=3(2025)| COMMISSION'!#REF!</f>
        <v>#REF!</v>
      </c>
      <c r="J22" s="8" t="e">
        <f>'4=3(2025)| COMMISSION'!#REF!</f>
        <v>#REF!</v>
      </c>
      <c r="K22" s="8" t="e">
        <f>'4=3(2025)| COMMISSION'!#REF!</f>
        <v>#REF!</v>
      </c>
      <c r="L22" s="8" t="e">
        <f>'4=3(2025)| COMMISSION'!#REF!</f>
        <v>#REF!</v>
      </c>
      <c r="M22" s="8" t="e">
        <f>'4=3(2025)| COMMISSION'!#REF!</f>
        <v>#REF!</v>
      </c>
      <c r="N22" s="8" t="e">
        <f>'4=3(2025)| COMMISSION'!B22</f>
        <v>#REF!</v>
      </c>
    </row>
    <row r="23" spans="1:14" s="53" customFormat="1" x14ac:dyDescent="0.2">
      <c r="A23" s="89"/>
      <c r="B23" s="190"/>
      <c r="C23" s="190"/>
      <c r="D23" s="190"/>
      <c r="E23" s="190"/>
      <c r="F23" s="190"/>
      <c r="G23" s="190"/>
      <c r="H23" s="190"/>
      <c r="I23" s="190"/>
      <c r="J23" s="190"/>
      <c r="K23" s="190"/>
      <c r="L23" s="190"/>
      <c r="M23" s="190"/>
      <c r="N23" s="190"/>
    </row>
    <row r="24" spans="1:14" ht="18" customHeight="1" x14ac:dyDescent="0.2">
      <c r="A24" s="111" t="s">
        <v>100</v>
      </c>
      <c r="B24" s="187" t="e">
        <f t="shared" ref="B24:M24" si="0">B4</f>
        <v>#REF!</v>
      </c>
      <c r="C24" s="187" t="e">
        <f t="shared" si="0"/>
        <v>#REF!</v>
      </c>
      <c r="D24" s="187" t="e">
        <f t="shared" si="0"/>
        <v>#REF!</v>
      </c>
      <c r="E24" s="187" t="e">
        <f t="shared" si="0"/>
        <v>#REF!</v>
      </c>
      <c r="F24" s="187" t="e">
        <f t="shared" si="0"/>
        <v>#REF!</v>
      </c>
      <c r="G24" s="187" t="e">
        <f t="shared" si="0"/>
        <v>#REF!</v>
      </c>
      <c r="H24" s="187" t="e">
        <f t="shared" si="0"/>
        <v>#REF!</v>
      </c>
      <c r="I24" s="187" t="e">
        <f t="shared" si="0"/>
        <v>#REF!</v>
      </c>
      <c r="J24" s="187" t="e">
        <f t="shared" si="0"/>
        <v>#REF!</v>
      </c>
      <c r="K24" s="187" t="e">
        <f t="shared" si="0"/>
        <v>#REF!</v>
      </c>
      <c r="L24" s="187" t="e">
        <f t="shared" si="0"/>
        <v>#REF!</v>
      </c>
      <c r="M24" s="187" t="e">
        <f t="shared" si="0"/>
        <v>#REF!</v>
      </c>
      <c r="N24" s="187" t="e">
        <f t="shared" ref="N24" si="1">N4</f>
        <v>#REF!</v>
      </c>
    </row>
    <row r="25" spans="1:14" ht="20.25" customHeight="1" x14ac:dyDescent="0.2">
      <c r="A25" s="90" t="s">
        <v>64</v>
      </c>
      <c r="B25" s="187" t="e">
        <f t="shared" ref="B25:M25" si="2">B5</f>
        <v>#REF!</v>
      </c>
      <c r="C25" s="187" t="e">
        <f t="shared" si="2"/>
        <v>#REF!</v>
      </c>
      <c r="D25" s="187" t="e">
        <f t="shared" si="2"/>
        <v>#REF!</v>
      </c>
      <c r="E25" s="187" t="e">
        <f t="shared" si="2"/>
        <v>#REF!</v>
      </c>
      <c r="F25" s="187" t="e">
        <f t="shared" si="2"/>
        <v>#REF!</v>
      </c>
      <c r="G25" s="187" t="e">
        <f t="shared" si="2"/>
        <v>#REF!</v>
      </c>
      <c r="H25" s="187" t="e">
        <f t="shared" si="2"/>
        <v>#REF!</v>
      </c>
      <c r="I25" s="187" t="e">
        <f t="shared" si="2"/>
        <v>#REF!</v>
      </c>
      <c r="J25" s="187" t="e">
        <f t="shared" si="2"/>
        <v>#REF!</v>
      </c>
      <c r="K25" s="187" t="e">
        <f t="shared" si="2"/>
        <v>#REF!</v>
      </c>
      <c r="L25" s="187" t="e">
        <f t="shared" si="2"/>
        <v>#REF!</v>
      </c>
      <c r="M25" s="187" t="e">
        <f t="shared" si="2"/>
        <v>#REF!</v>
      </c>
      <c r="N25" s="187" t="e">
        <f t="shared" ref="N25" si="3">N5</f>
        <v>#REF!</v>
      </c>
    </row>
    <row r="26" spans="1:14" s="44" customFormat="1" x14ac:dyDescent="0.2">
      <c r="A26" s="42" t="s">
        <v>83</v>
      </c>
      <c r="B26" s="189"/>
      <c r="C26" s="189"/>
      <c r="D26" s="189"/>
      <c r="E26" s="189"/>
      <c r="F26" s="189"/>
      <c r="G26" s="189"/>
      <c r="H26" s="189"/>
      <c r="I26" s="189"/>
      <c r="J26" s="189"/>
      <c r="K26" s="189"/>
      <c r="L26" s="189"/>
      <c r="M26" s="189"/>
      <c r="N26" s="189"/>
    </row>
    <row r="27" spans="1:14" s="50" customFormat="1" x14ac:dyDescent="0.2">
      <c r="A27" s="88">
        <v>1</v>
      </c>
      <c r="B27" s="192" t="e">
        <f t="shared" ref="B27:M27" si="4">ROUNDUP(B7*0.87,)+35</f>
        <v>#REF!</v>
      </c>
      <c r="C27" s="192" t="e">
        <f t="shared" si="4"/>
        <v>#REF!</v>
      </c>
      <c r="D27" s="192" t="e">
        <f t="shared" si="4"/>
        <v>#REF!</v>
      </c>
      <c r="E27" s="192" t="e">
        <f t="shared" si="4"/>
        <v>#REF!</v>
      </c>
      <c r="F27" s="192" t="e">
        <f t="shared" si="4"/>
        <v>#REF!</v>
      </c>
      <c r="G27" s="192" t="e">
        <f t="shared" si="4"/>
        <v>#REF!</v>
      </c>
      <c r="H27" s="192" t="e">
        <f t="shared" si="4"/>
        <v>#REF!</v>
      </c>
      <c r="I27" s="192" t="e">
        <f t="shared" si="4"/>
        <v>#REF!</v>
      </c>
      <c r="J27" s="192" t="e">
        <f t="shared" si="4"/>
        <v>#REF!</v>
      </c>
      <c r="K27" s="192" t="e">
        <f t="shared" si="4"/>
        <v>#REF!</v>
      </c>
      <c r="L27" s="192" t="e">
        <f t="shared" si="4"/>
        <v>#REF!</v>
      </c>
      <c r="M27" s="192" t="e">
        <f t="shared" si="4"/>
        <v>#REF!</v>
      </c>
      <c r="N27" s="192" t="e">
        <f t="shared" ref="N27" si="5">ROUNDUP(N7*0.87,)+35</f>
        <v>#REF!</v>
      </c>
    </row>
    <row r="28" spans="1:14" s="50" customFormat="1" x14ac:dyDescent="0.2">
      <c r="A28" s="88">
        <v>2</v>
      </c>
      <c r="B28" s="192" t="e">
        <f t="shared" ref="B28:M28" si="6">ROUNDUP(B8*0.87,)+35</f>
        <v>#REF!</v>
      </c>
      <c r="C28" s="192" t="e">
        <f t="shared" si="6"/>
        <v>#REF!</v>
      </c>
      <c r="D28" s="192" t="e">
        <f t="shared" si="6"/>
        <v>#REF!</v>
      </c>
      <c r="E28" s="192" t="e">
        <f t="shared" si="6"/>
        <v>#REF!</v>
      </c>
      <c r="F28" s="192" t="e">
        <f t="shared" si="6"/>
        <v>#REF!</v>
      </c>
      <c r="G28" s="192" t="e">
        <f t="shared" si="6"/>
        <v>#REF!</v>
      </c>
      <c r="H28" s="192" t="e">
        <f t="shared" si="6"/>
        <v>#REF!</v>
      </c>
      <c r="I28" s="192" t="e">
        <f t="shared" si="6"/>
        <v>#REF!</v>
      </c>
      <c r="J28" s="192" t="e">
        <f t="shared" si="6"/>
        <v>#REF!</v>
      </c>
      <c r="K28" s="192" t="e">
        <f t="shared" si="6"/>
        <v>#REF!</v>
      </c>
      <c r="L28" s="192" t="e">
        <f t="shared" si="6"/>
        <v>#REF!</v>
      </c>
      <c r="M28" s="192" t="e">
        <f t="shared" si="6"/>
        <v>#REF!</v>
      </c>
      <c r="N28" s="192" t="e">
        <f t="shared" ref="N28" si="7">ROUNDUP(N8*0.87,)+35</f>
        <v>#REF!</v>
      </c>
    </row>
    <row r="29" spans="1:14" s="50" customFormat="1" x14ac:dyDescent="0.2">
      <c r="A29" s="42" t="s">
        <v>234</v>
      </c>
      <c r="B29" s="192"/>
      <c r="C29" s="192"/>
      <c r="D29" s="192"/>
      <c r="E29" s="192"/>
      <c r="F29" s="192"/>
      <c r="G29" s="192"/>
      <c r="H29" s="192"/>
      <c r="I29" s="192"/>
      <c r="J29" s="192"/>
      <c r="K29" s="192"/>
      <c r="L29" s="192"/>
      <c r="M29" s="192"/>
      <c r="N29" s="192"/>
    </row>
    <row r="30" spans="1:14" s="50" customFormat="1" x14ac:dyDescent="0.2">
      <c r="A30" s="180">
        <v>1</v>
      </c>
      <c r="B30" s="192" t="e">
        <f t="shared" ref="B30:M30" si="8">ROUNDUP(B10*0.87,)+35</f>
        <v>#REF!</v>
      </c>
      <c r="C30" s="192" t="e">
        <f t="shared" si="8"/>
        <v>#REF!</v>
      </c>
      <c r="D30" s="192" t="e">
        <f t="shared" si="8"/>
        <v>#REF!</v>
      </c>
      <c r="E30" s="192" t="e">
        <f t="shared" si="8"/>
        <v>#REF!</v>
      </c>
      <c r="F30" s="192" t="e">
        <f t="shared" si="8"/>
        <v>#REF!</v>
      </c>
      <c r="G30" s="192" t="e">
        <f t="shared" si="8"/>
        <v>#REF!</v>
      </c>
      <c r="H30" s="192" t="e">
        <f t="shared" si="8"/>
        <v>#REF!</v>
      </c>
      <c r="I30" s="192" t="e">
        <f t="shared" si="8"/>
        <v>#REF!</v>
      </c>
      <c r="J30" s="192" t="e">
        <f t="shared" si="8"/>
        <v>#REF!</v>
      </c>
      <c r="K30" s="192" t="e">
        <f t="shared" si="8"/>
        <v>#REF!</v>
      </c>
      <c r="L30" s="192" t="e">
        <f t="shared" si="8"/>
        <v>#REF!</v>
      </c>
      <c r="M30" s="192" t="e">
        <f t="shared" si="8"/>
        <v>#REF!</v>
      </c>
      <c r="N30" s="192" t="e">
        <f t="shared" ref="N30" si="9">ROUNDUP(N10*0.87,)+35</f>
        <v>#REF!</v>
      </c>
    </row>
    <row r="31" spans="1:14" s="50" customFormat="1" x14ac:dyDescent="0.2">
      <c r="A31" s="180">
        <v>2</v>
      </c>
      <c r="B31" s="192" t="e">
        <f t="shared" ref="B31:M31" si="10">ROUNDUP(B11*0.87,)+35</f>
        <v>#REF!</v>
      </c>
      <c r="C31" s="192" t="e">
        <f t="shared" si="10"/>
        <v>#REF!</v>
      </c>
      <c r="D31" s="192" t="e">
        <f t="shared" si="10"/>
        <v>#REF!</v>
      </c>
      <c r="E31" s="192" t="e">
        <f t="shared" si="10"/>
        <v>#REF!</v>
      </c>
      <c r="F31" s="192" t="e">
        <f t="shared" si="10"/>
        <v>#REF!</v>
      </c>
      <c r="G31" s="192" t="e">
        <f t="shared" si="10"/>
        <v>#REF!</v>
      </c>
      <c r="H31" s="192" t="e">
        <f t="shared" si="10"/>
        <v>#REF!</v>
      </c>
      <c r="I31" s="192" t="e">
        <f t="shared" si="10"/>
        <v>#REF!</v>
      </c>
      <c r="J31" s="192" t="e">
        <f t="shared" si="10"/>
        <v>#REF!</v>
      </c>
      <c r="K31" s="192" t="e">
        <f t="shared" si="10"/>
        <v>#REF!</v>
      </c>
      <c r="L31" s="192" t="e">
        <f t="shared" si="10"/>
        <v>#REF!</v>
      </c>
      <c r="M31" s="192" t="e">
        <f t="shared" si="10"/>
        <v>#REF!</v>
      </c>
      <c r="N31" s="192" t="e">
        <f t="shared" ref="N31" si="11">ROUNDUP(N11*0.87,)+35</f>
        <v>#REF!</v>
      </c>
    </row>
    <row r="32" spans="1:14" s="50" customFormat="1" x14ac:dyDescent="0.2">
      <c r="A32" s="42" t="s">
        <v>84</v>
      </c>
      <c r="B32" s="192"/>
      <c r="C32" s="192"/>
      <c r="D32" s="192"/>
      <c r="E32" s="192"/>
      <c r="F32" s="192"/>
      <c r="G32" s="192"/>
      <c r="H32" s="192"/>
      <c r="I32" s="192"/>
      <c r="J32" s="192"/>
      <c r="K32" s="192"/>
      <c r="L32" s="192"/>
      <c r="M32" s="192"/>
      <c r="N32" s="192"/>
    </row>
    <row r="33" spans="1:14" s="50" customFormat="1" x14ac:dyDescent="0.2">
      <c r="A33" s="88">
        <f>A27</f>
        <v>1</v>
      </c>
      <c r="B33" s="192" t="e">
        <f t="shared" ref="B33:M33" si="12">ROUNDUP(B13*0.87,)+35</f>
        <v>#REF!</v>
      </c>
      <c r="C33" s="192" t="e">
        <f t="shared" si="12"/>
        <v>#REF!</v>
      </c>
      <c r="D33" s="192" t="e">
        <f t="shared" si="12"/>
        <v>#REF!</v>
      </c>
      <c r="E33" s="192" t="e">
        <f t="shared" si="12"/>
        <v>#REF!</v>
      </c>
      <c r="F33" s="192" t="e">
        <f t="shared" si="12"/>
        <v>#REF!</v>
      </c>
      <c r="G33" s="192" t="e">
        <f t="shared" si="12"/>
        <v>#REF!</v>
      </c>
      <c r="H33" s="192" t="e">
        <f t="shared" si="12"/>
        <v>#REF!</v>
      </c>
      <c r="I33" s="192" t="e">
        <f t="shared" si="12"/>
        <v>#REF!</v>
      </c>
      <c r="J33" s="192" t="e">
        <f t="shared" si="12"/>
        <v>#REF!</v>
      </c>
      <c r="K33" s="192" t="e">
        <f t="shared" si="12"/>
        <v>#REF!</v>
      </c>
      <c r="L33" s="192" t="e">
        <f t="shared" si="12"/>
        <v>#REF!</v>
      </c>
      <c r="M33" s="192" t="e">
        <f t="shared" si="12"/>
        <v>#REF!</v>
      </c>
      <c r="N33" s="192" t="e">
        <f t="shared" ref="N33" si="13">ROUNDUP(N13*0.87,)+35</f>
        <v>#REF!</v>
      </c>
    </row>
    <row r="34" spans="1:14" s="50" customFormat="1" x14ac:dyDescent="0.2">
      <c r="A34" s="88">
        <f>A28</f>
        <v>2</v>
      </c>
      <c r="B34" s="192" t="e">
        <f t="shared" ref="B34:M34" si="14">ROUNDUP(B14*0.87,)+35</f>
        <v>#REF!</v>
      </c>
      <c r="C34" s="192" t="e">
        <f t="shared" si="14"/>
        <v>#REF!</v>
      </c>
      <c r="D34" s="192" t="e">
        <f t="shared" si="14"/>
        <v>#REF!</v>
      </c>
      <c r="E34" s="192" t="e">
        <f t="shared" si="14"/>
        <v>#REF!</v>
      </c>
      <c r="F34" s="192" t="e">
        <f t="shared" si="14"/>
        <v>#REF!</v>
      </c>
      <c r="G34" s="192" t="e">
        <f t="shared" si="14"/>
        <v>#REF!</v>
      </c>
      <c r="H34" s="192" t="e">
        <f t="shared" si="14"/>
        <v>#REF!</v>
      </c>
      <c r="I34" s="192" t="e">
        <f t="shared" si="14"/>
        <v>#REF!</v>
      </c>
      <c r="J34" s="192" t="e">
        <f t="shared" si="14"/>
        <v>#REF!</v>
      </c>
      <c r="K34" s="192" t="e">
        <f t="shared" si="14"/>
        <v>#REF!</v>
      </c>
      <c r="L34" s="192" t="e">
        <f t="shared" si="14"/>
        <v>#REF!</v>
      </c>
      <c r="M34" s="192" t="e">
        <f t="shared" si="14"/>
        <v>#REF!</v>
      </c>
      <c r="N34" s="192" t="e">
        <f t="shared" ref="N34" si="15">ROUNDUP(N14*0.87,)+35</f>
        <v>#REF!</v>
      </c>
    </row>
    <row r="35" spans="1:14" s="50" customFormat="1" x14ac:dyDescent="0.2">
      <c r="A35" s="42" t="s">
        <v>85</v>
      </c>
      <c r="B35" s="192"/>
      <c r="C35" s="192"/>
      <c r="D35" s="192"/>
      <c r="E35" s="192"/>
      <c r="F35" s="192"/>
      <c r="G35" s="192"/>
      <c r="H35" s="192"/>
      <c r="I35" s="192"/>
      <c r="J35" s="192"/>
      <c r="K35" s="192"/>
      <c r="L35" s="192"/>
      <c r="M35" s="192"/>
      <c r="N35" s="192"/>
    </row>
    <row r="36" spans="1:14" s="50" customFormat="1" x14ac:dyDescent="0.2">
      <c r="A36" s="88">
        <f>A27</f>
        <v>1</v>
      </c>
      <c r="B36" s="192" t="e">
        <f t="shared" ref="B36:M36" si="16">ROUNDUP(B16*0.87,)+35</f>
        <v>#REF!</v>
      </c>
      <c r="C36" s="192" t="e">
        <f t="shared" si="16"/>
        <v>#REF!</v>
      </c>
      <c r="D36" s="192" t="e">
        <f t="shared" si="16"/>
        <v>#REF!</v>
      </c>
      <c r="E36" s="192" t="e">
        <f t="shared" si="16"/>
        <v>#REF!</v>
      </c>
      <c r="F36" s="192" t="e">
        <f t="shared" si="16"/>
        <v>#REF!</v>
      </c>
      <c r="G36" s="192" t="e">
        <f t="shared" si="16"/>
        <v>#REF!</v>
      </c>
      <c r="H36" s="192" t="e">
        <f t="shared" si="16"/>
        <v>#REF!</v>
      </c>
      <c r="I36" s="192" t="e">
        <f t="shared" si="16"/>
        <v>#REF!</v>
      </c>
      <c r="J36" s="192" t="e">
        <f t="shared" si="16"/>
        <v>#REF!</v>
      </c>
      <c r="K36" s="192" t="e">
        <f t="shared" si="16"/>
        <v>#REF!</v>
      </c>
      <c r="L36" s="192" t="e">
        <f t="shared" si="16"/>
        <v>#REF!</v>
      </c>
      <c r="M36" s="192" t="e">
        <f t="shared" si="16"/>
        <v>#REF!</v>
      </c>
      <c r="N36" s="192" t="e">
        <f t="shared" ref="N36" si="17">ROUNDUP(N16*0.87,)+35</f>
        <v>#REF!</v>
      </c>
    </row>
    <row r="37" spans="1:14" s="50" customFormat="1" x14ac:dyDescent="0.2">
      <c r="A37" s="88">
        <f>A28</f>
        <v>2</v>
      </c>
      <c r="B37" s="192" t="e">
        <f t="shared" ref="B37:M37" si="18">ROUNDUP(B17*0.87,)+35</f>
        <v>#REF!</v>
      </c>
      <c r="C37" s="192" t="e">
        <f t="shared" si="18"/>
        <v>#REF!</v>
      </c>
      <c r="D37" s="192" t="e">
        <f t="shared" si="18"/>
        <v>#REF!</v>
      </c>
      <c r="E37" s="192" t="e">
        <f t="shared" si="18"/>
        <v>#REF!</v>
      </c>
      <c r="F37" s="192" t="e">
        <f t="shared" si="18"/>
        <v>#REF!</v>
      </c>
      <c r="G37" s="192" t="e">
        <f t="shared" si="18"/>
        <v>#REF!</v>
      </c>
      <c r="H37" s="192" t="e">
        <f t="shared" si="18"/>
        <v>#REF!</v>
      </c>
      <c r="I37" s="192" t="e">
        <f t="shared" si="18"/>
        <v>#REF!</v>
      </c>
      <c r="J37" s="192" t="e">
        <f t="shared" si="18"/>
        <v>#REF!</v>
      </c>
      <c r="K37" s="192" t="e">
        <f t="shared" si="18"/>
        <v>#REF!</v>
      </c>
      <c r="L37" s="192" t="e">
        <f t="shared" si="18"/>
        <v>#REF!</v>
      </c>
      <c r="M37" s="192" t="e">
        <f t="shared" si="18"/>
        <v>#REF!</v>
      </c>
      <c r="N37" s="192" t="e">
        <f t="shared" ref="N37" si="19">ROUNDUP(N17*0.87,)+35</f>
        <v>#REF!</v>
      </c>
    </row>
    <row r="38" spans="1:14" s="50" customFormat="1" x14ac:dyDescent="0.2">
      <c r="A38" s="42" t="s">
        <v>86</v>
      </c>
      <c r="B38" s="192"/>
      <c r="C38" s="192"/>
      <c r="D38" s="192"/>
      <c r="E38" s="192"/>
      <c r="F38" s="192"/>
      <c r="G38" s="192"/>
      <c r="H38" s="192"/>
      <c r="I38" s="192"/>
      <c r="J38" s="192"/>
      <c r="K38" s="192"/>
      <c r="L38" s="192"/>
      <c r="M38" s="192"/>
      <c r="N38" s="192"/>
    </row>
    <row r="39" spans="1:14" s="50" customFormat="1" x14ac:dyDescent="0.2">
      <c r="A39" s="88">
        <f>A27</f>
        <v>1</v>
      </c>
      <c r="B39" s="192" t="e">
        <f t="shared" ref="B39:M39" si="20">ROUNDUP(B19*0.87,)+35</f>
        <v>#REF!</v>
      </c>
      <c r="C39" s="192" t="e">
        <f t="shared" si="20"/>
        <v>#REF!</v>
      </c>
      <c r="D39" s="192" t="e">
        <f t="shared" si="20"/>
        <v>#REF!</v>
      </c>
      <c r="E39" s="192" t="e">
        <f t="shared" si="20"/>
        <v>#REF!</v>
      </c>
      <c r="F39" s="192" t="e">
        <f t="shared" si="20"/>
        <v>#REF!</v>
      </c>
      <c r="G39" s="192" t="e">
        <f t="shared" si="20"/>
        <v>#REF!</v>
      </c>
      <c r="H39" s="192" t="e">
        <f t="shared" si="20"/>
        <v>#REF!</v>
      </c>
      <c r="I39" s="192" t="e">
        <f t="shared" si="20"/>
        <v>#REF!</v>
      </c>
      <c r="J39" s="192" t="e">
        <f t="shared" si="20"/>
        <v>#REF!</v>
      </c>
      <c r="K39" s="192" t="e">
        <f t="shared" si="20"/>
        <v>#REF!</v>
      </c>
      <c r="L39" s="192" t="e">
        <f t="shared" si="20"/>
        <v>#REF!</v>
      </c>
      <c r="M39" s="192" t="e">
        <f t="shared" si="20"/>
        <v>#REF!</v>
      </c>
      <c r="N39" s="192" t="e">
        <f t="shared" ref="N39" si="21">ROUNDUP(N19*0.87,)+35</f>
        <v>#REF!</v>
      </c>
    </row>
    <row r="40" spans="1:14" s="50" customFormat="1" x14ac:dyDescent="0.2">
      <c r="A40" s="88">
        <f>A28</f>
        <v>2</v>
      </c>
      <c r="B40" s="192" t="e">
        <f t="shared" ref="B40:M40" si="22">ROUNDUP(B20*0.87,)+35</f>
        <v>#REF!</v>
      </c>
      <c r="C40" s="192" t="e">
        <f t="shared" si="22"/>
        <v>#REF!</v>
      </c>
      <c r="D40" s="192" t="e">
        <f t="shared" si="22"/>
        <v>#REF!</v>
      </c>
      <c r="E40" s="192" t="e">
        <f t="shared" si="22"/>
        <v>#REF!</v>
      </c>
      <c r="F40" s="192" t="e">
        <f t="shared" si="22"/>
        <v>#REF!</v>
      </c>
      <c r="G40" s="192" t="e">
        <f t="shared" si="22"/>
        <v>#REF!</v>
      </c>
      <c r="H40" s="192" t="e">
        <f t="shared" si="22"/>
        <v>#REF!</v>
      </c>
      <c r="I40" s="192" t="e">
        <f t="shared" si="22"/>
        <v>#REF!</v>
      </c>
      <c r="J40" s="192" t="e">
        <f t="shared" si="22"/>
        <v>#REF!</v>
      </c>
      <c r="K40" s="192" t="e">
        <f t="shared" si="22"/>
        <v>#REF!</v>
      </c>
      <c r="L40" s="192" t="e">
        <f t="shared" si="22"/>
        <v>#REF!</v>
      </c>
      <c r="M40" s="192" t="e">
        <f t="shared" si="22"/>
        <v>#REF!</v>
      </c>
      <c r="N40" s="192" t="e">
        <f t="shared" ref="N40" si="23">ROUNDUP(N20*0.87,)+35</f>
        <v>#REF!</v>
      </c>
    </row>
    <row r="41" spans="1:14" s="50" customFormat="1" x14ac:dyDescent="0.2">
      <c r="A41" s="42" t="s">
        <v>87</v>
      </c>
      <c r="B41" s="192"/>
      <c r="C41" s="192"/>
      <c r="D41" s="192"/>
      <c r="E41" s="192"/>
      <c r="F41" s="192"/>
      <c r="G41" s="192"/>
      <c r="H41" s="192"/>
      <c r="I41" s="192"/>
      <c r="J41" s="192"/>
      <c r="K41" s="192"/>
      <c r="L41" s="192"/>
      <c r="M41" s="192"/>
      <c r="N41" s="192"/>
    </row>
    <row r="42" spans="1:14" s="50" customFormat="1" x14ac:dyDescent="0.2">
      <c r="A42" s="88" t="s">
        <v>88</v>
      </c>
      <c r="B42" s="192" t="e">
        <f t="shared" ref="B42:M42" si="24">ROUNDUP(B22*0.87,)+35</f>
        <v>#REF!</v>
      </c>
      <c r="C42" s="192" t="e">
        <f t="shared" si="24"/>
        <v>#REF!</v>
      </c>
      <c r="D42" s="192" t="e">
        <f t="shared" si="24"/>
        <v>#REF!</v>
      </c>
      <c r="E42" s="192" t="e">
        <f t="shared" si="24"/>
        <v>#REF!</v>
      </c>
      <c r="F42" s="192" t="e">
        <f t="shared" si="24"/>
        <v>#REF!</v>
      </c>
      <c r="G42" s="192" t="e">
        <f t="shared" si="24"/>
        <v>#REF!</v>
      </c>
      <c r="H42" s="192" t="e">
        <f t="shared" si="24"/>
        <v>#REF!</v>
      </c>
      <c r="I42" s="192" t="e">
        <f t="shared" si="24"/>
        <v>#REF!</v>
      </c>
      <c r="J42" s="192" t="e">
        <f t="shared" si="24"/>
        <v>#REF!</v>
      </c>
      <c r="K42" s="192" t="e">
        <f t="shared" si="24"/>
        <v>#REF!</v>
      </c>
      <c r="L42" s="192" t="e">
        <f t="shared" si="24"/>
        <v>#REF!</v>
      </c>
      <c r="M42" s="192" t="e">
        <f t="shared" si="24"/>
        <v>#REF!</v>
      </c>
      <c r="N42" s="192" t="e">
        <f t="shared" ref="N42" si="25">ROUNDUP(N22*0.87,)+35</f>
        <v>#REF!</v>
      </c>
    </row>
    <row r="43" spans="1:14" s="50" customFormat="1" x14ac:dyDescent="0.2">
      <c r="A43" s="100"/>
    </row>
    <row r="44" spans="1:14" s="50" customFormat="1" ht="12.75" thickBot="1" x14ac:dyDescent="0.25">
      <c r="A44" s="100"/>
    </row>
    <row r="45" spans="1:14" s="50" customFormat="1" ht="12.75" thickBot="1" x14ac:dyDescent="0.25">
      <c r="A45" s="104" t="s">
        <v>66</v>
      </c>
    </row>
    <row r="46" spans="1:14" x14ac:dyDescent="0.2">
      <c r="A46" s="63" t="s">
        <v>78</v>
      </c>
    </row>
    <row r="47" spans="1:14" ht="9" hidden="1" customHeight="1" x14ac:dyDescent="0.2">
      <c r="A47" s="43" t="s">
        <v>67</v>
      </c>
    </row>
    <row r="48" spans="1:14" ht="10.7" customHeight="1" x14ac:dyDescent="0.2">
      <c r="A48" s="43" t="s">
        <v>89</v>
      </c>
    </row>
    <row r="49" spans="1:1" x14ac:dyDescent="0.2">
      <c r="A49" s="43" t="s">
        <v>68</v>
      </c>
    </row>
    <row r="50" spans="1:1" ht="13.35" customHeight="1" x14ac:dyDescent="0.2">
      <c r="A50" s="43" t="s">
        <v>69</v>
      </c>
    </row>
    <row r="51" spans="1:1" ht="13.35" customHeight="1" x14ac:dyDescent="0.2">
      <c r="A51" s="159" t="s">
        <v>162</v>
      </c>
    </row>
    <row r="52" spans="1:1" ht="12.6" customHeight="1" thickBot="1" x14ac:dyDescent="0.25">
      <c r="A52" s="3"/>
    </row>
    <row r="53" spans="1:1" ht="11.45" customHeight="1" thickBot="1" x14ac:dyDescent="0.25">
      <c r="A53" s="107" t="s">
        <v>139</v>
      </c>
    </row>
    <row r="54" spans="1:1" ht="12.75" thickBot="1" x14ac:dyDescent="0.25">
      <c r="A54" s="216" t="str">
        <f>'4=3(2025)| FIT18+25 руб.'!A54</f>
        <v>Период бронирования: 17.10.2025 - 03.12.2025 /  Period of sales: 17.10.2025 - 03.12.2025</v>
      </c>
    </row>
    <row r="55" spans="1:1" ht="12.75" thickBot="1" x14ac:dyDescent="0.25">
      <c r="A55" s="217" t="str">
        <f>'4=3(2025)| FIT18+25 руб.'!A55</f>
        <v>Период проживания: 03.11.2025 - 03.12.2025 /  Period of sales: 03.11.2025 - 03.12.2025</v>
      </c>
    </row>
    <row r="56" spans="1:1" ht="12.75" thickBot="1" x14ac:dyDescent="0.25">
      <c r="A56" s="107" t="s">
        <v>171</v>
      </c>
    </row>
    <row r="57" spans="1:1" x14ac:dyDescent="0.2">
      <c r="A57" s="158" t="s">
        <v>172</v>
      </c>
    </row>
    <row r="58" spans="1:1" x14ac:dyDescent="0.2">
      <c r="A58" s="158" t="s">
        <v>173</v>
      </c>
    </row>
  </sheetData>
  <mergeCells count="1">
    <mergeCell ref="A1:A2"/>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R42"/>
  <sheetViews>
    <sheetView zoomScaleNormal="100" workbookViewId="0">
      <pane xSplit="1" topLeftCell="B1" activePane="topRight" state="frozen"/>
      <selection pane="topRight" activeCell="A41" sqref="A41"/>
    </sheetView>
  </sheetViews>
  <sheetFormatPr defaultColWidth="9" defaultRowHeight="12" x14ac:dyDescent="0.2"/>
  <cols>
    <col min="1" max="1" width="84.5703125" style="48" customWidth="1"/>
    <col min="2" max="29" width="8.7109375" style="48" hidden="1" customWidth="1"/>
    <col min="30" max="36" width="8.7109375" style="48" bestFit="1" customWidth="1"/>
    <col min="37" max="16384" width="9" style="48"/>
  </cols>
  <sheetData>
    <row r="1" spans="1:122" s="51" customFormat="1" ht="12" customHeight="1" x14ac:dyDescent="0.2">
      <c r="A1" s="228" t="s">
        <v>82</v>
      </c>
    </row>
    <row r="2" spans="1:122" s="51" customFormat="1" ht="12" customHeight="1" x14ac:dyDescent="0.2">
      <c r="A2" s="228"/>
    </row>
    <row r="3" spans="1:122" s="51" customFormat="1" ht="11.1" customHeight="1" x14ac:dyDescent="0.2">
      <c r="A3" s="97" t="s">
        <v>114</v>
      </c>
    </row>
    <row r="4" spans="1:122" s="52" customFormat="1" ht="32.1" customHeight="1" x14ac:dyDescent="0.2">
      <c r="A4" s="98" t="s">
        <v>64</v>
      </c>
      <c r="B4" s="187" t="e">
        <f>'C завтраками| Bed and breakfast'!#REF!</f>
        <v>#REF!</v>
      </c>
      <c r="C4" s="187" t="e">
        <f>'C завтраками| Bed and breakfast'!#REF!</f>
        <v>#REF!</v>
      </c>
      <c r="D4" s="187" t="e">
        <f>'C завтраками| Bed and breakfast'!#REF!</f>
        <v>#REF!</v>
      </c>
      <c r="E4" s="187" t="e">
        <f>'C завтраками| Bed and breakfast'!#REF!</f>
        <v>#REF!</v>
      </c>
      <c r="F4" s="187" t="e">
        <f>'C завтраками| Bed and breakfast'!#REF!</f>
        <v>#REF!</v>
      </c>
      <c r="G4" s="187" t="e">
        <f>'C завтраками| Bed and breakfast'!#REF!</f>
        <v>#REF!</v>
      </c>
      <c r="H4" s="187" t="e">
        <f>'C завтраками| Bed and breakfast'!#REF!</f>
        <v>#REF!</v>
      </c>
      <c r="I4" s="187">
        <f>'C завтраками| Bed and breakfast'!B4</f>
        <v>46010</v>
      </c>
      <c r="J4" s="187">
        <f>'C завтраками| Bed and breakfast'!C4</f>
        <v>46011</v>
      </c>
      <c r="K4" s="187">
        <f>'C завтраками| Bed and breakfast'!D4</f>
        <v>46012</v>
      </c>
      <c r="L4" s="187">
        <f>'C завтраками| Bed and breakfast'!E4</f>
        <v>46013</v>
      </c>
      <c r="M4" s="187">
        <f>'C завтраками| Bed and breakfast'!F4</f>
        <v>46014</v>
      </c>
      <c r="N4" s="187">
        <f>'C завтраками| Bed and breakfast'!G4</f>
        <v>46015</v>
      </c>
      <c r="O4" s="187">
        <f>'C завтраками| Bed and breakfast'!H4</f>
        <v>46016</v>
      </c>
      <c r="P4" s="187">
        <f>'C завтраками| Bed and breakfast'!I4</f>
        <v>46017</v>
      </c>
      <c r="Q4" s="187">
        <f>'C завтраками| Bed and breakfast'!J4</f>
        <v>46018</v>
      </c>
      <c r="R4" s="187">
        <f>'C завтраками| Bed and breakfast'!K4</f>
        <v>46019</v>
      </c>
      <c r="S4" s="187">
        <f>'C завтраками| Bed and breakfast'!L4</f>
        <v>46020</v>
      </c>
      <c r="T4" s="187">
        <f>'C завтраками| Bed and breakfast'!M4</f>
        <v>46021</v>
      </c>
      <c r="U4" s="187">
        <f>'C завтраками| Bed and breakfast'!N4</f>
        <v>46022</v>
      </c>
      <c r="V4" s="187">
        <f>'C завтраками| Bed and breakfast'!O4</f>
        <v>46023</v>
      </c>
      <c r="W4" s="187">
        <f>'C завтраками| Bed and breakfast'!P4</f>
        <v>46024</v>
      </c>
      <c r="X4" s="187">
        <f>'C завтраками| Bed and breakfast'!Q4</f>
        <v>46025</v>
      </c>
      <c r="Y4" s="187">
        <f>'C завтраками| Bed and breakfast'!R4</f>
        <v>46026</v>
      </c>
      <c r="Z4" s="187">
        <f>'C завтраками| Bed and breakfast'!S4</f>
        <v>46027</v>
      </c>
      <c r="AA4" s="187">
        <f>'C завтраками| Bed and breakfast'!T4</f>
        <v>46028</v>
      </c>
      <c r="AB4" s="187">
        <f>'C завтраками| Bed and breakfast'!U4</f>
        <v>46029</v>
      </c>
      <c r="AC4" s="187">
        <f>'C завтраками| Bed and breakfast'!V4</f>
        <v>46030</v>
      </c>
      <c r="AD4" s="227">
        <f>'C завтраками| Bed and breakfast'!W4</f>
        <v>46031</v>
      </c>
      <c r="AE4" s="227">
        <f>'C завтраками| Bed and breakfast'!X4</f>
        <v>46032</v>
      </c>
      <c r="AF4" s="227">
        <f>'C завтраками| Bed and breakfast'!Y4</f>
        <v>46033</v>
      </c>
      <c r="AG4" s="227">
        <f>'C завтраками| Bed and breakfast'!Z4</f>
        <v>46034</v>
      </c>
      <c r="AH4" s="227">
        <f>'C завтраками| Bed and breakfast'!AA4</f>
        <v>46035</v>
      </c>
      <c r="AI4" s="227">
        <f>'C завтраками| Bed and breakfast'!AB4</f>
        <v>46036</v>
      </c>
      <c r="AJ4" s="227">
        <f>'C завтраками| Bed and breakfast'!AC4</f>
        <v>46037</v>
      </c>
      <c r="AK4" s="227">
        <f>'C завтраками| Bed and breakfast'!AD4</f>
        <v>46038</v>
      </c>
      <c r="AL4" s="227">
        <f>'C завтраками| Bed and breakfast'!AE4</f>
        <v>46039</v>
      </c>
      <c r="AM4" s="227">
        <f>'C завтраками| Bed and breakfast'!AF4</f>
        <v>46040</v>
      </c>
      <c r="AN4" s="227">
        <f>'C завтраками| Bed and breakfast'!AG4</f>
        <v>46041</v>
      </c>
      <c r="AO4" s="227">
        <f>'C завтраками| Bed and breakfast'!AH4</f>
        <v>46042</v>
      </c>
      <c r="AP4" s="227">
        <f>'C завтраками| Bed and breakfast'!AI4</f>
        <v>46043</v>
      </c>
      <c r="AQ4" s="227">
        <f>'C завтраками| Bed and breakfast'!AJ4</f>
        <v>46044</v>
      </c>
      <c r="AR4" s="227">
        <f>'C завтраками| Bed and breakfast'!AK4</f>
        <v>46045</v>
      </c>
      <c r="AS4" s="227">
        <f>'C завтраками| Bed and breakfast'!AL4</f>
        <v>46046</v>
      </c>
      <c r="AT4" s="187">
        <f>'C завтраками| Bed and breakfast'!AM4</f>
        <v>46047</v>
      </c>
      <c r="AU4" s="187">
        <f>'C завтраками| Bed and breakfast'!AN4</f>
        <v>46048</v>
      </c>
      <c r="AV4" s="187">
        <f>'C завтраками| Bed and breakfast'!AO4</f>
        <v>46049</v>
      </c>
      <c r="AW4" s="187">
        <f>'C завтраками| Bed and breakfast'!AP4</f>
        <v>46050</v>
      </c>
      <c r="AX4" s="187">
        <f>'C завтраками| Bed and breakfast'!AQ4</f>
        <v>46051</v>
      </c>
      <c r="AY4" s="187">
        <f>'C завтраками| Bed and breakfast'!AR4</f>
        <v>46052</v>
      </c>
      <c r="AZ4" s="187">
        <f>'C завтраками| Bed and breakfast'!AS4</f>
        <v>46053</v>
      </c>
      <c r="BA4" s="187">
        <f>'C завтраками| Bed and breakfast'!AT4</f>
        <v>46054</v>
      </c>
      <c r="BB4" s="187">
        <f>'C завтраками| Bed and breakfast'!AU4</f>
        <v>46055</v>
      </c>
      <c r="BC4" s="187">
        <f>'C завтраками| Bed and breakfast'!AV4</f>
        <v>46056</v>
      </c>
      <c r="BD4" s="187">
        <f>'C завтраками| Bed and breakfast'!AW4</f>
        <v>46057</v>
      </c>
      <c r="BE4" s="187">
        <f>'C завтраками| Bed and breakfast'!AX4</f>
        <v>46058</v>
      </c>
      <c r="BF4" s="187">
        <f>'C завтраками| Bed and breakfast'!AY4</f>
        <v>46059</v>
      </c>
      <c r="BG4" s="187">
        <f>'C завтраками| Bed and breakfast'!AZ4</f>
        <v>46060</v>
      </c>
      <c r="BH4" s="187">
        <f>'C завтраками| Bed and breakfast'!BA4</f>
        <v>46061</v>
      </c>
      <c r="BI4" s="187">
        <f>'C завтраками| Bed and breakfast'!BB4</f>
        <v>46062</v>
      </c>
      <c r="BJ4" s="187">
        <f>'C завтраками| Bed and breakfast'!BC4</f>
        <v>46063</v>
      </c>
      <c r="BK4" s="187">
        <f>'C завтраками| Bed and breakfast'!BD4</f>
        <v>46064</v>
      </c>
      <c r="BL4" s="187">
        <f>'C завтраками| Bed and breakfast'!BE4</f>
        <v>46065</v>
      </c>
      <c r="BM4" s="187">
        <f>'C завтраками| Bed and breakfast'!BF4</f>
        <v>46066</v>
      </c>
      <c r="BN4" s="187">
        <f>'C завтраками| Bed and breakfast'!BG4</f>
        <v>46067</v>
      </c>
      <c r="BO4" s="187">
        <f>'C завтраками| Bed and breakfast'!BH4</f>
        <v>46068</v>
      </c>
      <c r="BP4" s="187">
        <f>'C завтраками| Bed and breakfast'!BI4</f>
        <v>46069</v>
      </c>
      <c r="BQ4" s="187">
        <f>'C завтраками| Bed and breakfast'!BJ4</f>
        <v>46070</v>
      </c>
      <c r="BR4" s="187">
        <f>'C завтраками| Bed and breakfast'!BK4</f>
        <v>46071</v>
      </c>
      <c r="BS4" s="187">
        <f>'C завтраками| Bed and breakfast'!BL4</f>
        <v>46072</v>
      </c>
      <c r="BT4" s="187">
        <f>'C завтраками| Bed and breakfast'!BM4</f>
        <v>46073</v>
      </c>
      <c r="BU4" s="187">
        <f>'C завтраками| Bed and breakfast'!BN4</f>
        <v>46074</v>
      </c>
      <c r="BV4" s="187">
        <f>'C завтраками| Bed and breakfast'!BO4</f>
        <v>46075</v>
      </c>
      <c r="BW4" s="187">
        <f>'C завтраками| Bed and breakfast'!BP4</f>
        <v>46076</v>
      </c>
      <c r="BX4" s="187">
        <f>'C завтраками| Bed and breakfast'!BQ4</f>
        <v>46077</v>
      </c>
      <c r="BY4" s="187">
        <f>'C завтраками| Bed and breakfast'!BR4</f>
        <v>46078</v>
      </c>
      <c r="BZ4" s="187">
        <f>'C завтраками| Bed and breakfast'!BS4</f>
        <v>46079</v>
      </c>
      <c r="CA4" s="187">
        <f>'C завтраками| Bed and breakfast'!BT4</f>
        <v>46080</v>
      </c>
      <c r="CB4" s="187">
        <f>'C завтраками| Bed and breakfast'!BU4</f>
        <v>46081</v>
      </c>
      <c r="CC4" s="187">
        <f>'C завтраками| Bed and breakfast'!BV4</f>
        <v>46082</v>
      </c>
      <c r="CD4" s="187">
        <f>'C завтраками| Bed and breakfast'!BW4</f>
        <v>46083</v>
      </c>
      <c r="CE4" s="187">
        <f>'C завтраками| Bed and breakfast'!BX4</f>
        <v>46084</v>
      </c>
      <c r="CF4" s="187">
        <f>'C завтраками| Bed and breakfast'!BY4</f>
        <v>46085</v>
      </c>
      <c r="CG4" s="187">
        <f>'C завтраками| Bed and breakfast'!BZ4</f>
        <v>46086</v>
      </c>
      <c r="CH4" s="187">
        <f>'C завтраками| Bed and breakfast'!CA4</f>
        <v>46087</v>
      </c>
      <c r="CI4" s="187">
        <f>'C завтраками| Bed and breakfast'!CB4</f>
        <v>46088</v>
      </c>
      <c r="CJ4" s="187">
        <f>'C завтраками| Bed and breakfast'!CC4</f>
        <v>46089</v>
      </c>
      <c r="CK4" s="187">
        <f>'C завтраками| Bed and breakfast'!CD4</f>
        <v>46090</v>
      </c>
      <c r="CL4" s="187">
        <f>'C завтраками| Bed and breakfast'!CE4</f>
        <v>46091</v>
      </c>
      <c r="CM4" s="187">
        <f>'C завтраками| Bed and breakfast'!CF4</f>
        <v>46092</v>
      </c>
      <c r="CN4" s="187">
        <f>'C завтраками| Bed and breakfast'!CG4</f>
        <v>46093</v>
      </c>
      <c r="CO4" s="187">
        <f>'C завтраками| Bed and breakfast'!CH4</f>
        <v>46094</v>
      </c>
      <c r="CP4" s="187">
        <f>'C завтраками| Bed and breakfast'!CI4</f>
        <v>46095</v>
      </c>
      <c r="CQ4" s="187">
        <f>'C завтраками| Bed and breakfast'!CJ4</f>
        <v>46096</v>
      </c>
      <c r="CR4" s="187">
        <f>'C завтраками| Bed and breakfast'!CK4</f>
        <v>46097</v>
      </c>
      <c r="CS4" s="187">
        <f>'C завтраками| Bed and breakfast'!CL4</f>
        <v>46098</v>
      </c>
      <c r="CT4" s="187">
        <f>'C завтраками| Bed and breakfast'!CM4</f>
        <v>46099</v>
      </c>
      <c r="CU4" s="187">
        <f>'C завтраками| Bed and breakfast'!CN4</f>
        <v>46100</v>
      </c>
      <c r="CV4" s="187">
        <f>'C завтраками| Bed and breakfast'!CO4</f>
        <v>46101</v>
      </c>
      <c r="CW4" s="187">
        <f>'C завтраками| Bed and breakfast'!CP4</f>
        <v>46102</v>
      </c>
      <c r="CX4" s="187">
        <f>'C завтраками| Bed and breakfast'!CQ4</f>
        <v>46103</v>
      </c>
      <c r="CY4" s="187">
        <f>'C завтраками| Bed and breakfast'!CR4</f>
        <v>46104</v>
      </c>
      <c r="CZ4" s="187">
        <f>'C завтраками| Bed and breakfast'!CS4</f>
        <v>46105</v>
      </c>
      <c r="DA4" s="187">
        <f>'C завтраками| Bed and breakfast'!CT4</f>
        <v>46106</v>
      </c>
      <c r="DB4" s="187">
        <f>'C завтраками| Bed and breakfast'!CU4</f>
        <v>46107</v>
      </c>
      <c r="DC4" s="187">
        <f>'C завтраками| Bed and breakfast'!CV4</f>
        <v>46108</v>
      </c>
      <c r="DD4" s="187">
        <f>'C завтраками| Bed and breakfast'!CW4</f>
        <v>46109</v>
      </c>
      <c r="DE4" s="187">
        <f>'C завтраками| Bed and breakfast'!CX4</f>
        <v>46110</v>
      </c>
      <c r="DF4" s="187">
        <f>'C завтраками| Bed and breakfast'!CY4</f>
        <v>46111</v>
      </c>
      <c r="DG4" s="187">
        <f>'C завтраками| Bed and breakfast'!CZ4</f>
        <v>46112</v>
      </c>
      <c r="DH4" s="187">
        <f>'C завтраками| Bed and breakfast'!DA4</f>
        <v>46113</v>
      </c>
      <c r="DI4" s="187">
        <f>'C завтраками| Bed and breakfast'!DB4</f>
        <v>46114</v>
      </c>
      <c r="DJ4" s="187">
        <f>'C завтраками| Bed and breakfast'!DC4</f>
        <v>46115</v>
      </c>
      <c r="DK4" s="187">
        <f>'C завтраками| Bed and breakfast'!DD4</f>
        <v>46116</v>
      </c>
      <c r="DL4" s="187">
        <f>'C завтраками| Bed and breakfast'!DE4</f>
        <v>46117</v>
      </c>
      <c r="DM4" s="187">
        <f>'C завтраками| Bed and breakfast'!DF4</f>
        <v>46118</v>
      </c>
      <c r="DN4" s="187">
        <f>'C завтраками| Bed and breakfast'!DG4</f>
        <v>46119</v>
      </c>
      <c r="DO4" s="187">
        <f>'C завтраками| Bed and breakfast'!DH4</f>
        <v>46120</v>
      </c>
      <c r="DP4" s="187">
        <f>'C завтраками| Bed and breakfast'!DI4</f>
        <v>46121</v>
      </c>
      <c r="DQ4" s="187">
        <f>'C завтраками| Bed and breakfast'!DJ4</f>
        <v>46122</v>
      </c>
      <c r="DR4" s="187">
        <f>'C завтраками| Bed and breakfast'!DK4</f>
        <v>46123</v>
      </c>
    </row>
    <row r="5" spans="1:122" s="53" customFormat="1" ht="21.95" customHeight="1" x14ac:dyDescent="0.2">
      <c r="A5" s="98"/>
      <c r="B5" s="187" t="e">
        <f>'C завтраками| Bed and breakfast'!#REF!</f>
        <v>#REF!</v>
      </c>
      <c r="C5" s="187" t="e">
        <f>'C завтраками| Bed and breakfast'!#REF!</f>
        <v>#REF!</v>
      </c>
      <c r="D5" s="187" t="e">
        <f>'C завтраками| Bed and breakfast'!#REF!</f>
        <v>#REF!</v>
      </c>
      <c r="E5" s="187" t="e">
        <f>'C завтраками| Bed and breakfast'!#REF!</f>
        <v>#REF!</v>
      </c>
      <c r="F5" s="187" t="e">
        <f>'C завтраками| Bed and breakfast'!#REF!</f>
        <v>#REF!</v>
      </c>
      <c r="G5" s="187" t="e">
        <f>'C завтраками| Bed and breakfast'!#REF!</f>
        <v>#REF!</v>
      </c>
      <c r="H5" s="187" t="e">
        <f>'C завтраками| Bed and breakfast'!#REF!</f>
        <v>#REF!</v>
      </c>
      <c r="I5" s="187">
        <f>'C завтраками| Bed and breakfast'!B5</f>
        <v>46010</v>
      </c>
      <c r="J5" s="187">
        <f>'C завтраками| Bed and breakfast'!C5</f>
        <v>46011</v>
      </c>
      <c r="K5" s="187">
        <f>'C завтраками| Bed and breakfast'!D5</f>
        <v>46012</v>
      </c>
      <c r="L5" s="187">
        <f>'C завтраками| Bed and breakfast'!E5</f>
        <v>46013</v>
      </c>
      <c r="M5" s="187">
        <f>'C завтраками| Bed and breakfast'!F5</f>
        <v>46014</v>
      </c>
      <c r="N5" s="187">
        <f>'C завтраками| Bed and breakfast'!G5</f>
        <v>46015</v>
      </c>
      <c r="O5" s="187">
        <f>'C завтраками| Bed and breakfast'!H5</f>
        <v>46016</v>
      </c>
      <c r="P5" s="187">
        <f>'C завтраками| Bed and breakfast'!I5</f>
        <v>46017</v>
      </c>
      <c r="Q5" s="187">
        <f>'C завтраками| Bed and breakfast'!J5</f>
        <v>46018</v>
      </c>
      <c r="R5" s="187">
        <f>'C завтраками| Bed and breakfast'!K5</f>
        <v>46019</v>
      </c>
      <c r="S5" s="187">
        <f>'C завтраками| Bed and breakfast'!L5</f>
        <v>46020</v>
      </c>
      <c r="T5" s="187">
        <f>'C завтраками| Bed and breakfast'!M5</f>
        <v>46021</v>
      </c>
      <c r="U5" s="187">
        <f>'C завтраками| Bed and breakfast'!N5</f>
        <v>46022</v>
      </c>
      <c r="V5" s="187">
        <f>'C завтраками| Bed and breakfast'!O5</f>
        <v>46023</v>
      </c>
      <c r="W5" s="187">
        <f>'C завтраками| Bed and breakfast'!P5</f>
        <v>46024</v>
      </c>
      <c r="X5" s="187">
        <f>'C завтраками| Bed and breakfast'!Q5</f>
        <v>46025</v>
      </c>
      <c r="Y5" s="187">
        <f>'C завтраками| Bed and breakfast'!R5</f>
        <v>46026</v>
      </c>
      <c r="Z5" s="187">
        <f>'C завтраками| Bed and breakfast'!S5</f>
        <v>46027</v>
      </c>
      <c r="AA5" s="187">
        <f>'C завтраками| Bed and breakfast'!T5</f>
        <v>46028</v>
      </c>
      <c r="AB5" s="187">
        <f>'C завтраками| Bed and breakfast'!U5</f>
        <v>46029</v>
      </c>
      <c r="AC5" s="187">
        <f>'C завтраками| Bed and breakfast'!V5</f>
        <v>46030</v>
      </c>
      <c r="AD5" s="227">
        <f>'C завтраками| Bed and breakfast'!W5</f>
        <v>46031</v>
      </c>
      <c r="AE5" s="227">
        <f>'C завтраками| Bed and breakfast'!X5</f>
        <v>46032</v>
      </c>
      <c r="AF5" s="227">
        <f>'C завтраками| Bed and breakfast'!Y5</f>
        <v>46033</v>
      </c>
      <c r="AG5" s="227">
        <f>'C завтраками| Bed and breakfast'!Z5</f>
        <v>46034</v>
      </c>
      <c r="AH5" s="227">
        <f>'C завтраками| Bed and breakfast'!AA5</f>
        <v>46035</v>
      </c>
      <c r="AI5" s="227">
        <f>'C завтраками| Bed and breakfast'!AB5</f>
        <v>46036</v>
      </c>
      <c r="AJ5" s="227">
        <f>'C завтраками| Bed and breakfast'!AC5</f>
        <v>46037</v>
      </c>
      <c r="AK5" s="227">
        <f>'C завтраками| Bed and breakfast'!AD5</f>
        <v>46038</v>
      </c>
      <c r="AL5" s="227">
        <f>'C завтраками| Bed and breakfast'!AE5</f>
        <v>46039</v>
      </c>
      <c r="AM5" s="227">
        <f>'C завтраками| Bed and breakfast'!AF5</f>
        <v>46040</v>
      </c>
      <c r="AN5" s="227">
        <f>'C завтраками| Bed and breakfast'!AG5</f>
        <v>46041</v>
      </c>
      <c r="AO5" s="227">
        <f>'C завтраками| Bed and breakfast'!AH5</f>
        <v>46042</v>
      </c>
      <c r="AP5" s="227">
        <f>'C завтраками| Bed and breakfast'!AI5</f>
        <v>46043</v>
      </c>
      <c r="AQ5" s="227">
        <f>'C завтраками| Bed and breakfast'!AJ5</f>
        <v>46044</v>
      </c>
      <c r="AR5" s="227">
        <f>'C завтраками| Bed and breakfast'!AK5</f>
        <v>46045</v>
      </c>
      <c r="AS5" s="227">
        <f>'C завтраками| Bed and breakfast'!AL5</f>
        <v>46046</v>
      </c>
      <c r="AT5" s="187">
        <f>'C завтраками| Bed and breakfast'!AM5</f>
        <v>46047</v>
      </c>
      <c r="AU5" s="187">
        <f>'C завтраками| Bed and breakfast'!AN5</f>
        <v>46048</v>
      </c>
      <c r="AV5" s="187">
        <f>'C завтраками| Bed and breakfast'!AO5</f>
        <v>46049</v>
      </c>
      <c r="AW5" s="187">
        <f>'C завтраками| Bed and breakfast'!AP5</f>
        <v>46050</v>
      </c>
      <c r="AX5" s="187">
        <f>'C завтраками| Bed and breakfast'!AQ5</f>
        <v>46051</v>
      </c>
      <c r="AY5" s="187">
        <f>'C завтраками| Bed and breakfast'!AR5</f>
        <v>46052</v>
      </c>
      <c r="AZ5" s="187">
        <f>'C завтраками| Bed and breakfast'!AS5</f>
        <v>46053</v>
      </c>
      <c r="BA5" s="187">
        <f>'C завтраками| Bed and breakfast'!AT5</f>
        <v>46054</v>
      </c>
      <c r="BB5" s="187">
        <f>'C завтраками| Bed and breakfast'!AU5</f>
        <v>46055</v>
      </c>
      <c r="BC5" s="187">
        <f>'C завтраками| Bed and breakfast'!AV5</f>
        <v>46056</v>
      </c>
      <c r="BD5" s="187">
        <f>'C завтраками| Bed and breakfast'!AW5</f>
        <v>46057</v>
      </c>
      <c r="BE5" s="187">
        <f>'C завтраками| Bed and breakfast'!AX5</f>
        <v>46058</v>
      </c>
      <c r="BF5" s="187">
        <f>'C завтраками| Bed and breakfast'!AY5</f>
        <v>46059</v>
      </c>
      <c r="BG5" s="187">
        <f>'C завтраками| Bed and breakfast'!AZ5</f>
        <v>46060</v>
      </c>
      <c r="BH5" s="187">
        <f>'C завтраками| Bed and breakfast'!BA5</f>
        <v>46061</v>
      </c>
      <c r="BI5" s="187">
        <f>'C завтраками| Bed and breakfast'!BB5</f>
        <v>46062</v>
      </c>
      <c r="BJ5" s="187">
        <f>'C завтраками| Bed and breakfast'!BC5</f>
        <v>46063</v>
      </c>
      <c r="BK5" s="187">
        <f>'C завтраками| Bed and breakfast'!BD5</f>
        <v>46064</v>
      </c>
      <c r="BL5" s="187">
        <f>'C завтраками| Bed and breakfast'!BE5</f>
        <v>46065</v>
      </c>
      <c r="BM5" s="187">
        <f>'C завтраками| Bed and breakfast'!BF5</f>
        <v>46066</v>
      </c>
      <c r="BN5" s="187">
        <f>'C завтраками| Bed and breakfast'!BG5</f>
        <v>46067</v>
      </c>
      <c r="BO5" s="187">
        <f>'C завтраками| Bed and breakfast'!BH5</f>
        <v>46068</v>
      </c>
      <c r="BP5" s="187">
        <f>'C завтраками| Bed and breakfast'!BI5</f>
        <v>46069</v>
      </c>
      <c r="BQ5" s="187">
        <f>'C завтраками| Bed and breakfast'!BJ5</f>
        <v>46070</v>
      </c>
      <c r="BR5" s="187">
        <f>'C завтраками| Bed and breakfast'!BK5</f>
        <v>46071</v>
      </c>
      <c r="BS5" s="187">
        <f>'C завтраками| Bed and breakfast'!BL5</f>
        <v>46072</v>
      </c>
      <c r="BT5" s="187">
        <f>'C завтраками| Bed and breakfast'!BM5</f>
        <v>46073</v>
      </c>
      <c r="BU5" s="187">
        <f>'C завтраками| Bed and breakfast'!BN5</f>
        <v>46074</v>
      </c>
      <c r="BV5" s="187">
        <f>'C завтраками| Bed and breakfast'!BO5</f>
        <v>46075</v>
      </c>
      <c r="BW5" s="187">
        <f>'C завтраками| Bed and breakfast'!BP5</f>
        <v>46076</v>
      </c>
      <c r="BX5" s="187">
        <f>'C завтраками| Bed and breakfast'!BQ5</f>
        <v>46077</v>
      </c>
      <c r="BY5" s="187">
        <f>'C завтраками| Bed and breakfast'!BR5</f>
        <v>46078</v>
      </c>
      <c r="BZ5" s="187">
        <f>'C завтраками| Bed and breakfast'!BS5</f>
        <v>46079</v>
      </c>
      <c r="CA5" s="187">
        <f>'C завтраками| Bed and breakfast'!BT5</f>
        <v>46080</v>
      </c>
      <c r="CB5" s="187">
        <f>'C завтраками| Bed and breakfast'!BU5</f>
        <v>46081</v>
      </c>
      <c r="CC5" s="187">
        <f>'C завтраками| Bed and breakfast'!BV5</f>
        <v>46082</v>
      </c>
      <c r="CD5" s="187">
        <f>'C завтраками| Bed and breakfast'!BW5</f>
        <v>46083</v>
      </c>
      <c r="CE5" s="187">
        <f>'C завтраками| Bed and breakfast'!BX5</f>
        <v>46084</v>
      </c>
      <c r="CF5" s="187">
        <f>'C завтраками| Bed and breakfast'!BY5</f>
        <v>46085</v>
      </c>
      <c r="CG5" s="187">
        <f>'C завтраками| Bed and breakfast'!BZ5</f>
        <v>46086</v>
      </c>
      <c r="CH5" s="187">
        <f>'C завтраками| Bed and breakfast'!CA5</f>
        <v>46087</v>
      </c>
      <c r="CI5" s="187">
        <f>'C завтраками| Bed and breakfast'!CB5</f>
        <v>46088</v>
      </c>
      <c r="CJ5" s="187">
        <f>'C завтраками| Bed and breakfast'!CC5</f>
        <v>46089</v>
      </c>
      <c r="CK5" s="187">
        <f>'C завтраками| Bed and breakfast'!CD5</f>
        <v>46090</v>
      </c>
      <c r="CL5" s="187">
        <f>'C завтраками| Bed and breakfast'!CE5</f>
        <v>46091</v>
      </c>
      <c r="CM5" s="187">
        <f>'C завтраками| Bed and breakfast'!CF5</f>
        <v>46092</v>
      </c>
      <c r="CN5" s="187">
        <f>'C завтраками| Bed and breakfast'!CG5</f>
        <v>46093</v>
      </c>
      <c r="CO5" s="187">
        <f>'C завтраками| Bed and breakfast'!CH5</f>
        <v>46094</v>
      </c>
      <c r="CP5" s="187">
        <f>'C завтраками| Bed and breakfast'!CI5</f>
        <v>46095</v>
      </c>
      <c r="CQ5" s="187">
        <f>'C завтраками| Bed and breakfast'!CJ5</f>
        <v>46096</v>
      </c>
      <c r="CR5" s="187">
        <f>'C завтраками| Bed and breakfast'!CK5</f>
        <v>46097</v>
      </c>
      <c r="CS5" s="187">
        <f>'C завтраками| Bed and breakfast'!CL5</f>
        <v>46098</v>
      </c>
      <c r="CT5" s="187">
        <f>'C завтраками| Bed and breakfast'!CM5</f>
        <v>46099</v>
      </c>
      <c r="CU5" s="187">
        <f>'C завтраками| Bed and breakfast'!CN5</f>
        <v>46100</v>
      </c>
      <c r="CV5" s="187">
        <f>'C завтраками| Bed and breakfast'!CO5</f>
        <v>46101</v>
      </c>
      <c r="CW5" s="187">
        <f>'C завтраками| Bed and breakfast'!CP5</f>
        <v>46102</v>
      </c>
      <c r="CX5" s="187">
        <f>'C завтраками| Bed and breakfast'!CQ5</f>
        <v>46103</v>
      </c>
      <c r="CY5" s="187">
        <f>'C завтраками| Bed and breakfast'!CR5</f>
        <v>46104</v>
      </c>
      <c r="CZ5" s="187">
        <f>'C завтраками| Bed and breakfast'!CS5</f>
        <v>46105</v>
      </c>
      <c r="DA5" s="187">
        <f>'C завтраками| Bed and breakfast'!CT5</f>
        <v>46106</v>
      </c>
      <c r="DB5" s="187">
        <f>'C завтраками| Bed and breakfast'!CU5</f>
        <v>46107</v>
      </c>
      <c r="DC5" s="187">
        <f>'C завтраками| Bed and breakfast'!CV5</f>
        <v>46108</v>
      </c>
      <c r="DD5" s="187">
        <f>'C завтраками| Bed and breakfast'!CW5</f>
        <v>46109</v>
      </c>
      <c r="DE5" s="187">
        <f>'C завтраками| Bed and breakfast'!CX5</f>
        <v>46110</v>
      </c>
      <c r="DF5" s="187">
        <f>'C завтраками| Bed and breakfast'!CY5</f>
        <v>46111</v>
      </c>
      <c r="DG5" s="187">
        <f>'C завтраками| Bed and breakfast'!CZ5</f>
        <v>46112</v>
      </c>
      <c r="DH5" s="187">
        <f>'C завтраками| Bed and breakfast'!DA5</f>
        <v>46113</v>
      </c>
      <c r="DI5" s="187">
        <f>'C завтраками| Bed and breakfast'!DB5</f>
        <v>46114</v>
      </c>
      <c r="DJ5" s="187">
        <f>'C завтраками| Bed and breakfast'!DC5</f>
        <v>46115</v>
      </c>
      <c r="DK5" s="187">
        <f>'C завтраками| Bed and breakfast'!DD5</f>
        <v>46116</v>
      </c>
      <c r="DL5" s="187">
        <f>'C завтраками| Bed and breakfast'!DE5</f>
        <v>46117</v>
      </c>
      <c r="DM5" s="187">
        <f>'C завтраками| Bed and breakfast'!DF5</f>
        <v>46118</v>
      </c>
      <c r="DN5" s="187">
        <f>'C завтраками| Bed and breakfast'!DG5</f>
        <v>46119</v>
      </c>
      <c r="DO5" s="187">
        <f>'C завтраками| Bed and breakfast'!DH5</f>
        <v>46120</v>
      </c>
      <c r="DP5" s="187">
        <f>'C завтраками| Bed and breakfast'!DI5</f>
        <v>46121</v>
      </c>
      <c r="DQ5" s="187">
        <f>'C завтраками| Bed and breakfast'!DJ5</f>
        <v>46122</v>
      </c>
      <c r="DR5" s="187">
        <f>'C завтраками| Bed and breakfast'!DK5</f>
        <v>46123</v>
      </c>
    </row>
    <row r="6" spans="1:122" s="53" customFormat="1" x14ac:dyDescent="0.2">
      <c r="A6" s="42" t="s">
        <v>83</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row>
    <row r="7" spans="1:122" s="53" customFormat="1" x14ac:dyDescent="0.2">
      <c r="A7" s="88">
        <v>1</v>
      </c>
      <c r="B7" s="8" t="e">
        <f>'C завтраками| Bed and breakfast'!#REF!*0.9</f>
        <v>#REF!</v>
      </c>
      <c r="C7" s="8" t="e">
        <f>'C завтраками| Bed and breakfast'!#REF!*0.9</f>
        <v>#REF!</v>
      </c>
      <c r="D7" s="8" t="e">
        <f>'C завтраками| Bed and breakfast'!#REF!*0.9</f>
        <v>#REF!</v>
      </c>
      <c r="E7" s="8" t="e">
        <f>'C завтраками| Bed and breakfast'!#REF!*0.9</f>
        <v>#REF!</v>
      </c>
      <c r="F7" s="8" t="e">
        <f>'C завтраками| Bed and breakfast'!#REF!*0.9</f>
        <v>#REF!</v>
      </c>
      <c r="G7" s="8" t="e">
        <f>'C завтраками| Bed and breakfast'!#REF!*0.9</f>
        <v>#REF!</v>
      </c>
      <c r="H7" s="8" t="e">
        <f>'C завтраками| Bed and breakfast'!#REF!*0.9</f>
        <v>#REF!</v>
      </c>
      <c r="I7" s="8">
        <f>'C завтраками| Bed and breakfast'!B7*0.9</f>
        <v>14220</v>
      </c>
      <c r="J7" s="8">
        <f>'C завтраками| Bed and breakfast'!C7*0.9</f>
        <v>14220</v>
      </c>
      <c r="K7" s="8">
        <f>'C завтраками| Bed and breakfast'!D7*0.9</f>
        <v>15660</v>
      </c>
      <c r="L7" s="8">
        <f>'C завтраками| Bed and breakfast'!E7*0.9</f>
        <v>17100</v>
      </c>
      <c r="M7" s="8">
        <f>'C завтраками| Bed and breakfast'!F7*0.9</f>
        <v>19170</v>
      </c>
      <c r="N7" s="8">
        <f>'C завтраками| Bed and breakfast'!G7*0.9</f>
        <v>21240</v>
      </c>
      <c r="O7" s="8">
        <f>'C завтраками| Bed and breakfast'!H7*0.9</f>
        <v>21240</v>
      </c>
      <c r="P7" s="8">
        <f>'C завтраками| Bed and breakfast'!I7*0.9</f>
        <v>19170</v>
      </c>
      <c r="Q7" s="8">
        <f>'C завтраками| Bed and breakfast'!J7*0.9</f>
        <v>21240</v>
      </c>
      <c r="R7" s="8">
        <f>'C завтраками| Bed and breakfast'!K7*0.9</f>
        <v>15660</v>
      </c>
      <c r="S7" s="8">
        <f>'C завтраками| Bed and breakfast'!L7*0.9</f>
        <v>14220</v>
      </c>
      <c r="T7" s="8">
        <f>'C завтраками| Bed and breakfast'!M7*0.9</f>
        <v>33525</v>
      </c>
      <c r="U7" s="8">
        <f>'C завтраками| Bed and breakfast'!N7*0.9</f>
        <v>46575</v>
      </c>
      <c r="V7" s="8">
        <f>'C завтраками| Bed and breakfast'!O7*0.9</f>
        <v>46575</v>
      </c>
      <c r="W7" s="8">
        <f>'C завтраками| Bed and breakfast'!P7*0.9</f>
        <v>46575</v>
      </c>
      <c r="X7" s="8">
        <f>'C завтраками| Bed and breakfast'!Q7*0.9</f>
        <v>40275</v>
      </c>
      <c r="Y7" s="8">
        <f>'C завтраками| Bed and breakfast'!R7*0.9</f>
        <v>40275</v>
      </c>
      <c r="Z7" s="8">
        <f>'C завтраками| Bed and breakfast'!S7*0.9</f>
        <v>40275</v>
      </c>
      <c r="AA7" s="8">
        <f>'C завтраками| Bed and breakfast'!T7*0.9</f>
        <v>40275</v>
      </c>
      <c r="AB7" s="8">
        <f>'C завтраками| Bed and breakfast'!U7*0.9</f>
        <v>40275</v>
      </c>
      <c r="AC7" s="8">
        <f>'C завтраками| Bed and breakfast'!V7*0.9</f>
        <v>40275</v>
      </c>
      <c r="AD7" s="8">
        <f>'C завтраками| Bed and breakfast'!W7*0.9</f>
        <v>32805</v>
      </c>
      <c r="AE7" s="8">
        <f>'C завтраками| Bed and breakfast'!X7*0.9</f>
        <v>17955</v>
      </c>
      <c r="AF7" s="8">
        <f>'C завтраками| Bed and breakfast'!Y7*0.9</f>
        <v>17955</v>
      </c>
      <c r="AG7" s="8">
        <f>'C завтраками| Bed and breakfast'!Z7*0.9</f>
        <v>17955</v>
      </c>
      <c r="AH7" s="8">
        <f>'C завтраками| Bed and breakfast'!AA7*0.9</f>
        <v>17955</v>
      </c>
      <c r="AI7" s="8">
        <f>'C завтраками| Bed and breakfast'!AB7*0.9</f>
        <v>17955</v>
      </c>
      <c r="AJ7" s="8">
        <f>'C завтраками| Bed and breakfast'!AC7*0.9</f>
        <v>19755</v>
      </c>
      <c r="AK7" s="8">
        <f>'C завтраками| Bed and breakfast'!AD7*0.9</f>
        <v>19755</v>
      </c>
      <c r="AL7" s="8">
        <f>'C завтраками| Bed and breakfast'!AE7*0.9</f>
        <v>19755</v>
      </c>
      <c r="AM7" s="8">
        <f>'C завтраками| Bed and breakfast'!AF7*0.9</f>
        <v>19755</v>
      </c>
      <c r="AN7" s="8">
        <f>'C завтраками| Bed and breakfast'!AG7*0.9</f>
        <v>19755</v>
      </c>
      <c r="AO7" s="8">
        <f>'C завтраками| Bed and breakfast'!AH7*0.9</f>
        <v>17955</v>
      </c>
      <c r="AP7" s="8">
        <f>'C завтраками| Bed and breakfast'!AI7*0.9</f>
        <v>17955</v>
      </c>
      <c r="AQ7" s="8">
        <f>'C завтраками| Bed and breakfast'!AJ7*0.9</f>
        <v>17955</v>
      </c>
      <c r="AR7" s="8">
        <f>'C завтраками| Bed and breakfast'!AK7*0.9</f>
        <v>17955</v>
      </c>
      <c r="AS7" s="8">
        <f>'C завтраками| Bed and breakfast'!AL7*0.9</f>
        <v>17955</v>
      </c>
      <c r="AT7" s="8">
        <f>'C завтраками| Bed and breakfast'!AM7*0.9</f>
        <v>21555</v>
      </c>
      <c r="AU7" s="8">
        <f>'C завтраками| Bed and breakfast'!AN7*0.9</f>
        <v>21555</v>
      </c>
      <c r="AV7" s="8">
        <f>'C завтраками| Bed and breakfast'!AO7*0.9</f>
        <v>21555</v>
      </c>
      <c r="AW7" s="8">
        <f>'C завтраками| Bed and breakfast'!AP7*0.9</f>
        <v>21555</v>
      </c>
      <c r="AX7" s="8">
        <f>'C завтраками| Bed and breakfast'!AQ7*0.9</f>
        <v>21555</v>
      </c>
      <c r="AY7" s="8">
        <f>'C завтраками| Bed and breakfast'!AR7*0.9</f>
        <v>23355</v>
      </c>
      <c r="AZ7" s="8">
        <f>'C завтраками| Bed and breakfast'!AS7*0.9</f>
        <v>25605</v>
      </c>
      <c r="BA7" s="8">
        <f>'C завтраками| Bed and breakfast'!AT7*0.9</f>
        <v>26055</v>
      </c>
      <c r="BB7" s="8">
        <f>'C завтраками| Bed and breakfast'!AU7*0.9</f>
        <v>26055</v>
      </c>
      <c r="BC7" s="8">
        <f>'C завтраками| Bed and breakfast'!AV7*0.9</f>
        <v>26055</v>
      </c>
      <c r="BD7" s="8">
        <f>'C завтраками| Bed and breakfast'!AW7*0.9</f>
        <v>26055</v>
      </c>
      <c r="BE7" s="8">
        <f>'C завтраками| Bed and breakfast'!AX7*0.9</f>
        <v>26055</v>
      </c>
      <c r="BF7" s="8">
        <f>'C завтраками| Bed and breakfast'!AY7*0.9</f>
        <v>26055</v>
      </c>
      <c r="BG7" s="8">
        <f>'C завтраками| Bed and breakfast'!AZ7*0.9</f>
        <v>26055</v>
      </c>
      <c r="BH7" s="8">
        <f>'C завтраками| Bed and breakfast'!BA7*0.9</f>
        <v>26055</v>
      </c>
      <c r="BI7" s="8">
        <f>'C завтраками| Bed and breakfast'!BB7*0.9</f>
        <v>26055</v>
      </c>
      <c r="BJ7" s="8">
        <f>'C завтраками| Bed and breakfast'!BC7*0.9</f>
        <v>26055</v>
      </c>
      <c r="BK7" s="8">
        <f>'C завтраками| Bed and breakfast'!BD7*0.9</f>
        <v>24255</v>
      </c>
      <c r="BL7" s="8">
        <f>'C завтраками| Bed and breakfast'!BE7*0.9</f>
        <v>24255</v>
      </c>
      <c r="BM7" s="8">
        <f>'C завтраками| Bed and breakfast'!BF7*0.9</f>
        <v>26055</v>
      </c>
      <c r="BN7" s="8">
        <f>'C завтраками| Bed and breakfast'!BG7*0.9</f>
        <v>26055</v>
      </c>
      <c r="BO7" s="8">
        <f>'C завтраками| Bed and breakfast'!BH7*0.9</f>
        <v>27855</v>
      </c>
      <c r="BP7" s="8">
        <f>'C завтраками| Bed and breakfast'!BI7*0.9</f>
        <v>30105</v>
      </c>
      <c r="BQ7" s="8">
        <f>'C завтраками| Bed and breakfast'!BJ7*0.9</f>
        <v>30105</v>
      </c>
      <c r="BR7" s="8">
        <f>'C завтраками| Bed and breakfast'!BK7*0.9</f>
        <v>30105</v>
      </c>
      <c r="BS7" s="8">
        <f>'C завтраками| Bed and breakfast'!BL7*0.9</f>
        <v>30105</v>
      </c>
      <c r="BT7" s="8">
        <f>'C завтраками| Bed and breakfast'!BM7*0.9</f>
        <v>32355</v>
      </c>
      <c r="BU7" s="8">
        <f>'C завтраками| Bed and breakfast'!BN7*0.9</f>
        <v>35055</v>
      </c>
      <c r="BV7" s="8">
        <f>'C завтраками| Bed and breakfast'!BO7*0.9</f>
        <v>35055</v>
      </c>
      <c r="BW7" s="8">
        <f>'C завтраками| Bed and breakfast'!BP7*0.9</f>
        <v>32355</v>
      </c>
      <c r="BX7" s="8">
        <f>'C завтраками| Bed and breakfast'!BQ7*0.9</f>
        <v>27855</v>
      </c>
      <c r="BY7" s="8">
        <f>'C завтраками| Bed and breakfast'!BR7*0.9</f>
        <v>27855</v>
      </c>
      <c r="BZ7" s="8">
        <f>'C завтраками| Bed and breakfast'!BS7*0.9</f>
        <v>30105</v>
      </c>
      <c r="CA7" s="8">
        <f>'C завтраками| Bed and breakfast'!BT7*0.9</f>
        <v>30105</v>
      </c>
      <c r="CB7" s="8">
        <f>'C завтраками| Bed and breakfast'!BU7*0.9</f>
        <v>22455</v>
      </c>
      <c r="CC7" s="8">
        <f>'C завтраками| Bed and breakfast'!BV7*0.9</f>
        <v>22860</v>
      </c>
      <c r="CD7" s="8">
        <f>'C завтраками| Bed and breakfast'!BW7*0.9</f>
        <v>22860</v>
      </c>
      <c r="CE7" s="8">
        <f>'C завтраками| Bed and breakfast'!BX7*0.9</f>
        <v>22860</v>
      </c>
      <c r="CF7" s="8">
        <f>'C завтраками| Bed and breakfast'!BY7*0.9</f>
        <v>21510</v>
      </c>
      <c r="CG7" s="8">
        <f>'C завтраками| Bed and breakfast'!BZ7*0.9</f>
        <v>21510</v>
      </c>
      <c r="CH7" s="8">
        <f>'C завтраками| Bed and breakfast'!CA7*0.9</f>
        <v>22860</v>
      </c>
      <c r="CI7" s="8">
        <f>'C завтраками| Bed and breakfast'!CB7*0.9</f>
        <v>22860</v>
      </c>
      <c r="CJ7" s="8">
        <f>'C завтраками| Bed and breakfast'!CC7*0.9</f>
        <v>22860</v>
      </c>
      <c r="CK7" s="8">
        <f>'C завтраками| Bed and breakfast'!CD7*0.9</f>
        <v>21510</v>
      </c>
      <c r="CL7" s="8">
        <f>'C завтраками| Bed and breakfast'!CE7*0.9</f>
        <v>21510</v>
      </c>
      <c r="CM7" s="8">
        <f>'C завтраками| Bed and breakfast'!CF7*0.9</f>
        <v>21510</v>
      </c>
      <c r="CN7" s="8">
        <f>'C завтраками| Bed and breakfast'!CG7*0.9</f>
        <v>21510</v>
      </c>
      <c r="CO7" s="8">
        <f>'C завтраками| Bed and breakfast'!CH7*0.9</f>
        <v>21510</v>
      </c>
      <c r="CP7" s="8">
        <f>'C завтраками| Bed and breakfast'!CI7*0.9</f>
        <v>21510</v>
      </c>
      <c r="CQ7" s="8">
        <f>'C завтраками| Bed and breakfast'!CJ7*0.9</f>
        <v>21510</v>
      </c>
      <c r="CR7" s="8">
        <f>'C завтраками| Bed and breakfast'!CK7*0.9</f>
        <v>21510</v>
      </c>
      <c r="CS7" s="8">
        <f>'C завтраками| Bed and breakfast'!CL7*0.9</f>
        <v>21510</v>
      </c>
      <c r="CT7" s="8">
        <f>'C завтраками| Bed and breakfast'!CM7*0.9</f>
        <v>21510</v>
      </c>
      <c r="CU7" s="8">
        <f>'C завтраками| Bed and breakfast'!CN7*0.9</f>
        <v>21510</v>
      </c>
      <c r="CV7" s="8">
        <f>'C завтраками| Bed and breakfast'!CO7*0.9</f>
        <v>21510</v>
      </c>
      <c r="CW7" s="8">
        <f>'C завтраками| Bed and breakfast'!CP7*0.9</f>
        <v>21510</v>
      </c>
      <c r="CX7" s="8">
        <f>'C завтраками| Bed and breakfast'!CQ7*0.9</f>
        <v>21510</v>
      </c>
      <c r="CY7" s="8">
        <f>'C завтраками| Bed and breakfast'!CR7*0.9</f>
        <v>21510</v>
      </c>
      <c r="CZ7" s="8">
        <f>'C завтраками| Bed and breakfast'!CS7*0.9</f>
        <v>21510</v>
      </c>
      <c r="DA7" s="8">
        <f>'C завтраками| Bed and breakfast'!CT7*0.9</f>
        <v>21510</v>
      </c>
      <c r="DB7" s="8">
        <f>'C завтраками| Bed and breakfast'!CU7*0.9</f>
        <v>21510</v>
      </c>
      <c r="DC7" s="8">
        <f>'C завтраками| Bed and breakfast'!CV7*0.9</f>
        <v>21510</v>
      </c>
      <c r="DD7" s="8">
        <f>'C завтраками| Bed and breakfast'!CW7*0.9</f>
        <v>21510</v>
      </c>
      <c r="DE7" s="8">
        <f>'C завтраками| Bed and breakfast'!CX7*0.9</f>
        <v>21510</v>
      </c>
      <c r="DF7" s="8">
        <f>'C завтраками| Bed and breakfast'!CY7*0.9</f>
        <v>21510</v>
      </c>
      <c r="DG7" s="8">
        <f>'C завтраками| Bed and breakfast'!CZ7*0.9</f>
        <v>21510</v>
      </c>
      <c r="DH7" s="8">
        <f>'C завтраками| Bed and breakfast'!DA7*0.9</f>
        <v>13185</v>
      </c>
      <c r="DI7" s="8">
        <f>'C завтраками| Bed and breakfast'!DB7*0.9</f>
        <v>13185</v>
      </c>
      <c r="DJ7" s="8">
        <f>'C завтраками| Bed and breakfast'!DC7*0.9</f>
        <v>13635</v>
      </c>
      <c r="DK7" s="8">
        <f>'C завтраками| Bed and breakfast'!DD7*0.9</f>
        <v>13635</v>
      </c>
      <c r="DL7" s="8">
        <f>'C завтраками| Bed and breakfast'!DE7*0.9</f>
        <v>13185</v>
      </c>
      <c r="DM7" s="8">
        <f>'C завтраками| Bed and breakfast'!DF7*0.9</f>
        <v>13185</v>
      </c>
      <c r="DN7" s="8">
        <f>'C завтраками| Bed and breakfast'!DG7*0.9</f>
        <v>13185</v>
      </c>
      <c r="DO7" s="8">
        <f>'C завтраками| Bed and breakfast'!DH7*0.9</f>
        <v>13185</v>
      </c>
      <c r="DP7" s="8">
        <f>'C завтраками| Bed and breakfast'!DI7*0.9</f>
        <v>13185</v>
      </c>
      <c r="DQ7" s="8">
        <f>'C завтраками| Bed and breakfast'!DJ7*0.9</f>
        <v>13635</v>
      </c>
      <c r="DR7" s="8">
        <f>'C завтраками| Bed and breakfast'!DK7*0.9</f>
        <v>13635</v>
      </c>
    </row>
    <row r="8" spans="1:122" s="53" customFormat="1" x14ac:dyDescent="0.2">
      <c r="A8" s="88">
        <v>2</v>
      </c>
      <c r="B8" s="8" t="e">
        <f>'C завтраками| Bed and breakfast'!#REF!*0.9</f>
        <v>#REF!</v>
      </c>
      <c r="C8" s="8" t="e">
        <f>'C завтраками| Bed and breakfast'!#REF!*0.9</f>
        <v>#REF!</v>
      </c>
      <c r="D8" s="8" t="e">
        <f>'C завтраками| Bed and breakfast'!#REF!*0.9</f>
        <v>#REF!</v>
      </c>
      <c r="E8" s="8" t="e">
        <f>'C завтраками| Bed and breakfast'!#REF!*0.9</f>
        <v>#REF!</v>
      </c>
      <c r="F8" s="8" t="e">
        <f>'C завтраками| Bed and breakfast'!#REF!*0.9</f>
        <v>#REF!</v>
      </c>
      <c r="G8" s="8" t="e">
        <f>'C завтраками| Bed and breakfast'!#REF!*0.9</f>
        <v>#REF!</v>
      </c>
      <c r="H8" s="8" t="e">
        <f>'C завтраками| Bed and breakfast'!#REF!*0.9</f>
        <v>#REF!</v>
      </c>
      <c r="I8" s="8">
        <f>'C завтраками| Bed and breakfast'!B8*0.9</f>
        <v>15750</v>
      </c>
      <c r="J8" s="8">
        <f>'C завтраками| Bed and breakfast'!C8*0.9</f>
        <v>15750</v>
      </c>
      <c r="K8" s="8">
        <f>'C завтраками| Bed and breakfast'!D8*0.9</f>
        <v>17190</v>
      </c>
      <c r="L8" s="8">
        <f>'C завтраками| Bed and breakfast'!E8*0.9</f>
        <v>18630</v>
      </c>
      <c r="M8" s="8">
        <f>'C завтраками| Bed and breakfast'!F8*0.9</f>
        <v>20700</v>
      </c>
      <c r="N8" s="8">
        <f>'C завтраками| Bed and breakfast'!G8*0.9</f>
        <v>22770</v>
      </c>
      <c r="O8" s="8">
        <f>'C завтраками| Bed and breakfast'!H8*0.9</f>
        <v>22770</v>
      </c>
      <c r="P8" s="8">
        <f>'C завтраками| Bed and breakfast'!I8*0.9</f>
        <v>20700</v>
      </c>
      <c r="Q8" s="8">
        <f>'C завтраками| Bed and breakfast'!J8*0.9</f>
        <v>22770</v>
      </c>
      <c r="R8" s="8">
        <f>'C завтраками| Bed and breakfast'!K8*0.9</f>
        <v>17190</v>
      </c>
      <c r="S8" s="8">
        <f>'C завтраками| Bed and breakfast'!L8*0.9</f>
        <v>16245</v>
      </c>
      <c r="T8" s="8">
        <f>'C завтраками| Bed and breakfast'!M8*0.9</f>
        <v>35550</v>
      </c>
      <c r="U8" s="8">
        <f>'C завтраками| Bed and breakfast'!N8*0.9</f>
        <v>48600</v>
      </c>
      <c r="V8" s="8">
        <f>'C завтраками| Bed and breakfast'!O8*0.9</f>
        <v>48600</v>
      </c>
      <c r="W8" s="8">
        <f>'C завтраками| Bed and breakfast'!P8*0.9</f>
        <v>48600</v>
      </c>
      <c r="X8" s="8">
        <f>'C завтраками| Bed and breakfast'!Q8*0.9</f>
        <v>42300</v>
      </c>
      <c r="Y8" s="8">
        <f>'C завтраками| Bed and breakfast'!R8*0.9</f>
        <v>42300</v>
      </c>
      <c r="Z8" s="8">
        <f>'C завтраками| Bed and breakfast'!S8*0.9</f>
        <v>42300</v>
      </c>
      <c r="AA8" s="8">
        <f>'C завтраками| Bed and breakfast'!T8*0.9</f>
        <v>42300</v>
      </c>
      <c r="AB8" s="8">
        <f>'C завтраками| Bed and breakfast'!U8*0.9</f>
        <v>42300</v>
      </c>
      <c r="AC8" s="8">
        <f>'C завтраками| Bed and breakfast'!V8*0.9</f>
        <v>42300</v>
      </c>
      <c r="AD8" s="8">
        <f>'C завтраками| Bed and breakfast'!W8*0.9</f>
        <v>34560</v>
      </c>
      <c r="AE8" s="8">
        <f>'C завтраками| Bed and breakfast'!X8*0.9</f>
        <v>19710</v>
      </c>
      <c r="AF8" s="8">
        <f>'C завтраками| Bed and breakfast'!Y8*0.9</f>
        <v>19710</v>
      </c>
      <c r="AG8" s="8">
        <f>'C завтраками| Bed and breakfast'!Z8*0.9</f>
        <v>19710</v>
      </c>
      <c r="AH8" s="8">
        <f>'C завтраками| Bed and breakfast'!AA8*0.9</f>
        <v>19710</v>
      </c>
      <c r="AI8" s="8">
        <f>'C завтраками| Bed and breakfast'!AB8*0.9</f>
        <v>19710</v>
      </c>
      <c r="AJ8" s="8">
        <f>'C завтраками| Bed and breakfast'!AC8*0.9</f>
        <v>21510</v>
      </c>
      <c r="AK8" s="8">
        <f>'C завтраками| Bed and breakfast'!AD8*0.9</f>
        <v>21510</v>
      </c>
      <c r="AL8" s="8">
        <f>'C завтраками| Bed and breakfast'!AE8*0.9</f>
        <v>21510</v>
      </c>
      <c r="AM8" s="8">
        <f>'C завтраками| Bed and breakfast'!AF8*0.9</f>
        <v>21510</v>
      </c>
      <c r="AN8" s="8">
        <f>'C завтраками| Bed and breakfast'!AG8*0.9</f>
        <v>21510</v>
      </c>
      <c r="AO8" s="8">
        <f>'C завтраками| Bed and breakfast'!AH8*0.9</f>
        <v>19710</v>
      </c>
      <c r="AP8" s="8">
        <f>'C завтраками| Bed and breakfast'!AI8*0.9</f>
        <v>19710</v>
      </c>
      <c r="AQ8" s="8">
        <f>'C завтраками| Bed and breakfast'!AJ8*0.9</f>
        <v>19710</v>
      </c>
      <c r="AR8" s="8">
        <f>'C завтраками| Bed and breakfast'!AK8*0.9</f>
        <v>19710</v>
      </c>
      <c r="AS8" s="8">
        <f>'C завтраками| Bed and breakfast'!AL8*0.9</f>
        <v>19710</v>
      </c>
      <c r="AT8" s="8">
        <f>'C завтраками| Bed and breakfast'!AM8*0.9</f>
        <v>23310</v>
      </c>
      <c r="AU8" s="8">
        <f>'C завтраками| Bed and breakfast'!AN8*0.9</f>
        <v>23310</v>
      </c>
      <c r="AV8" s="8">
        <f>'C завтраками| Bed and breakfast'!AO8*0.9</f>
        <v>23310</v>
      </c>
      <c r="AW8" s="8">
        <f>'C завтраками| Bed and breakfast'!AP8*0.9</f>
        <v>23310</v>
      </c>
      <c r="AX8" s="8">
        <f>'C завтраками| Bed and breakfast'!AQ8*0.9</f>
        <v>23310</v>
      </c>
      <c r="AY8" s="8">
        <f>'C завтраками| Bed and breakfast'!AR8*0.9</f>
        <v>25110</v>
      </c>
      <c r="AZ8" s="8">
        <f>'C завтраками| Bed and breakfast'!AS8*0.9</f>
        <v>27360</v>
      </c>
      <c r="BA8" s="8">
        <f>'C завтраками| Bed and breakfast'!AT8*0.9</f>
        <v>27810</v>
      </c>
      <c r="BB8" s="8">
        <f>'C завтраками| Bed and breakfast'!AU8*0.9</f>
        <v>27810</v>
      </c>
      <c r="BC8" s="8">
        <f>'C завтраками| Bed and breakfast'!AV8*0.9</f>
        <v>27810</v>
      </c>
      <c r="BD8" s="8">
        <f>'C завтраками| Bed and breakfast'!AW8*0.9</f>
        <v>27810</v>
      </c>
      <c r="BE8" s="8">
        <f>'C завтраками| Bed and breakfast'!AX8*0.9</f>
        <v>27810</v>
      </c>
      <c r="BF8" s="8">
        <f>'C завтраками| Bed and breakfast'!AY8*0.9</f>
        <v>27810</v>
      </c>
      <c r="BG8" s="8">
        <f>'C завтраками| Bed and breakfast'!AZ8*0.9</f>
        <v>27810</v>
      </c>
      <c r="BH8" s="8">
        <f>'C завтраками| Bed and breakfast'!BA8*0.9</f>
        <v>27810</v>
      </c>
      <c r="BI8" s="8">
        <f>'C завтраками| Bed and breakfast'!BB8*0.9</f>
        <v>27810</v>
      </c>
      <c r="BJ8" s="8">
        <f>'C завтраками| Bed and breakfast'!BC8*0.9</f>
        <v>27810</v>
      </c>
      <c r="BK8" s="8">
        <f>'C завтраками| Bed and breakfast'!BD8*0.9</f>
        <v>26010</v>
      </c>
      <c r="BL8" s="8">
        <f>'C завтраками| Bed and breakfast'!BE8*0.9</f>
        <v>26010</v>
      </c>
      <c r="BM8" s="8">
        <f>'C завтраками| Bed and breakfast'!BF8*0.9</f>
        <v>27810</v>
      </c>
      <c r="BN8" s="8">
        <f>'C завтраками| Bed and breakfast'!BG8*0.9</f>
        <v>27810</v>
      </c>
      <c r="BO8" s="8">
        <f>'C завтраками| Bed and breakfast'!BH8*0.9</f>
        <v>29610</v>
      </c>
      <c r="BP8" s="8">
        <f>'C завтраками| Bed and breakfast'!BI8*0.9</f>
        <v>31860</v>
      </c>
      <c r="BQ8" s="8">
        <f>'C завтраками| Bed and breakfast'!BJ8*0.9</f>
        <v>31860</v>
      </c>
      <c r="BR8" s="8">
        <f>'C завтраками| Bed and breakfast'!BK8*0.9</f>
        <v>31860</v>
      </c>
      <c r="BS8" s="8">
        <f>'C завтраками| Bed and breakfast'!BL8*0.9</f>
        <v>31860</v>
      </c>
      <c r="BT8" s="8">
        <f>'C завтраками| Bed and breakfast'!BM8*0.9</f>
        <v>34110</v>
      </c>
      <c r="BU8" s="8">
        <f>'C завтраками| Bed and breakfast'!BN8*0.9</f>
        <v>36810</v>
      </c>
      <c r="BV8" s="8">
        <f>'C завтраками| Bed and breakfast'!BO8*0.9</f>
        <v>36810</v>
      </c>
      <c r="BW8" s="8">
        <f>'C завтраками| Bed and breakfast'!BP8*0.9</f>
        <v>34110</v>
      </c>
      <c r="BX8" s="8">
        <f>'C завтраками| Bed and breakfast'!BQ8*0.9</f>
        <v>29610</v>
      </c>
      <c r="BY8" s="8">
        <f>'C завтраками| Bed and breakfast'!BR8*0.9</f>
        <v>29610</v>
      </c>
      <c r="BZ8" s="8">
        <f>'C завтраками| Bed and breakfast'!BS8*0.9</f>
        <v>31860</v>
      </c>
      <c r="CA8" s="8">
        <f>'C завтраками| Bed and breakfast'!BT8*0.9</f>
        <v>31860</v>
      </c>
      <c r="CB8" s="8">
        <f>'C завтраками| Bed and breakfast'!BU8*0.9</f>
        <v>24210</v>
      </c>
      <c r="CC8" s="8">
        <f>'C завтраками| Bed and breakfast'!BV8*0.9</f>
        <v>24615</v>
      </c>
      <c r="CD8" s="8">
        <f>'C завтраками| Bed and breakfast'!BW8*0.9</f>
        <v>24615</v>
      </c>
      <c r="CE8" s="8">
        <f>'C завтраками| Bed and breakfast'!BX8*0.9</f>
        <v>24615</v>
      </c>
      <c r="CF8" s="8">
        <f>'C завтраками| Bed and breakfast'!BY8*0.9</f>
        <v>23265</v>
      </c>
      <c r="CG8" s="8">
        <f>'C завтраками| Bed and breakfast'!BZ8*0.9</f>
        <v>23265</v>
      </c>
      <c r="CH8" s="8">
        <f>'C завтраками| Bed and breakfast'!CA8*0.9</f>
        <v>24615</v>
      </c>
      <c r="CI8" s="8">
        <f>'C завтраками| Bed and breakfast'!CB8*0.9</f>
        <v>24615</v>
      </c>
      <c r="CJ8" s="8">
        <f>'C завтраками| Bed and breakfast'!CC8*0.9</f>
        <v>24615</v>
      </c>
      <c r="CK8" s="8">
        <f>'C завтраками| Bed and breakfast'!CD8*0.9</f>
        <v>23265</v>
      </c>
      <c r="CL8" s="8">
        <f>'C завтраками| Bed and breakfast'!CE8*0.9</f>
        <v>23265</v>
      </c>
      <c r="CM8" s="8">
        <f>'C завтраками| Bed and breakfast'!CF8*0.9</f>
        <v>23265</v>
      </c>
      <c r="CN8" s="8">
        <f>'C завтраками| Bed and breakfast'!CG8*0.9</f>
        <v>23265</v>
      </c>
      <c r="CO8" s="8">
        <f>'C завтраками| Bed and breakfast'!CH8*0.9</f>
        <v>23265</v>
      </c>
      <c r="CP8" s="8">
        <f>'C завтраками| Bed and breakfast'!CI8*0.9</f>
        <v>23265</v>
      </c>
      <c r="CQ8" s="8">
        <f>'C завтраками| Bed and breakfast'!CJ8*0.9</f>
        <v>23265</v>
      </c>
      <c r="CR8" s="8">
        <f>'C завтраками| Bed and breakfast'!CK8*0.9</f>
        <v>23265</v>
      </c>
      <c r="CS8" s="8">
        <f>'C завтраками| Bed and breakfast'!CL8*0.9</f>
        <v>23265</v>
      </c>
      <c r="CT8" s="8">
        <f>'C завтраками| Bed and breakfast'!CM8*0.9</f>
        <v>23265</v>
      </c>
      <c r="CU8" s="8">
        <f>'C завтраками| Bed and breakfast'!CN8*0.9</f>
        <v>23265</v>
      </c>
      <c r="CV8" s="8">
        <f>'C завтраками| Bed and breakfast'!CO8*0.9</f>
        <v>23265</v>
      </c>
      <c r="CW8" s="8">
        <f>'C завтраками| Bed and breakfast'!CP8*0.9</f>
        <v>23265</v>
      </c>
      <c r="CX8" s="8">
        <f>'C завтраками| Bed and breakfast'!CQ8*0.9</f>
        <v>23265</v>
      </c>
      <c r="CY8" s="8">
        <f>'C завтраками| Bed and breakfast'!CR8*0.9</f>
        <v>23265</v>
      </c>
      <c r="CZ8" s="8">
        <f>'C завтраками| Bed and breakfast'!CS8*0.9</f>
        <v>23265</v>
      </c>
      <c r="DA8" s="8">
        <f>'C завтраками| Bed and breakfast'!CT8*0.9</f>
        <v>23265</v>
      </c>
      <c r="DB8" s="8">
        <f>'C завтраками| Bed and breakfast'!CU8*0.9</f>
        <v>23265</v>
      </c>
      <c r="DC8" s="8">
        <f>'C завтраками| Bed and breakfast'!CV8*0.9</f>
        <v>23265</v>
      </c>
      <c r="DD8" s="8">
        <f>'C завтраками| Bed and breakfast'!CW8*0.9</f>
        <v>23265</v>
      </c>
      <c r="DE8" s="8">
        <f>'C завтраками| Bed and breakfast'!CX8*0.9</f>
        <v>23265</v>
      </c>
      <c r="DF8" s="8">
        <f>'C завтраками| Bed and breakfast'!CY8*0.9</f>
        <v>23265</v>
      </c>
      <c r="DG8" s="8">
        <f>'C завтраками| Bed and breakfast'!CZ8*0.9</f>
        <v>23265</v>
      </c>
      <c r="DH8" s="8">
        <f>'C завтраками| Bed and breakfast'!DA8*0.9</f>
        <v>14850</v>
      </c>
      <c r="DI8" s="8">
        <f>'C завтраками| Bed and breakfast'!DB8*0.9</f>
        <v>14850</v>
      </c>
      <c r="DJ8" s="8">
        <f>'C завтраками| Bed and breakfast'!DC8*0.9</f>
        <v>15300</v>
      </c>
      <c r="DK8" s="8">
        <f>'C завтраками| Bed and breakfast'!DD8*0.9</f>
        <v>15300</v>
      </c>
      <c r="DL8" s="8">
        <f>'C завтраками| Bed and breakfast'!DE8*0.9</f>
        <v>14850</v>
      </c>
      <c r="DM8" s="8">
        <f>'C завтраками| Bed and breakfast'!DF8*0.9</f>
        <v>14850</v>
      </c>
      <c r="DN8" s="8">
        <f>'C завтраками| Bed and breakfast'!DG8*0.9</f>
        <v>14850</v>
      </c>
      <c r="DO8" s="8">
        <f>'C завтраками| Bed and breakfast'!DH8*0.9</f>
        <v>14850</v>
      </c>
      <c r="DP8" s="8">
        <f>'C завтраками| Bed and breakfast'!DI8*0.9</f>
        <v>14850</v>
      </c>
      <c r="DQ8" s="8">
        <f>'C завтраками| Bed and breakfast'!DJ8*0.9</f>
        <v>15300</v>
      </c>
      <c r="DR8" s="8">
        <f>'C завтраками| Bed and breakfast'!DK8*0.9</f>
        <v>15300</v>
      </c>
    </row>
    <row r="9" spans="1:122" s="53" customFormat="1" x14ac:dyDescent="0.2">
      <c r="A9" s="42" t="s">
        <v>234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row>
    <row r="10" spans="1:122" s="53" customFormat="1" x14ac:dyDescent="0.2">
      <c r="A10" s="180">
        <v>1</v>
      </c>
      <c r="B10" s="8" t="e">
        <f>'C завтраками| Bed and breakfast'!#REF!*0.9</f>
        <v>#REF!</v>
      </c>
      <c r="C10" s="8" t="e">
        <f>'C завтраками| Bed and breakfast'!#REF!*0.9</f>
        <v>#REF!</v>
      </c>
      <c r="D10" s="8" t="e">
        <f>'C завтраками| Bed and breakfast'!#REF!*0.9</f>
        <v>#REF!</v>
      </c>
      <c r="E10" s="8" t="e">
        <f>'C завтраками| Bed and breakfast'!#REF!*0.9</f>
        <v>#REF!</v>
      </c>
      <c r="F10" s="8" t="e">
        <f>'C завтраками| Bed and breakfast'!#REF!*0.9</f>
        <v>#REF!</v>
      </c>
      <c r="G10" s="8" t="e">
        <f>'C завтраками| Bed and breakfast'!#REF!*0.9</f>
        <v>#REF!</v>
      </c>
      <c r="H10" s="8" t="e">
        <f>'C завтраками| Bed and breakfast'!#REF!*0.9</f>
        <v>#REF!</v>
      </c>
      <c r="I10" s="8">
        <f>'C завтраками| Bed and breakfast'!B10*0.9</f>
        <v>15120</v>
      </c>
      <c r="J10" s="8">
        <f>'C завтраками| Bed and breakfast'!C10*0.9</f>
        <v>15120</v>
      </c>
      <c r="K10" s="8">
        <f>'C завтраками| Bed and breakfast'!D10*0.9</f>
        <v>16560</v>
      </c>
      <c r="L10" s="8">
        <f>'C завтраками| Bed and breakfast'!E10*0.9</f>
        <v>18000</v>
      </c>
      <c r="M10" s="8">
        <f>'C завтраками| Bed and breakfast'!F10*0.9</f>
        <v>20070</v>
      </c>
      <c r="N10" s="8">
        <f>'C завтраками| Bed and breakfast'!G10*0.9</f>
        <v>22140</v>
      </c>
      <c r="O10" s="8">
        <f>'C завтраками| Bed and breakfast'!H10*0.9</f>
        <v>22140</v>
      </c>
      <c r="P10" s="8">
        <f>'C завтраками| Bed and breakfast'!I10*0.9</f>
        <v>20070</v>
      </c>
      <c r="Q10" s="8">
        <f>'C завтраками| Bed and breakfast'!J10*0.9</f>
        <v>22140</v>
      </c>
      <c r="R10" s="8">
        <f>'C завтраками| Bed and breakfast'!K10*0.9</f>
        <v>16560</v>
      </c>
      <c r="S10" s="8">
        <f>'C завтраками| Bed and breakfast'!L10*0.9</f>
        <v>16020</v>
      </c>
      <c r="T10" s="8">
        <f>'C завтраками| Bed and breakfast'!M10*0.9</f>
        <v>35325</v>
      </c>
      <c r="U10" s="8">
        <f>'C завтраками| Bed and breakfast'!N10*0.9</f>
        <v>48375</v>
      </c>
      <c r="V10" s="8">
        <f>'C завтраками| Bed and breakfast'!O10*0.9</f>
        <v>48375</v>
      </c>
      <c r="W10" s="8">
        <f>'C завтраками| Bed and breakfast'!P10*0.9</f>
        <v>48375</v>
      </c>
      <c r="X10" s="8">
        <f>'C завтраками| Bed and breakfast'!Q10*0.9</f>
        <v>42075</v>
      </c>
      <c r="Y10" s="8">
        <f>'C завтраками| Bed and breakfast'!R10*0.9</f>
        <v>42075</v>
      </c>
      <c r="Z10" s="8">
        <f>'C завтраками| Bed and breakfast'!S10*0.9</f>
        <v>42075</v>
      </c>
      <c r="AA10" s="8">
        <f>'C завтраками| Bed and breakfast'!T10*0.9</f>
        <v>42075</v>
      </c>
      <c r="AB10" s="8">
        <f>'C завтраками| Bed and breakfast'!U10*0.9</f>
        <v>42075</v>
      </c>
      <c r="AC10" s="8">
        <f>'C завтраками| Bed and breakfast'!V10*0.9</f>
        <v>42075</v>
      </c>
      <c r="AD10" s="8">
        <f>'C завтраками| Bed and breakfast'!W10*0.9</f>
        <v>34605</v>
      </c>
      <c r="AE10" s="8">
        <f>'C завтраками| Bed and breakfast'!X10*0.9</f>
        <v>19755</v>
      </c>
      <c r="AF10" s="8">
        <f>'C завтраками| Bed and breakfast'!Y10*0.9</f>
        <v>19755</v>
      </c>
      <c r="AG10" s="8">
        <f>'C завтраками| Bed and breakfast'!Z10*0.9</f>
        <v>19755</v>
      </c>
      <c r="AH10" s="8">
        <f>'C завтраками| Bed and breakfast'!AA10*0.9</f>
        <v>19755</v>
      </c>
      <c r="AI10" s="8">
        <f>'C завтраками| Bed and breakfast'!AB10*0.9</f>
        <v>19755</v>
      </c>
      <c r="AJ10" s="8">
        <f>'C завтраками| Bed and breakfast'!AC10*0.9</f>
        <v>21555</v>
      </c>
      <c r="AK10" s="8">
        <f>'C завтраками| Bed and breakfast'!AD10*0.9</f>
        <v>21555</v>
      </c>
      <c r="AL10" s="8">
        <f>'C завтраками| Bed and breakfast'!AE10*0.9</f>
        <v>21555</v>
      </c>
      <c r="AM10" s="8">
        <f>'C завтраками| Bed and breakfast'!AF10*0.9</f>
        <v>21555</v>
      </c>
      <c r="AN10" s="8">
        <f>'C завтраками| Bed and breakfast'!AG10*0.9</f>
        <v>21555</v>
      </c>
      <c r="AO10" s="8">
        <f>'C завтраками| Bed and breakfast'!AH10*0.9</f>
        <v>19755</v>
      </c>
      <c r="AP10" s="8">
        <f>'C завтраками| Bed and breakfast'!AI10*0.9</f>
        <v>19755</v>
      </c>
      <c r="AQ10" s="8">
        <f>'C завтраками| Bed and breakfast'!AJ10*0.9</f>
        <v>19755</v>
      </c>
      <c r="AR10" s="8">
        <f>'C завтраками| Bed and breakfast'!AK10*0.9</f>
        <v>19755</v>
      </c>
      <c r="AS10" s="8">
        <f>'C завтраками| Bed and breakfast'!AL10*0.9</f>
        <v>19755</v>
      </c>
      <c r="AT10" s="8">
        <f>'C завтраками| Bed and breakfast'!AM10*0.9</f>
        <v>23355</v>
      </c>
      <c r="AU10" s="8">
        <f>'C завтраками| Bed and breakfast'!AN10*0.9</f>
        <v>23355</v>
      </c>
      <c r="AV10" s="8">
        <f>'C завтраками| Bed and breakfast'!AO10*0.9</f>
        <v>23355</v>
      </c>
      <c r="AW10" s="8">
        <f>'C завтраками| Bed and breakfast'!AP10*0.9</f>
        <v>23355</v>
      </c>
      <c r="AX10" s="8">
        <f>'C завтраками| Bed and breakfast'!AQ10*0.9</f>
        <v>23355</v>
      </c>
      <c r="AY10" s="8">
        <f>'C завтраками| Bed and breakfast'!AR10*0.9</f>
        <v>25155</v>
      </c>
      <c r="AZ10" s="8">
        <f>'C завтраками| Bed and breakfast'!AS10*0.9</f>
        <v>27405</v>
      </c>
      <c r="BA10" s="8">
        <f>'C завтраками| Bed and breakfast'!AT10*0.9</f>
        <v>27855</v>
      </c>
      <c r="BB10" s="8">
        <f>'C завтраками| Bed and breakfast'!AU10*0.9</f>
        <v>27855</v>
      </c>
      <c r="BC10" s="8">
        <f>'C завтраками| Bed and breakfast'!AV10*0.9</f>
        <v>27855</v>
      </c>
      <c r="BD10" s="8">
        <f>'C завтраками| Bed and breakfast'!AW10*0.9</f>
        <v>27855</v>
      </c>
      <c r="BE10" s="8">
        <f>'C завтраками| Bed and breakfast'!AX10*0.9</f>
        <v>27855</v>
      </c>
      <c r="BF10" s="8">
        <f>'C завтраками| Bed and breakfast'!AY10*0.9</f>
        <v>27855</v>
      </c>
      <c r="BG10" s="8">
        <f>'C завтраками| Bed and breakfast'!AZ10*0.9</f>
        <v>27855</v>
      </c>
      <c r="BH10" s="8">
        <f>'C завтраками| Bed and breakfast'!BA10*0.9</f>
        <v>27855</v>
      </c>
      <c r="BI10" s="8">
        <f>'C завтраками| Bed and breakfast'!BB10*0.9</f>
        <v>27855</v>
      </c>
      <c r="BJ10" s="8">
        <f>'C завтраками| Bed and breakfast'!BC10*0.9</f>
        <v>27855</v>
      </c>
      <c r="BK10" s="8">
        <f>'C завтраками| Bed and breakfast'!BD10*0.9</f>
        <v>26055</v>
      </c>
      <c r="BL10" s="8">
        <f>'C завтраками| Bed and breakfast'!BE10*0.9</f>
        <v>26055</v>
      </c>
      <c r="BM10" s="8">
        <f>'C завтраками| Bed and breakfast'!BF10*0.9</f>
        <v>27855</v>
      </c>
      <c r="BN10" s="8">
        <f>'C завтраками| Bed and breakfast'!BG10*0.9</f>
        <v>27855</v>
      </c>
      <c r="BO10" s="8">
        <f>'C завтраками| Bed and breakfast'!BH10*0.9</f>
        <v>29655</v>
      </c>
      <c r="BP10" s="8">
        <f>'C завтраками| Bed and breakfast'!BI10*0.9</f>
        <v>31905</v>
      </c>
      <c r="BQ10" s="8">
        <f>'C завтраками| Bed and breakfast'!BJ10*0.9</f>
        <v>31905</v>
      </c>
      <c r="BR10" s="8">
        <f>'C завтраками| Bed and breakfast'!BK10*0.9</f>
        <v>31905</v>
      </c>
      <c r="BS10" s="8">
        <f>'C завтраками| Bed and breakfast'!BL10*0.9</f>
        <v>31905</v>
      </c>
      <c r="BT10" s="8">
        <f>'C завтраками| Bed and breakfast'!BM10*0.9</f>
        <v>34155</v>
      </c>
      <c r="BU10" s="8">
        <f>'C завтраками| Bed and breakfast'!BN10*0.9</f>
        <v>36855</v>
      </c>
      <c r="BV10" s="8">
        <f>'C завтраками| Bed and breakfast'!BO10*0.9</f>
        <v>36855</v>
      </c>
      <c r="BW10" s="8">
        <f>'C завтраками| Bed and breakfast'!BP10*0.9</f>
        <v>34155</v>
      </c>
      <c r="BX10" s="8">
        <f>'C завтраками| Bed and breakfast'!BQ10*0.9</f>
        <v>29655</v>
      </c>
      <c r="BY10" s="8">
        <f>'C завтраками| Bed and breakfast'!BR10*0.9</f>
        <v>29655</v>
      </c>
      <c r="BZ10" s="8">
        <f>'C завтраками| Bed and breakfast'!BS10*0.9</f>
        <v>31905</v>
      </c>
      <c r="CA10" s="8">
        <f>'C завтраками| Bed and breakfast'!BT10*0.9</f>
        <v>31905</v>
      </c>
      <c r="CB10" s="8">
        <f>'C завтраками| Bed and breakfast'!BU10*0.9</f>
        <v>24255</v>
      </c>
      <c r="CC10" s="8">
        <f>'C завтраками| Bed and breakfast'!BV10*0.9</f>
        <v>24660</v>
      </c>
      <c r="CD10" s="8">
        <f>'C завтраками| Bed and breakfast'!BW10*0.9</f>
        <v>24660</v>
      </c>
      <c r="CE10" s="8">
        <f>'C завтраками| Bed and breakfast'!BX10*0.9</f>
        <v>24660</v>
      </c>
      <c r="CF10" s="8">
        <f>'C завтраками| Bed and breakfast'!BY10*0.9</f>
        <v>23310</v>
      </c>
      <c r="CG10" s="8">
        <f>'C завтраками| Bed and breakfast'!BZ10*0.9</f>
        <v>23310</v>
      </c>
      <c r="CH10" s="8">
        <f>'C завтраками| Bed and breakfast'!CA10*0.9</f>
        <v>24660</v>
      </c>
      <c r="CI10" s="8">
        <f>'C завтраками| Bed and breakfast'!CB10*0.9</f>
        <v>24660</v>
      </c>
      <c r="CJ10" s="8">
        <f>'C завтраками| Bed and breakfast'!CC10*0.9</f>
        <v>24660</v>
      </c>
      <c r="CK10" s="8">
        <f>'C завтраками| Bed and breakfast'!CD10*0.9</f>
        <v>23310</v>
      </c>
      <c r="CL10" s="8">
        <f>'C завтраками| Bed and breakfast'!CE10*0.9</f>
        <v>23310</v>
      </c>
      <c r="CM10" s="8">
        <f>'C завтраками| Bed and breakfast'!CF10*0.9</f>
        <v>23310</v>
      </c>
      <c r="CN10" s="8">
        <f>'C завтраками| Bed and breakfast'!CG10*0.9</f>
        <v>23310</v>
      </c>
      <c r="CO10" s="8">
        <f>'C завтраками| Bed and breakfast'!CH10*0.9</f>
        <v>23310</v>
      </c>
      <c r="CP10" s="8">
        <f>'C завтраками| Bed and breakfast'!CI10*0.9</f>
        <v>23310</v>
      </c>
      <c r="CQ10" s="8">
        <f>'C завтраками| Bed and breakfast'!CJ10*0.9</f>
        <v>23310</v>
      </c>
      <c r="CR10" s="8">
        <f>'C завтраками| Bed and breakfast'!CK10*0.9</f>
        <v>23310</v>
      </c>
      <c r="CS10" s="8">
        <f>'C завтраками| Bed and breakfast'!CL10*0.9</f>
        <v>23310</v>
      </c>
      <c r="CT10" s="8">
        <f>'C завтраками| Bed and breakfast'!CM10*0.9</f>
        <v>23310</v>
      </c>
      <c r="CU10" s="8">
        <f>'C завтраками| Bed and breakfast'!CN10*0.9</f>
        <v>23310</v>
      </c>
      <c r="CV10" s="8">
        <f>'C завтраками| Bed and breakfast'!CO10*0.9</f>
        <v>23310</v>
      </c>
      <c r="CW10" s="8">
        <f>'C завтраками| Bed and breakfast'!CP10*0.9</f>
        <v>23310</v>
      </c>
      <c r="CX10" s="8">
        <f>'C завтраками| Bed and breakfast'!CQ10*0.9</f>
        <v>23310</v>
      </c>
      <c r="CY10" s="8">
        <f>'C завтраками| Bed and breakfast'!CR10*0.9</f>
        <v>23310</v>
      </c>
      <c r="CZ10" s="8">
        <f>'C завтраками| Bed and breakfast'!CS10*0.9</f>
        <v>23310</v>
      </c>
      <c r="DA10" s="8">
        <f>'C завтраками| Bed and breakfast'!CT10*0.9</f>
        <v>23310</v>
      </c>
      <c r="DB10" s="8">
        <f>'C завтраками| Bed and breakfast'!CU10*0.9</f>
        <v>23310</v>
      </c>
      <c r="DC10" s="8">
        <f>'C завтраками| Bed and breakfast'!CV10*0.9</f>
        <v>23310</v>
      </c>
      <c r="DD10" s="8">
        <f>'C завтраками| Bed and breakfast'!CW10*0.9</f>
        <v>23310</v>
      </c>
      <c r="DE10" s="8">
        <f>'C завтраками| Bed and breakfast'!CX10*0.9</f>
        <v>23310</v>
      </c>
      <c r="DF10" s="8">
        <f>'C завтраками| Bed and breakfast'!CY10*0.9</f>
        <v>23310</v>
      </c>
      <c r="DG10" s="8">
        <f>'C завтраками| Bed and breakfast'!CZ10*0.9</f>
        <v>23310</v>
      </c>
      <c r="DH10" s="8">
        <f>'C завтраками| Bed and breakfast'!DA10*0.9</f>
        <v>14985</v>
      </c>
      <c r="DI10" s="8">
        <f>'C завтраками| Bed and breakfast'!DB10*0.9</f>
        <v>14985</v>
      </c>
      <c r="DJ10" s="8">
        <f>'C завтраками| Bed and breakfast'!DC10*0.9</f>
        <v>15435</v>
      </c>
      <c r="DK10" s="8">
        <f>'C завтраками| Bed and breakfast'!DD10*0.9</f>
        <v>15435</v>
      </c>
      <c r="DL10" s="8">
        <f>'C завтраками| Bed and breakfast'!DE10*0.9</f>
        <v>14985</v>
      </c>
      <c r="DM10" s="8">
        <f>'C завтраками| Bed and breakfast'!DF10*0.9</f>
        <v>14985</v>
      </c>
      <c r="DN10" s="8">
        <f>'C завтраками| Bed and breakfast'!DG10*0.9</f>
        <v>14985</v>
      </c>
      <c r="DO10" s="8">
        <f>'C завтраками| Bed and breakfast'!DH10*0.9</f>
        <v>14985</v>
      </c>
      <c r="DP10" s="8">
        <f>'C завтраками| Bed and breakfast'!DI10*0.9</f>
        <v>14985</v>
      </c>
      <c r="DQ10" s="8">
        <f>'C завтраками| Bed and breakfast'!DJ10*0.9</f>
        <v>15435</v>
      </c>
      <c r="DR10" s="8">
        <f>'C завтраками| Bed and breakfast'!DK10*0.9</f>
        <v>15435</v>
      </c>
    </row>
    <row r="11" spans="1:122" s="53" customFormat="1" x14ac:dyDescent="0.2">
      <c r="A11" s="180">
        <v>2</v>
      </c>
      <c r="B11" s="8" t="e">
        <f>'C завтраками| Bed and breakfast'!#REF!*0.9</f>
        <v>#REF!</v>
      </c>
      <c r="C11" s="8" t="e">
        <f>'C завтраками| Bed and breakfast'!#REF!*0.9</f>
        <v>#REF!</v>
      </c>
      <c r="D11" s="8" t="e">
        <f>'C завтраками| Bed and breakfast'!#REF!*0.9</f>
        <v>#REF!</v>
      </c>
      <c r="E11" s="8" t="e">
        <f>'C завтраками| Bed and breakfast'!#REF!*0.9</f>
        <v>#REF!</v>
      </c>
      <c r="F11" s="8" t="e">
        <f>'C завтраками| Bed and breakfast'!#REF!*0.9</f>
        <v>#REF!</v>
      </c>
      <c r="G11" s="8" t="e">
        <f>'C завтраками| Bed and breakfast'!#REF!*0.9</f>
        <v>#REF!</v>
      </c>
      <c r="H11" s="8" t="e">
        <f>'C завтраками| Bed and breakfast'!#REF!*0.9</f>
        <v>#REF!</v>
      </c>
      <c r="I11" s="8">
        <f>'C завтраками| Bed and breakfast'!B11*0.9</f>
        <v>16650</v>
      </c>
      <c r="J11" s="8">
        <f>'C завтраками| Bed and breakfast'!C11*0.9</f>
        <v>16650</v>
      </c>
      <c r="K11" s="8">
        <f>'C завтраками| Bed and breakfast'!D11*0.9</f>
        <v>18090</v>
      </c>
      <c r="L11" s="8">
        <f>'C завтраками| Bed and breakfast'!E11*0.9</f>
        <v>19530</v>
      </c>
      <c r="M11" s="8">
        <f>'C завтраками| Bed and breakfast'!F11*0.9</f>
        <v>21600</v>
      </c>
      <c r="N11" s="8">
        <f>'C завтраками| Bed and breakfast'!G11*0.9</f>
        <v>23670</v>
      </c>
      <c r="O11" s="8">
        <f>'C завтраками| Bed and breakfast'!H11*0.9</f>
        <v>23670</v>
      </c>
      <c r="P11" s="8">
        <f>'C завтраками| Bed and breakfast'!I11*0.9</f>
        <v>21600</v>
      </c>
      <c r="Q11" s="8">
        <f>'C завтраками| Bed and breakfast'!J11*0.9</f>
        <v>23670</v>
      </c>
      <c r="R11" s="8">
        <f>'C завтраками| Bed and breakfast'!K11*0.9</f>
        <v>18090</v>
      </c>
      <c r="S11" s="8">
        <f>'C завтраками| Bed and breakfast'!L11*0.9</f>
        <v>18045</v>
      </c>
      <c r="T11" s="8">
        <f>'C завтраками| Bed and breakfast'!M11*0.9</f>
        <v>37350</v>
      </c>
      <c r="U11" s="8">
        <f>'C завтраками| Bed and breakfast'!N11*0.9</f>
        <v>50400</v>
      </c>
      <c r="V11" s="8">
        <f>'C завтраками| Bed and breakfast'!O11*0.9</f>
        <v>50400</v>
      </c>
      <c r="W11" s="8">
        <f>'C завтраками| Bed and breakfast'!P11*0.9</f>
        <v>50400</v>
      </c>
      <c r="X11" s="8">
        <f>'C завтраками| Bed and breakfast'!Q11*0.9</f>
        <v>44100</v>
      </c>
      <c r="Y11" s="8">
        <f>'C завтраками| Bed and breakfast'!R11*0.9</f>
        <v>44100</v>
      </c>
      <c r="Z11" s="8">
        <f>'C завтраками| Bed and breakfast'!S11*0.9</f>
        <v>44100</v>
      </c>
      <c r="AA11" s="8">
        <f>'C завтраками| Bed and breakfast'!T11*0.9</f>
        <v>44100</v>
      </c>
      <c r="AB11" s="8">
        <f>'C завтраками| Bed and breakfast'!U11*0.9</f>
        <v>44100</v>
      </c>
      <c r="AC11" s="8">
        <f>'C завтраками| Bed and breakfast'!V11*0.9</f>
        <v>44100</v>
      </c>
      <c r="AD11" s="8">
        <f>'C завтраками| Bed and breakfast'!W11*0.9</f>
        <v>36360</v>
      </c>
      <c r="AE11" s="8">
        <f>'C завтраками| Bed and breakfast'!X11*0.9</f>
        <v>21510</v>
      </c>
      <c r="AF11" s="8">
        <f>'C завтраками| Bed and breakfast'!Y11*0.9</f>
        <v>21510</v>
      </c>
      <c r="AG11" s="8">
        <f>'C завтраками| Bed and breakfast'!Z11*0.9</f>
        <v>21510</v>
      </c>
      <c r="AH11" s="8">
        <f>'C завтраками| Bed and breakfast'!AA11*0.9</f>
        <v>21510</v>
      </c>
      <c r="AI11" s="8">
        <f>'C завтраками| Bed and breakfast'!AB11*0.9</f>
        <v>21510</v>
      </c>
      <c r="AJ11" s="8">
        <f>'C завтраками| Bed and breakfast'!AC11*0.9</f>
        <v>23310</v>
      </c>
      <c r="AK11" s="8">
        <f>'C завтраками| Bed and breakfast'!AD11*0.9</f>
        <v>23310</v>
      </c>
      <c r="AL11" s="8">
        <f>'C завтраками| Bed and breakfast'!AE11*0.9</f>
        <v>23310</v>
      </c>
      <c r="AM11" s="8">
        <f>'C завтраками| Bed and breakfast'!AF11*0.9</f>
        <v>23310</v>
      </c>
      <c r="AN11" s="8">
        <f>'C завтраками| Bed and breakfast'!AG11*0.9</f>
        <v>23310</v>
      </c>
      <c r="AO11" s="8">
        <f>'C завтраками| Bed and breakfast'!AH11*0.9</f>
        <v>21510</v>
      </c>
      <c r="AP11" s="8">
        <f>'C завтраками| Bed and breakfast'!AI11*0.9</f>
        <v>21510</v>
      </c>
      <c r="AQ11" s="8">
        <f>'C завтраками| Bed and breakfast'!AJ11*0.9</f>
        <v>21510</v>
      </c>
      <c r="AR11" s="8">
        <f>'C завтраками| Bed and breakfast'!AK11*0.9</f>
        <v>21510</v>
      </c>
      <c r="AS11" s="8">
        <f>'C завтраками| Bed and breakfast'!AL11*0.9</f>
        <v>21510</v>
      </c>
      <c r="AT11" s="8">
        <f>'C завтраками| Bed and breakfast'!AM11*0.9</f>
        <v>25110</v>
      </c>
      <c r="AU11" s="8">
        <f>'C завтраками| Bed and breakfast'!AN11*0.9</f>
        <v>25110</v>
      </c>
      <c r="AV11" s="8">
        <f>'C завтраками| Bed and breakfast'!AO11*0.9</f>
        <v>25110</v>
      </c>
      <c r="AW11" s="8">
        <f>'C завтраками| Bed and breakfast'!AP11*0.9</f>
        <v>25110</v>
      </c>
      <c r="AX11" s="8">
        <f>'C завтраками| Bed and breakfast'!AQ11*0.9</f>
        <v>25110</v>
      </c>
      <c r="AY11" s="8">
        <f>'C завтраками| Bed and breakfast'!AR11*0.9</f>
        <v>26910</v>
      </c>
      <c r="AZ11" s="8">
        <f>'C завтраками| Bed and breakfast'!AS11*0.9</f>
        <v>29160</v>
      </c>
      <c r="BA11" s="8">
        <f>'C завтраками| Bed and breakfast'!AT11*0.9</f>
        <v>29610</v>
      </c>
      <c r="BB11" s="8">
        <f>'C завтраками| Bed and breakfast'!AU11*0.9</f>
        <v>29610</v>
      </c>
      <c r="BC11" s="8">
        <f>'C завтраками| Bed and breakfast'!AV11*0.9</f>
        <v>29610</v>
      </c>
      <c r="BD11" s="8">
        <f>'C завтраками| Bed and breakfast'!AW11*0.9</f>
        <v>29610</v>
      </c>
      <c r="BE11" s="8">
        <f>'C завтраками| Bed and breakfast'!AX11*0.9</f>
        <v>29610</v>
      </c>
      <c r="BF11" s="8">
        <f>'C завтраками| Bed and breakfast'!AY11*0.9</f>
        <v>29610</v>
      </c>
      <c r="BG11" s="8">
        <f>'C завтраками| Bed and breakfast'!AZ11*0.9</f>
        <v>29610</v>
      </c>
      <c r="BH11" s="8">
        <f>'C завтраками| Bed and breakfast'!BA11*0.9</f>
        <v>29610</v>
      </c>
      <c r="BI11" s="8">
        <f>'C завтраками| Bed and breakfast'!BB11*0.9</f>
        <v>29610</v>
      </c>
      <c r="BJ11" s="8">
        <f>'C завтраками| Bed and breakfast'!BC11*0.9</f>
        <v>29610</v>
      </c>
      <c r="BK11" s="8">
        <f>'C завтраками| Bed and breakfast'!BD11*0.9</f>
        <v>27810</v>
      </c>
      <c r="BL11" s="8">
        <f>'C завтраками| Bed and breakfast'!BE11*0.9</f>
        <v>27810</v>
      </c>
      <c r="BM11" s="8">
        <f>'C завтраками| Bed and breakfast'!BF11*0.9</f>
        <v>29610</v>
      </c>
      <c r="BN11" s="8">
        <f>'C завтраками| Bed and breakfast'!BG11*0.9</f>
        <v>29610</v>
      </c>
      <c r="BO11" s="8">
        <f>'C завтраками| Bed and breakfast'!BH11*0.9</f>
        <v>31410</v>
      </c>
      <c r="BP11" s="8">
        <f>'C завтраками| Bed and breakfast'!BI11*0.9</f>
        <v>33660</v>
      </c>
      <c r="BQ11" s="8">
        <f>'C завтраками| Bed and breakfast'!BJ11*0.9</f>
        <v>33660</v>
      </c>
      <c r="BR11" s="8">
        <f>'C завтраками| Bed and breakfast'!BK11*0.9</f>
        <v>33660</v>
      </c>
      <c r="BS11" s="8">
        <f>'C завтраками| Bed and breakfast'!BL11*0.9</f>
        <v>33660</v>
      </c>
      <c r="BT11" s="8">
        <f>'C завтраками| Bed and breakfast'!BM11*0.9</f>
        <v>35910</v>
      </c>
      <c r="BU11" s="8">
        <f>'C завтраками| Bed and breakfast'!BN11*0.9</f>
        <v>38610</v>
      </c>
      <c r="BV11" s="8">
        <f>'C завтраками| Bed and breakfast'!BO11*0.9</f>
        <v>38610</v>
      </c>
      <c r="BW11" s="8">
        <f>'C завтраками| Bed and breakfast'!BP11*0.9</f>
        <v>35910</v>
      </c>
      <c r="BX11" s="8">
        <f>'C завтраками| Bed and breakfast'!BQ11*0.9</f>
        <v>31410</v>
      </c>
      <c r="BY11" s="8">
        <f>'C завтраками| Bed and breakfast'!BR11*0.9</f>
        <v>31410</v>
      </c>
      <c r="BZ11" s="8">
        <f>'C завтраками| Bed and breakfast'!BS11*0.9</f>
        <v>33660</v>
      </c>
      <c r="CA11" s="8">
        <f>'C завтраками| Bed and breakfast'!BT11*0.9</f>
        <v>33660</v>
      </c>
      <c r="CB11" s="8">
        <f>'C завтраками| Bed and breakfast'!BU11*0.9</f>
        <v>26010</v>
      </c>
      <c r="CC11" s="8">
        <f>'C завтраками| Bed and breakfast'!BV11*0.9</f>
        <v>26415</v>
      </c>
      <c r="CD11" s="8">
        <f>'C завтраками| Bed and breakfast'!BW11*0.9</f>
        <v>26415</v>
      </c>
      <c r="CE11" s="8">
        <f>'C завтраками| Bed and breakfast'!BX11*0.9</f>
        <v>26415</v>
      </c>
      <c r="CF11" s="8">
        <f>'C завтраками| Bed and breakfast'!BY11*0.9</f>
        <v>25065</v>
      </c>
      <c r="CG11" s="8">
        <f>'C завтраками| Bed and breakfast'!BZ11*0.9</f>
        <v>25065</v>
      </c>
      <c r="CH11" s="8">
        <f>'C завтраками| Bed and breakfast'!CA11*0.9</f>
        <v>26415</v>
      </c>
      <c r="CI11" s="8">
        <f>'C завтраками| Bed and breakfast'!CB11*0.9</f>
        <v>26415</v>
      </c>
      <c r="CJ11" s="8">
        <f>'C завтраками| Bed and breakfast'!CC11*0.9</f>
        <v>26415</v>
      </c>
      <c r="CK11" s="8">
        <f>'C завтраками| Bed and breakfast'!CD11*0.9</f>
        <v>25065</v>
      </c>
      <c r="CL11" s="8">
        <f>'C завтраками| Bed and breakfast'!CE11*0.9</f>
        <v>25065</v>
      </c>
      <c r="CM11" s="8">
        <f>'C завтраками| Bed and breakfast'!CF11*0.9</f>
        <v>25065</v>
      </c>
      <c r="CN11" s="8">
        <f>'C завтраками| Bed and breakfast'!CG11*0.9</f>
        <v>25065</v>
      </c>
      <c r="CO11" s="8">
        <f>'C завтраками| Bed and breakfast'!CH11*0.9</f>
        <v>25065</v>
      </c>
      <c r="CP11" s="8">
        <f>'C завтраками| Bed and breakfast'!CI11*0.9</f>
        <v>25065</v>
      </c>
      <c r="CQ11" s="8">
        <f>'C завтраками| Bed and breakfast'!CJ11*0.9</f>
        <v>25065</v>
      </c>
      <c r="CR11" s="8">
        <f>'C завтраками| Bed and breakfast'!CK11*0.9</f>
        <v>25065</v>
      </c>
      <c r="CS11" s="8">
        <f>'C завтраками| Bed and breakfast'!CL11*0.9</f>
        <v>25065</v>
      </c>
      <c r="CT11" s="8">
        <f>'C завтраками| Bed and breakfast'!CM11*0.9</f>
        <v>25065</v>
      </c>
      <c r="CU11" s="8">
        <f>'C завтраками| Bed and breakfast'!CN11*0.9</f>
        <v>25065</v>
      </c>
      <c r="CV11" s="8">
        <f>'C завтраками| Bed and breakfast'!CO11*0.9</f>
        <v>25065</v>
      </c>
      <c r="CW11" s="8">
        <f>'C завтраками| Bed and breakfast'!CP11*0.9</f>
        <v>25065</v>
      </c>
      <c r="CX11" s="8">
        <f>'C завтраками| Bed and breakfast'!CQ11*0.9</f>
        <v>25065</v>
      </c>
      <c r="CY11" s="8">
        <f>'C завтраками| Bed and breakfast'!CR11*0.9</f>
        <v>25065</v>
      </c>
      <c r="CZ11" s="8">
        <f>'C завтраками| Bed and breakfast'!CS11*0.9</f>
        <v>25065</v>
      </c>
      <c r="DA11" s="8">
        <f>'C завтраками| Bed and breakfast'!CT11*0.9</f>
        <v>25065</v>
      </c>
      <c r="DB11" s="8">
        <f>'C завтраками| Bed and breakfast'!CU11*0.9</f>
        <v>25065</v>
      </c>
      <c r="DC11" s="8">
        <f>'C завтраками| Bed and breakfast'!CV11*0.9</f>
        <v>25065</v>
      </c>
      <c r="DD11" s="8">
        <f>'C завтраками| Bed and breakfast'!CW11*0.9</f>
        <v>25065</v>
      </c>
      <c r="DE11" s="8">
        <f>'C завтраками| Bed and breakfast'!CX11*0.9</f>
        <v>25065</v>
      </c>
      <c r="DF11" s="8">
        <f>'C завтраками| Bed and breakfast'!CY11*0.9</f>
        <v>25065</v>
      </c>
      <c r="DG11" s="8">
        <f>'C завтраками| Bed and breakfast'!CZ11*0.9</f>
        <v>24975</v>
      </c>
      <c r="DH11" s="8">
        <f>'C завтраками| Bed and breakfast'!DA11*0.9</f>
        <v>16650</v>
      </c>
      <c r="DI11" s="8">
        <f>'C завтраками| Bed and breakfast'!DB11*0.9</f>
        <v>16650</v>
      </c>
      <c r="DJ11" s="8">
        <f>'C завтраками| Bed and breakfast'!DC11*0.9</f>
        <v>17100</v>
      </c>
      <c r="DK11" s="8">
        <f>'C завтраками| Bed and breakfast'!DD11*0.9</f>
        <v>17100</v>
      </c>
      <c r="DL11" s="8">
        <f>'C завтраками| Bed and breakfast'!DE11*0.9</f>
        <v>16650</v>
      </c>
      <c r="DM11" s="8">
        <f>'C завтраками| Bed and breakfast'!DF11*0.9</f>
        <v>16650</v>
      </c>
      <c r="DN11" s="8">
        <f>'C завтраками| Bed and breakfast'!DG11*0.9</f>
        <v>16650</v>
      </c>
      <c r="DO11" s="8">
        <f>'C завтраками| Bed and breakfast'!DH11*0.9</f>
        <v>16650</v>
      </c>
      <c r="DP11" s="8">
        <f>'C завтраками| Bed and breakfast'!DI11*0.9</f>
        <v>16650</v>
      </c>
      <c r="DQ11" s="8">
        <f>'C завтраками| Bed and breakfast'!DJ11*0.9</f>
        <v>17100</v>
      </c>
      <c r="DR11" s="8">
        <f>'C завтраками| Bed and breakfast'!DK11*0.9</f>
        <v>17100</v>
      </c>
    </row>
    <row r="12" spans="1:122" s="53" customFormat="1" x14ac:dyDescent="0.2">
      <c r="A12" s="42" t="s">
        <v>84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row>
    <row r="13" spans="1:122" s="53" customFormat="1" x14ac:dyDescent="0.2">
      <c r="A13" s="88">
        <f>A7</f>
        <v>1</v>
      </c>
      <c r="B13" s="8" t="e">
        <f>'C завтраками| Bed and breakfast'!#REF!*0.9</f>
        <v>#REF!</v>
      </c>
      <c r="C13" s="8" t="e">
        <f>'C завтраками| Bed and breakfast'!#REF!*0.9</f>
        <v>#REF!</v>
      </c>
      <c r="D13" s="8" t="e">
        <f>'C завтраками| Bed and breakfast'!#REF!*0.9</f>
        <v>#REF!</v>
      </c>
      <c r="E13" s="8" t="e">
        <f>'C завтраками| Bed and breakfast'!#REF!*0.9</f>
        <v>#REF!</v>
      </c>
      <c r="F13" s="8" t="e">
        <f>'C завтраками| Bed and breakfast'!#REF!*0.9</f>
        <v>#REF!</v>
      </c>
      <c r="G13" s="8" t="e">
        <f>'C завтраками| Bed and breakfast'!#REF!*0.9</f>
        <v>#REF!</v>
      </c>
      <c r="H13" s="8" t="e">
        <f>'C завтраками| Bed and breakfast'!#REF!*0.9</f>
        <v>#REF!</v>
      </c>
      <c r="I13" s="8">
        <f>'C завтраками| Bed and breakfast'!B13*0.9</f>
        <v>16020</v>
      </c>
      <c r="J13" s="8">
        <f>'C завтраками| Bed and breakfast'!C13*0.9</f>
        <v>16020</v>
      </c>
      <c r="K13" s="8">
        <f>'C завтраками| Bed and breakfast'!D13*0.9</f>
        <v>17460</v>
      </c>
      <c r="L13" s="8">
        <f>'C завтраками| Bed and breakfast'!E13*0.9</f>
        <v>18900</v>
      </c>
      <c r="M13" s="8">
        <f>'C завтраками| Bed and breakfast'!F13*0.9</f>
        <v>20970</v>
      </c>
      <c r="N13" s="8">
        <f>'C завтраками| Bed and breakfast'!G13*0.9</f>
        <v>23040</v>
      </c>
      <c r="O13" s="8">
        <f>'C завтраками| Bed and breakfast'!H13*0.9</f>
        <v>23040</v>
      </c>
      <c r="P13" s="8">
        <f>'C завтраками| Bed and breakfast'!I13*0.9</f>
        <v>20970</v>
      </c>
      <c r="Q13" s="8">
        <f>'C завтраками| Bed and breakfast'!J13*0.9</f>
        <v>23040</v>
      </c>
      <c r="R13" s="8">
        <f>'C завтраками| Bed and breakfast'!K13*0.9</f>
        <v>17460</v>
      </c>
      <c r="S13" s="8">
        <f>'C завтраками| Bed and breakfast'!L13*0.9</f>
        <v>16920</v>
      </c>
      <c r="T13" s="8">
        <f>'C завтраками| Bed and breakfast'!M13*0.9</f>
        <v>36225</v>
      </c>
      <c r="U13" s="8">
        <f>'C завтраками| Bed and breakfast'!N13*0.9</f>
        <v>49275</v>
      </c>
      <c r="V13" s="8">
        <f>'C завтраками| Bed and breakfast'!O13*0.9</f>
        <v>49275</v>
      </c>
      <c r="W13" s="8">
        <f>'C завтраками| Bed and breakfast'!P13*0.9</f>
        <v>49275</v>
      </c>
      <c r="X13" s="8">
        <f>'C завтраками| Bed and breakfast'!Q13*0.9</f>
        <v>42975</v>
      </c>
      <c r="Y13" s="8">
        <f>'C завтраками| Bed and breakfast'!R13*0.9</f>
        <v>42975</v>
      </c>
      <c r="Z13" s="8">
        <f>'C завтраками| Bed and breakfast'!S13*0.9</f>
        <v>42975</v>
      </c>
      <c r="AA13" s="8">
        <f>'C завтраками| Bed and breakfast'!T13*0.9</f>
        <v>42975</v>
      </c>
      <c r="AB13" s="8">
        <f>'C завтраками| Bed and breakfast'!U13*0.9</f>
        <v>42975</v>
      </c>
      <c r="AC13" s="8">
        <f>'C завтраками| Bed and breakfast'!V13*0.9</f>
        <v>42975</v>
      </c>
      <c r="AD13" s="8">
        <f>'C завтраками| Bed and breakfast'!W13*0.9</f>
        <v>35505</v>
      </c>
      <c r="AE13" s="8">
        <f>'C завтраками| Bed and breakfast'!X13*0.9</f>
        <v>20655</v>
      </c>
      <c r="AF13" s="8">
        <f>'C завтраками| Bed and breakfast'!Y13*0.9</f>
        <v>20655</v>
      </c>
      <c r="AG13" s="8">
        <f>'C завтраками| Bed and breakfast'!Z13*0.9</f>
        <v>20655</v>
      </c>
      <c r="AH13" s="8">
        <f>'C завтраками| Bed and breakfast'!AA13*0.9</f>
        <v>20655</v>
      </c>
      <c r="AI13" s="8">
        <f>'C завтраками| Bed and breakfast'!AB13*0.9</f>
        <v>20655</v>
      </c>
      <c r="AJ13" s="8">
        <f>'C завтраками| Bed and breakfast'!AC13*0.9</f>
        <v>22455</v>
      </c>
      <c r="AK13" s="8">
        <f>'C завтраками| Bed and breakfast'!AD13*0.9</f>
        <v>22455</v>
      </c>
      <c r="AL13" s="8">
        <f>'C завтраками| Bed and breakfast'!AE13*0.9</f>
        <v>22455</v>
      </c>
      <c r="AM13" s="8">
        <f>'C завтраками| Bed and breakfast'!AF13*0.9</f>
        <v>22455</v>
      </c>
      <c r="AN13" s="8">
        <f>'C завтраками| Bed and breakfast'!AG13*0.9</f>
        <v>22455</v>
      </c>
      <c r="AO13" s="8">
        <f>'C завтраками| Bed and breakfast'!AH13*0.9</f>
        <v>20655</v>
      </c>
      <c r="AP13" s="8">
        <f>'C завтраками| Bed and breakfast'!AI13*0.9</f>
        <v>20655</v>
      </c>
      <c r="AQ13" s="8">
        <f>'C завтраками| Bed and breakfast'!AJ13*0.9</f>
        <v>20655</v>
      </c>
      <c r="AR13" s="8">
        <f>'C завтраками| Bed and breakfast'!AK13*0.9</f>
        <v>20655</v>
      </c>
      <c r="AS13" s="8">
        <f>'C завтраками| Bed and breakfast'!AL13*0.9</f>
        <v>20655</v>
      </c>
      <c r="AT13" s="8">
        <f>'C завтраками| Bed and breakfast'!AM13*0.9</f>
        <v>24255</v>
      </c>
      <c r="AU13" s="8">
        <f>'C завтраками| Bed and breakfast'!AN13*0.9</f>
        <v>24255</v>
      </c>
      <c r="AV13" s="8">
        <f>'C завтраками| Bed and breakfast'!AO13*0.9</f>
        <v>24255</v>
      </c>
      <c r="AW13" s="8">
        <f>'C завтраками| Bed and breakfast'!AP13*0.9</f>
        <v>24255</v>
      </c>
      <c r="AX13" s="8">
        <f>'C завтраками| Bed and breakfast'!AQ13*0.9</f>
        <v>24255</v>
      </c>
      <c r="AY13" s="8">
        <f>'C завтраками| Bed and breakfast'!AR13*0.9</f>
        <v>26055</v>
      </c>
      <c r="AZ13" s="8">
        <f>'C завтраками| Bed and breakfast'!AS13*0.9</f>
        <v>28305</v>
      </c>
      <c r="BA13" s="8">
        <f>'C завтраками| Bed and breakfast'!AT13*0.9</f>
        <v>28755</v>
      </c>
      <c r="BB13" s="8">
        <f>'C завтраками| Bed and breakfast'!AU13*0.9</f>
        <v>28755</v>
      </c>
      <c r="BC13" s="8">
        <f>'C завтраками| Bed and breakfast'!AV13*0.9</f>
        <v>28755</v>
      </c>
      <c r="BD13" s="8">
        <f>'C завтраками| Bed and breakfast'!AW13*0.9</f>
        <v>28755</v>
      </c>
      <c r="BE13" s="8">
        <f>'C завтраками| Bed and breakfast'!AX13*0.9</f>
        <v>28755</v>
      </c>
      <c r="BF13" s="8">
        <f>'C завтраками| Bed and breakfast'!AY13*0.9</f>
        <v>28755</v>
      </c>
      <c r="BG13" s="8">
        <f>'C завтраками| Bed and breakfast'!AZ13*0.9</f>
        <v>28755</v>
      </c>
      <c r="BH13" s="8">
        <f>'C завтраками| Bed and breakfast'!BA13*0.9</f>
        <v>28755</v>
      </c>
      <c r="BI13" s="8">
        <f>'C завтраками| Bed and breakfast'!BB13*0.9</f>
        <v>28755</v>
      </c>
      <c r="BJ13" s="8">
        <f>'C завтраками| Bed and breakfast'!BC13*0.9</f>
        <v>28755</v>
      </c>
      <c r="BK13" s="8">
        <f>'C завтраками| Bed and breakfast'!BD13*0.9</f>
        <v>26955</v>
      </c>
      <c r="BL13" s="8">
        <f>'C завтраками| Bed and breakfast'!BE13*0.9</f>
        <v>26955</v>
      </c>
      <c r="BM13" s="8">
        <f>'C завтраками| Bed and breakfast'!BF13*0.9</f>
        <v>28755</v>
      </c>
      <c r="BN13" s="8">
        <f>'C завтраками| Bed and breakfast'!BG13*0.9</f>
        <v>28755</v>
      </c>
      <c r="BO13" s="8">
        <f>'C завтраками| Bed and breakfast'!BH13*0.9</f>
        <v>30555</v>
      </c>
      <c r="BP13" s="8">
        <f>'C завтраками| Bed and breakfast'!BI13*0.9</f>
        <v>32805</v>
      </c>
      <c r="BQ13" s="8">
        <f>'C завтраками| Bed and breakfast'!BJ13*0.9</f>
        <v>32805</v>
      </c>
      <c r="BR13" s="8">
        <f>'C завтраками| Bed and breakfast'!BK13*0.9</f>
        <v>32805</v>
      </c>
      <c r="BS13" s="8">
        <f>'C завтраками| Bed and breakfast'!BL13*0.9</f>
        <v>32805</v>
      </c>
      <c r="BT13" s="8">
        <f>'C завтраками| Bed and breakfast'!BM13*0.9</f>
        <v>35055</v>
      </c>
      <c r="BU13" s="8">
        <f>'C завтраками| Bed and breakfast'!BN13*0.9</f>
        <v>37755</v>
      </c>
      <c r="BV13" s="8">
        <f>'C завтраками| Bed and breakfast'!BO13*0.9</f>
        <v>37755</v>
      </c>
      <c r="BW13" s="8">
        <f>'C завтраками| Bed and breakfast'!BP13*0.9</f>
        <v>35055</v>
      </c>
      <c r="BX13" s="8">
        <f>'C завтраками| Bed and breakfast'!BQ13*0.9</f>
        <v>30555</v>
      </c>
      <c r="BY13" s="8">
        <f>'C завтраками| Bed and breakfast'!BR13*0.9</f>
        <v>30555</v>
      </c>
      <c r="BZ13" s="8">
        <f>'C завтраками| Bed and breakfast'!BS13*0.9</f>
        <v>32805</v>
      </c>
      <c r="CA13" s="8">
        <f>'C завтраками| Bed and breakfast'!BT13*0.9</f>
        <v>32805</v>
      </c>
      <c r="CB13" s="8">
        <f>'C завтраками| Bed and breakfast'!BU13*0.9</f>
        <v>25155</v>
      </c>
      <c r="CC13" s="8">
        <f>'C завтраками| Bed and breakfast'!BV13*0.9</f>
        <v>25560</v>
      </c>
      <c r="CD13" s="8">
        <f>'C завтраками| Bed and breakfast'!BW13*0.9</f>
        <v>25560</v>
      </c>
      <c r="CE13" s="8">
        <f>'C завтраками| Bed and breakfast'!BX13*0.9</f>
        <v>25560</v>
      </c>
      <c r="CF13" s="8">
        <f>'C завтраками| Bed and breakfast'!BY13*0.9</f>
        <v>24210</v>
      </c>
      <c r="CG13" s="8">
        <f>'C завтраками| Bed and breakfast'!BZ13*0.9</f>
        <v>24210</v>
      </c>
      <c r="CH13" s="8">
        <f>'C завтраками| Bed and breakfast'!CA13*0.9</f>
        <v>25560</v>
      </c>
      <c r="CI13" s="8">
        <f>'C завтраками| Bed and breakfast'!CB13*0.9</f>
        <v>25560</v>
      </c>
      <c r="CJ13" s="8">
        <f>'C завтраками| Bed and breakfast'!CC13*0.9</f>
        <v>25560</v>
      </c>
      <c r="CK13" s="8">
        <f>'C завтраками| Bed and breakfast'!CD13*0.9</f>
        <v>24210</v>
      </c>
      <c r="CL13" s="8">
        <f>'C завтраками| Bed and breakfast'!CE13*0.9</f>
        <v>24210</v>
      </c>
      <c r="CM13" s="8">
        <f>'C завтраками| Bed and breakfast'!CF13*0.9</f>
        <v>24210</v>
      </c>
      <c r="CN13" s="8">
        <f>'C завтраками| Bed and breakfast'!CG13*0.9</f>
        <v>24210</v>
      </c>
      <c r="CO13" s="8">
        <f>'C завтраками| Bed and breakfast'!CH13*0.9</f>
        <v>24210</v>
      </c>
      <c r="CP13" s="8">
        <f>'C завтраками| Bed and breakfast'!CI13*0.9</f>
        <v>24210</v>
      </c>
      <c r="CQ13" s="8">
        <f>'C завтраками| Bed and breakfast'!CJ13*0.9</f>
        <v>24210</v>
      </c>
      <c r="CR13" s="8">
        <f>'C завтраками| Bed and breakfast'!CK13*0.9</f>
        <v>24210</v>
      </c>
      <c r="CS13" s="8">
        <f>'C завтраками| Bed and breakfast'!CL13*0.9</f>
        <v>24210</v>
      </c>
      <c r="CT13" s="8">
        <f>'C завтраками| Bed and breakfast'!CM13*0.9</f>
        <v>24210</v>
      </c>
      <c r="CU13" s="8">
        <f>'C завтраками| Bed and breakfast'!CN13*0.9</f>
        <v>24210</v>
      </c>
      <c r="CV13" s="8">
        <f>'C завтраками| Bed and breakfast'!CO13*0.9</f>
        <v>24210</v>
      </c>
      <c r="CW13" s="8">
        <f>'C завтраками| Bed and breakfast'!CP13*0.9</f>
        <v>24210</v>
      </c>
      <c r="CX13" s="8">
        <f>'C завтраками| Bed and breakfast'!CQ13*0.9</f>
        <v>24210</v>
      </c>
      <c r="CY13" s="8">
        <f>'C завтраками| Bed and breakfast'!CR13*0.9</f>
        <v>24210</v>
      </c>
      <c r="CZ13" s="8">
        <f>'C завтраками| Bed and breakfast'!CS13*0.9</f>
        <v>24210</v>
      </c>
      <c r="DA13" s="8">
        <f>'C завтраками| Bed and breakfast'!CT13*0.9</f>
        <v>24210</v>
      </c>
      <c r="DB13" s="8">
        <f>'C завтраками| Bed and breakfast'!CU13*0.9</f>
        <v>24210</v>
      </c>
      <c r="DC13" s="8">
        <f>'C завтраками| Bed and breakfast'!CV13*0.9</f>
        <v>24210</v>
      </c>
      <c r="DD13" s="8">
        <f>'C завтраками| Bed and breakfast'!CW13*0.9</f>
        <v>24210</v>
      </c>
      <c r="DE13" s="8">
        <f>'C завтраками| Bed and breakfast'!CX13*0.9</f>
        <v>24210</v>
      </c>
      <c r="DF13" s="8">
        <f>'C завтраками| Bed and breakfast'!CY13*0.9</f>
        <v>24210</v>
      </c>
      <c r="DG13" s="8">
        <f>'C завтраками| Bed and breakfast'!CZ13*0.9</f>
        <v>24210</v>
      </c>
      <c r="DH13" s="8">
        <f>'C завтраками| Bed and breakfast'!DA13*0.9</f>
        <v>15885</v>
      </c>
      <c r="DI13" s="8">
        <f>'C завтраками| Bed and breakfast'!DB13*0.9</f>
        <v>15885</v>
      </c>
      <c r="DJ13" s="8">
        <f>'C завтраками| Bed and breakfast'!DC13*0.9</f>
        <v>16335</v>
      </c>
      <c r="DK13" s="8">
        <f>'C завтраками| Bed and breakfast'!DD13*0.9</f>
        <v>16335</v>
      </c>
      <c r="DL13" s="8">
        <f>'C завтраками| Bed and breakfast'!DE13*0.9</f>
        <v>15885</v>
      </c>
      <c r="DM13" s="8">
        <f>'C завтраками| Bed and breakfast'!DF13*0.9</f>
        <v>15885</v>
      </c>
      <c r="DN13" s="8">
        <f>'C завтраками| Bed and breakfast'!DG13*0.9</f>
        <v>15885</v>
      </c>
      <c r="DO13" s="8">
        <f>'C завтраками| Bed and breakfast'!DH13*0.9</f>
        <v>15885</v>
      </c>
      <c r="DP13" s="8">
        <f>'C завтраками| Bed and breakfast'!DI13*0.9</f>
        <v>15885</v>
      </c>
      <c r="DQ13" s="8">
        <f>'C завтраками| Bed and breakfast'!DJ13*0.9</f>
        <v>16335</v>
      </c>
      <c r="DR13" s="8">
        <f>'C завтраками| Bed and breakfast'!DK13*0.9</f>
        <v>16335</v>
      </c>
    </row>
    <row r="14" spans="1:122" s="53" customFormat="1" x14ac:dyDescent="0.2">
      <c r="A14" s="88">
        <f>A8</f>
        <v>2</v>
      </c>
      <c r="B14" s="8" t="e">
        <f>'C завтраками| Bed and breakfast'!#REF!*0.9</f>
        <v>#REF!</v>
      </c>
      <c r="C14" s="8" t="e">
        <f>'C завтраками| Bed and breakfast'!#REF!*0.9</f>
        <v>#REF!</v>
      </c>
      <c r="D14" s="8" t="e">
        <f>'C завтраками| Bed and breakfast'!#REF!*0.9</f>
        <v>#REF!</v>
      </c>
      <c r="E14" s="8" t="e">
        <f>'C завтраками| Bed and breakfast'!#REF!*0.9</f>
        <v>#REF!</v>
      </c>
      <c r="F14" s="8" t="e">
        <f>'C завтраками| Bed and breakfast'!#REF!*0.9</f>
        <v>#REF!</v>
      </c>
      <c r="G14" s="8" t="e">
        <f>'C завтраками| Bed and breakfast'!#REF!*0.9</f>
        <v>#REF!</v>
      </c>
      <c r="H14" s="8" t="e">
        <f>'C завтраками| Bed and breakfast'!#REF!*0.9</f>
        <v>#REF!</v>
      </c>
      <c r="I14" s="8">
        <f>'C завтраками| Bed and breakfast'!B14*0.9</f>
        <v>17550</v>
      </c>
      <c r="J14" s="8">
        <f>'C завтраками| Bed and breakfast'!C14*0.9</f>
        <v>17550</v>
      </c>
      <c r="K14" s="8">
        <f>'C завтраками| Bed and breakfast'!D14*0.9</f>
        <v>18990</v>
      </c>
      <c r="L14" s="8">
        <f>'C завтраками| Bed and breakfast'!E14*0.9</f>
        <v>20430</v>
      </c>
      <c r="M14" s="8">
        <f>'C завтраками| Bed and breakfast'!F14*0.9</f>
        <v>22500</v>
      </c>
      <c r="N14" s="8">
        <f>'C завтраками| Bed and breakfast'!G14*0.9</f>
        <v>24570</v>
      </c>
      <c r="O14" s="8">
        <f>'C завтраками| Bed and breakfast'!H14*0.9</f>
        <v>24570</v>
      </c>
      <c r="P14" s="8">
        <f>'C завтраками| Bed and breakfast'!I14*0.9</f>
        <v>22500</v>
      </c>
      <c r="Q14" s="8">
        <f>'C завтраками| Bed and breakfast'!J14*0.9</f>
        <v>24570</v>
      </c>
      <c r="R14" s="8">
        <f>'C завтраками| Bed and breakfast'!K14*0.9</f>
        <v>18990</v>
      </c>
      <c r="S14" s="8">
        <f>'C завтраками| Bed and breakfast'!L14*0.9</f>
        <v>18945</v>
      </c>
      <c r="T14" s="8">
        <f>'C завтраками| Bed and breakfast'!M14*0.9</f>
        <v>38250</v>
      </c>
      <c r="U14" s="8">
        <f>'C завтраками| Bed and breakfast'!N14*0.9</f>
        <v>51300</v>
      </c>
      <c r="V14" s="8">
        <f>'C завтраками| Bed and breakfast'!O14*0.9</f>
        <v>51300</v>
      </c>
      <c r="W14" s="8">
        <f>'C завтраками| Bed and breakfast'!P14*0.9</f>
        <v>51300</v>
      </c>
      <c r="X14" s="8">
        <f>'C завтраками| Bed and breakfast'!Q14*0.9</f>
        <v>45000</v>
      </c>
      <c r="Y14" s="8">
        <f>'C завтраками| Bed and breakfast'!R14*0.9</f>
        <v>45000</v>
      </c>
      <c r="Z14" s="8">
        <f>'C завтраками| Bed and breakfast'!S14*0.9</f>
        <v>45000</v>
      </c>
      <c r="AA14" s="8">
        <f>'C завтраками| Bed and breakfast'!T14*0.9</f>
        <v>45000</v>
      </c>
      <c r="AB14" s="8">
        <f>'C завтраками| Bed and breakfast'!U14*0.9</f>
        <v>45000</v>
      </c>
      <c r="AC14" s="8">
        <f>'C завтраками| Bed and breakfast'!V14*0.9</f>
        <v>45000</v>
      </c>
      <c r="AD14" s="8">
        <f>'C завтраками| Bed and breakfast'!W14*0.9</f>
        <v>37260</v>
      </c>
      <c r="AE14" s="8">
        <f>'C завтраками| Bed and breakfast'!X14*0.9</f>
        <v>22410</v>
      </c>
      <c r="AF14" s="8">
        <f>'C завтраками| Bed and breakfast'!Y14*0.9</f>
        <v>22410</v>
      </c>
      <c r="AG14" s="8">
        <f>'C завтраками| Bed and breakfast'!Z14*0.9</f>
        <v>22410</v>
      </c>
      <c r="AH14" s="8">
        <f>'C завтраками| Bed and breakfast'!AA14*0.9</f>
        <v>22410</v>
      </c>
      <c r="AI14" s="8">
        <f>'C завтраками| Bed and breakfast'!AB14*0.9</f>
        <v>22410</v>
      </c>
      <c r="AJ14" s="8">
        <f>'C завтраками| Bed and breakfast'!AC14*0.9</f>
        <v>24210</v>
      </c>
      <c r="AK14" s="8">
        <f>'C завтраками| Bed and breakfast'!AD14*0.9</f>
        <v>24210</v>
      </c>
      <c r="AL14" s="8">
        <f>'C завтраками| Bed and breakfast'!AE14*0.9</f>
        <v>24210</v>
      </c>
      <c r="AM14" s="8">
        <f>'C завтраками| Bed and breakfast'!AF14*0.9</f>
        <v>24210</v>
      </c>
      <c r="AN14" s="8">
        <f>'C завтраками| Bed and breakfast'!AG14*0.9</f>
        <v>24210</v>
      </c>
      <c r="AO14" s="8">
        <f>'C завтраками| Bed and breakfast'!AH14*0.9</f>
        <v>22410</v>
      </c>
      <c r="AP14" s="8">
        <f>'C завтраками| Bed and breakfast'!AI14*0.9</f>
        <v>22410</v>
      </c>
      <c r="AQ14" s="8">
        <f>'C завтраками| Bed and breakfast'!AJ14*0.9</f>
        <v>22410</v>
      </c>
      <c r="AR14" s="8">
        <f>'C завтраками| Bed and breakfast'!AK14*0.9</f>
        <v>22410</v>
      </c>
      <c r="AS14" s="8">
        <f>'C завтраками| Bed and breakfast'!AL14*0.9</f>
        <v>22410</v>
      </c>
      <c r="AT14" s="8">
        <f>'C завтраками| Bed and breakfast'!AM14*0.9</f>
        <v>26010</v>
      </c>
      <c r="AU14" s="8">
        <f>'C завтраками| Bed and breakfast'!AN14*0.9</f>
        <v>26010</v>
      </c>
      <c r="AV14" s="8">
        <f>'C завтраками| Bed and breakfast'!AO14*0.9</f>
        <v>26010</v>
      </c>
      <c r="AW14" s="8">
        <f>'C завтраками| Bed and breakfast'!AP14*0.9</f>
        <v>26010</v>
      </c>
      <c r="AX14" s="8">
        <f>'C завтраками| Bed and breakfast'!AQ14*0.9</f>
        <v>26010</v>
      </c>
      <c r="AY14" s="8">
        <f>'C завтраками| Bed and breakfast'!AR14*0.9</f>
        <v>27810</v>
      </c>
      <c r="AZ14" s="8">
        <f>'C завтраками| Bed and breakfast'!AS14*0.9</f>
        <v>30060</v>
      </c>
      <c r="BA14" s="8">
        <f>'C завтраками| Bed and breakfast'!AT14*0.9</f>
        <v>30510</v>
      </c>
      <c r="BB14" s="8">
        <f>'C завтраками| Bed and breakfast'!AU14*0.9</f>
        <v>30510</v>
      </c>
      <c r="BC14" s="8">
        <f>'C завтраками| Bed and breakfast'!AV14*0.9</f>
        <v>30510</v>
      </c>
      <c r="BD14" s="8">
        <f>'C завтраками| Bed and breakfast'!AW14*0.9</f>
        <v>30510</v>
      </c>
      <c r="BE14" s="8">
        <f>'C завтраками| Bed and breakfast'!AX14*0.9</f>
        <v>30510</v>
      </c>
      <c r="BF14" s="8">
        <f>'C завтраками| Bed and breakfast'!AY14*0.9</f>
        <v>30510</v>
      </c>
      <c r="BG14" s="8">
        <f>'C завтраками| Bed and breakfast'!AZ14*0.9</f>
        <v>30510</v>
      </c>
      <c r="BH14" s="8">
        <f>'C завтраками| Bed and breakfast'!BA14*0.9</f>
        <v>30510</v>
      </c>
      <c r="BI14" s="8">
        <f>'C завтраками| Bed and breakfast'!BB14*0.9</f>
        <v>30510</v>
      </c>
      <c r="BJ14" s="8">
        <f>'C завтраками| Bed and breakfast'!BC14*0.9</f>
        <v>30510</v>
      </c>
      <c r="BK14" s="8">
        <f>'C завтраками| Bed and breakfast'!BD14*0.9</f>
        <v>28710</v>
      </c>
      <c r="BL14" s="8">
        <f>'C завтраками| Bed and breakfast'!BE14*0.9</f>
        <v>28710</v>
      </c>
      <c r="BM14" s="8">
        <f>'C завтраками| Bed and breakfast'!BF14*0.9</f>
        <v>30510</v>
      </c>
      <c r="BN14" s="8">
        <f>'C завтраками| Bed and breakfast'!BG14*0.9</f>
        <v>30510</v>
      </c>
      <c r="BO14" s="8">
        <f>'C завтраками| Bed and breakfast'!BH14*0.9</f>
        <v>32310</v>
      </c>
      <c r="BP14" s="8">
        <f>'C завтраками| Bed and breakfast'!BI14*0.9</f>
        <v>34560</v>
      </c>
      <c r="BQ14" s="8">
        <f>'C завтраками| Bed and breakfast'!BJ14*0.9</f>
        <v>34560</v>
      </c>
      <c r="BR14" s="8">
        <f>'C завтраками| Bed and breakfast'!BK14*0.9</f>
        <v>34560</v>
      </c>
      <c r="BS14" s="8">
        <f>'C завтраками| Bed and breakfast'!BL14*0.9</f>
        <v>34560</v>
      </c>
      <c r="BT14" s="8">
        <f>'C завтраками| Bed and breakfast'!BM14*0.9</f>
        <v>36810</v>
      </c>
      <c r="BU14" s="8">
        <f>'C завтраками| Bed and breakfast'!BN14*0.9</f>
        <v>39510</v>
      </c>
      <c r="BV14" s="8">
        <f>'C завтраками| Bed and breakfast'!BO14*0.9</f>
        <v>39510</v>
      </c>
      <c r="BW14" s="8">
        <f>'C завтраками| Bed and breakfast'!BP14*0.9</f>
        <v>36810</v>
      </c>
      <c r="BX14" s="8">
        <f>'C завтраками| Bed and breakfast'!BQ14*0.9</f>
        <v>32310</v>
      </c>
      <c r="BY14" s="8">
        <f>'C завтраками| Bed and breakfast'!BR14*0.9</f>
        <v>32310</v>
      </c>
      <c r="BZ14" s="8">
        <f>'C завтраками| Bed and breakfast'!BS14*0.9</f>
        <v>34560</v>
      </c>
      <c r="CA14" s="8">
        <f>'C завтраками| Bed and breakfast'!BT14*0.9</f>
        <v>34560</v>
      </c>
      <c r="CB14" s="8">
        <f>'C завтраками| Bed and breakfast'!BU14*0.9</f>
        <v>26910</v>
      </c>
      <c r="CC14" s="8">
        <f>'C завтраками| Bed and breakfast'!BV14*0.9</f>
        <v>27315</v>
      </c>
      <c r="CD14" s="8">
        <f>'C завтраками| Bed and breakfast'!BW14*0.9</f>
        <v>27315</v>
      </c>
      <c r="CE14" s="8">
        <f>'C завтраками| Bed and breakfast'!BX14*0.9</f>
        <v>27315</v>
      </c>
      <c r="CF14" s="8">
        <f>'C завтраками| Bed and breakfast'!BY14*0.9</f>
        <v>25965</v>
      </c>
      <c r="CG14" s="8">
        <f>'C завтраками| Bed and breakfast'!BZ14*0.9</f>
        <v>25965</v>
      </c>
      <c r="CH14" s="8">
        <f>'C завтраками| Bed and breakfast'!CA14*0.9</f>
        <v>27315</v>
      </c>
      <c r="CI14" s="8">
        <f>'C завтраками| Bed and breakfast'!CB14*0.9</f>
        <v>27315</v>
      </c>
      <c r="CJ14" s="8">
        <f>'C завтраками| Bed and breakfast'!CC14*0.9</f>
        <v>27315</v>
      </c>
      <c r="CK14" s="8">
        <f>'C завтраками| Bed and breakfast'!CD14*0.9</f>
        <v>25965</v>
      </c>
      <c r="CL14" s="8">
        <f>'C завтраками| Bed and breakfast'!CE14*0.9</f>
        <v>25965</v>
      </c>
      <c r="CM14" s="8">
        <f>'C завтраками| Bed and breakfast'!CF14*0.9</f>
        <v>25965</v>
      </c>
      <c r="CN14" s="8">
        <f>'C завтраками| Bed and breakfast'!CG14*0.9</f>
        <v>25965</v>
      </c>
      <c r="CO14" s="8">
        <f>'C завтраками| Bed and breakfast'!CH14*0.9</f>
        <v>25965</v>
      </c>
      <c r="CP14" s="8">
        <f>'C завтраками| Bed and breakfast'!CI14*0.9</f>
        <v>25965</v>
      </c>
      <c r="CQ14" s="8">
        <f>'C завтраками| Bed and breakfast'!CJ14*0.9</f>
        <v>25965</v>
      </c>
      <c r="CR14" s="8">
        <f>'C завтраками| Bed and breakfast'!CK14*0.9</f>
        <v>25965</v>
      </c>
      <c r="CS14" s="8">
        <f>'C завтраками| Bed and breakfast'!CL14*0.9</f>
        <v>25965</v>
      </c>
      <c r="CT14" s="8">
        <f>'C завтраками| Bed and breakfast'!CM14*0.9</f>
        <v>25965</v>
      </c>
      <c r="CU14" s="8">
        <f>'C завтраками| Bed and breakfast'!CN14*0.9</f>
        <v>25965</v>
      </c>
      <c r="CV14" s="8">
        <f>'C завтраками| Bed and breakfast'!CO14*0.9</f>
        <v>25965</v>
      </c>
      <c r="CW14" s="8">
        <f>'C завтраками| Bed and breakfast'!CP14*0.9</f>
        <v>25965</v>
      </c>
      <c r="CX14" s="8">
        <f>'C завтраками| Bed and breakfast'!CQ14*0.9</f>
        <v>25965</v>
      </c>
      <c r="CY14" s="8">
        <f>'C завтраками| Bed and breakfast'!CR14*0.9</f>
        <v>25965</v>
      </c>
      <c r="CZ14" s="8">
        <f>'C завтраками| Bed and breakfast'!CS14*0.9</f>
        <v>25965</v>
      </c>
      <c r="DA14" s="8">
        <f>'C завтраками| Bed and breakfast'!CT14*0.9</f>
        <v>25965</v>
      </c>
      <c r="DB14" s="8">
        <f>'C завтраками| Bed and breakfast'!CU14*0.9</f>
        <v>25965</v>
      </c>
      <c r="DC14" s="8">
        <f>'C завтраками| Bed and breakfast'!CV14*0.9</f>
        <v>25965</v>
      </c>
      <c r="DD14" s="8">
        <f>'C завтраками| Bed and breakfast'!CW14*0.9</f>
        <v>25965</v>
      </c>
      <c r="DE14" s="8">
        <f>'C завтраками| Bed and breakfast'!CX14*0.9</f>
        <v>25965</v>
      </c>
      <c r="DF14" s="8">
        <f>'C завтраками| Bed and breakfast'!CY14*0.9</f>
        <v>25965</v>
      </c>
      <c r="DG14" s="8">
        <f>'C завтраками| Bed and breakfast'!CZ14*0.9</f>
        <v>25965</v>
      </c>
      <c r="DH14" s="8">
        <f>'C завтраками| Bed and breakfast'!DA14*0.9</f>
        <v>17550</v>
      </c>
      <c r="DI14" s="8">
        <f>'C завтраками| Bed and breakfast'!DB14*0.9</f>
        <v>17550</v>
      </c>
      <c r="DJ14" s="8">
        <f>'C завтраками| Bed and breakfast'!DC14*0.9</f>
        <v>18000</v>
      </c>
      <c r="DK14" s="8">
        <f>'C завтраками| Bed and breakfast'!DD14*0.9</f>
        <v>18000</v>
      </c>
      <c r="DL14" s="8">
        <f>'C завтраками| Bed and breakfast'!DE14*0.9</f>
        <v>17550</v>
      </c>
      <c r="DM14" s="8">
        <f>'C завтраками| Bed and breakfast'!DF14*0.9</f>
        <v>17550</v>
      </c>
      <c r="DN14" s="8">
        <f>'C завтраками| Bed and breakfast'!DG14*0.9</f>
        <v>17550</v>
      </c>
      <c r="DO14" s="8">
        <f>'C завтраками| Bed and breakfast'!DH14*0.9</f>
        <v>17550</v>
      </c>
      <c r="DP14" s="8">
        <f>'C завтраками| Bed and breakfast'!DI14*0.9</f>
        <v>17550</v>
      </c>
      <c r="DQ14" s="8">
        <f>'C завтраками| Bed and breakfast'!DJ14*0.9</f>
        <v>18000</v>
      </c>
      <c r="DR14" s="8">
        <f>'C завтраками| Bed and breakfast'!DK14*0.9</f>
        <v>18000</v>
      </c>
    </row>
    <row r="15" spans="1:122" s="53" customFormat="1" x14ac:dyDescent="0.2">
      <c r="A15" s="42" t="s">
        <v>85</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row>
    <row r="16" spans="1:122" s="53" customFormat="1" x14ac:dyDescent="0.2">
      <c r="A16" s="88">
        <f>A7</f>
        <v>1</v>
      </c>
      <c r="B16" s="8" t="e">
        <f>'C завтраками| Bed and breakfast'!#REF!*0.9</f>
        <v>#REF!</v>
      </c>
      <c r="C16" s="8" t="e">
        <f>'C завтраками| Bed and breakfast'!#REF!*0.9</f>
        <v>#REF!</v>
      </c>
      <c r="D16" s="8" t="e">
        <f>'C завтраками| Bed and breakfast'!#REF!*0.9</f>
        <v>#REF!</v>
      </c>
      <c r="E16" s="8" t="e">
        <f>'C завтраками| Bed and breakfast'!#REF!*0.9</f>
        <v>#REF!</v>
      </c>
      <c r="F16" s="8" t="e">
        <f>'C завтраками| Bed and breakfast'!#REF!*0.9</f>
        <v>#REF!</v>
      </c>
      <c r="G16" s="8" t="e">
        <f>'C завтраками| Bed and breakfast'!#REF!*0.9</f>
        <v>#REF!</v>
      </c>
      <c r="H16" s="8" t="e">
        <f>'C завтраками| Bed and breakfast'!#REF!*0.9</f>
        <v>#REF!</v>
      </c>
      <c r="I16" s="8">
        <f>'C завтраками| Bed and breakfast'!B16*0.9</f>
        <v>17550</v>
      </c>
      <c r="J16" s="8">
        <f>'C завтраками| Bed and breakfast'!C16*0.9</f>
        <v>17550</v>
      </c>
      <c r="K16" s="8">
        <f>'C завтраками| Bed and breakfast'!D16*0.9</f>
        <v>18990</v>
      </c>
      <c r="L16" s="8">
        <f>'C завтраками| Bed and breakfast'!E16*0.9</f>
        <v>20430</v>
      </c>
      <c r="M16" s="8">
        <f>'C завтраками| Bed and breakfast'!F16*0.9</f>
        <v>22500</v>
      </c>
      <c r="N16" s="8">
        <f>'C завтраками| Bed and breakfast'!G16*0.9</f>
        <v>24570</v>
      </c>
      <c r="O16" s="8">
        <f>'C завтраками| Bed and breakfast'!H16*0.9</f>
        <v>24570</v>
      </c>
      <c r="P16" s="8">
        <f>'C завтраками| Bed and breakfast'!I16*0.9</f>
        <v>22500</v>
      </c>
      <c r="Q16" s="8">
        <f>'C завтраками| Bed and breakfast'!J16*0.9</f>
        <v>24570</v>
      </c>
      <c r="R16" s="8">
        <f>'C завтраками| Bed and breakfast'!K16*0.9</f>
        <v>18990</v>
      </c>
      <c r="S16" s="8">
        <f>'C завтраками| Bed and breakfast'!L16*0.9</f>
        <v>18720</v>
      </c>
      <c r="T16" s="8">
        <f>'C завтраками| Bed and breakfast'!M16*0.9</f>
        <v>38025</v>
      </c>
      <c r="U16" s="8">
        <f>'C завтраками| Bed and breakfast'!N16*0.9</f>
        <v>51075</v>
      </c>
      <c r="V16" s="8">
        <f>'C завтраками| Bed and breakfast'!O16*0.9</f>
        <v>51075</v>
      </c>
      <c r="W16" s="8">
        <f>'C завтраками| Bed and breakfast'!P16*0.9</f>
        <v>51075</v>
      </c>
      <c r="X16" s="8">
        <f>'C завтраками| Bed and breakfast'!Q16*0.9</f>
        <v>44775</v>
      </c>
      <c r="Y16" s="8">
        <f>'C завтраками| Bed and breakfast'!R16*0.9</f>
        <v>44775</v>
      </c>
      <c r="Z16" s="8">
        <f>'C завтраками| Bed and breakfast'!S16*0.9</f>
        <v>44775</v>
      </c>
      <c r="AA16" s="8">
        <f>'C завтраками| Bed and breakfast'!T16*0.9</f>
        <v>44775</v>
      </c>
      <c r="AB16" s="8">
        <f>'C завтраками| Bed and breakfast'!U16*0.9</f>
        <v>44775</v>
      </c>
      <c r="AC16" s="8">
        <f>'C завтраками| Bed and breakfast'!V16*0.9</f>
        <v>44775</v>
      </c>
      <c r="AD16" s="8">
        <f>'C завтраками| Bed and breakfast'!W16*0.9</f>
        <v>36855</v>
      </c>
      <c r="AE16" s="8">
        <f>'C завтраками| Bed and breakfast'!X16*0.9</f>
        <v>22005</v>
      </c>
      <c r="AF16" s="8">
        <f>'C завтраками| Bed and breakfast'!Y16*0.9</f>
        <v>22005</v>
      </c>
      <c r="AG16" s="8">
        <f>'C завтраками| Bed and breakfast'!Z16*0.9</f>
        <v>22005</v>
      </c>
      <c r="AH16" s="8">
        <f>'C завтраками| Bed and breakfast'!AA16*0.9</f>
        <v>22005</v>
      </c>
      <c r="AI16" s="8">
        <f>'C завтраками| Bed and breakfast'!AB16*0.9</f>
        <v>22005</v>
      </c>
      <c r="AJ16" s="8">
        <f>'C завтраками| Bed and breakfast'!AC16*0.9</f>
        <v>23805</v>
      </c>
      <c r="AK16" s="8">
        <f>'C завтраками| Bed and breakfast'!AD16*0.9</f>
        <v>23805</v>
      </c>
      <c r="AL16" s="8">
        <f>'C завтраками| Bed and breakfast'!AE16*0.9</f>
        <v>23805</v>
      </c>
      <c r="AM16" s="8">
        <f>'C завтраками| Bed and breakfast'!AF16*0.9</f>
        <v>23805</v>
      </c>
      <c r="AN16" s="8">
        <f>'C завтраками| Bed and breakfast'!AG16*0.9</f>
        <v>23805</v>
      </c>
      <c r="AO16" s="8">
        <f>'C завтраками| Bed and breakfast'!AH16*0.9</f>
        <v>22005</v>
      </c>
      <c r="AP16" s="8">
        <f>'C завтраками| Bed and breakfast'!AI16*0.9</f>
        <v>22005</v>
      </c>
      <c r="AQ16" s="8">
        <f>'C завтраками| Bed and breakfast'!AJ16*0.9</f>
        <v>22005</v>
      </c>
      <c r="AR16" s="8">
        <f>'C завтраками| Bed and breakfast'!AK16*0.9</f>
        <v>22005</v>
      </c>
      <c r="AS16" s="8">
        <f>'C завтраками| Bed and breakfast'!AL16*0.9</f>
        <v>22005</v>
      </c>
      <c r="AT16" s="8">
        <f>'C завтраками| Bed and breakfast'!AM16*0.9</f>
        <v>25605</v>
      </c>
      <c r="AU16" s="8">
        <f>'C завтраками| Bed and breakfast'!AN16*0.9</f>
        <v>25605</v>
      </c>
      <c r="AV16" s="8">
        <f>'C завтраками| Bed and breakfast'!AO16*0.9</f>
        <v>25605</v>
      </c>
      <c r="AW16" s="8">
        <f>'C завтраками| Bed and breakfast'!AP16*0.9</f>
        <v>25605</v>
      </c>
      <c r="AX16" s="8">
        <f>'C завтраками| Bed and breakfast'!AQ16*0.9</f>
        <v>25605</v>
      </c>
      <c r="AY16" s="8">
        <f>'C завтраками| Bed and breakfast'!AR16*0.9</f>
        <v>27405</v>
      </c>
      <c r="AZ16" s="8">
        <f>'C завтраками| Bed and breakfast'!AS16*0.9</f>
        <v>29655</v>
      </c>
      <c r="BA16" s="8">
        <f>'C завтраками| Bed and breakfast'!AT16*0.9</f>
        <v>30285</v>
      </c>
      <c r="BB16" s="8">
        <f>'C завтраками| Bed and breakfast'!AU16*0.9</f>
        <v>30285</v>
      </c>
      <c r="BC16" s="8">
        <f>'C завтраками| Bed and breakfast'!AV16*0.9</f>
        <v>30285</v>
      </c>
      <c r="BD16" s="8">
        <f>'C завтраками| Bed and breakfast'!AW16*0.9</f>
        <v>30285</v>
      </c>
      <c r="BE16" s="8">
        <f>'C завтраками| Bed and breakfast'!AX16*0.9</f>
        <v>30285</v>
      </c>
      <c r="BF16" s="8">
        <f>'C завтраками| Bed and breakfast'!AY16*0.9</f>
        <v>30285</v>
      </c>
      <c r="BG16" s="8">
        <f>'C завтраками| Bed and breakfast'!AZ16*0.9</f>
        <v>30285</v>
      </c>
      <c r="BH16" s="8">
        <f>'C завтраками| Bed and breakfast'!BA16*0.9</f>
        <v>30285</v>
      </c>
      <c r="BI16" s="8">
        <f>'C завтраками| Bed and breakfast'!BB16*0.9</f>
        <v>30285</v>
      </c>
      <c r="BJ16" s="8">
        <f>'C завтраками| Bed and breakfast'!BC16*0.9</f>
        <v>30285</v>
      </c>
      <c r="BK16" s="8">
        <f>'C завтраками| Bed and breakfast'!BD16*0.9</f>
        <v>28485</v>
      </c>
      <c r="BL16" s="8">
        <f>'C завтраками| Bed and breakfast'!BE16*0.9</f>
        <v>28485</v>
      </c>
      <c r="BM16" s="8">
        <f>'C завтраками| Bed and breakfast'!BF16*0.9</f>
        <v>30285</v>
      </c>
      <c r="BN16" s="8">
        <f>'C завтраками| Bed and breakfast'!BG16*0.9</f>
        <v>30285</v>
      </c>
      <c r="BO16" s="8">
        <f>'C завтраками| Bed and breakfast'!BH16*0.9</f>
        <v>32085</v>
      </c>
      <c r="BP16" s="8">
        <f>'C завтраками| Bed and breakfast'!BI16*0.9</f>
        <v>34335</v>
      </c>
      <c r="BQ16" s="8">
        <f>'C завтраками| Bed and breakfast'!BJ16*0.9</f>
        <v>34335</v>
      </c>
      <c r="BR16" s="8">
        <f>'C завтраками| Bed and breakfast'!BK16*0.9</f>
        <v>34335</v>
      </c>
      <c r="BS16" s="8">
        <f>'C завтраками| Bed and breakfast'!BL16*0.9</f>
        <v>34335</v>
      </c>
      <c r="BT16" s="8">
        <f>'C завтраками| Bed and breakfast'!BM16*0.9</f>
        <v>36585</v>
      </c>
      <c r="BU16" s="8">
        <f>'C завтраками| Bed and breakfast'!BN16*0.9</f>
        <v>39285</v>
      </c>
      <c r="BV16" s="8">
        <f>'C завтраками| Bed and breakfast'!BO16*0.9</f>
        <v>39285</v>
      </c>
      <c r="BW16" s="8">
        <f>'C завтраками| Bed and breakfast'!BP16*0.9</f>
        <v>36585</v>
      </c>
      <c r="BX16" s="8">
        <f>'C завтраками| Bed and breakfast'!BQ16*0.9</f>
        <v>32085</v>
      </c>
      <c r="BY16" s="8">
        <f>'C завтраками| Bed and breakfast'!BR16*0.9</f>
        <v>32085</v>
      </c>
      <c r="BZ16" s="8">
        <f>'C завтраками| Bed and breakfast'!BS16*0.9</f>
        <v>34335</v>
      </c>
      <c r="CA16" s="8">
        <f>'C завтраками| Bed and breakfast'!BT16*0.9</f>
        <v>34335</v>
      </c>
      <c r="CB16" s="8">
        <f>'C завтраками| Bed and breakfast'!BU16*0.9</f>
        <v>26685</v>
      </c>
      <c r="CC16" s="8">
        <f>'C завтраками| Bed and breakfast'!BV16*0.9</f>
        <v>27090</v>
      </c>
      <c r="CD16" s="8">
        <f>'C завтраками| Bed and breakfast'!BW16*0.9</f>
        <v>27090</v>
      </c>
      <c r="CE16" s="8">
        <f>'C завтраками| Bed and breakfast'!BX16*0.9</f>
        <v>27090</v>
      </c>
      <c r="CF16" s="8">
        <f>'C завтраками| Bed and breakfast'!BY16*0.9</f>
        <v>25740</v>
      </c>
      <c r="CG16" s="8">
        <f>'C завтраками| Bed and breakfast'!BZ16*0.9</f>
        <v>25740</v>
      </c>
      <c r="CH16" s="8">
        <f>'C завтраками| Bed and breakfast'!CA16*0.9</f>
        <v>27090</v>
      </c>
      <c r="CI16" s="8">
        <f>'C завтраками| Bed and breakfast'!CB16*0.9</f>
        <v>27090</v>
      </c>
      <c r="CJ16" s="8">
        <f>'C завтраками| Bed and breakfast'!CC16*0.9</f>
        <v>27090</v>
      </c>
      <c r="CK16" s="8">
        <f>'C завтраками| Bed and breakfast'!CD16*0.9</f>
        <v>25560</v>
      </c>
      <c r="CL16" s="8">
        <f>'C завтраками| Bed and breakfast'!CE16*0.9</f>
        <v>25560</v>
      </c>
      <c r="CM16" s="8">
        <f>'C завтраками| Bed and breakfast'!CF16*0.9</f>
        <v>25560</v>
      </c>
      <c r="CN16" s="8">
        <f>'C завтраками| Bed and breakfast'!CG16*0.9</f>
        <v>25560</v>
      </c>
      <c r="CO16" s="8">
        <f>'C завтраками| Bed and breakfast'!CH16*0.9</f>
        <v>25560</v>
      </c>
      <c r="CP16" s="8">
        <f>'C завтраками| Bed and breakfast'!CI16*0.9</f>
        <v>25560</v>
      </c>
      <c r="CQ16" s="8">
        <f>'C завтраками| Bed and breakfast'!CJ16*0.9</f>
        <v>25560</v>
      </c>
      <c r="CR16" s="8">
        <f>'C завтраками| Bed and breakfast'!CK16*0.9</f>
        <v>25560</v>
      </c>
      <c r="CS16" s="8">
        <f>'C завтраками| Bed and breakfast'!CL16*0.9</f>
        <v>25560</v>
      </c>
      <c r="CT16" s="8">
        <f>'C завтраками| Bed and breakfast'!CM16*0.9</f>
        <v>25560</v>
      </c>
      <c r="CU16" s="8">
        <f>'C завтраками| Bed and breakfast'!CN16*0.9</f>
        <v>25560</v>
      </c>
      <c r="CV16" s="8">
        <f>'C завтраками| Bed and breakfast'!CO16*0.9</f>
        <v>25560</v>
      </c>
      <c r="CW16" s="8">
        <f>'C завтраками| Bed and breakfast'!CP16*0.9</f>
        <v>25560</v>
      </c>
      <c r="CX16" s="8">
        <f>'C завтраками| Bed and breakfast'!CQ16*0.9</f>
        <v>25560</v>
      </c>
      <c r="CY16" s="8">
        <f>'C завтраками| Bed and breakfast'!CR16*0.9</f>
        <v>25560</v>
      </c>
      <c r="CZ16" s="8">
        <f>'C завтраками| Bed and breakfast'!CS16*0.9</f>
        <v>25560</v>
      </c>
      <c r="DA16" s="8">
        <f>'C завтраками| Bed and breakfast'!CT16*0.9</f>
        <v>25560</v>
      </c>
      <c r="DB16" s="8">
        <f>'C завтраками| Bed and breakfast'!CU16*0.9</f>
        <v>25560</v>
      </c>
      <c r="DC16" s="8">
        <f>'C завтраками| Bed and breakfast'!CV16*0.9</f>
        <v>25560</v>
      </c>
      <c r="DD16" s="8">
        <f>'C завтраками| Bed and breakfast'!CW16*0.9</f>
        <v>25560</v>
      </c>
      <c r="DE16" s="8">
        <f>'C завтраками| Bed and breakfast'!CX16*0.9</f>
        <v>25560</v>
      </c>
      <c r="DF16" s="8">
        <f>'C завтраками| Bed and breakfast'!CY16*0.9</f>
        <v>25560</v>
      </c>
      <c r="DG16" s="8">
        <f>'C завтраками| Bed and breakfast'!CZ16*0.9</f>
        <v>25560</v>
      </c>
      <c r="DH16" s="8">
        <f>'C завтраками| Bed and breakfast'!DA16*0.9</f>
        <v>17235</v>
      </c>
      <c r="DI16" s="8">
        <f>'C завтраками| Bed and breakfast'!DB16*0.9</f>
        <v>17235</v>
      </c>
      <c r="DJ16" s="8">
        <f>'C завтраками| Bed and breakfast'!DC16*0.9</f>
        <v>17685</v>
      </c>
      <c r="DK16" s="8">
        <f>'C завтраками| Bed and breakfast'!DD16*0.9</f>
        <v>17685</v>
      </c>
      <c r="DL16" s="8">
        <f>'C завтраками| Bed and breakfast'!DE16*0.9</f>
        <v>17235</v>
      </c>
      <c r="DM16" s="8">
        <f>'C завтраками| Bed and breakfast'!DF16*0.9</f>
        <v>17235</v>
      </c>
      <c r="DN16" s="8">
        <f>'C завтраками| Bed and breakfast'!DG16*0.9</f>
        <v>17235</v>
      </c>
      <c r="DO16" s="8">
        <f>'C завтраками| Bed and breakfast'!DH16*0.9</f>
        <v>17235</v>
      </c>
      <c r="DP16" s="8">
        <f>'C завтраками| Bed and breakfast'!DI16*0.9</f>
        <v>17235</v>
      </c>
      <c r="DQ16" s="8">
        <f>'C завтраками| Bed and breakfast'!DJ16*0.9</f>
        <v>17685</v>
      </c>
      <c r="DR16" s="8">
        <f>'C завтраками| Bed and breakfast'!DK16*0.9</f>
        <v>17685</v>
      </c>
    </row>
    <row r="17" spans="1:122" s="53" customFormat="1" x14ac:dyDescent="0.2">
      <c r="A17" s="88">
        <f>A8</f>
        <v>2</v>
      </c>
      <c r="B17" s="8" t="e">
        <f>'C завтраками| Bed and breakfast'!#REF!*0.9</f>
        <v>#REF!</v>
      </c>
      <c r="C17" s="8" t="e">
        <f>'C завтраками| Bed and breakfast'!#REF!*0.9</f>
        <v>#REF!</v>
      </c>
      <c r="D17" s="8" t="e">
        <f>'C завтраками| Bed and breakfast'!#REF!*0.9</f>
        <v>#REF!</v>
      </c>
      <c r="E17" s="8" t="e">
        <f>'C завтраками| Bed and breakfast'!#REF!*0.9</f>
        <v>#REF!</v>
      </c>
      <c r="F17" s="8" t="e">
        <f>'C завтраками| Bed and breakfast'!#REF!*0.9</f>
        <v>#REF!</v>
      </c>
      <c r="G17" s="8" t="e">
        <f>'C завтраками| Bed and breakfast'!#REF!*0.9</f>
        <v>#REF!</v>
      </c>
      <c r="H17" s="8" t="e">
        <f>'C завтраками| Bed and breakfast'!#REF!*0.9</f>
        <v>#REF!</v>
      </c>
      <c r="I17" s="8">
        <f>'C завтраками| Bed and breakfast'!B17*0.9</f>
        <v>19080</v>
      </c>
      <c r="J17" s="8">
        <f>'C завтраками| Bed and breakfast'!C17*0.9</f>
        <v>19080</v>
      </c>
      <c r="K17" s="8">
        <f>'C завтраками| Bed and breakfast'!D17*0.9</f>
        <v>20520</v>
      </c>
      <c r="L17" s="8">
        <f>'C завтраками| Bed and breakfast'!E17*0.9</f>
        <v>21960</v>
      </c>
      <c r="M17" s="8">
        <f>'C завтраками| Bed and breakfast'!F17*0.9</f>
        <v>24030</v>
      </c>
      <c r="N17" s="8">
        <f>'C завтраками| Bed and breakfast'!G17*0.9</f>
        <v>26100</v>
      </c>
      <c r="O17" s="8">
        <f>'C завтраками| Bed and breakfast'!H17*0.9</f>
        <v>26100</v>
      </c>
      <c r="P17" s="8">
        <f>'C завтраками| Bed and breakfast'!I17*0.9</f>
        <v>24030</v>
      </c>
      <c r="Q17" s="8">
        <f>'C завтраками| Bed and breakfast'!J17*0.9</f>
        <v>26100</v>
      </c>
      <c r="R17" s="8">
        <f>'C завтраками| Bed and breakfast'!K17*0.9</f>
        <v>20520</v>
      </c>
      <c r="S17" s="8">
        <f>'C завтраками| Bed and breakfast'!L17*0.9</f>
        <v>20745</v>
      </c>
      <c r="T17" s="8">
        <f>'C завтраками| Bed and breakfast'!M17*0.9</f>
        <v>40050</v>
      </c>
      <c r="U17" s="8">
        <f>'C завтраками| Bed and breakfast'!N17*0.9</f>
        <v>53100</v>
      </c>
      <c r="V17" s="8">
        <f>'C завтраками| Bed and breakfast'!O17*0.9</f>
        <v>53100</v>
      </c>
      <c r="W17" s="8">
        <f>'C завтраками| Bed and breakfast'!P17*0.9</f>
        <v>53100</v>
      </c>
      <c r="X17" s="8">
        <f>'C завтраками| Bed and breakfast'!Q17*0.9</f>
        <v>46800</v>
      </c>
      <c r="Y17" s="8">
        <f>'C завтраками| Bed and breakfast'!R17*0.9</f>
        <v>46800</v>
      </c>
      <c r="Z17" s="8">
        <f>'C завтраками| Bed and breakfast'!S17*0.9</f>
        <v>46800</v>
      </c>
      <c r="AA17" s="8">
        <f>'C завтраками| Bed and breakfast'!T17*0.9</f>
        <v>46800</v>
      </c>
      <c r="AB17" s="8">
        <f>'C завтраками| Bed and breakfast'!U17*0.9</f>
        <v>46800</v>
      </c>
      <c r="AC17" s="8">
        <f>'C завтраками| Bed and breakfast'!V17*0.9</f>
        <v>46800</v>
      </c>
      <c r="AD17" s="8">
        <f>'C завтраками| Bed and breakfast'!W17*0.9</f>
        <v>38610</v>
      </c>
      <c r="AE17" s="8">
        <f>'C завтраками| Bed and breakfast'!X17*0.9</f>
        <v>23760</v>
      </c>
      <c r="AF17" s="8">
        <f>'C завтраками| Bed and breakfast'!Y17*0.9</f>
        <v>23760</v>
      </c>
      <c r="AG17" s="8">
        <f>'C завтраками| Bed and breakfast'!Z17*0.9</f>
        <v>23760</v>
      </c>
      <c r="AH17" s="8">
        <f>'C завтраками| Bed and breakfast'!AA17*0.9</f>
        <v>23760</v>
      </c>
      <c r="AI17" s="8">
        <f>'C завтраками| Bed and breakfast'!AB17*0.9</f>
        <v>23760</v>
      </c>
      <c r="AJ17" s="8">
        <f>'C завтраками| Bed and breakfast'!AC17*0.9</f>
        <v>25560</v>
      </c>
      <c r="AK17" s="8">
        <f>'C завтраками| Bed and breakfast'!AD17*0.9</f>
        <v>25560</v>
      </c>
      <c r="AL17" s="8">
        <f>'C завтраками| Bed and breakfast'!AE17*0.9</f>
        <v>25560</v>
      </c>
      <c r="AM17" s="8">
        <f>'C завтраками| Bed and breakfast'!AF17*0.9</f>
        <v>25560</v>
      </c>
      <c r="AN17" s="8">
        <f>'C завтраками| Bed and breakfast'!AG17*0.9</f>
        <v>25560</v>
      </c>
      <c r="AO17" s="8">
        <f>'C завтраками| Bed and breakfast'!AH17*0.9</f>
        <v>23760</v>
      </c>
      <c r="AP17" s="8">
        <f>'C завтраками| Bed and breakfast'!AI17*0.9</f>
        <v>23760</v>
      </c>
      <c r="AQ17" s="8">
        <f>'C завтраками| Bed and breakfast'!AJ17*0.9</f>
        <v>23760</v>
      </c>
      <c r="AR17" s="8">
        <f>'C завтраками| Bed and breakfast'!AK17*0.9</f>
        <v>23760</v>
      </c>
      <c r="AS17" s="8">
        <f>'C завтраками| Bed and breakfast'!AL17*0.9</f>
        <v>23760</v>
      </c>
      <c r="AT17" s="8">
        <f>'C завтраками| Bed and breakfast'!AM17*0.9</f>
        <v>27360</v>
      </c>
      <c r="AU17" s="8">
        <f>'C завтраками| Bed and breakfast'!AN17*0.9</f>
        <v>27360</v>
      </c>
      <c r="AV17" s="8">
        <f>'C завтраками| Bed and breakfast'!AO17*0.9</f>
        <v>27360</v>
      </c>
      <c r="AW17" s="8">
        <f>'C завтраками| Bed and breakfast'!AP17*0.9</f>
        <v>27360</v>
      </c>
      <c r="AX17" s="8">
        <f>'C завтраками| Bed and breakfast'!AQ17*0.9</f>
        <v>27360</v>
      </c>
      <c r="AY17" s="8">
        <f>'C завтраками| Bed and breakfast'!AR17*0.9</f>
        <v>29160</v>
      </c>
      <c r="AZ17" s="8">
        <f>'C завтраками| Bed and breakfast'!AS17*0.9</f>
        <v>31410</v>
      </c>
      <c r="BA17" s="8">
        <f>'C завтраками| Bed and breakfast'!AT17*0.9</f>
        <v>32040</v>
      </c>
      <c r="BB17" s="8">
        <f>'C завтраками| Bed and breakfast'!AU17*0.9</f>
        <v>32040</v>
      </c>
      <c r="BC17" s="8">
        <f>'C завтраками| Bed and breakfast'!AV17*0.9</f>
        <v>32040</v>
      </c>
      <c r="BD17" s="8">
        <f>'C завтраками| Bed and breakfast'!AW17*0.9</f>
        <v>32040</v>
      </c>
      <c r="BE17" s="8">
        <f>'C завтраками| Bed and breakfast'!AX17*0.9</f>
        <v>32040</v>
      </c>
      <c r="BF17" s="8">
        <f>'C завтраками| Bed and breakfast'!AY17*0.9</f>
        <v>32040</v>
      </c>
      <c r="BG17" s="8">
        <f>'C завтраками| Bed and breakfast'!AZ17*0.9</f>
        <v>32040</v>
      </c>
      <c r="BH17" s="8">
        <f>'C завтраками| Bed and breakfast'!BA17*0.9</f>
        <v>32040</v>
      </c>
      <c r="BI17" s="8">
        <f>'C завтраками| Bed and breakfast'!BB17*0.9</f>
        <v>32040</v>
      </c>
      <c r="BJ17" s="8">
        <f>'C завтраками| Bed and breakfast'!BC17*0.9</f>
        <v>32040</v>
      </c>
      <c r="BK17" s="8">
        <f>'C завтраками| Bed and breakfast'!BD17*0.9</f>
        <v>30240</v>
      </c>
      <c r="BL17" s="8">
        <f>'C завтраками| Bed and breakfast'!BE17*0.9</f>
        <v>30240</v>
      </c>
      <c r="BM17" s="8">
        <f>'C завтраками| Bed and breakfast'!BF17*0.9</f>
        <v>32040</v>
      </c>
      <c r="BN17" s="8">
        <f>'C завтраками| Bed and breakfast'!BG17*0.9</f>
        <v>32040</v>
      </c>
      <c r="BO17" s="8">
        <f>'C завтраками| Bed and breakfast'!BH17*0.9</f>
        <v>33840</v>
      </c>
      <c r="BP17" s="8">
        <f>'C завтраками| Bed and breakfast'!BI17*0.9</f>
        <v>36090</v>
      </c>
      <c r="BQ17" s="8">
        <f>'C завтраками| Bed and breakfast'!BJ17*0.9</f>
        <v>36090</v>
      </c>
      <c r="BR17" s="8">
        <f>'C завтраками| Bed and breakfast'!BK17*0.9</f>
        <v>36090</v>
      </c>
      <c r="BS17" s="8">
        <f>'C завтраками| Bed and breakfast'!BL17*0.9</f>
        <v>36090</v>
      </c>
      <c r="BT17" s="8">
        <f>'C завтраками| Bed and breakfast'!BM17*0.9</f>
        <v>38340</v>
      </c>
      <c r="BU17" s="8">
        <f>'C завтраками| Bed and breakfast'!BN17*0.9</f>
        <v>41040</v>
      </c>
      <c r="BV17" s="8">
        <f>'C завтраками| Bed and breakfast'!BO17*0.9</f>
        <v>41040</v>
      </c>
      <c r="BW17" s="8">
        <f>'C завтраками| Bed and breakfast'!BP17*0.9</f>
        <v>38340</v>
      </c>
      <c r="BX17" s="8">
        <f>'C завтраками| Bed and breakfast'!BQ17*0.9</f>
        <v>33840</v>
      </c>
      <c r="BY17" s="8">
        <f>'C завтраками| Bed and breakfast'!BR17*0.9</f>
        <v>33840</v>
      </c>
      <c r="BZ17" s="8">
        <f>'C завтраками| Bed and breakfast'!BS17*0.9</f>
        <v>36090</v>
      </c>
      <c r="CA17" s="8">
        <f>'C завтраками| Bed and breakfast'!BT17*0.9</f>
        <v>36090</v>
      </c>
      <c r="CB17" s="8">
        <f>'C завтраками| Bed and breakfast'!BU17*0.9</f>
        <v>28440</v>
      </c>
      <c r="CC17" s="8">
        <f>'C завтраками| Bed and breakfast'!BV17*0.9</f>
        <v>28845</v>
      </c>
      <c r="CD17" s="8">
        <f>'C завтраками| Bed and breakfast'!BW17*0.9</f>
        <v>28845</v>
      </c>
      <c r="CE17" s="8">
        <f>'C завтраками| Bed and breakfast'!BX17*0.9</f>
        <v>28845</v>
      </c>
      <c r="CF17" s="8">
        <f>'C завтраками| Bed and breakfast'!BY17*0.9</f>
        <v>27495</v>
      </c>
      <c r="CG17" s="8">
        <f>'C завтраками| Bed and breakfast'!BZ17*0.9</f>
        <v>27495</v>
      </c>
      <c r="CH17" s="8">
        <f>'C завтраками| Bed and breakfast'!CA17*0.9</f>
        <v>28845</v>
      </c>
      <c r="CI17" s="8">
        <f>'C завтраками| Bed and breakfast'!CB17*0.9</f>
        <v>28845</v>
      </c>
      <c r="CJ17" s="8">
        <f>'C завтраками| Bed and breakfast'!CC17*0.9</f>
        <v>28845</v>
      </c>
      <c r="CK17" s="8">
        <f>'C завтраками| Bed and breakfast'!CD17*0.9</f>
        <v>27315</v>
      </c>
      <c r="CL17" s="8">
        <f>'C завтраками| Bed and breakfast'!CE17*0.9</f>
        <v>27315</v>
      </c>
      <c r="CM17" s="8">
        <f>'C завтраками| Bed and breakfast'!CF17*0.9</f>
        <v>27315</v>
      </c>
      <c r="CN17" s="8">
        <f>'C завтраками| Bed and breakfast'!CG17*0.9</f>
        <v>27315</v>
      </c>
      <c r="CO17" s="8">
        <f>'C завтраками| Bed and breakfast'!CH17*0.9</f>
        <v>27315</v>
      </c>
      <c r="CP17" s="8">
        <f>'C завтраками| Bed and breakfast'!CI17*0.9</f>
        <v>27315</v>
      </c>
      <c r="CQ17" s="8">
        <f>'C завтраками| Bed and breakfast'!CJ17*0.9</f>
        <v>27315</v>
      </c>
      <c r="CR17" s="8">
        <f>'C завтраками| Bed and breakfast'!CK17*0.9</f>
        <v>27315</v>
      </c>
      <c r="CS17" s="8">
        <f>'C завтраками| Bed and breakfast'!CL17*0.9</f>
        <v>27315</v>
      </c>
      <c r="CT17" s="8">
        <f>'C завтраками| Bed and breakfast'!CM17*0.9</f>
        <v>27315</v>
      </c>
      <c r="CU17" s="8">
        <f>'C завтраками| Bed and breakfast'!CN17*0.9</f>
        <v>27315</v>
      </c>
      <c r="CV17" s="8">
        <f>'C завтраками| Bed and breakfast'!CO17*0.9</f>
        <v>27315</v>
      </c>
      <c r="CW17" s="8">
        <f>'C завтраками| Bed and breakfast'!CP17*0.9</f>
        <v>27315</v>
      </c>
      <c r="CX17" s="8">
        <f>'C завтраками| Bed and breakfast'!CQ17*0.9</f>
        <v>27315</v>
      </c>
      <c r="CY17" s="8">
        <f>'C завтраками| Bed and breakfast'!CR17*0.9</f>
        <v>27315</v>
      </c>
      <c r="CZ17" s="8">
        <f>'C завтраками| Bed and breakfast'!CS17*0.9</f>
        <v>27315</v>
      </c>
      <c r="DA17" s="8">
        <f>'C завтраками| Bed and breakfast'!CT17*0.9</f>
        <v>27315</v>
      </c>
      <c r="DB17" s="8">
        <f>'C завтраками| Bed and breakfast'!CU17*0.9</f>
        <v>27315</v>
      </c>
      <c r="DC17" s="8">
        <f>'C завтраками| Bed and breakfast'!CV17*0.9</f>
        <v>27315</v>
      </c>
      <c r="DD17" s="8">
        <f>'C завтраками| Bed and breakfast'!CW17*0.9</f>
        <v>27315</v>
      </c>
      <c r="DE17" s="8">
        <f>'C завтраками| Bed and breakfast'!CX17*0.9</f>
        <v>27315</v>
      </c>
      <c r="DF17" s="8">
        <f>'C завтраками| Bed and breakfast'!CY17*0.9</f>
        <v>27315</v>
      </c>
      <c r="DG17" s="8">
        <f>'C завтраками| Bed and breakfast'!CZ17*0.9</f>
        <v>27315</v>
      </c>
      <c r="DH17" s="8">
        <f>'C завтраками| Bed and breakfast'!DA17*0.9</f>
        <v>18900</v>
      </c>
      <c r="DI17" s="8">
        <f>'C завтраками| Bed and breakfast'!DB17*0.9</f>
        <v>18900</v>
      </c>
      <c r="DJ17" s="8">
        <f>'C завтраками| Bed and breakfast'!DC17*0.9</f>
        <v>19350</v>
      </c>
      <c r="DK17" s="8">
        <f>'C завтраками| Bed and breakfast'!DD17*0.9</f>
        <v>19350</v>
      </c>
      <c r="DL17" s="8">
        <f>'C завтраками| Bed and breakfast'!DE17*0.9</f>
        <v>18900</v>
      </c>
      <c r="DM17" s="8">
        <f>'C завтраками| Bed and breakfast'!DF17*0.9</f>
        <v>18900</v>
      </c>
      <c r="DN17" s="8">
        <f>'C завтраками| Bed and breakfast'!DG17*0.9</f>
        <v>18900</v>
      </c>
      <c r="DO17" s="8">
        <f>'C завтраками| Bed and breakfast'!DH17*0.9</f>
        <v>18900</v>
      </c>
      <c r="DP17" s="8">
        <f>'C завтраками| Bed and breakfast'!DI17*0.9</f>
        <v>18900</v>
      </c>
      <c r="DQ17" s="8">
        <f>'C завтраками| Bed and breakfast'!DJ17*0.9</f>
        <v>19350</v>
      </c>
      <c r="DR17" s="8">
        <f>'C завтраками| Bed and breakfast'!DK17*0.9</f>
        <v>19350</v>
      </c>
    </row>
    <row r="18" spans="1:122" s="53" customFormat="1" x14ac:dyDescent="0.2">
      <c r="A18" s="42" t="s">
        <v>86</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row>
    <row r="19" spans="1:122" s="53" customFormat="1" x14ac:dyDescent="0.2">
      <c r="A19" s="88">
        <f>A7</f>
        <v>1</v>
      </c>
      <c r="B19" s="8" t="e">
        <f>'C завтраками| Bed and breakfast'!#REF!*0.9</f>
        <v>#REF!</v>
      </c>
      <c r="C19" s="8" t="e">
        <f>'C завтраками| Bed and breakfast'!#REF!*0.9</f>
        <v>#REF!</v>
      </c>
      <c r="D19" s="8" t="e">
        <f>'C завтраками| Bed and breakfast'!#REF!*0.9</f>
        <v>#REF!</v>
      </c>
      <c r="E19" s="8" t="e">
        <f>'C завтраками| Bed and breakfast'!#REF!*0.9</f>
        <v>#REF!</v>
      </c>
      <c r="F19" s="8" t="e">
        <f>'C завтраками| Bed and breakfast'!#REF!*0.9</f>
        <v>#REF!</v>
      </c>
      <c r="G19" s="8" t="e">
        <f>'C завтраками| Bed and breakfast'!#REF!*0.9</f>
        <v>#REF!</v>
      </c>
      <c r="H19" s="8" t="e">
        <f>'C завтраками| Bed and breakfast'!#REF!*0.9</f>
        <v>#REF!</v>
      </c>
      <c r="I19" s="8">
        <f>'C завтраками| Bed and breakfast'!B19*0.9</f>
        <v>36720</v>
      </c>
      <c r="J19" s="8">
        <f>'C завтраками| Bed and breakfast'!C19*0.9</f>
        <v>36720</v>
      </c>
      <c r="K19" s="8">
        <f>'C завтраками| Bed and breakfast'!D19*0.9</f>
        <v>38160</v>
      </c>
      <c r="L19" s="8">
        <f>'C завтраками| Bed and breakfast'!E19*0.9</f>
        <v>39600</v>
      </c>
      <c r="M19" s="8">
        <f>'C завтраками| Bed and breakfast'!F19*0.9</f>
        <v>41670</v>
      </c>
      <c r="N19" s="8">
        <f>'C завтраками| Bed and breakfast'!G19*0.9</f>
        <v>43740</v>
      </c>
      <c r="O19" s="8">
        <f>'C завтраками| Bed and breakfast'!H19*0.9</f>
        <v>43740</v>
      </c>
      <c r="P19" s="8">
        <f>'C завтраками| Bed and breakfast'!I19*0.9</f>
        <v>41670</v>
      </c>
      <c r="Q19" s="8">
        <f>'C завтраками| Bed and breakfast'!J19*0.9</f>
        <v>43740</v>
      </c>
      <c r="R19" s="8">
        <f>'C завтраками| Bed and breakfast'!K19*0.9</f>
        <v>38160</v>
      </c>
      <c r="S19" s="8">
        <f>'C завтраками| Bed and breakfast'!L19*0.9</f>
        <v>36720</v>
      </c>
      <c r="T19" s="8">
        <f>'C завтраками| Bed and breakfast'!M19*0.9</f>
        <v>56025</v>
      </c>
      <c r="U19" s="8">
        <f>'C завтраками| Bed and breakfast'!N19*0.9</f>
        <v>69075</v>
      </c>
      <c r="V19" s="8">
        <f>'C завтраками| Bed and breakfast'!O19*0.9</f>
        <v>69075</v>
      </c>
      <c r="W19" s="8">
        <f>'C завтраками| Bed and breakfast'!P19*0.9</f>
        <v>69075</v>
      </c>
      <c r="X19" s="8">
        <f>'C завтраками| Bed and breakfast'!Q19*0.9</f>
        <v>62775</v>
      </c>
      <c r="Y19" s="8">
        <f>'C завтраками| Bed and breakfast'!R19*0.9</f>
        <v>62775</v>
      </c>
      <c r="Z19" s="8">
        <f>'C завтраками| Bed and breakfast'!S19*0.9</f>
        <v>62775</v>
      </c>
      <c r="AA19" s="8">
        <f>'C завтраками| Bed and breakfast'!T19*0.9</f>
        <v>62775</v>
      </c>
      <c r="AB19" s="8">
        <f>'C завтраками| Bed and breakfast'!U19*0.9</f>
        <v>62775</v>
      </c>
      <c r="AC19" s="8">
        <f>'C завтраками| Bed and breakfast'!V19*0.9</f>
        <v>62775</v>
      </c>
      <c r="AD19" s="8">
        <f>'C завтраками| Bed and breakfast'!W19*0.9</f>
        <v>50805</v>
      </c>
      <c r="AE19" s="8">
        <f>'C завтраками| Bed and breakfast'!X19*0.9</f>
        <v>35955</v>
      </c>
      <c r="AF19" s="8">
        <f>'C завтраками| Bed and breakfast'!Y19*0.9</f>
        <v>35955</v>
      </c>
      <c r="AG19" s="8">
        <f>'C завтраками| Bed and breakfast'!Z19*0.9</f>
        <v>35955</v>
      </c>
      <c r="AH19" s="8">
        <f>'C завтраками| Bed and breakfast'!AA19*0.9</f>
        <v>35955</v>
      </c>
      <c r="AI19" s="8">
        <f>'C завтраками| Bed and breakfast'!AB19*0.9</f>
        <v>35955</v>
      </c>
      <c r="AJ19" s="8">
        <f>'C завтраками| Bed and breakfast'!AC19*0.9</f>
        <v>37755</v>
      </c>
      <c r="AK19" s="8">
        <f>'C завтраками| Bed and breakfast'!AD19*0.9</f>
        <v>37755</v>
      </c>
      <c r="AL19" s="8">
        <f>'C завтраками| Bed and breakfast'!AE19*0.9</f>
        <v>37755</v>
      </c>
      <c r="AM19" s="8">
        <f>'C завтраками| Bed and breakfast'!AF19*0.9</f>
        <v>37755</v>
      </c>
      <c r="AN19" s="8">
        <f>'C завтраками| Bed and breakfast'!AG19*0.9</f>
        <v>37755</v>
      </c>
      <c r="AO19" s="8">
        <f>'C завтраками| Bed and breakfast'!AH19*0.9</f>
        <v>35955</v>
      </c>
      <c r="AP19" s="8">
        <f>'C завтраками| Bed and breakfast'!AI19*0.9</f>
        <v>35955</v>
      </c>
      <c r="AQ19" s="8">
        <f>'C завтраками| Bed and breakfast'!AJ19*0.9</f>
        <v>35955</v>
      </c>
      <c r="AR19" s="8">
        <f>'C завтраками| Bed and breakfast'!AK19*0.9</f>
        <v>35955</v>
      </c>
      <c r="AS19" s="8">
        <f>'C завтраками| Bed and breakfast'!AL19*0.9</f>
        <v>35955</v>
      </c>
      <c r="AT19" s="8">
        <f>'C завтраками| Bed and breakfast'!AM19*0.9</f>
        <v>39555</v>
      </c>
      <c r="AU19" s="8">
        <f>'C завтраками| Bed and breakfast'!AN19*0.9</f>
        <v>39555</v>
      </c>
      <c r="AV19" s="8">
        <f>'C завтраками| Bed and breakfast'!AO19*0.9</f>
        <v>39555</v>
      </c>
      <c r="AW19" s="8">
        <f>'C завтраками| Bed and breakfast'!AP19*0.9</f>
        <v>39555</v>
      </c>
      <c r="AX19" s="8">
        <f>'C завтраками| Bed and breakfast'!AQ19*0.9</f>
        <v>39555</v>
      </c>
      <c r="AY19" s="8">
        <f>'C завтраками| Bed and breakfast'!AR19*0.9</f>
        <v>41355</v>
      </c>
      <c r="AZ19" s="8">
        <f>'C завтраками| Bed and breakfast'!AS19*0.9</f>
        <v>43605</v>
      </c>
      <c r="BA19" s="8">
        <f>'C завтраками| Bed and breakfast'!AT19*0.9</f>
        <v>48555</v>
      </c>
      <c r="BB19" s="8">
        <f>'C завтраками| Bed and breakfast'!AU19*0.9</f>
        <v>48555</v>
      </c>
      <c r="BC19" s="8">
        <f>'C завтраками| Bed and breakfast'!AV19*0.9</f>
        <v>48555</v>
      </c>
      <c r="BD19" s="8">
        <f>'C завтраками| Bed and breakfast'!AW19*0.9</f>
        <v>48555</v>
      </c>
      <c r="BE19" s="8">
        <f>'C завтраками| Bed and breakfast'!AX19*0.9</f>
        <v>48555</v>
      </c>
      <c r="BF19" s="8">
        <f>'C завтраками| Bed and breakfast'!AY19*0.9</f>
        <v>48555</v>
      </c>
      <c r="BG19" s="8">
        <f>'C завтраками| Bed and breakfast'!AZ19*0.9</f>
        <v>48555</v>
      </c>
      <c r="BH19" s="8">
        <f>'C завтраками| Bed and breakfast'!BA19*0.9</f>
        <v>48555</v>
      </c>
      <c r="BI19" s="8">
        <f>'C завтраками| Bed and breakfast'!BB19*0.9</f>
        <v>48555</v>
      </c>
      <c r="BJ19" s="8">
        <f>'C завтраками| Bed and breakfast'!BC19*0.9</f>
        <v>48555</v>
      </c>
      <c r="BK19" s="8">
        <f>'C завтраками| Bed and breakfast'!BD19*0.9</f>
        <v>46755</v>
      </c>
      <c r="BL19" s="8">
        <f>'C завтраками| Bed and breakfast'!BE19*0.9</f>
        <v>46755</v>
      </c>
      <c r="BM19" s="8">
        <f>'C завтраками| Bed and breakfast'!BF19*0.9</f>
        <v>48555</v>
      </c>
      <c r="BN19" s="8">
        <f>'C завтраками| Bed and breakfast'!BG19*0.9</f>
        <v>48555</v>
      </c>
      <c r="BO19" s="8">
        <f>'C завтраками| Bed and breakfast'!BH19*0.9</f>
        <v>50355</v>
      </c>
      <c r="BP19" s="8">
        <f>'C завтраками| Bed and breakfast'!BI19*0.9</f>
        <v>52605</v>
      </c>
      <c r="BQ19" s="8">
        <f>'C завтраками| Bed and breakfast'!BJ19*0.9</f>
        <v>52605</v>
      </c>
      <c r="BR19" s="8">
        <f>'C завтраками| Bed and breakfast'!BK19*0.9</f>
        <v>52605</v>
      </c>
      <c r="BS19" s="8">
        <f>'C завтраками| Bed and breakfast'!BL19*0.9</f>
        <v>52605</v>
      </c>
      <c r="BT19" s="8">
        <f>'C завтраками| Bed and breakfast'!BM19*0.9</f>
        <v>54855</v>
      </c>
      <c r="BU19" s="8">
        <f>'C завтраками| Bed and breakfast'!BN19*0.9</f>
        <v>57555</v>
      </c>
      <c r="BV19" s="8">
        <f>'C завтраками| Bed and breakfast'!BO19*0.9</f>
        <v>57555</v>
      </c>
      <c r="BW19" s="8">
        <f>'C завтраками| Bed and breakfast'!BP19*0.9</f>
        <v>54855</v>
      </c>
      <c r="BX19" s="8">
        <f>'C завтраками| Bed and breakfast'!BQ19*0.9</f>
        <v>50355</v>
      </c>
      <c r="BY19" s="8">
        <f>'C завтраками| Bed and breakfast'!BR19*0.9</f>
        <v>50355</v>
      </c>
      <c r="BZ19" s="8">
        <f>'C завтраками| Bed and breakfast'!BS19*0.9</f>
        <v>52605</v>
      </c>
      <c r="CA19" s="8">
        <f>'C завтраками| Bed and breakfast'!BT19*0.9</f>
        <v>52605</v>
      </c>
      <c r="CB19" s="8">
        <f>'C завтраками| Bed and breakfast'!BU19*0.9</f>
        <v>44955</v>
      </c>
      <c r="CC19" s="8">
        <f>'C завтраками| Bed and breakfast'!BV19*0.9</f>
        <v>45360</v>
      </c>
      <c r="CD19" s="8">
        <f>'C завтраками| Bed and breakfast'!BW19*0.9</f>
        <v>45360</v>
      </c>
      <c r="CE19" s="8">
        <f>'C завтраками| Bed and breakfast'!BX19*0.9</f>
        <v>45360</v>
      </c>
      <c r="CF19" s="8">
        <f>'C завтраками| Bed and breakfast'!BY19*0.9</f>
        <v>44010</v>
      </c>
      <c r="CG19" s="8">
        <f>'C завтраками| Bed and breakfast'!BZ19*0.9</f>
        <v>44010</v>
      </c>
      <c r="CH19" s="8">
        <f>'C завтраками| Bed and breakfast'!CA19*0.9</f>
        <v>45360</v>
      </c>
      <c r="CI19" s="8">
        <f>'C завтраками| Bed and breakfast'!CB19*0.9</f>
        <v>45360</v>
      </c>
      <c r="CJ19" s="8">
        <f>'C завтраками| Bed and breakfast'!CC19*0.9</f>
        <v>45360</v>
      </c>
      <c r="CK19" s="8">
        <f>'C завтраками| Bed and breakfast'!CD19*0.9</f>
        <v>39510</v>
      </c>
      <c r="CL19" s="8">
        <f>'C завтраками| Bed and breakfast'!CE19*0.9</f>
        <v>39510</v>
      </c>
      <c r="CM19" s="8">
        <f>'C завтраками| Bed and breakfast'!CF19*0.9</f>
        <v>39510</v>
      </c>
      <c r="CN19" s="8">
        <f>'C завтраками| Bed and breakfast'!CG19*0.9</f>
        <v>39510</v>
      </c>
      <c r="CO19" s="8">
        <f>'C завтраками| Bed and breakfast'!CH19*0.9</f>
        <v>39510</v>
      </c>
      <c r="CP19" s="8">
        <f>'C завтраками| Bed and breakfast'!CI19*0.9</f>
        <v>39510</v>
      </c>
      <c r="CQ19" s="8">
        <f>'C завтраками| Bed and breakfast'!CJ19*0.9</f>
        <v>39510</v>
      </c>
      <c r="CR19" s="8">
        <f>'C завтраками| Bed and breakfast'!CK19*0.9</f>
        <v>39510</v>
      </c>
      <c r="CS19" s="8">
        <f>'C завтраками| Bed and breakfast'!CL19*0.9</f>
        <v>39510</v>
      </c>
      <c r="CT19" s="8">
        <f>'C завтраками| Bed and breakfast'!CM19*0.9</f>
        <v>39510</v>
      </c>
      <c r="CU19" s="8">
        <f>'C завтраками| Bed and breakfast'!CN19*0.9</f>
        <v>39510</v>
      </c>
      <c r="CV19" s="8">
        <f>'C завтраками| Bed and breakfast'!CO19*0.9</f>
        <v>39510</v>
      </c>
      <c r="CW19" s="8">
        <f>'C завтраками| Bed and breakfast'!CP19*0.9</f>
        <v>39510</v>
      </c>
      <c r="CX19" s="8">
        <f>'C завтраками| Bed and breakfast'!CQ19*0.9</f>
        <v>39510</v>
      </c>
      <c r="CY19" s="8">
        <f>'C завтраками| Bed and breakfast'!CR19*0.9</f>
        <v>39510</v>
      </c>
      <c r="CZ19" s="8">
        <f>'C завтраками| Bed and breakfast'!CS19*0.9</f>
        <v>39510</v>
      </c>
      <c r="DA19" s="8">
        <f>'C завтраками| Bed and breakfast'!CT19*0.9</f>
        <v>39510</v>
      </c>
      <c r="DB19" s="8">
        <f>'C завтраками| Bed and breakfast'!CU19*0.9</f>
        <v>39510</v>
      </c>
      <c r="DC19" s="8">
        <f>'C завтраками| Bed and breakfast'!CV19*0.9</f>
        <v>39510</v>
      </c>
      <c r="DD19" s="8">
        <f>'C завтраками| Bed and breakfast'!CW19*0.9</f>
        <v>39510</v>
      </c>
      <c r="DE19" s="8">
        <f>'C завтраками| Bed and breakfast'!CX19*0.9</f>
        <v>39510</v>
      </c>
      <c r="DF19" s="8">
        <f>'C завтраками| Bed and breakfast'!CY19*0.9</f>
        <v>39510</v>
      </c>
      <c r="DG19" s="8">
        <f>'C завтраками| Bed and breakfast'!CZ19*0.9</f>
        <v>39510</v>
      </c>
      <c r="DH19" s="8">
        <f>'C завтраками| Bed and breakfast'!DA19*0.9</f>
        <v>31185</v>
      </c>
      <c r="DI19" s="8">
        <f>'C завтраками| Bed and breakfast'!DB19*0.9</f>
        <v>31185</v>
      </c>
      <c r="DJ19" s="8">
        <f>'C завтраками| Bed and breakfast'!DC19*0.9</f>
        <v>31635</v>
      </c>
      <c r="DK19" s="8">
        <f>'C завтраками| Bed and breakfast'!DD19*0.9</f>
        <v>31635</v>
      </c>
      <c r="DL19" s="8">
        <f>'C завтраками| Bed and breakfast'!DE19*0.9</f>
        <v>31185</v>
      </c>
      <c r="DM19" s="8">
        <f>'C завтраками| Bed and breakfast'!DF19*0.9</f>
        <v>31185</v>
      </c>
      <c r="DN19" s="8">
        <f>'C завтраками| Bed and breakfast'!DG19*0.9</f>
        <v>31185</v>
      </c>
      <c r="DO19" s="8">
        <f>'C завтраками| Bed and breakfast'!DH19*0.9</f>
        <v>31185</v>
      </c>
      <c r="DP19" s="8">
        <f>'C завтраками| Bed and breakfast'!DI19*0.9</f>
        <v>31185</v>
      </c>
      <c r="DQ19" s="8">
        <f>'C завтраками| Bed and breakfast'!DJ19*0.9</f>
        <v>31635</v>
      </c>
      <c r="DR19" s="8">
        <f>'C завтраками| Bed and breakfast'!DK19*0.9</f>
        <v>31635</v>
      </c>
    </row>
    <row r="20" spans="1:122" s="53" customFormat="1" x14ac:dyDescent="0.2">
      <c r="A20" s="88">
        <f>A8</f>
        <v>2</v>
      </c>
      <c r="B20" s="8" t="e">
        <f>'C завтраками| Bed and breakfast'!#REF!*0.9</f>
        <v>#REF!</v>
      </c>
      <c r="C20" s="8" t="e">
        <f>'C завтраками| Bed and breakfast'!#REF!*0.9</f>
        <v>#REF!</v>
      </c>
      <c r="D20" s="8" t="e">
        <f>'C завтраками| Bed and breakfast'!#REF!*0.9</f>
        <v>#REF!</v>
      </c>
      <c r="E20" s="8" t="e">
        <f>'C завтраками| Bed and breakfast'!#REF!*0.9</f>
        <v>#REF!</v>
      </c>
      <c r="F20" s="8" t="e">
        <f>'C завтраками| Bed and breakfast'!#REF!*0.9</f>
        <v>#REF!</v>
      </c>
      <c r="G20" s="8" t="e">
        <f>'C завтраками| Bed and breakfast'!#REF!*0.9</f>
        <v>#REF!</v>
      </c>
      <c r="H20" s="8" t="e">
        <f>'C завтраками| Bed and breakfast'!#REF!*0.9</f>
        <v>#REF!</v>
      </c>
      <c r="I20" s="8">
        <f>'C завтраками| Bed and breakfast'!B20*0.9</f>
        <v>38250</v>
      </c>
      <c r="J20" s="8">
        <f>'C завтраками| Bed and breakfast'!C20*0.9</f>
        <v>38250</v>
      </c>
      <c r="K20" s="8">
        <f>'C завтраками| Bed and breakfast'!D20*0.9</f>
        <v>39690</v>
      </c>
      <c r="L20" s="8">
        <f>'C завтраками| Bed and breakfast'!E20*0.9</f>
        <v>41130</v>
      </c>
      <c r="M20" s="8">
        <f>'C завтраками| Bed and breakfast'!F20*0.9</f>
        <v>43200</v>
      </c>
      <c r="N20" s="8">
        <f>'C завтраками| Bed and breakfast'!G20*0.9</f>
        <v>45270</v>
      </c>
      <c r="O20" s="8">
        <f>'C завтраками| Bed and breakfast'!H20*0.9</f>
        <v>45270</v>
      </c>
      <c r="P20" s="8">
        <f>'C завтраками| Bed and breakfast'!I20*0.9</f>
        <v>43200</v>
      </c>
      <c r="Q20" s="8">
        <f>'C завтраками| Bed and breakfast'!J20*0.9</f>
        <v>45270</v>
      </c>
      <c r="R20" s="8">
        <f>'C завтраками| Bed and breakfast'!K20*0.9</f>
        <v>39690</v>
      </c>
      <c r="S20" s="8">
        <f>'C завтраками| Bed and breakfast'!L20*0.9</f>
        <v>38745</v>
      </c>
      <c r="T20" s="8">
        <f>'C завтраками| Bed and breakfast'!M20*0.9</f>
        <v>58050</v>
      </c>
      <c r="U20" s="8">
        <f>'C завтраками| Bed and breakfast'!N20*0.9</f>
        <v>71100</v>
      </c>
      <c r="V20" s="8">
        <f>'C завтраками| Bed and breakfast'!O20*0.9</f>
        <v>71100</v>
      </c>
      <c r="W20" s="8">
        <f>'C завтраками| Bed and breakfast'!P20*0.9</f>
        <v>71100</v>
      </c>
      <c r="X20" s="8">
        <f>'C завтраками| Bed and breakfast'!Q20*0.9</f>
        <v>64800</v>
      </c>
      <c r="Y20" s="8">
        <f>'C завтраками| Bed and breakfast'!R20*0.9</f>
        <v>64800</v>
      </c>
      <c r="Z20" s="8">
        <f>'C завтраками| Bed and breakfast'!S20*0.9</f>
        <v>64800</v>
      </c>
      <c r="AA20" s="8">
        <f>'C завтраками| Bed and breakfast'!T20*0.9</f>
        <v>64800</v>
      </c>
      <c r="AB20" s="8">
        <f>'C завтраками| Bed and breakfast'!U20*0.9</f>
        <v>64800</v>
      </c>
      <c r="AC20" s="8">
        <f>'C завтраками| Bed and breakfast'!V20*0.9</f>
        <v>64800</v>
      </c>
      <c r="AD20" s="8">
        <f>'C завтраками| Bed and breakfast'!W20*0.9</f>
        <v>52560</v>
      </c>
      <c r="AE20" s="8">
        <f>'C завтраками| Bed and breakfast'!X20*0.9</f>
        <v>37710</v>
      </c>
      <c r="AF20" s="8">
        <f>'C завтраками| Bed and breakfast'!Y20*0.9</f>
        <v>37710</v>
      </c>
      <c r="AG20" s="8">
        <f>'C завтраками| Bed and breakfast'!Z20*0.9</f>
        <v>37710</v>
      </c>
      <c r="AH20" s="8">
        <f>'C завтраками| Bed and breakfast'!AA20*0.9</f>
        <v>37710</v>
      </c>
      <c r="AI20" s="8">
        <f>'C завтраками| Bed and breakfast'!AB20*0.9</f>
        <v>37710</v>
      </c>
      <c r="AJ20" s="8">
        <f>'C завтраками| Bed and breakfast'!AC20*0.9</f>
        <v>39510</v>
      </c>
      <c r="AK20" s="8">
        <f>'C завтраками| Bed and breakfast'!AD20*0.9</f>
        <v>39510</v>
      </c>
      <c r="AL20" s="8">
        <f>'C завтраками| Bed and breakfast'!AE20*0.9</f>
        <v>39510</v>
      </c>
      <c r="AM20" s="8">
        <f>'C завтраками| Bed and breakfast'!AF20*0.9</f>
        <v>39510</v>
      </c>
      <c r="AN20" s="8">
        <f>'C завтраками| Bed and breakfast'!AG20*0.9</f>
        <v>39510</v>
      </c>
      <c r="AO20" s="8">
        <f>'C завтраками| Bed and breakfast'!AH20*0.9</f>
        <v>37710</v>
      </c>
      <c r="AP20" s="8">
        <f>'C завтраками| Bed and breakfast'!AI20*0.9</f>
        <v>37710</v>
      </c>
      <c r="AQ20" s="8">
        <f>'C завтраками| Bed and breakfast'!AJ20*0.9</f>
        <v>37710</v>
      </c>
      <c r="AR20" s="8">
        <f>'C завтраками| Bed and breakfast'!AK20*0.9</f>
        <v>37710</v>
      </c>
      <c r="AS20" s="8">
        <f>'C завтраками| Bed and breakfast'!AL20*0.9</f>
        <v>37710</v>
      </c>
      <c r="AT20" s="8">
        <f>'C завтраками| Bed and breakfast'!AM20*0.9</f>
        <v>41310</v>
      </c>
      <c r="AU20" s="8">
        <f>'C завтраками| Bed and breakfast'!AN20*0.9</f>
        <v>41310</v>
      </c>
      <c r="AV20" s="8">
        <f>'C завтраками| Bed and breakfast'!AO20*0.9</f>
        <v>41310</v>
      </c>
      <c r="AW20" s="8">
        <f>'C завтраками| Bed and breakfast'!AP20*0.9</f>
        <v>41310</v>
      </c>
      <c r="AX20" s="8">
        <f>'C завтраками| Bed and breakfast'!AQ20*0.9</f>
        <v>41310</v>
      </c>
      <c r="AY20" s="8">
        <f>'C завтраками| Bed and breakfast'!AR20*0.9</f>
        <v>43110</v>
      </c>
      <c r="AZ20" s="8">
        <f>'C завтраками| Bed and breakfast'!AS20*0.9</f>
        <v>45360</v>
      </c>
      <c r="BA20" s="8">
        <f>'C завтраками| Bed and breakfast'!AT20*0.9</f>
        <v>50310</v>
      </c>
      <c r="BB20" s="8">
        <f>'C завтраками| Bed and breakfast'!AU20*0.9</f>
        <v>50310</v>
      </c>
      <c r="BC20" s="8">
        <f>'C завтраками| Bed and breakfast'!AV20*0.9</f>
        <v>50310</v>
      </c>
      <c r="BD20" s="8">
        <f>'C завтраками| Bed and breakfast'!AW20*0.9</f>
        <v>50310</v>
      </c>
      <c r="BE20" s="8">
        <f>'C завтраками| Bed and breakfast'!AX20*0.9</f>
        <v>50310</v>
      </c>
      <c r="BF20" s="8">
        <f>'C завтраками| Bed and breakfast'!AY20*0.9</f>
        <v>50310</v>
      </c>
      <c r="BG20" s="8">
        <f>'C завтраками| Bed and breakfast'!AZ20*0.9</f>
        <v>50310</v>
      </c>
      <c r="BH20" s="8">
        <f>'C завтраками| Bed and breakfast'!BA20*0.9</f>
        <v>50310</v>
      </c>
      <c r="BI20" s="8">
        <f>'C завтраками| Bed and breakfast'!BB20*0.9</f>
        <v>50310</v>
      </c>
      <c r="BJ20" s="8">
        <f>'C завтраками| Bed and breakfast'!BC20*0.9</f>
        <v>50310</v>
      </c>
      <c r="BK20" s="8">
        <f>'C завтраками| Bed and breakfast'!BD20*0.9</f>
        <v>48510</v>
      </c>
      <c r="BL20" s="8">
        <f>'C завтраками| Bed and breakfast'!BE20*0.9</f>
        <v>48510</v>
      </c>
      <c r="BM20" s="8">
        <f>'C завтраками| Bed and breakfast'!BF20*0.9</f>
        <v>50310</v>
      </c>
      <c r="BN20" s="8">
        <f>'C завтраками| Bed and breakfast'!BG20*0.9</f>
        <v>50310</v>
      </c>
      <c r="BO20" s="8">
        <f>'C завтраками| Bed and breakfast'!BH20*0.9</f>
        <v>52110</v>
      </c>
      <c r="BP20" s="8">
        <f>'C завтраками| Bed and breakfast'!BI20*0.9</f>
        <v>54360</v>
      </c>
      <c r="BQ20" s="8">
        <f>'C завтраками| Bed and breakfast'!BJ20*0.9</f>
        <v>54360</v>
      </c>
      <c r="BR20" s="8">
        <f>'C завтраками| Bed and breakfast'!BK20*0.9</f>
        <v>54360</v>
      </c>
      <c r="BS20" s="8">
        <f>'C завтраками| Bed and breakfast'!BL20*0.9</f>
        <v>54360</v>
      </c>
      <c r="BT20" s="8">
        <f>'C завтраками| Bed and breakfast'!BM20*0.9</f>
        <v>56610</v>
      </c>
      <c r="BU20" s="8">
        <f>'C завтраками| Bed and breakfast'!BN20*0.9</f>
        <v>59310</v>
      </c>
      <c r="BV20" s="8">
        <f>'C завтраками| Bed and breakfast'!BO20*0.9</f>
        <v>59310</v>
      </c>
      <c r="BW20" s="8">
        <f>'C завтраками| Bed and breakfast'!BP20*0.9</f>
        <v>56610</v>
      </c>
      <c r="BX20" s="8">
        <f>'C завтраками| Bed and breakfast'!BQ20*0.9</f>
        <v>52110</v>
      </c>
      <c r="BY20" s="8">
        <f>'C завтраками| Bed and breakfast'!BR20*0.9</f>
        <v>52110</v>
      </c>
      <c r="BZ20" s="8">
        <f>'C завтраками| Bed and breakfast'!BS20*0.9</f>
        <v>54360</v>
      </c>
      <c r="CA20" s="8">
        <f>'C завтраками| Bed and breakfast'!BT20*0.9</f>
        <v>54360</v>
      </c>
      <c r="CB20" s="8">
        <f>'C завтраками| Bed and breakfast'!BU20*0.9</f>
        <v>46710</v>
      </c>
      <c r="CC20" s="8">
        <f>'C завтраками| Bed and breakfast'!BV20*0.9</f>
        <v>47115</v>
      </c>
      <c r="CD20" s="8">
        <f>'C завтраками| Bed and breakfast'!BW20*0.9</f>
        <v>47115</v>
      </c>
      <c r="CE20" s="8">
        <f>'C завтраками| Bed and breakfast'!BX20*0.9</f>
        <v>47115</v>
      </c>
      <c r="CF20" s="8">
        <f>'C завтраками| Bed and breakfast'!BY20*0.9</f>
        <v>45765</v>
      </c>
      <c r="CG20" s="8">
        <f>'C завтраками| Bed and breakfast'!BZ20*0.9</f>
        <v>45765</v>
      </c>
      <c r="CH20" s="8">
        <f>'C завтраками| Bed and breakfast'!CA20*0.9</f>
        <v>47115</v>
      </c>
      <c r="CI20" s="8">
        <f>'C завтраками| Bed and breakfast'!CB20*0.9</f>
        <v>47115</v>
      </c>
      <c r="CJ20" s="8">
        <f>'C завтраками| Bed and breakfast'!CC20*0.9</f>
        <v>47115</v>
      </c>
      <c r="CK20" s="8">
        <f>'C завтраками| Bed and breakfast'!CD20*0.9</f>
        <v>41265</v>
      </c>
      <c r="CL20" s="8">
        <f>'C завтраками| Bed and breakfast'!CE20*0.9</f>
        <v>41265</v>
      </c>
      <c r="CM20" s="8">
        <f>'C завтраками| Bed and breakfast'!CF20*0.9</f>
        <v>41265</v>
      </c>
      <c r="CN20" s="8">
        <f>'C завтраками| Bed and breakfast'!CG20*0.9</f>
        <v>41265</v>
      </c>
      <c r="CO20" s="8">
        <f>'C завтраками| Bed and breakfast'!CH20*0.9</f>
        <v>41265</v>
      </c>
      <c r="CP20" s="8">
        <f>'C завтраками| Bed and breakfast'!CI20*0.9</f>
        <v>41265</v>
      </c>
      <c r="CQ20" s="8">
        <f>'C завтраками| Bed and breakfast'!CJ20*0.9</f>
        <v>41265</v>
      </c>
      <c r="CR20" s="8">
        <f>'C завтраками| Bed and breakfast'!CK20*0.9</f>
        <v>41265</v>
      </c>
      <c r="CS20" s="8">
        <f>'C завтраками| Bed and breakfast'!CL20*0.9</f>
        <v>41265</v>
      </c>
      <c r="CT20" s="8">
        <f>'C завтраками| Bed and breakfast'!CM20*0.9</f>
        <v>41265</v>
      </c>
      <c r="CU20" s="8">
        <f>'C завтраками| Bed and breakfast'!CN20*0.9</f>
        <v>41265</v>
      </c>
      <c r="CV20" s="8">
        <f>'C завтраками| Bed and breakfast'!CO20*0.9</f>
        <v>41265</v>
      </c>
      <c r="CW20" s="8">
        <f>'C завтраками| Bed and breakfast'!CP20*0.9</f>
        <v>41265</v>
      </c>
      <c r="CX20" s="8">
        <f>'C завтраками| Bed and breakfast'!CQ20*0.9</f>
        <v>41265</v>
      </c>
      <c r="CY20" s="8">
        <f>'C завтраками| Bed and breakfast'!CR20*0.9</f>
        <v>41265</v>
      </c>
      <c r="CZ20" s="8">
        <f>'C завтраками| Bed and breakfast'!CS20*0.9</f>
        <v>41265</v>
      </c>
      <c r="DA20" s="8">
        <f>'C завтраками| Bed and breakfast'!CT20*0.9</f>
        <v>41265</v>
      </c>
      <c r="DB20" s="8">
        <f>'C завтраками| Bed and breakfast'!CU20*0.9</f>
        <v>41265</v>
      </c>
      <c r="DC20" s="8">
        <f>'C завтраками| Bed and breakfast'!CV20*0.9</f>
        <v>41265</v>
      </c>
      <c r="DD20" s="8">
        <f>'C завтраками| Bed and breakfast'!CW20*0.9</f>
        <v>41265</v>
      </c>
      <c r="DE20" s="8">
        <f>'C завтраками| Bed and breakfast'!CX20*0.9</f>
        <v>41265</v>
      </c>
      <c r="DF20" s="8">
        <f>'C завтраками| Bed and breakfast'!CY20*0.9</f>
        <v>41265</v>
      </c>
      <c r="DG20" s="8">
        <f>'C завтраками| Bed and breakfast'!CZ20*0.9</f>
        <v>41265</v>
      </c>
      <c r="DH20" s="8">
        <f>'C завтраками| Bed and breakfast'!DA20*0.9</f>
        <v>32850</v>
      </c>
      <c r="DI20" s="8">
        <f>'C завтраками| Bed and breakfast'!DB20*0.9</f>
        <v>32850</v>
      </c>
      <c r="DJ20" s="8">
        <f>'C завтраками| Bed and breakfast'!DC20*0.9</f>
        <v>33300</v>
      </c>
      <c r="DK20" s="8">
        <f>'C завтраками| Bed and breakfast'!DD20*0.9</f>
        <v>33300</v>
      </c>
      <c r="DL20" s="8">
        <f>'C завтраками| Bed and breakfast'!DE20*0.9</f>
        <v>32850</v>
      </c>
      <c r="DM20" s="8">
        <f>'C завтраками| Bed and breakfast'!DF20*0.9</f>
        <v>32850</v>
      </c>
      <c r="DN20" s="8">
        <f>'C завтраками| Bed and breakfast'!DG20*0.9</f>
        <v>32850</v>
      </c>
      <c r="DO20" s="8">
        <f>'C завтраками| Bed and breakfast'!DH20*0.9</f>
        <v>32850</v>
      </c>
      <c r="DP20" s="8">
        <f>'C завтраками| Bed and breakfast'!DI20*0.9</f>
        <v>32850</v>
      </c>
      <c r="DQ20" s="8">
        <f>'C завтраками| Bed and breakfast'!DJ20*0.9</f>
        <v>33300</v>
      </c>
      <c r="DR20" s="8">
        <f>'C завтраками| Bed and breakfast'!DK20*0.9</f>
        <v>33300</v>
      </c>
    </row>
    <row r="21" spans="1:122" s="53" customFormat="1" x14ac:dyDescent="0.2">
      <c r="A21" s="42" t="s">
        <v>87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row>
    <row r="22" spans="1:122" s="53" customFormat="1" x14ac:dyDescent="0.2">
      <c r="A22" s="88" t="s">
        <v>88</v>
      </c>
      <c r="B22" s="8" t="e">
        <f>'C завтраками| Bed and breakfast'!#REF!*0.9</f>
        <v>#REF!</v>
      </c>
      <c r="C22" s="8" t="e">
        <f>'C завтраками| Bed and breakfast'!#REF!*0.9</f>
        <v>#REF!</v>
      </c>
      <c r="D22" s="8" t="e">
        <f>'C завтраками| Bed and breakfast'!#REF!*0.9</f>
        <v>#REF!</v>
      </c>
      <c r="E22" s="8" t="e">
        <f>'C завтраками| Bed and breakfast'!#REF!*0.9</f>
        <v>#REF!</v>
      </c>
      <c r="F22" s="8" t="e">
        <f>'C завтраками| Bed and breakfast'!#REF!*0.9</f>
        <v>#REF!</v>
      </c>
      <c r="G22" s="8" t="e">
        <f>'C завтраками| Bed and breakfast'!#REF!*0.9</f>
        <v>#REF!</v>
      </c>
      <c r="H22" s="8" t="e">
        <f>'C завтраками| Bed and breakfast'!#REF!*0.9</f>
        <v>#REF!</v>
      </c>
      <c r="I22" s="8">
        <f>'C завтраками| Bed and breakfast'!B22*0.9</f>
        <v>65250</v>
      </c>
      <c r="J22" s="8">
        <f>'C завтраками| Bed and breakfast'!C22*0.9</f>
        <v>65250</v>
      </c>
      <c r="K22" s="8">
        <f>'C завтраками| Bed and breakfast'!D22*0.9</f>
        <v>66690</v>
      </c>
      <c r="L22" s="8">
        <f>'C завтраками| Bed and breakfast'!E22*0.9</f>
        <v>68130</v>
      </c>
      <c r="M22" s="8">
        <f>'C завтраками| Bed and breakfast'!F22*0.9</f>
        <v>70200</v>
      </c>
      <c r="N22" s="8">
        <f>'C завтраками| Bed and breakfast'!G22*0.9</f>
        <v>72270</v>
      </c>
      <c r="O22" s="8">
        <f>'C завтраками| Bed and breakfast'!H22*0.9</f>
        <v>72270</v>
      </c>
      <c r="P22" s="8">
        <f>'C завтраками| Bed and breakfast'!I22*0.9</f>
        <v>70200</v>
      </c>
      <c r="Q22" s="8">
        <f>'C завтраками| Bed and breakfast'!J22*0.9</f>
        <v>72270</v>
      </c>
      <c r="R22" s="8">
        <f>'C завтраками| Bed and breakfast'!K22*0.9</f>
        <v>66690</v>
      </c>
      <c r="S22" s="8">
        <f>'C завтраками| Bed and breakfast'!L22*0.9</f>
        <v>88245</v>
      </c>
      <c r="T22" s="8">
        <f>'C завтраками| Bed and breakfast'!M22*0.9</f>
        <v>107550</v>
      </c>
      <c r="U22" s="8">
        <f>'C завтраками| Bed and breakfast'!N22*0.9</f>
        <v>120600</v>
      </c>
      <c r="V22" s="8">
        <f>'C завтраками| Bed and breakfast'!O22*0.9</f>
        <v>120600</v>
      </c>
      <c r="W22" s="8">
        <f>'C завтраками| Bed and breakfast'!P22*0.9</f>
        <v>120600</v>
      </c>
      <c r="X22" s="8">
        <f>'C завтраками| Bed and breakfast'!Q22*0.9</f>
        <v>114300</v>
      </c>
      <c r="Y22" s="8">
        <f>'C завтраками| Bed and breakfast'!R22*0.9</f>
        <v>114300</v>
      </c>
      <c r="Z22" s="8">
        <f>'C завтраками| Bed and breakfast'!S22*0.9</f>
        <v>114300</v>
      </c>
      <c r="AA22" s="8">
        <f>'C завтраками| Bed and breakfast'!T22*0.9</f>
        <v>114300</v>
      </c>
      <c r="AB22" s="8">
        <f>'C завтраками| Bed and breakfast'!U22*0.9</f>
        <v>114300</v>
      </c>
      <c r="AC22" s="8">
        <f>'C завтраками| Bed and breakfast'!V22*0.9</f>
        <v>114300</v>
      </c>
      <c r="AD22" s="8">
        <f>'C завтраками| Bed and breakfast'!W22*0.9</f>
        <v>84060</v>
      </c>
      <c r="AE22" s="8">
        <f>'C завтраками| Bed and breakfast'!X22*0.9</f>
        <v>69210</v>
      </c>
      <c r="AF22" s="8">
        <f>'C завтраками| Bed and breakfast'!Y22*0.9</f>
        <v>69210</v>
      </c>
      <c r="AG22" s="8">
        <f>'C завтраками| Bed and breakfast'!Z22*0.9</f>
        <v>69210</v>
      </c>
      <c r="AH22" s="8">
        <f>'C завтраками| Bed and breakfast'!AA22*0.9</f>
        <v>69210</v>
      </c>
      <c r="AI22" s="8">
        <f>'C завтраками| Bed and breakfast'!AB22*0.9</f>
        <v>69210</v>
      </c>
      <c r="AJ22" s="8">
        <f>'C завтраками| Bed and breakfast'!AC22*0.9</f>
        <v>71010</v>
      </c>
      <c r="AK22" s="8">
        <f>'C завтраками| Bed and breakfast'!AD22*0.9</f>
        <v>71010</v>
      </c>
      <c r="AL22" s="8">
        <f>'C завтраками| Bed and breakfast'!AE22*0.9</f>
        <v>71010</v>
      </c>
      <c r="AM22" s="8">
        <f>'C завтраками| Bed and breakfast'!AF22*0.9</f>
        <v>71010</v>
      </c>
      <c r="AN22" s="8">
        <f>'C завтраками| Bed and breakfast'!AG22*0.9</f>
        <v>71010</v>
      </c>
      <c r="AO22" s="8">
        <f>'C завтраками| Bed and breakfast'!AH22*0.9</f>
        <v>69210</v>
      </c>
      <c r="AP22" s="8">
        <f>'C завтраками| Bed and breakfast'!AI22*0.9</f>
        <v>69210</v>
      </c>
      <c r="AQ22" s="8">
        <f>'C завтраками| Bed and breakfast'!AJ22*0.9</f>
        <v>69210</v>
      </c>
      <c r="AR22" s="8">
        <f>'C завтраками| Bed and breakfast'!AK22*0.9</f>
        <v>69210</v>
      </c>
      <c r="AS22" s="8">
        <f>'C завтраками| Bed and breakfast'!AL22*0.9</f>
        <v>69210</v>
      </c>
      <c r="AT22" s="8">
        <f>'C завтраками| Bed and breakfast'!AM22*0.9</f>
        <v>72810</v>
      </c>
      <c r="AU22" s="8">
        <f>'C завтраками| Bed and breakfast'!AN22*0.9</f>
        <v>72810</v>
      </c>
      <c r="AV22" s="8">
        <f>'C завтраками| Bed and breakfast'!AO22*0.9</f>
        <v>72810</v>
      </c>
      <c r="AW22" s="8">
        <f>'C завтраками| Bed and breakfast'!AP22*0.9</f>
        <v>72810</v>
      </c>
      <c r="AX22" s="8">
        <f>'C завтраками| Bed and breakfast'!AQ22*0.9</f>
        <v>72810</v>
      </c>
      <c r="AY22" s="8">
        <f>'C завтраками| Bed and breakfast'!AR22*0.9</f>
        <v>74610</v>
      </c>
      <c r="AZ22" s="8">
        <f>'C завтраками| Bed and breakfast'!AS22*0.9</f>
        <v>76860</v>
      </c>
      <c r="BA22" s="8">
        <f>'C завтраками| Bed and breakfast'!AT22*0.9</f>
        <v>86310</v>
      </c>
      <c r="BB22" s="8">
        <f>'C завтраками| Bed and breakfast'!AU22*0.9</f>
        <v>86310</v>
      </c>
      <c r="BC22" s="8">
        <f>'C завтраками| Bed and breakfast'!AV22*0.9</f>
        <v>86310</v>
      </c>
      <c r="BD22" s="8">
        <f>'C завтраками| Bed and breakfast'!AW22*0.9</f>
        <v>86310</v>
      </c>
      <c r="BE22" s="8">
        <f>'C завтраками| Bed and breakfast'!AX22*0.9</f>
        <v>86310</v>
      </c>
      <c r="BF22" s="8">
        <f>'C завтраками| Bed and breakfast'!AY22*0.9</f>
        <v>86310</v>
      </c>
      <c r="BG22" s="8">
        <f>'C завтраками| Bed and breakfast'!AZ22*0.9</f>
        <v>86310</v>
      </c>
      <c r="BH22" s="8">
        <f>'C завтраками| Bed and breakfast'!BA22*0.9</f>
        <v>86310</v>
      </c>
      <c r="BI22" s="8">
        <f>'C завтраками| Bed and breakfast'!BB22*0.9</f>
        <v>86310</v>
      </c>
      <c r="BJ22" s="8">
        <f>'C завтраками| Bed and breakfast'!BC22*0.9</f>
        <v>86310</v>
      </c>
      <c r="BK22" s="8">
        <f>'C завтраками| Bed and breakfast'!BD22*0.9</f>
        <v>84510</v>
      </c>
      <c r="BL22" s="8">
        <f>'C завтраками| Bed and breakfast'!BE22*0.9</f>
        <v>84510</v>
      </c>
      <c r="BM22" s="8">
        <f>'C завтраками| Bed and breakfast'!BF22*0.9</f>
        <v>86310</v>
      </c>
      <c r="BN22" s="8">
        <f>'C завтраками| Bed and breakfast'!BG22*0.9</f>
        <v>86310</v>
      </c>
      <c r="BO22" s="8">
        <f>'C завтраками| Bed and breakfast'!BH22*0.9</f>
        <v>88110</v>
      </c>
      <c r="BP22" s="8">
        <f>'C завтраками| Bed and breakfast'!BI22*0.9</f>
        <v>90360</v>
      </c>
      <c r="BQ22" s="8">
        <f>'C завтраками| Bed and breakfast'!BJ22*0.9</f>
        <v>90360</v>
      </c>
      <c r="BR22" s="8">
        <f>'C завтраками| Bed and breakfast'!BK22*0.9</f>
        <v>90360</v>
      </c>
      <c r="BS22" s="8">
        <f>'C завтраками| Bed and breakfast'!BL22*0.9</f>
        <v>90360</v>
      </c>
      <c r="BT22" s="8">
        <f>'C завтраками| Bed and breakfast'!BM22*0.9</f>
        <v>92610</v>
      </c>
      <c r="BU22" s="8">
        <f>'C завтраками| Bed and breakfast'!BN22*0.9</f>
        <v>95310</v>
      </c>
      <c r="BV22" s="8">
        <f>'C завтраками| Bed and breakfast'!BO22*0.9</f>
        <v>95310</v>
      </c>
      <c r="BW22" s="8">
        <f>'C завтраками| Bed and breakfast'!BP22*0.9</f>
        <v>92610</v>
      </c>
      <c r="BX22" s="8">
        <f>'C завтраками| Bed and breakfast'!BQ22*0.9</f>
        <v>88110</v>
      </c>
      <c r="BY22" s="8">
        <f>'C завтраками| Bed and breakfast'!BR22*0.9</f>
        <v>88110</v>
      </c>
      <c r="BZ22" s="8">
        <f>'C завтраками| Bed and breakfast'!BS22*0.9</f>
        <v>90360</v>
      </c>
      <c r="CA22" s="8">
        <f>'C завтраками| Bed and breakfast'!BT22*0.9</f>
        <v>90360</v>
      </c>
      <c r="CB22" s="8">
        <f>'C завтраками| Bed and breakfast'!BU22*0.9</f>
        <v>82710</v>
      </c>
      <c r="CC22" s="8">
        <f>'C завтраками| Bed and breakfast'!BV22*0.9</f>
        <v>83115</v>
      </c>
      <c r="CD22" s="8">
        <f>'C завтраками| Bed and breakfast'!BW22*0.9</f>
        <v>83115</v>
      </c>
      <c r="CE22" s="8">
        <f>'C завтраками| Bed and breakfast'!BX22*0.9</f>
        <v>83115</v>
      </c>
      <c r="CF22" s="8">
        <f>'C завтраками| Bed and breakfast'!BY22*0.9</f>
        <v>81765</v>
      </c>
      <c r="CG22" s="8">
        <f>'C завтраками| Bed and breakfast'!BZ22*0.9</f>
        <v>81765</v>
      </c>
      <c r="CH22" s="8">
        <f>'C завтраками| Bed and breakfast'!CA22*0.9</f>
        <v>83115</v>
      </c>
      <c r="CI22" s="8">
        <f>'C завтраками| Bed and breakfast'!CB22*0.9</f>
        <v>83115</v>
      </c>
      <c r="CJ22" s="8">
        <f>'C завтраками| Bed and breakfast'!CC22*0.9</f>
        <v>83115</v>
      </c>
      <c r="CK22" s="8">
        <f>'C завтраками| Bed and breakfast'!CD22*0.9</f>
        <v>72765</v>
      </c>
      <c r="CL22" s="8">
        <f>'C завтраками| Bed and breakfast'!CE22*0.9</f>
        <v>72765</v>
      </c>
      <c r="CM22" s="8">
        <f>'C завтраками| Bed and breakfast'!CF22*0.9</f>
        <v>72765</v>
      </c>
      <c r="CN22" s="8">
        <f>'C завтраками| Bed and breakfast'!CG22*0.9</f>
        <v>72765</v>
      </c>
      <c r="CO22" s="8">
        <f>'C завтраками| Bed and breakfast'!CH22*0.9</f>
        <v>72765</v>
      </c>
      <c r="CP22" s="8">
        <f>'C завтраками| Bed and breakfast'!CI22*0.9</f>
        <v>72765</v>
      </c>
      <c r="CQ22" s="8">
        <f>'C завтраками| Bed and breakfast'!CJ22*0.9</f>
        <v>72765</v>
      </c>
      <c r="CR22" s="8">
        <f>'C завтраками| Bed and breakfast'!CK22*0.9</f>
        <v>72765</v>
      </c>
      <c r="CS22" s="8">
        <f>'C завтраками| Bed and breakfast'!CL22*0.9</f>
        <v>72765</v>
      </c>
      <c r="CT22" s="8">
        <f>'C завтраками| Bed and breakfast'!CM22*0.9</f>
        <v>72765</v>
      </c>
      <c r="CU22" s="8">
        <f>'C завтраками| Bed and breakfast'!CN22*0.9</f>
        <v>72765</v>
      </c>
      <c r="CV22" s="8">
        <f>'C завтраками| Bed and breakfast'!CO22*0.9</f>
        <v>72765</v>
      </c>
      <c r="CW22" s="8">
        <f>'C завтраками| Bed and breakfast'!CP22*0.9</f>
        <v>72765</v>
      </c>
      <c r="CX22" s="8">
        <f>'C завтраками| Bed and breakfast'!CQ22*0.9</f>
        <v>72765</v>
      </c>
      <c r="CY22" s="8">
        <f>'C завтраками| Bed and breakfast'!CR22*0.9</f>
        <v>72765</v>
      </c>
      <c r="CZ22" s="8">
        <f>'C завтраками| Bed and breakfast'!CS22*0.9</f>
        <v>72765</v>
      </c>
      <c r="DA22" s="8">
        <f>'C завтраками| Bed and breakfast'!CT22*0.9</f>
        <v>72765</v>
      </c>
      <c r="DB22" s="8">
        <f>'C завтраками| Bed and breakfast'!CU22*0.9</f>
        <v>72765</v>
      </c>
      <c r="DC22" s="8">
        <f>'C завтраками| Bed and breakfast'!CV22*0.9</f>
        <v>72765</v>
      </c>
      <c r="DD22" s="8">
        <f>'C завтраками| Bed and breakfast'!CW22*0.9</f>
        <v>72765</v>
      </c>
      <c r="DE22" s="8">
        <f>'C завтраками| Bed and breakfast'!CX22*0.9</f>
        <v>72765</v>
      </c>
      <c r="DF22" s="8">
        <f>'C завтраками| Bed and breakfast'!CY22*0.9</f>
        <v>72765</v>
      </c>
      <c r="DG22" s="8">
        <f>'C завтраками| Bed and breakfast'!CZ22*0.9</f>
        <v>72765</v>
      </c>
      <c r="DH22" s="8">
        <f>'C завтраками| Bed and breakfast'!DA22*0.9</f>
        <v>64350</v>
      </c>
      <c r="DI22" s="8">
        <f>'C завтраками| Bed and breakfast'!DB22*0.9</f>
        <v>64350</v>
      </c>
      <c r="DJ22" s="8">
        <f>'C завтраками| Bed and breakfast'!DC22*0.9</f>
        <v>64800</v>
      </c>
      <c r="DK22" s="8">
        <f>'C завтраками| Bed and breakfast'!DD22*0.9</f>
        <v>64800</v>
      </c>
      <c r="DL22" s="8">
        <f>'C завтраками| Bed and breakfast'!DE22*0.9</f>
        <v>64350</v>
      </c>
      <c r="DM22" s="8">
        <f>'C завтраками| Bed and breakfast'!DF22*0.9</f>
        <v>64350</v>
      </c>
      <c r="DN22" s="8">
        <f>'C завтраками| Bed and breakfast'!DG22*0.9</f>
        <v>64350</v>
      </c>
      <c r="DO22" s="8">
        <f>'C завтраками| Bed and breakfast'!DH22*0.9</f>
        <v>64350</v>
      </c>
      <c r="DP22" s="8">
        <f>'C завтраками| Bed and breakfast'!DI22*0.9</f>
        <v>64350</v>
      </c>
      <c r="DQ22" s="8">
        <f>'C завтраками| Bed and breakfast'!DJ22*0.9</f>
        <v>64800</v>
      </c>
      <c r="DR22" s="8">
        <f>'C завтраками| Bed and breakfast'!DK22*0.9</f>
        <v>64800</v>
      </c>
    </row>
    <row r="23" spans="1:122" s="53" customFormat="1" x14ac:dyDescent="0.2">
      <c r="A23" s="89"/>
    </row>
    <row r="24" spans="1:122" s="50" customFormat="1" ht="96.75" thickBot="1" x14ac:dyDescent="0.25">
      <c r="A24" s="223" t="s">
        <v>296</v>
      </c>
    </row>
    <row r="25" spans="1:122" s="50" customFormat="1" ht="12.75" thickBot="1" x14ac:dyDescent="0.25">
      <c r="A25" s="104"/>
    </row>
    <row r="26" spans="1:122" x14ac:dyDescent="0.2">
      <c r="A26" s="63" t="s">
        <v>66</v>
      </c>
    </row>
    <row r="27" spans="1:122" ht="9" hidden="1" customHeight="1" x14ac:dyDescent="0.2">
      <c r="A27" s="43" t="s">
        <v>78</v>
      </c>
    </row>
    <row r="28" spans="1:122" ht="10.7" customHeight="1" x14ac:dyDescent="0.2">
      <c r="A28" s="43" t="s">
        <v>67</v>
      </c>
    </row>
    <row r="29" spans="1:122" x14ac:dyDescent="0.2">
      <c r="A29" s="43" t="s">
        <v>68</v>
      </c>
    </row>
    <row r="30" spans="1:122" ht="13.35" customHeight="1" x14ac:dyDescent="0.2">
      <c r="A30" s="43" t="s">
        <v>69</v>
      </c>
    </row>
    <row r="31" spans="1:122" ht="13.35" customHeight="1" x14ac:dyDescent="0.2">
      <c r="A31" s="159" t="s">
        <v>162</v>
      </c>
    </row>
    <row r="32" spans="1:122" ht="12.6" customHeight="1" thickBot="1" x14ac:dyDescent="0.25">
      <c r="A32" s="3" t="s">
        <v>291</v>
      </c>
    </row>
    <row r="33" spans="1:1" ht="24.75" thickBot="1" x14ac:dyDescent="0.25">
      <c r="A33" s="222" t="s">
        <v>292</v>
      </c>
    </row>
    <row r="34" spans="1:1" ht="12.75" thickBot="1" x14ac:dyDescent="0.25">
      <c r="A34" s="3" t="s">
        <v>71</v>
      </c>
    </row>
    <row r="35" spans="1:1" ht="12.75" thickBot="1" x14ac:dyDescent="0.25">
      <c r="A35" s="107" t="s">
        <v>293</v>
      </c>
    </row>
    <row r="36" spans="1:1" ht="24" x14ac:dyDescent="0.2">
      <c r="A36" s="70" t="s">
        <v>297</v>
      </c>
    </row>
    <row r="37" spans="1:1" ht="13.5" thickBot="1" x14ac:dyDescent="0.25">
      <c r="A37" t="s">
        <v>294</v>
      </c>
    </row>
    <row r="38" spans="1:1" ht="12.75" thickBot="1" x14ac:dyDescent="0.25">
      <c r="A38" s="107"/>
    </row>
    <row r="39" spans="1:1" x14ac:dyDescent="0.2">
      <c r="A39" s="48" t="s">
        <v>70</v>
      </c>
    </row>
    <row r="40" spans="1:1" ht="48" x14ac:dyDescent="0.2">
      <c r="A40" s="221" t="s">
        <v>301</v>
      </c>
    </row>
    <row r="42" spans="1:1" x14ac:dyDescent="0.2">
      <c r="A42" s="221"/>
    </row>
  </sheetData>
  <mergeCells count="1">
    <mergeCell ref="A1:A2"/>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A1:DR63"/>
  <sheetViews>
    <sheetView zoomScaleNormal="100" workbookViewId="0">
      <pane xSplit="1" topLeftCell="B1" activePane="topRight" state="frozen"/>
      <selection activeCell="A56" sqref="A56"/>
      <selection pane="topRight" activeCell="A56" sqref="A56"/>
    </sheetView>
  </sheetViews>
  <sheetFormatPr defaultColWidth="9" defaultRowHeight="12" x14ac:dyDescent="0.2"/>
  <cols>
    <col min="1" max="1" width="87.42578125" style="48" customWidth="1"/>
    <col min="2" max="17" width="0" style="48" hidden="1" customWidth="1"/>
    <col min="18" max="29" width="8.7109375" style="48" hidden="1" customWidth="1"/>
    <col min="30" max="16384" width="9" style="48"/>
  </cols>
  <sheetData>
    <row r="1" spans="1:122" s="51" customFormat="1" ht="12" customHeight="1" x14ac:dyDescent="0.2">
      <c r="A1" s="228" t="s">
        <v>82</v>
      </c>
    </row>
    <row r="2" spans="1:122" s="51" customFormat="1" ht="12" customHeight="1" x14ac:dyDescent="0.2">
      <c r="A2" s="228"/>
    </row>
    <row r="3" spans="1:122" s="51" customFormat="1" ht="11.1" customHeight="1" x14ac:dyDescent="0.2">
      <c r="A3" s="97"/>
    </row>
    <row r="4" spans="1:122" s="52" customFormat="1" ht="32.1" customHeight="1" x14ac:dyDescent="0.2">
      <c r="A4" s="98" t="s">
        <v>64</v>
      </c>
      <c r="B4" s="187" t="e">
        <f>'C завтраками| Bed and breakfast'!#REF!</f>
        <v>#REF!</v>
      </c>
      <c r="C4" s="187" t="e">
        <f>'C завтраками| Bed and breakfast'!#REF!</f>
        <v>#REF!</v>
      </c>
      <c r="D4" s="187" t="e">
        <f>'C завтраками| Bed and breakfast'!#REF!</f>
        <v>#REF!</v>
      </c>
      <c r="E4" s="187" t="e">
        <f>'C завтраками| Bed and breakfast'!#REF!</f>
        <v>#REF!</v>
      </c>
      <c r="F4" s="187" t="e">
        <f>'C завтраками| Bed and breakfast'!#REF!</f>
        <v>#REF!</v>
      </c>
      <c r="G4" s="187" t="e">
        <f>'C завтраками| Bed and breakfast'!#REF!</f>
        <v>#REF!</v>
      </c>
      <c r="H4" s="187" t="e">
        <f>'C завтраками| Bed and breakfast'!#REF!</f>
        <v>#REF!</v>
      </c>
      <c r="I4" s="187">
        <f>'C завтраками| Bed and breakfast'!B4</f>
        <v>46010</v>
      </c>
      <c r="J4" s="187">
        <f>'C завтраками| Bed and breakfast'!C4</f>
        <v>46011</v>
      </c>
      <c r="K4" s="187">
        <f>'C завтраками| Bed and breakfast'!D4</f>
        <v>46012</v>
      </c>
      <c r="L4" s="187">
        <f>'C завтраками| Bed and breakfast'!E4</f>
        <v>46013</v>
      </c>
      <c r="M4" s="187">
        <f>'C завтраками| Bed and breakfast'!F4</f>
        <v>46014</v>
      </c>
      <c r="N4" s="187">
        <f>'C завтраками| Bed and breakfast'!G4</f>
        <v>46015</v>
      </c>
      <c r="O4" s="187">
        <f>'C завтраками| Bed and breakfast'!H4</f>
        <v>46016</v>
      </c>
      <c r="P4" s="187">
        <f>'C завтраками| Bed and breakfast'!I4</f>
        <v>46017</v>
      </c>
      <c r="Q4" s="187">
        <f>'C завтраками| Bed and breakfast'!J4</f>
        <v>46018</v>
      </c>
      <c r="R4" s="187">
        <f>'C завтраками| Bed and breakfast'!K4</f>
        <v>46019</v>
      </c>
      <c r="S4" s="187">
        <f>'C завтраками| Bed and breakfast'!L4</f>
        <v>46020</v>
      </c>
      <c r="T4" s="187">
        <f>'C завтраками| Bed and breakfast'!M4</f>
        <v>46021</v>
      </c>
      <c r="U4" s="187">
        <f>'C завтраками| Bed and breakfast'!N4</f>
        <v>46022</v>
      </c>
      <c r="V4" s="187">
        <f>'C завтраками| Bed and breakfast'!O4</f>
        <v>46023</v>
      </c>
      <c r="W4" s="187">
        <f>'C завтраками| Bed and breakfast'!P4</f>
        <v>46024</v>
      </c>
      <c r="X4" s="187">
        <f>'C завтраками| Bed and breakfast'!Q4</f>
        <v>46025</v>
      </c>
      <c r="Y4" s="187">
        <f>'C завтраками| Bed and breakfast'!R4</f>
        <v>46026</v>
      </c>
      <c r="Z4" s="187">
        <f>'C завтраками| Bed and breakfast'!S4</f>
        <v>46027</v>
      </c>
      <c r="AA4" s="187">
        <f>'C завтраками| Bed and breakfast'!T4</f>
        <v>46028</v>
      </c>
      <c r="AB4" s="187">
        <f>'C завтраками| Bed and breakfast'!U4</f>
        <v>46029</v>
      </c>
      <c r="AC4" s="187">
        <f>'C завтраками| Bed and breakfast'!V4</f>
        <v>46030</v>
      </c>
      <c r="AD4" s="187">
        <f>'C завтраками| Bed and breakfast'!W4</f>
        <v>46031</v>
      </c>
      <c r="AE4" s="187">
        <f>'C завтраками| Bed and breakfast'!X4</f>
        <v>46032</v>
      </c>
      <c r="AF4" s="187">
        <f>'C завтраками| Bed and breakfast'!Y4</f>
        <v>46033</v>
      </c>
      <c r="AG4" s="187">
        <f>'C завтраками| Bed and breakfast'!Z4</f>
        <v>46034</v>
      </c>
      <c r="AH4" s="187">
        <f>'C завтраками| Bed and breakfast'!AA4</f>
        <v>46035</v>
      </c>
      <c r="AI4" s="187">
        <f>'C завтраками| Bed and breakfast'!AB4</f>
        <v>46036</v>
      </c>
      <c r="AJ4" s="187">
        <f>'C завтраками| Bed and breakfast'!AC4</f>
        <v>46037</v>
      </c>
      <c r="AK4" s="187">
        <f>'C завтраками| Bed and breakfast'!AD4</f>
        <v>46038</v>
      </c>
      <c r="AL4" s="187">
        <f>'C завтраками| Bed and breakfast'!AE4</f>
        <v>46039</v>
      </c>
      <c r="AM4" s="187">
        <f>'C завтраками| Bed and breakfast'!AF4</f>
        <v>46040</v>
      </c>
      <c r="AN4" s="187">
        <f>'C завтраками| Bed and breakfast'!AG4</f>
        <v>46041</v>
      </c>
      <c r="AO4" s="187">
        <f>'C завтраками| Bed and breakfast'!AH4</f>
        <v>46042</v>
      </c>
      <c r="AP4" s="187">
        <f>'C завтраками| Bed and breakfast'!AI4</f>
        <v>46043</v>
      </c>
      <c r="AQ4" s="187">
        <f>'C завтраками| Bed and breakfast'!AJ4</f>
        <v>46044</v>
      </c>
      <c r="AR4" s="187">
        <f>'C завтраками| Bed and breakfast'!AK4</f>
        <v>46045</v>
      </c>
      <c r="AS4" s="187">
        <f>'C завтраками| Bed and breakfast'!AL4</f>
        <v>46046</v>
      </c>
      <c r="AT4" s="187">
        <f>'C завтраками| Bed and breakfast'!AM4</f>
        <v>46047</v>
      </c>
      <c r="AU4" s="187">
        <f>'C завтраками| Bed and breakfast'!AN4</f>
        <v>46048</v>
      </c>
      <c r="AV4" s="187">
        <f>'C завтраками| Bed and breakfast'!AO4</f>
        <v>46049</v>
      </c>
      <c r="AW4" s="187">
        <f>'C завтраками| Bed and breakfast'!AP4</f>
        <v>46050</v>
      </c>
      <c r="AX4" s="187">
        <f>'C завтраками| Bed and breakfast'!AQ4</f>
        <v>46051</v>
      </c>
      <c r="AY4" s="187">
        <f>'C завтраками| Bed and breakfast'!AR4</f>
        <v>46052</v>
      </c>
      <c r="AZ4" s="187">
        <f>'C завтраками| Bed and breakfast'!AS4</f>
        <v>46053</v>
      </c>
      <c r="BA4" s="187">
        <f>'C завтраками| Bed and breakfast'!AT4</f>
        <v>46054</v>
      </c>
      <c r="BB4" s="187">
        <f>'C завтраками| Bed and breakfast'!AU4</f>
        <v>46055</v>
      </c>
      <c r="BC4" s="187">
        <f>'C завтраками| Bed and breakfast'!AV4</f>
        <v>46056</v>
      </c>
      <c r="BD4" s="187">
        <f>'C завтраками| Bed and breakfast'!AW4</f>
        <v>46057</v>
      </c>
      <c r="BE4" s="187">
        <f>'C завтраками| Bed and breakfast'!AX4</f>
        <v>46058</v>
      </c>
      <c r="BF4" s="187">
        <f>'C завтраками| Bed and breakfast'!AY4</f>
        <v>46059</v>
      </c>
      <c r="BG4" s="187">
        <f>'C завтраками| Bed and breakfast'!AZ4</f>
        <v>46060</v>
      </c>
      <c r="BH4" s="187">
        <f>'C завтраками| Bed and breakfast'!BA4</f>
        <v>46061</v>
      </c>
      <c r="BI4" s="187">
        <f>'C завтраками| Bed and breakfast'!BB4</f>
        <v>46062</v>
      </c>
      <c r="BJ4" s="187">
        <f>'C завтраками| Bed and breakfast'!BC4</f>
        <v>46063</v>
      </c>
      <c r="BK4" s="187">
        <f>'C завтраками| Bed and breakfast'!BD4</f>
        <v>46064</v>
      </c>
      <c r="BL4" s="187">
        <f>'C завтраками| Bed and breakfast'!BE4</f>
        <v>46065</v>
      </c>
      <c r="BM4" s="187">
        <f>'C завтраками| Bed and breakfast'!BF4</f>
        <v>46066</v>
      </c>
      <c r="BN4" s="187">
        <f>'C завтраками| Bed and breakfast'!BG4</f>
        <v>46067</v>
      </c>
      <c r="BO4" s="187">
        <f>'C завтраками| Bed and breakfast'!BH4</f>
        <v>46068</v>
      </c>
      <c r="BP4" s="187">
        <f>'C завтраками| Bed and breakfast'!BI4</f>
        <v>46069</v>
      </c>
      <c r="BQ4" s="187">
        <f>'C завтраками| Bed and breakfast'!BJ4</f>
        <v>46070</v>
      </c>
      <c r="BR4" s="187">
        <f>'C завтраками| Bed and breakfast'!BK4</f>
        <v>46071</v>
      </c>
      <c r="BS4" s="187">
        <f>'C завтраками| Bed and breakfast'!BL4</f>
        <v>46072</v>
      </c>
      <c r="BT4" s="187">
        <f>'C завтраками| Bed and breakfast'!BM4</f>
        <v>46073</v>
      </c>
      <c r="BU4" s="187">
        <f>'C завтраками| Bed and breakfast'!BN4</f>
        <v>46074</v>
      </c>
      <c r="BV4" s="187">
        <f>'C завтраками| Bed and breakfast'!BO4</f>
        <v>46075</v>
      </c>
      <c r="BW4" s="187">
        <f>'C завтраками| Bed and breakfast'!BP4</f>
        <v>46076</v>
      </c>
      <c r="BX4" s="187">
        <f>'C завтраками| Bed and breakfast'!BQ4</f>
        <v>46077</v>
      </c>
      <c r="BY4" s="187">
        <f>'C завтраками| Bed and breakfast'!BR4</f>
        <v>46078</v>
      </c>
      <c r="BZ4" s="187">
        <f>'C завтраками| Bed and breakfast'!BS4</f>
        <v>46079</v>
      </c>
      <c r="CA4" s="187">
        <f>'C завтраками| Bed and breakfast'!BT4</f>
        <v>46080</v>
      </c>
      <c r="CB4" s="187">
        <f>'C завтраками| Bed and breakfast'!BU4</f>
        <v>46081</v>
      </c>
      <c r="CC4" s="187">
        <f>'C завтраками| Bed and breakfast'!BV4</f>
        <v>46082</v>
      </c>
      <c r="CD4" s="187">
        <f>'C завтраками| Bed and breakfast'!BW4</f>
        <v>46083</v>
      </c>
      <c r="CE4" s="187">
        <f>'C завтраками| Bed and breakfast'!BX4</f>
        <v>46084</v>
      </c>
      <c r="CF4" s="187">
        <f>'C завтраками| Bed and breakfast'!BY4</f>
        <v>46085</v>
      </c>
      <c r="CG4" s="187">
        <f>'C завтраками| Bed and breakfast'!BZ4</f>
        <v>46086</v>
      </c>
      <c r="CH4" s="187">
        <f>'C завтраками| Bed and breakfast'!CA4</f>
        <v>46087</v>
      </c>
      <c r="CI4" s="187">
        <f>'C завтраками| Bed and breakfast'!CB4</f>
        <v>46088</v>
      </c>
      <c r="CJ4" s="187">
        <f>'C завтраками| Bed and breakfast'!CC4</f>
        <v>46089</v>
      </c>
      <c r="CK4" s="187">
        <f>'C завтраками| Bed and breakfast'!CD4</f>
        <v>46090</v>
      </c>
      <c r="CL4" s="187">
        <f>'C завтраками| Bed and breakfast'!CE4</f>
        <v>46091</v>
      </c>
      <c r="CM4" s="187">
        <f>'C завтраками| Bed and breakfast'!CF4</f>
        <v>46092</v>
      </c>
      <c r="CN4" s="187">
        <f>'C завтраками| Bed and breakfast'!CG4</f>
        <v>46093</v>
      </c>
      <c r="CO4" s="187">
        <f>'C завтраками| Bed and breakfast'!CH4</f>
        <v>46094</v>
      </c>
      <c r="CP4" s="187">
        <f>'C завтраками| Bed and breakfast'!CI4</f>
        <v>46095</v>
      </c>
      <c r="CQ4" s="187">
        <f>'C завтраками| Bed and breakfast'!CJ4</f>
        <v>46096</v>
      </c>
      <c r="CR4" s="187">
        <f>'C завтраками| Bed and breakfast'!CK4</f>
        <v>46097</v>
      </c>
      <c r="CS4" s="187">
        <f>'C завтраками| Bed and breakfast'!CL4</f>
        <v>46098</v>
      </c>
      <c r="CT4" s="187">
        <f>'C завтраками| Bed and breakfast'!CM4</f>
        <v>46099</v>
      </c>
      <c r="CU4" s="187">
        <f>'C завтраками| Bed and breakfast'!CN4</f>
        <v>46100</v>
      </c>
      <c r="CV4" s="187">
        <f>'C завтраками| Bed and breakfast'!CO4</f>
        <v>46101</v>
      </c>
      <c r="CW4" s="187">
        <f>'C завтраками| Bed and breakfast'!CP4</f>
        <v>46102</v>
      </c>
      <c r="CX4" s="187">
        <f>'C завтраками| Bed and breakfast'!CQ4</f>
        <v>46103</v>
      </c>
      <c r="CY4" s="187">
        <f>'C завтраками| Bed and breakfast'!CR4</f>
        <v>46104</v>
      </c>
      <c r="CZ4" s="187">
        <f>'C завтраками| Bed and breakfast'!CS4</f>
        <v>46105</v>
      </c>
      <c r="DA4" s="187">
        <f>'C завтраками| Bed and breakfast'!CT4</f>
        <v>46106</v>
      </c>
      <c r="DB4" s="187">
        <f>'C завтраками| Bed and breakfast'!CU4</f>
        <v>46107</v>
      </c>
      <c r="DC4" s="187">
        <f>'C завтраками| Bed and breakfast'!CV4</f>
        <v>46108</v>
      </c>
      <c r="DD4" s="187">
        <f>'C завтраками| Bed and breakfast'!CW4</f>
        <v>46109</v>
      </c>
      <c r="DE4" s="187">
        <f>'C завтраками| Bed and breakfast'!CX4</f>
        <v>46110</v>
      </c>
      <c r="DF4" s="187">
        <f>'C завтраками| Bed and breakfast'!CY4</f>
        <v>46111</v>
      </c>
      <c r="DG4" s="187">
        <f>'C завтраками| Bed and breakfast'!CZ4</f>
        <v>46112</v>
      </c>
      <c r="DH4" s="187">
        <f>'C завтраками| Bed and breakfast'!DA4</f>
        <v>46113</v>
      </c>
      <c r="DI4" s="187">
        <f>'C завтраками| Bed and breakfast'!DB4</f>
        <v>46114</v>
      </c>
      <c r="DJ4" s="187">
        <f>'C завтраками| Bed and breakfast'!DC4</f>
        <v>46115</v>
      </c>
      <c r="DK4" s="187">
        <f>'C завтраками| Bed and breakfast'!DD4</f>
        <v>46116</v>
      </c>
      <c r="DL4" s="187">
        <f>'C завтраками| Bed and breakfast'!DE4</f>
        <v>46117</v>
      </c>
      <c r="DM4" s="187">
        <f>'C завтраками| Bed and breakfast'!DF4</f>
        <v>46118</v>
      </c>
      <c r="DN4" s="187">
        <f>'C завтраками| Bed and breakfast'!DG4</f>
        <v>46119</v>
      </c>
      <c r="DO4" s="187">
        <f>'C завтраками| Bed and breakfast'!DH4</f>
        <v>46120</v>
      </c>
      <c r="DP4" s="187">
        <f>'C завтраками| Bed and breakfast'!DI4</f>
        <v>46121</v>
      </c>
      <c r="DQ4" s="187">
        <f>'C завтраками| Bed and breakfast'!DJ4</f>
        <v>46122</v>
      </c>
      <c r="DR4" s="187">
        <f>'C завтраками| Bed and breakfast'!DK4</f>
        <v>46123</v>
      </c>
    </row>
    <row r="5" spans="1:122" s="53" customFormat="1" ht="21.95" customHeight="1" x14ac:dyDescent="0.2">
      <c r="A5" s="98"/>
      <c r="B5" s="187" t="e">
        <f>'C завтраками| Bed and breakfast'!#REF!</f>
        <v>#REF!</v>
      </c>
      <c r="C5" s="187" t="e">
        <f>'C завтраками| Bed and breakfast'!#REF!</f>
        <v>#REF!</v>
      </c>
      <c r="D5" s="187" t="e">
        <f>'C завтраками| Bed and breakfast'!#REF!</f>
        <v>#REF!</v>
      </c>
      <c r="E5" s="187" t="e">
        <f>'C завтраками| Bed and breakfast'!#REF!</f>
        <v>#REF!</v>
      </c>
      <c r="F5" s="187" t="e">
        <f>'C завтраками| Bed and breakfast'!#REF!</f>
        <v>#REF!</v>
      </c>
      <c r="G5" s="187" t="e">
        <f>'C завтраками| Bed and breakfast'!#REF!</f>
        <v>#REF!</v>
      </c>
      <c r="H5" s="187" t="e">
        <f>'C завтраками| Bed and breakfast'!#REF!</f>
        <v>#REF!</v>
      </c>
      <c r="I5" s="187">
        <f>'C завтраками| Bed and breakfast'!B5</f>
        <v>46010</v>
      </c>
      <c r="J5" s="187">
        <f>'C завтраками| Bed and breakfast'!C5</f>
        <v>46011</v>
      </c>
      <c r="K5" s="187">
        <f>'C завтраками| Bed and breakfast'!D5</f>
        <v>46012</v>
      </c>
      <c r="L5" s="187">
        <f>'C завтраками| Bed and breakfast'!E5</f>
        <v>46013</v>
      </c>
      <c r="M5" s="187">
        <f>'C завтраками| Bed and breakfast'!F5</f>
        <v>46014</v>
      </c>
      <c r="N5" s="187">
        <f>'C завтраками| Bed and breakfast'!G5</f>
        <v>46015</v>
      </c>
      <c r="O5" s="187">
        <f>'C завтраками| Bed and breakfast'!H5</f>
        <v>46016</v>
      </c>
      <c r="P5" s="187">
        <f>'C завтраками| Bed and breakfast'!I5</f>
        <v>46017</v>
      </c>
      <c r="Q5" s="187">
        <f>'C завтраками| Bed and breakfast'!J5</f>
        <v>46018</v>
      </c>
      <c r="R5" s="187">
        <f>'C завтраками| Bed and breakfast'!K5</f>
        <v>46019</v>
      </c>
      <c r="S5" s="187">
        <f>'C завтраками| Bed and breakfast'!L5</f>
        <v>46020</v>
      </c>
      <c r="T5" s="187">
        <f>'C завтраками| Bed and breakfast'!M5</f>
        <v>46021</v>
      </c>
      <c r="U5" s="187">
        <f>'C завтраками| Bed and breakfast'!N5</f>
        <v>46022</v>
      </c>
      <c r="V5" s="187">
        <f>'C завтраками| Bed and breakfast'!O5</f>
        <v>46023</v>
      </c>
      <c r="W5" s="187">
        <f>'C завтраками| Bed and breakfast'!P5</f>
        <v>46024</v>
      </c>
      <c r="X5" s="187">
        <f>'C завтраками| Bed and breakfast'!Q5</f>
        <v>46025</v>
      </c>
      <c r="Y5" s="187">
        <f>'C завтраками| Bed and breakfast'!R5</f>
        <v>46026</v>
      </c>
      <c r="Z5" s="187">
        <f>'C завтраками| Bed and breakfast'!S5</f>
        <v>46027</v>
      </c>
      <c r="AA5" s="187">
        <f>'C завтраками| Bed and breakfast'!T5</f>
        <v>46028</v>
      </c>
      <c r="AB5" s="187">
        <f>'C завтраками| Bed and breakfast'!U5</f>
        <v>46029</v>
      </c>
      <c r="AC5" s="187">
        <f>'C завтраками| Bed and breakfast'!V5</f>
        <v>46030</v>
      </c>
      <c r="AD5" s="187">
        <f>'C завтраками| Bed and breakfast'!W5</f>
        <v>46031</v>
      </c>
      <c r="AE5" s="187">
        <f>'C завтраками| Bed and breakfast'!X5</f>
        <v>46032</v>
      </c>
      <c r="AF5" s="187">
        <f>'C завтраками| Bed and breakfast'!Y5</f>
        <v>46033</v>
      </c>
      <c r="AG5" s="187">
        <f>'C завтраками| Bed and breakfast'!Z5</f>
        <v>46034</v>
      </c>
      <c r="AH5" s="187">
        <f>'C завтраками| Bed and breakfast'!AA5</f>
        <v>46035</v>
      </c>
      <c r="AI5" s="187">
        <f>'C завтраками| Bed and breakfast'!AB5</f>
        <v>46036</v>
      </c>
      <c r="AJ5" s="187">
        <f>'C завтраками| Bed and breakfast'!AC5</f>
        <v>46037</v>
      </c>
      <c r="AK5" s="187">
        <f>'C завтраками| Bed and breakfast'!AD5</f>
        <v>46038</v>
      </c>
      <c r="AL5" s="187">
        <f>'C завтраками| Bed and breakfast'!AE5</f>
        <v>46039</v>
      </c>
      <c r="AM5" s="187">
        <f>'C завтраками| Bed and breakfast'!AF5</f>
        <v>46040</v>
      </c>
      <c r="AN5" s="187">
        <f>'C завтраками| Bed and breakfast'!AG5</f>
        <v>46041</v>
      </c>
      <c r="AO5" s="187">
        <f>'C завтраками| Bed and breakfast'!AH5</f>
        <v>46042</v>
      </c>
      <c r="AP5" s="187">
        <f>'C завтраками| Bed and breakfast'!AI5</f>
        <v>46043</v>
      </c>
      <c r="AQ5" s="187">
        <f>'C завтраками| Bed and breakfast'!AJ5</f>
        <v>46044</v>
      </c>
      <c r="AR5" s="187">
        <f>'C завтраками| Bed and breakfast'!AK5</f>
        <v>46045</v>
      </c>
      <c r="AS5" s="187">
        <f>'C завтраками| Bed and breakfast'!AL5</f>
        <v>46046</v>
      </c>
      <c r="AT5" s="187">
        <f>'C завтраками| Bed and breakfast'!AM5</f>
        <v>46047</v>
      </c>
      <c r="AU5" s="187">
        <f>'C завтраками| Bed and breakfast'!AN5</f>
        <v>46048</v>
      </c>
      <c r="AV5" s="187">
        <f>'C завтраками| Bed and breakfast'!AO5</f>
        <v>46049</v>
      </c>
      <c r="AW5" s="187">
        <f>'C завтраками| Bed and breakfast'!AP5</f>
        <v>46050</v>
      </c>
      <c r="AX5" s="187">
        <f>'C завтраками| Bed and breakfast'!AQ5</f>
        <v>46051</v>
      </c>
      <c r="AY5" s="187">
        <f>'C завтраками| Bed and breakfast'!AR5</f>
        <v>46052</v>
      </c>
      <c r="AZ5" s="187">
        <f>'C завтраками| Bed and breakfast'!AS5</f>
        <v>46053</v>
      </c>
      <c r="BA5" s="187">
        <f>'C завтраками| Bed and breakfast'!AT5</f>
        <v>46054</v>
      </c>
      <c r="BB5" s="187">
        <f>'C завтраками| Bed and breakfast'!AU5</f>
        <v>46055</v>
      </c>
      <c r="BC5" s="187">
        <f>'C завтраками| Bed and breakfast'!AV5</f>
        <v>46056</v>
      </c>
      <c r="BD5" s="187">
        <f>'C завтраками| Bed and breakfast'!AW5</f>
        <v>46057</v>
      </c>
      <c r="BE5" s="187">
        <f>'C завтраками| Bed and breakfast'!AX5</f>
        <v>46058</v>
      </c>
      <c r="BF5" s="187">
        <f>'C завтраками| Bed and breakfast'!AY5</f>
        <v>46059</v>
      </c>
      <c r="BG5" s="187">
        <f>'C завтраками| Bed and breakfast'!AZ5</f>
        <v>46060</v>
      </c>
      <c r="BH5" s="187">
        <f>'C завтраками| Bed and breakfast'!BA5</f>
        <v>46061</v>
      </c>
      <c r="BI5" s="187">
        <f>'C завтраками| Bed and breakfast'!BB5</f>
        <v>46062</v>
      </c>
      <c r="BJ5" s="187">
        <f>'C завтраками| Bed and breakfast'!BC5</f>
        <v>46063</v>
      </c>
      <c r="BK5" s="187">
        <f>'C завтраками| Bed and breakfast'!BD5</f>
        <v>46064</v>
      </c>
      <c r="BL5" s="187">
        <f>'C завтраками| Bed and breakfast'!BE5</f>
        <v>46065</v>
      </c>
      <c r="BM5" s="187">
        <f>'C завтраками| Bed and breakfast'!BF5</f>
        <v>46066</v>
      </c>
      <c r="BN5" s="187">
        <f>'C завтраками| Bed and breakfast'!BG5</f>
        <v>46067</v>
      </c>
      <c r="BO5" s="187">
        <f>'C завтраками| Bed and breakfast'!BH5</f>
        <v>46068</v>
      </c>
      <c r="BP5" s="187">
        <f>'C завтраками| Bed and breakfast'!BI5</f>
        <v>46069</v>
      </c>
      <c r="BQ5" s="187">
        <f>'C завтраками| Bed and breakfast'!BJ5</f>
        <v>46070</v>
      </c>
      <c r="BR5" s="187">
        <f>'C завтраками| Bed and breakfast'!BK5</f>
        <v>46071</v>
      </c>
      <c r="BS5" s="187">
        <f>'C завтраками| Bed and breakfast'!BL5</f>
        <v>46072</v>
      </c>
      <c r="BT5" s="187">
        <f>'C завтраками| Bed and breakfast'!BM5</f>
        <v>46073</v>
      </c>
      <c r="BU5" s="187">
        <f>'C завтраками| Bed and breakfast'!BN5</f>
        <v>46074</v>
      </c>
      <c r="BV5" s="187">
        <f>'C завтраками| Bed and breakfast'!BO5</f>
        <v>46075</v>
      </c>
      <c r="BW5" s="187">
        <f>'C завтраками| Bed and breakfast'!BP5</f>
        <v>46076</v>
      </c>
      <c r="BX5" s="187">
        <f>'C завтраками| Bed and breakfast'!BQ5</f>
        <v>46077</v>
      </c>
      <c r="BY5" s="187">
        <f>'C завтраками| Bed and breakfast'!BR5</f>
        <v>46078</v>
      </c>
      <c r="BZ5" s="187">
        <f>'C завтраками| Bed and breakfast'!BS5</f>
        <v>46079</v>
      </c>
      <c r="CA5" s="187">
        <f>'C завтраками| Bed and breakfast'!BT5</f>
        <v>46080</v>
      </c>
      <c r="CB5" s="187">
        <f>'C завтраками| Bed and breakfast'!BU5</f>
        <v>46081</v>
      </c>
      <c r="CC5" s="187">
        <f>'C завтраками| Bed and breakfast'!BV5</f>
        <v>46082</v>
      </c>
      <c r="CD5" s="187">
        <f>'C завтраками| Bed and breakfast'!BW5</f>
        <v>46083</v>
      </c>
      <c r="CE5" s="187">
        <f>'C завтраками| Bed and breakfast'!BX5</f>
        <v>46084</v>
      </c>
      <c r="CF5" s="187">
        <f>'C завтраками| Bed and breakfast'!BY5</f>
        <v>46085</v>
      </c>
      <c r="CG5" s="187">
        <f>'C завтраками| Bed and breakfast'!BZ5</f>
        <v>46086</v>
      </c>
      <c r="CH5" s="187">
        <f>'C завтраками| Bed and breakfast'!CA5</f>
        <v>46087</v>
      </c>
      <c r="CI5" s="187">
        <f>'C завтраками| Bed and breakfast'!CB5</f>
        <v>46088</v>
      </c>
      <c r="CJ5" s="187">
        <f>'C завтраками| Bed and breakfast'!CC5</f>
        <v>46089</v>
      </c>
      <c r="CK5" s="187">
        <f>'C завтраками| Bed and breakfast'!CD5</f>
        <v>46090</v>
      </c>
      <c r="CL5" s="187">
        <f>'C завтраками| Bed and breakfast'!CE5</f>
        <v>46091</v>
      </c>
      <c r="CM5" s="187">
        <f>'C завтраками| Bed and breakfast'!CF5</f>
        <v>46092</v>
      </c>
      <c r="CN5" s="187">
        <f>'C завтраками| Bed and breakfast'!CG5</f>
        <v>46093</v>
      </c>
      <c r="CO5" s="187">
        <f>'C завтраками| Bed and breakfast'!CH5</f>
        <v>46094</v>
      </c>
      <c r="CP5" s="187">
        <f>'C завтраками| Bed and breakfast'!CI5</f>
        <v>46095</v>
      </c>
      <c r="CQ5" s="187">
        <f>'C завтраками| Bed and breakfast'!CJ5</f>
        <v>46096</v>
      </c>
      <c r="CR5" s="187">
        <f>'C завтраками| Bed and breakfast'!CK5</f>
        <v>46097</v>
      </c>
      <c r="CS5" s="187">
        <f>'C завтраками| Bed and breakfast'!CL5</f>
        <v>46098</v>
      </c>
      <c r="CT5" s="187">
        <f>'C завтраками| Bed and breakfast'!CM5</f>
        <v>46099</v>
      </c>
      <c r="CU5" s="187">
        <f>'C завтраками| Bed and breakfast'!CN5</f>
        <v>46100</v>
      </c>
      <c r="CV5" s="187">
        <f>'C завтраками| Bed and breakfast'!CO5</f>
        <v>46101</v>
      </c>
      <c r="CW5" s="187">
        <f>'C завтраками| Bed and breakfast'!CP5</f>
        <v>46102</v>
      </c>
      <c r="CX5" s="187">
        <f>'C завтраками| Bed and breakfast'!CQ5</f>
        <v>46103</v>
      </c>
      <c r="CY5" s="187">
        <f>'C завтраками| Bed and breakfast'!CR5</f>
        <v>46104</v>
      </c>
      <c r="CZ5" s="187">
        <f>'C завтраками| Bed and breakfast'!CS5</f>
        <v>46105</v>
      </c>
      <c r="DA5" s="187">
        <f>'C завтраками| Bed and breakfast'!CT5</f>
        <v>46106</v>
      </c>
      <c r="DB5" s="187">
        <f>'C завтраками| Bed and breakfast'!CU5</f>
        <v>46107</v>
      </c>
      <c r="DC5" s="187">
        <f>'C завтраками| Bed and breakfast'!CV5</f>
        <v>46108</v>
      </c>
      <c r="DD5" s="187">
        <f>'C завтраками| Bed and breakfast'!CW5</f>
        <v>46109</v>
      </c>
      <c r="DE5" s="187">
        <f>'C завтраками| Bed and breakfast'!CX5</f>
        <v>46110</v>
      </c>
      <c r="DF5" s="187">
        <f>'C завтраками| Bed and breakfast'!CY5</f>
        <v>46111</v>
      </c>
      <c r="DG5" s="187">
        <f>'C завтраками| Bed and breakfast'!CZ5</f>
        <v>46112</v>
      </c>
      <c r="DH5" s="187">
        <f>'C завтраками| Bed and breakfast'!DA5</f>
        <v>46113</v>
      </c>
      <c r="DI5" s="187">
        <f>'C завтраками| Bed and breakfast'!DB5</f>
        <v>46114</v>
      </c>
      <c r="DJ5" s="187">
        <f>'C завтраками| Bed and breakfast'!DC5</f>
        <v>46115</v>
      </c>
      <c r="DK5" s="187">
        <f>'C завтраками| Bed and breakfast'!DD5</f>
        <v>46116</v>
      </c>
      <c r="DL5" s="187">
        <f>'C завтраками| Bed and breakfast'!DE5</f>
        <v>46117</v>
      </c>
      <c r="DM5" s="187">
        <f>'C завтраками| Bed and breakfast'!DF5</f>
        <v>46118</v>
      </c>
      <c r="DN5" s="187">
        <f>'C завтраками| Bed and breakfast'!DG5</f>
        <v>46119</v>
      </c>
      <c r="DO5" s="187">
        <f>'C завтраками| Bed and breakfast'!DH5</f>
        <v>46120</v>
      </c>
      <c r="DP5" s="187">
        <f>'C завтраками| Bed and breakfast'!DI5</f>
        <v>46121</v>
      </c>
      <c r="DQ5" s="187">
        <f>'C завтраками| Bed and breakfast'!DJ5</f>
        <v>46122</v>
      </c>
      <c r="DR5" s="187">
        <f>'C завтраками| Bed and breakfast'!DK5</f>
        <v>46123</v>
      </c>
    </row>
    <row r="6" spans="1:122" s="53" customFormat="1" x14ac:dyDescent="0.2">
      <c r="A6" s="42" t="s">
        <v>83</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row>
    <row r="7" spans="1:122" s="53" customFormat="1" x14ac:dyDescent="0.2">
      <c r="A7" s="88">
        <v>1</v>
      </c>
      <c r="B7" s="8" t="e">
        <f>'C завтраками| Bed and breakfast'!#REF!*0.9</f>
        <v>#REF!</v>
      </c>
      <c r="C7" s="8" t="e">
        <f>'C завтраками| Bed and breakfast'!#REF!*0.9</f>
        <v>#REF!</v>
      </c>
      <c r="D7" s="8" t="e">
        <f>'C завтраками| Bed and breakfast'!#REF!*0.9</f>
        <v>#REF!</v>
      </c>
      <c r="E7" s="8" t="e">
        <f>'C завтраками| Bed and breakfast'!#REF!*0.9</f>
        <v>#REF!</v>
      </c>
      <c r="F7" s="8" t="e">
        <f>'C завтраками| Bed and breakfast'!#REF!*0.9</f>
        <v>#REF!</v>
      </c>
      <c r="G7" s="8" t="e">
        <f>'C завтраками| Bed and breakfast'!#REF!*0.9</f>
        <v>#REF!</v>
      </c>
      <c r="H7" s="8" t="e">
        <f>'C завтраками| Bed and breakfast'!#REF!*0.9</f>
        <v>#REF!</v>
      </c>
      <c r="I7" s="8">
        <f>'C завтраками| Bed and breakfast'!B7*0.9</f>
        <v>14220</v>
      </c>
      <c r="J7" s="8">
        <f>'C завтраками| Bed and breakfast'!C7*0.9</f>
        <v>14220</v>
      </c>
      <c r="K7" s="8">
        <f>'C завтраками| Bed and breakfast'!D7*0.9</f>
        <v>15660</v>
      </c>
      <c r="L7" s="8">
        <f>'C завтраками| Bed and breakfast'!E7*0.9</f>
        <v>17100</v>
      </c>
      <c r="M7" s="8">
        <f>'C завтраками| Bed and breakfast'!F7*0.9</f>
        <v>19170</v>
      </c>
      <c r="N7" s="8">
        <f>'C завтраками| Bed and breakfast'!G7*0.9</f>
        <v>21240</v>
      </c>
      <c r="O7" s="8">
        <f>'C завтраками| Bed and breakfast'!H7*0.9</f>
        <v>21240</v>
      </c>
      <c r="P7" s="8">
        <f>'C завтраками| Bed and breakfast'!I7*0.9</f>
        <v>19170</v>
      </c>
      <c r="Q7" s="8">
        <f>'C завтраками| Bed and breakfast'!J7*0.9</f>
        <v>21240</v>
      </c>
      <c r="R7" s="8">
        <f>'C завтраками| Bed and breakfast'!K7*0.9</f>
        <v>15660</v>
      </c>
      <c r="S7" s="8">
        <f>'C завтраками| Bed and breakfast'!L7*0.9</f>
        <v>14220</v>
      </c>
      <c r="T7" s="8">
        <f>'C завтраками| Bed and breakfast'!M7*0.9</f>
        <v>33525</v>
      </c>
      <c r="U7" s="8">
        <f>'C завтраками| Bed and breakfast'!N7*0.9</f>
        <v>46575</v>
      </c>
      <c r="V7" s="8">
        <f>'C завтраками| Bed and breakfast'!O7*0.9</f>
        <v>46575</v>
      </c>
      <c r="W7" s="8">
        <f>'C завтраками| Bed and breakfast'!P7*0.9</f>
        <v>46575</v>
      </c>
      <c r="X7" s="8">
        <f>'C завтраками| Bed and breakfast'!Q7*0.9</f>
        <v>40275</v>
      </c>
      <c r="Y7" s="8">
        <f>'C завтраками| Bed and breakfast'!R7*0.9</f>
        <v>40275</v>
      </c>
      <c r="Z7" s="8">
        <f>'C завтраками| Bed and breakfast'!S7*0.9</f>
        <v>40275</v>
      </c>
      <c r="AA7" s="8">
        <f>'C завтраками| Bed and breakfast'!T7*0.9</f>
        <v>40275</v>
      </c>
      <c r="AB7" s="8">
        <f>'C завтраками| Bed and breakfast'!U7*0.9</f>
        <v>40275</v>
      </c>
      <c r="AC7" s="8">
        <f>'C завтраками| Bed and breakfast'!V7*0.9</f>
        <v>40275</v>
      </c>
      <c r="AD7" s="8">
        <f>'C завтраками| Bed and breakfast'!W7*0.9</f>
        <v>32805</v>
      </c>
      <c r="AE7" s="8">
        <f>'C завтраками| Bed and breakfast'!X7*0.9</f>
        <v>17955</v>
      </c>
      <c r="AF7" s="8">
        <f>'C завтраками| Bed and breakfast'!Y7*0.9</f>
        <v>17955</v>
      </c>
      <c r="AG7" s="8">
        <f>'C завтраками| Bed and breakfast'!Z7*0.9</f>
        <v>17955</v>
      </c>
      <c r="AH7" s="8">
        <f>'C завтраками| Bed and breakfast'!AA7*0.9</f>
        <v>17955</v>
      </c>
      <c r="AI7" s="8">
        <f>'C завтраками| Bed and breakfast'!AB7*0.9</f>
        <v>17955</v>
      </c>
      <c r="AJ7" s="8">
        <f>'C завтраками| Bed and breakfast'!AC7*0.9</f>
        <v>19755</v>
      </c>
      <c r="AK7" s="8">
        <f>'C завтраками| Bed and breakfast'!AD7*0.9</f>
        <v>19755</v>
      </c>
      <c r="AL7" s="8">
        <f>'C завтраками| Bed and breakfast'!AE7*0.9</f>
        <v>19755</v>
      </c>
      <c r="AM7" s="8">
        <f>'C завтраками| Bed and breakfast'!AF7*0.9</f>
        <v>19755</v>
      </c>
      <c r="AN7" s="8">
        <f>'C завтраками| Bed and breakfast'!AG7*0.9</f>
        <v>19755</v>
      </c>
      <c r="AO7" s="8">
        <f>'C завтраками| Bed and breakfast'!AH7*0.9</f>
        <v>17955</v>
      </c>
      <c r="AP7" s="8">
        <f>'C завтраками| Bed and breakfast'!AI7*0.9</f>
        <v>17955</v>
      </c>
      <c r="AQ7" s="8">
        <f>'C завтраками| Bed and breakfast'!AJ7*0.9</f>
        <v>17955</v>
      </c>
      <c r="AR7" s="8">
        <f>'C завтраками| Bed and breakfast'!AK7*0.9</f>
        <v>17955</v>
      </c>
      <c r="AS7" s="8">
        <f>'C завтраками| Bed and breakfast'!AL7*0.9</f>
        <v>17955</v>
      </c>
      <c r="AT7" s="8">
        <f>'C завтраками| Bed and breakfast'!AM7*0.9</f>
        <v>21555</v>
      </c>
      <c r="AU7" s="8">
        <f>'C завтраками| Bed and breakfast'!AN7*0.9</f>
        <v>21555</v>
      </c>
      <c r="AV7" s="8">
        <f>'C завтраками| Bed and breakfast'!AO7*0.9</f>
        <v>21555</v>
      </c>
      <c r="AW7" s="8">
        <f>'C завтраками| Bed and breakfast'!AP7*0.9</f>
        <v>21555</v>
      </c>
      <c r="AX7" s="8">
        <f>'C завтраками| Bed and breakfast'!AQ7*0.9</f>
        <v>21555</v>
      </c>
      <c r="AY7" s="8">
        <f>'C завтраками| Bed and breakfast'!AR7*0.9</f>
        <v>23355</v>
      </c>
      <c r="AZ7" s="8">
        <f>'C завтраками| Bed and breakfast'!AS7*0.9</f>
        <v>25605</v>
      </c>
      <c r="BA7" s="8">
        <f>'C завтраками| Bed and breakfast'!AT7*0.9</f>
        <v>26055</v>
      </c>
      <c r="BB7" s="8">
        <f>'C завтраками| Bed and breakfast'!AU7*0.9</f>
        <v>26055</v>
      </c>
      <c r="BC7" s="8">
        <f>'C завтраками| Bed and breakfast'!AV7*0.9</f>
        <v>26055</v>
      </c>
      <c r="BD7" s="8">
        <f>'C завтраками| Bed and breakfast'!AW7*0.9</f>
        <v>26055</v>
      </c>
      <c r="BE7" s="8">
        <f>'C завтраками| Bed and breakfast'!AX7*0.9</f>
        <v>26055</v>
      </c>
      <c r="BF7" s="8">
        <f>'C завтраками| Bed and breakfast'!AY7*0.9</f>
        <v>26055</v>
      </c>
      <c r="BG7" s="8">
        <f>'C завтраками| Bed and breakfast'!AZ7*0.9</f>
        <v>26055</v>
      </c>
      <c r="BH7" s="8">
        <f>'C завтраками| Bed and breakfast'!BA7*0.9</f>
        <v>26055</v>
      </c>
      <c r="BI7" s="8">
        <f>'C завтраками| Bed and breakfast'!BB7*0.9</f>
        <v>26055</v>
      </c>
      <c r="BJ7" s="8">
        <f>'C завтраками| Bed and breakfast'!BC7*0.9</f>
        <v>26055</v>
      </c>
      <c r="BK7" s="8">
        <f>'C завтраками| Bed and breakfast'!BD7*0.9</f>
        <v>24255</v>
      </c>
      <c r="BL7" s="8">
        <f>'C завтраками| Bed and breakfast'!BE7*0.9</f>
        <v>24255</v>
      </c>
      <c r="BM7" s="8">
        <f>'C завтраками| Bed and breakfast'!BF7*0.9</f>
        <v>26055</v>
      </c>
      <c r="BN7" s="8">
        <f>'C завтраками| Bed and breakfast'!BG7*0.9</f>
        <v>26055</v>
      </c>
      <c r="BO7" s="8">
        <f>'C завтраками| Bed and breakfast'!BH7*0.9</f>
        <v>27855</v>
      </c>
      <c r="BP7" s="8">
        <f>'C завтраками| Bed and breakfast'!BI7*0.9</f>
        <v>30105</v>
      </c>
      <c r="BQ7" s="8">
        <f>'C завтраками| Bed and breakfast'!BJ7*0.9</f>
        <v>30105</v>
      </c>
      <c r="BR7" s="8">
        <f>'C завтраками| Bed and breakfast'!BK7*0.9</f>
        <v>30105</v>
      </c>
      <c r="BS7" s="8">
        <f>'C завтраками| Bed and breakfast'!BL7*0.9</f>
        <v>30105</v>
      </c>
      <c r="BT7" s="8">
        <f>'C завтраками| Bed and breakfast'!BM7*0.9</f>
        <v>32355</v>
      </c>
      <c r="BU7" s="8">
        <f>'C завтраками| Bed and breakfast'!BN7*0.9</f>
        <v>35055</v>
      </c>
      <c r="BV7" s="8">
        <f>'C завтраками| Bed and breakfast'!BO7*0.9</f>
        <v>35055</v>
      </c>
      <c r="BW7" s="8">
        <f>'C завтраками| Bed and breakfast'!BP7*0.9</f>
        <v>32355</v>
      </c>
      <c r="BX7" s="8">
        <f>'C завтраками| Bed and breakfast'!BQ7*0.9</f>
        <v>27855</v>
      </c>
      <c r="BY7" s="8">
        <f>'C завтраками| Bed and breakfast'!BR7*0.9</f>
        <v>27855</v>
      </c>
      <c r="BZ7" s="8">
        <f>'C завтраками| Bed and breakfast'!BS7*0.9</f>
        <v>30105</v>
      </c>
      <c r="CA7" s="8">
        <f>'C завтраками| Bed and breakfast'!BT7*0.9</f>
        <v>30105</v>
      </c>
      <c r="CB7" s="8">
        <f>'C завтраками| Bed and breakfast'!BU7*0.9</f>
        <v>22455</v>
      </c>
      <c r="CC7" s="8">
        <f>'C завтраками| Bed and breakfast'!BV7*0.9</f>
        <v>22860</v>
      </c>
      <c r="CD7" s="8">
        <f>'C завтраками| Bed and breakfast'!BW7*0.9</f>
        <v>22860</v>
      </c>
      <c r="CE7" s="8">
        <f>'C завтраками| Bed and breakfast'!BX7*0.9</f>
        <v>22860</v>
      </c>
      <c r="CF7" s="8">
        <f>'C завтраками| Bed and breakfast'!BY7*0.9</f>
        <v>21510</v>
      </c>
      <c r="CG7" s="8">
        <f>'C завтраками| Bed and breakfast'!BZ7*0.9</f>
        <v>21510</v>
      </c>
      <c r="CH7" s="8">
        <f>'C завтраками| Bed and breakfast'!CA7*0.9</f>
        <v>22860</v>
      </c>
      <c r="CI7" s="8">
        <f>'C завтраками| Bed and breakfast'!CB7*0.9</f>
        <v>22860</v>
      </c>
      <c r="CJ7" s="8">
        <f>'C завтраками| Bed and breakfast'!CC7*0.9</f>
        <v>22860</v>
      </c>
      <c r="CK7" s="8">
        <f>'C завтраками| Bed and breakfast'!CD7*0.9</f>
        <v>21510</v>
      </c>
      <c r="CL7" s="8">
        <f>'C завтраками| Bed and breakfast'!CE7*0.9</f>
        <v>21510</v>
      </c>
      <c r="CM7" s="8">
        <f>'C завтраками| Bed and breakfast'!CF7*0.9</f>
        <v>21510</v>
      </c>
      <c r="CN7" s="8">
        <f>'C завтраками| Bed and breakfast'!CG7*0.9</f>
        <v>21510</v>
      </c>
      <c r="CO7" s="8">
        <f>'C завтраками| Bed and breakfast'!CH7*0.9</f>
        <v>21510</v>
      </c>
      <c r="CP7" s="8">
        <f>'C завтраками| Bed and breakfast'!CI7*0.9</f>
        <v>21510</v>
      </c>
      <c r="CQ7" s="8">
        <f>'C завтраками| Bed and breakfast'!CJ7*0.9</f>
        <v>21510</v>
      </c>
      <c r="CR7" s="8">
        <f>'C завтраками| Bed and breakfast'!CK7*0.9</f>
        <v>21510</v>
      </c>
      <c r="CS7" s="8">
        <f>'C завтраками| Bed and breakfast'!CL7*0.9</f>
        <v>21510</v>
      </c>
      <c r="CT7" s="8">
        <f>'C завтраками| Bed and breakfast'!CM7*0.9</f>
        <v>21510</v>
      </c>
      <c r="CU7" s="8">
        <f>'C завтраками| Bed and breakfast'!CN7*0.9</f>
        <v>21510</v>
      </c>
      <c r="CV7" s="8">
        <f>'C завтраками| Bed and breakfast'!CO7*0.9</f>
        <v>21510</v>
      </c>
      <c r="CW7" s="8">
        <f>'C завтраками| Bed and breakfast'!CP7*0.9</f>
        <v>21510</v>
      </c>
      <c r="CX7" s="8">
        <f>'C завтраками| Bed and breakfast'!CQ7*0.9</f>
        <v>21510</v>
      </c>
      <c r="CY7" s="8">
        <f>'C завтраками| Bed and breakfast'!CR7*0.9</f>
        <v>21510</v>
      </c>
      <c r="CZ7" s="8">
        <f>'C завтраками| Bed and breakfast'!CS7*0.9</f>
        <v>21510</v>
      </c>
      <c r="DA7" s="8">
        <f>'C завтраками| Bed and breakfast'!CT7*0.9</f>
        <v>21510</v>
      </c>
      <c r="DB7" s="8">
        <f>'C завтраками| Bed and breakfast'!CU7*0.9</f>
        <v>21510</v>
      </c>
      <c r="DC7" s="8">
        <f>'C завтраками| Bed and breakfast'!CV7*0.9</f>
        <v>21510</v>
      </c>
      <c r="DD7" s="8">
        <f>'C завтраками| Bed and breakfast'!CW7*0.9</f>
        <v>21510</v>
      </c>
      <c r="DE7" s="8">
        <f>'C завтраками| Bed and breakfast'!CX7*0.9</f>
        <v>21510</v>
      </c>
      <c r="DF7" s="8">
        <f>'C завтраками| Bed and breakfast'!CY7*0.9</f>
        <v>21510</v>
      </c>
      <c r="DG7" s="8">
        <f>'C завтраками| Bed and breakfast'!CZ7*0.9</f>
        <v>21510</v>
      </c>
      <c r="DH7" s="8">
        <f>'C завтраками| Bed and breakfast'!DA7*0.9</f>
        <v>13185</v>
      </c>
      <c r="DI7" s="8">
        <f>'C завтраками| Bed and breakfast'!DB7*0.9</f>
        <v>13185</v>
      </c>
      <c r="DJ7" s="8">
        <f>'C завтраками| Bed and breakfast'!DC7*0.9</f>
        <v>13635</v>
      </c>
      <c r="DK7" s="8">
        <f>'C завтраками| Bed and breakfast'!DD7*0.9</f>
        <v>13635</v>
      </c>
      <c r="DL7" s="8">
        <f>'C завтраками| Bed and breakfast'!DE7*0.9</f>
        <v>13185</v>
      </c>
      <c r="DM7" s="8">
        <f>'C завтраками| Bed and breakfast'!DF7*0.9</f>
        <v>13185</v>
      </c>
      <c r="DN7" s="8">
        <f>'C завтраками| Bed and breakfast'!DG7*0.9</f>
        <v>13185</v>
      </c>
      <c r="DO7" s="8">
        <f>'C завтраками| Bed and breakfast'!DH7*0.9</f>
        <v>13185</v>
      </c>
      <c r="DP7" s="8">
        <f>'C завтраками| Bed and breakfast'!DI7*0.9</f>
        <v>13185</v>
      </c>
      <c r="DQ7" s="8">
        <f>'C завтраками| Bed and breakfast'!DJ7*0.9</f>
        <v>13635</v>
      </c>
      <c r="DR7" s="8">
        <f>'C завтраками| Bed and breakfast'!DK7*0.9</f>
        <v>13635</v>
      </c>
    </row>
    <row r="8" spans="1:122" s="53" customFormat="1" x14ac:dyDescent="0.2">
      <c r="A8" s="88">
        <v>2</v>
      </c>
      <c r="B8" s="8" t="e">
        <f>'C завтраками| Bed and breakfast'!#REF!*0.9</f>
        <v>#REF!</v>
      </c>
      <c r="C8" s="8" t="e">
        <f>'C завтраками| Bed and breakfast'!#REF!*0.9</f>
        <v>#REF!</v>
      </c>
      <c r="D8" s="8" t="e">
        <f>'C завтраками| Bed and breakfast'!#REF!*0.9</f>
        <v>#REF!</v>
      </c>
      <c r="E8" s="8" t="e">
        <f>'C завтраками| Bed and breakfast'!#REF!*0.9</f>
        <v>#REF!</v>
      </c>
      <c r="F8" s="8" t="e">
        <f>'C завтраками| Bed and breakfast'!#REF!*0.9</f>
        <v>#REF!</v>
      </c>
      <c r="G8" s="8" t="e">
        <f>'C завтраками| Bed and breakfast'!#REF!*0.9</f>
        <v>#REF!</v>
      </c>
      <c r="H8" s="8" t="e">
        <f>'C завтраками| Bed and breakfast'!#REF!*0.9</f>
        <v>#REF!</v>
      </c>
      <c r="I8" s="8">
        <f>'C завтраками| Bed and breakfast'!B8*0.9</f>
        <v>15750</v>
      </c>
      <c r="J8" s="8">
        <f>'C завтраками| Bed and breakfast'!C8*0.9</f>
        <v>15750</v>
      </c>
      <c r="K8" s="8">
        <f>'C завтраками| Bed and breakfast'!D8*0.9</f>
        <v>17190</v>
      </c>
      <c r="L8" s="8">
        <f>'C завтраками| Bed and breakfast'!E8*0.9</f>
        <v>18630</v>
      </c>
      <c r="M8" s="8">
        <f>'C завтраками| Bed and breakfast'!F8*0.9</f>
        <v>20700</v>
      </c>
      <c r="N8" s="8">
        <f>'C завтраками| Bed and breakfast'!G8*0.9</f>
        <v>22770</v>
      </c>
      <c r="O8" s="8">
        <f>'C завтраками| Bed and breakfast'!H8*0.9</f>
        <v>22770</v>
      </c>
      <c r="P8" s="8">
        <f>'C завтраками| Bed and breakfast'!I8*0.9</f>
        <v>20700</v>
      </c>
      <c r="Q8" s="8">
        <f>'C завтраками| Bed and breakfast'!J8*0.9</f>
        <v>22770</v>
      </c>
      <c r="R8" s="8">
        <f>'C завтраками| Bed and breakfast'!K8*0.9</f>
        <v>17190</v>
      </c>
      <c r="S8" s="8">
        <f>'C завтраками| Bed and breakfast'!L8*0.9</f>
        <v>16245</v>
      </c>
      <c r="T8" s="8">
        <f>'C завтраками| Bed and breakfast'!M8*0.9</f>
        <v>35550</v>
      </c>
      <c r="U8" s="8">
        <f>'C завтраками| Bed and breakfast'!N8*0.9</f>
        <v>48600</v>
      </c>
      <c r="V8" s="8">
        <f>'C завтраками| Bed and breakfast'!O8*0.9</f>
        <v>48600</v>
      </c>
      <c r="W8" s="8">
        <f>'C завтраками| Bed and breakfast'!P8*0.9</f>
        <v>48600</v>
      </c>
      <c r="X8" s="8">
        <f>'C завтраками| Bed and breakfast'!Q8*0.9</f>
        <v>42300</v>
      </c>
      <c r="Y8" s="8">
        <f>'C завтраками| Bed and breakfast'!R8*0.9</f>
        <v>42300</v>
      </c>
      <c r="Z8" s="8">
        <f>'C завтраками| Bed and breakfast'!S8*0.9</f>
        <v>42300</v>
      </c>
      <c r="AA8" s="8">
        <f>'C завтраками| Bed and breakfast'!T8*0.9</f>
        <v>42300</v>
      </c>
      <c r="AB8" s="8">
        <f>'C завтраками| Bed and breakfast'!U8*0.9</f>
        <v>42300</v>
      </c>
      <c r="AC8" s="8">
        <f>'C завтраками| Bed and breakfast'!V8*0.9</f>
        <v>42300</v>
      </c>
      <c r="AD8" s="8">
        <f>'C завтраками| Bed and breakfast'!W8*0.9</f>
        <v>34560</v>
      </c>
      <c r="AE8" s="8">
        <f>'C завтраками| Bed and breakfast'!X8*0.9</f>
        <v>19710</v>
      </c>
      <c r="AF8" s="8">
        <f>'C завтраками| Bed and breakfast'!Y8*0.9</f>
        <v>19710</v>
      </c>
      <c r="AG8" s="8">
        <f>'C завтраками| Bed and breakfast'!Z8*0.9</f>
        <v>19710</v>
      </c>
      <c r="AH8" s="8">
        <f>'C завтраками| Bed and breakfast'!AA8*0.9</f>
        <v>19710</v>
      </c>
      <c r="AI8" s="8">
        <f>'C завтраками| Bed and breakfast'!AB8*0.9</f>
        <v>19710</v>
      </c>
      <c r="AJ8" s="8">
        <f>'C завтраками| Bed and breakfast'!AC8*0.9</f>
        <v>21510</v>
      </c>
      <c r="AK8" s="8">
        <f>'C завтраками| Bed and breakfast'!AD8*0.9</f>
        <v>21510</v>
      </c>
      <c r="AL8" s="8">
        <f>'C завтраками| Bed and breakfast'!AE8*0.9</f>
        <v>21510</v>
      </c>
      <c r="AM8" s="8">
        <f>'C завтраками| Bed and breakfast'!AF8*0.9</f>
        <v>21510</v>
      </c>
      <c r="AN8" s="8">
        <f>'C завтраками| Bed and breakfast'!AG8*0.9</f>
        <v>21510</v>
      </c>
      <c r="AO8" s="8">
        <f>'C завтраками| Bed and breakfast'!AH8*0.9</f>
        <v>19710</v>
      </c>
      <c r="AP8" s="8">
        <f>'C завтраками| Bed and breakfast'!AI8*0.9</f>
        <v>19710</v>
      </c>
      <c r="AQ8" s="8">
        <f>'C завтраками| Bed and breakfast'!AJ8*0.9</f>
        <v>19710</v>
      </c>
      <c r="AR8" s="8">
        <f>'C завтраками| Bed and breakfast'!AK8*0.9</f>
        <v>19710</v>
      </c>
      <c r="AS8" s="8">
        <f>'C завтраками| Bed and breakfast'!AL8*0.9</f>
        <v>19710</v>
      </c>
      <c r="AT8" s="8">
        <f>'C завтраками| Bed and breakfast'!AM8*0.9</f>
        <v>23310</v>
      </c>
      <c r="AU8" s="8">
        <f>'C завтраками| Bed and breakfast'!AN8*0.9</f>
        <v>23310</v>
      </c>
      <c r="AV8" s="8">
        <f>'C завтраками| Bed and breakfast'!AO8*0.9</f>
        <v>23310</v>
      </c>
      <c r="AW8" s="8">
        <f>'C завтраками| Bed and breakfast'!AP8*0.9</f>
        <v>23310</v>
      </c>
      <c r="AX8" s="8">
        <f>'C завтраками| Bed and breakfast'!AQ8*0.9</f>
        <v>23310</v>
      </c>
      <c r="AY8" s="8">
        <f>'C завтраками| Bed and breakfast'!AR8*0.9</f>
        <v>25110</v>
      </c>
      <c r="AZ8" s="8">
        <f>'C завтраками| Bed and breakfast'!AS8*0.9</f>
        <v>27360</v>
      </c>
      <c r="BA8" s="8">
        <f>'C завтраками| Bed and breakfast'!AT8*0.9</f>
        <v>27810</v>
      </c>
      <c r="BB8" s="8">
        <f>'C завтраками| Bed and breakfast'!AU8*0.9</f>
        <v>27810</v>
      </c>
      <c r="BC8" s="8">
        <f>'C завтраками| Bed and breakfast'!AV8*0.9</f>
        <v>27810</v>
      </c>
      <c r="BD8" s="8">
        <f>'C завтраками| Bed and breakfast'!AW8*0.9</f>
        <v>27810</v>
      </c>
      <c r="BE8" s="8">
        <f>'C завтраками| Bed and breakfast'!AX8*0.9</f>
        <v>27810</v>
      </c>
      <c r="BF8" s="8">
        <f>'C завтраками| Bed and breakfast'!AY8*0.9</f>
        <v>27810</v>
      </c>
      <c r="BG8" s="8">
        <f>'C завтраками| Bed and breakfast'!AZ8*0.9</f>
        <v>27810</v>
      </c>
      <c r="BH8" s="8">
        <f>'C завтраками| Bed and breakfast'!BA8*0.9</f>
        <v>27810</v>
      </c>
      <c r="BI8" s="8">
        <f>'C завтраками| Bed and breakfast'!BB8*0.9</f>
        <v>27810</v>
      </c>
      <c r="BJ8" s="8">
        <f>'C завтраками| Bed and breakfast'!BC8*0.9</f>
        <v>27810</v>
      </c>
      <c r="BK8" s="8">
        <f>'C завтраками| Bed and breakfast'!BD8*0.9</f>
        <v>26010</v>
      </c>
      <c r="BL8" s="8">
        <f>'C завтраками| Bed and breakfast'!BE8*0.9</f>
        <v>26010</v>
      </c>
      <c r="BM8" s="8">
        <f>'C завтраками| Bed and breakfast'!BF8*0.9</f>
        <v>27810</v>
      </c>
      <c r="BN8" s="8">
        <f>'C завтраками| Bed and breakfast'!BG8*0.9</f>
        <v>27810</v>
      </c>
      <c r="BO8" s="8">
        <f>'C завтраками| Bed and breakfast'!BH8*0.9</f>
        <v>29610</v>
      </c>
      <c r="BP8" s="8">
        <f>'C завтраками| Bed and breakfast'!BI8*0.9</f>
        <v>31860</v>
      </c>
      <c r="BQ8" s="8">
        <f>'C завтраками| Bed and breakfast'!BJ8*0.9</f>
        <v>31860</v>
      </c>
      <c r="BR8" s="8">
        <f>'C завтраками| Bed and breakfast'!BK8*0.9</f>
        <v>31860</v>
      </c>
      <c r="BS8" s="8">
        <f>'C завтраками| Bed and breakfast'!BL8*0.9</f>
        <v>31860</v>
      </c>
      <c r="BT8" s="8">
        <f>'C завтраками| Bed and breakfast'!BM8*0.9</f>
        <v>34110</v>
      </c>
      <c r="BU8" s="8">
        <f>'C завтраками| Bed and breakfast'!BN8*0.9</f>
        <v>36810</v>
      </c>
      <c r="BV8" s="8">
        <f>'C завтраками| Bed and breakfast'!BO8*0.9</f>
        <v>36810</v>
      </c>
      <c r="BW8" s="8">
        <f>'C завтраками| Bed and breakfast'!BP8*0.9</f>
        <v>34110</v>
      </c>
      <c r="BX8" s="8">
        <f>'C завтраками| Bed and breakfast'!BQ8*0.9</f>
        <v>29610</v>
      </c>
      <c r="BY8" s="8">
        <f>'C завтраками| Bed and breakfast'!BR8*0.9</f>
        <v>29610</v>
      </c>
      <c r="BZ8" s="8">
        <f>'C завтраками| Bed and breakfast'!BS8*0.9</f>
        <v>31860</v>
      </c>
      <c r="CA8" s="8">
        <f>'C завтраками| Bed and breakfast'!BT8*0.9</f>
        <v>31860</v>
      </c>
      <c r="CB8" s="8">
        <f>'C завтраками| Bed and breakfast'!BU8*0.9</f>
        <v>24210</v>
      </c>
      <c r="CC8" s="8">
        <f>'C завтраками| Bed and breakfast'!BV8*0.9</f>
        <v>24615</v>
      </c>
      <c r="CD8" s="8">
        <f>'C завтраками| Bed and breakfast'!BW8*0.9</f>
        <v>24615</v>
      </c>
      <c r="CE8" s="8">
        <f>'C завтраками| Bed and breakfast'!BX8*0.9</f>
        <v>24615</v>
      </c>
      <c r="CF8" s="8">
        <f>'C завтраками| Bed and breakfast'!BY8*0.9</f>
        <v>23265</v>
      </c>
      <c r="CG8" s="8">
        <f>'C завтраками| Bed and breakfast'!BZ8*0.9</f>
        <v>23265</v>
      </c>
      <c r="CH8" s="8">
        <f>'C завтраками| Bed and breakfast'!CA8*0.9</f>
        <v>24615</v>
      </c>
      <c r="CI8" s="8">
        <f>'C завтраками| Bed and breakfast'!CB8*0.9</f>
        <v>24615</v>
      </c>
      <c r="CJ8" s="8">
        <f>'C завтраками| Bed and breakfast'!CC8*0.9</f>
        <v>24615</v>
      </c>
      <c r="CK8" s="8">
        <f>'C завтраками| Bed and breakfast'!CD8*0.9</f>
        <v>23265</v>
      </c>
      <c r="CL8" s="8">
        <f>'C завтраками| Bed and breakfast'!CE8*0.9</f>
        <v>23265</v>
      </c>
      <c r="CM8" s="8">
        <f>'C завтраками| Bed and breakfast'!CF8*0.9</f>
        <v>23265</v>
      </c>
      <c r="CN8" s="8">
        <f>'C завтраками| Bed and breakfast'!CG8*0.9</f>
        <v>23265</v>
      </c>
      <c r="CO8" s="8">
        <f>'C завтраками| Bed and breakfast'!CH8*0.9</f>
        <v>23265</v>
      </c>
      <c r="CP8" s="8">
        <f>'C завтраками| Bed and breakfast'!CI8*0.9</f>
        <v>23265</v>
      </c>
      <c r="CQ8" s="8">
        <f>'C завтраками| Bed and breakfast'!CJ8*0.9</f>
        <v>23265</v>
      </c>
      <c r="CR8" s="8">
        <f>'C завтраками| Bed and breakfast'!CK8*0.9</f>
        <v>23265</v>
      </c>
      <c r="CS8" s="8">
        <f>'C завтраками| Bed and breakfast'!CL8*0.9</f>
        <v>23265</v>
      </c>
      <c r="CT8" s="8">
        <f>'C завтраками| Bed and breakfast'!CM8*0.9</f>
        <v>23265</v>
      </c>
      <c r="CU8" s="8">
        <f>'C завтраками| Bed and breakfast'!CN8*0.9</f>
        <v>23265</v>
      </c>
      <c r="CV8" s="8">
        <f>'C завтраками| Bed and breakfast'!CO8*0.9</f>
        <v>23265</v>
      </c>
      <c r="CW8" s="8">
        <f>'C завтраками| Bed and breakfast'!CP8*0.9</f>
        <v>23265</v>
      </c>
      <c r="CX8" s="8">
        <f>'C завтраками| Bed and breakfast'!CQ8*0.9</f>
        <v>23265</v>
      </c>
      <c r="CY8" s="8">
        <f>'C завтраками| Bed and breakfast'!CR8*0.9</f>
        <v>23265</v>
      </c>
      <c r="CZ8" s="8">
        <f>'C завтраками| Bed and breakfast'!CS8*0.9</f>
        <v>23265</v>
      </c>
      <c r="DA8" s="8">
        <f>'C завтраками| Bed and breakfast'!CT8*0.9</f>
        <v>23265</v>
      </c>
      <c r="DB8" s="8">
        <f>'C завтраками| Bed and breakfast'!CU8*0.9</f>
        <v>23265</v>
      </c>
      <c r="DC8" s="8">
        <f>'C завтраками| Bed and breakfast'!CV8*0.9</f>
        <v>23265</v>
      </c>
      <c r="DD8" s="8">
        <f>'C завтраками| Bed and breakfast'!CW8*0.9</f>
        <v>23265</v>
      </c>
      <c r="DE8" s="8">
        <f>'C завтраками| Bed and breakfast'!CX8*0.9</f>
        <v>23265</v>
      </c>
      <c r="DF8" s="8">
        <f>'C завтраками| Bed and breakfast'!CY8*0.9</f>
        <v>23265</v>
      </c>
      <c r="DG8" s="8">
        <f>'C завтраками| Bed and breakfast'!CZ8*0.9</f>
        <v>23265</v>
      </c>
      <c r="DH8" s="8">
        <f>'C завтраками| Bed and breakfast'!DA8*0.9</f>
        <v>14850</v>
      </c>
      <c r="DI8" s="8">
        <f>'C завтраками| Bed and breakfast'!DB8*0.9</f>
        <v>14850</v>
      </c>
      <c r="DJ8" s="8">
        <f>'C завтраками| Bed and breakfast'!DC8*0.9</f>
        <v>15300</v>
      </c>
      <c r="DK8" s="8">
        <f>'C завтраками| Bed and breakfast'!DD8*0.9</f>
        <v>15300</v>
      </c>
      <c r="DL8" s="8">
        <f>'C завтраками| Bed and breakfast'!DE8*0.9</f>
        <v>14850</v>
      </c>
      <c r="DM8" s="8">
        <f>'C завтраками| Bed and breakfast'!DF8*0.9</f>
        <v>14850</v>
      </c>
      <c r="DN8" s="8">
        <f>'C завтраками| Bed and breakfast'!DG8*0.9</f>
        <v>14850</v>
      </c>
      <c r="DO8" s="8">
        <f>'C завтраками| Bed and breakfast'!DH8*0.9</f>
        <v>14850</v>
      </c>
      <c r="DP8" s="8">
        <f>'C завтраками| Bed and breakfast'!DI8*0.9</f>
        <v>14850</v>
      </c>
      <c r="DQ8" s="8">
        <f>'C завтраками| Bed and breakfast'!DJ8*0.9</f>
        <v>15300</v>
      </c>
      <c r="DR8" s="8">
        <f>'C завтраками| Bed and breakfast'!DK8*0.9</f>
        <v>15300</v>
      </c>
    </row>
    <row r="9" spans="1:122" s="53" customFormat="1" x14ac:dyDescent="0.2">
      <c r="A9" s="42" t="s">
        <v>234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row>
    <row r="10" spans="1:122" s="53" customFormat="1" x14ac:dyDescent="0.2">
      <c r="A10" s="180">
        <v>1</v>
      </c>
      <c r="B10" s="8" t="e">
        <f>'C завтраками| Bed and breakfast'!#REF!*0.9</f>
        <v>#REF!</v>
      </c>
      <c r="C10" s="8" t="e">
        <f>'C завтраками| Bed and breakfast'!#REF!*0.9</f>
        <v>#REF!</v>
      </c>
      <c r="D10" s="8" t="e">
        <f>'C завтраками| Bed and breakfast'!#REF!*0.9</f>
        <v>#REF!</v>
      </c>
      <c r="E10" s="8" t="e">
        <f>'C завтраками| Bed and breakfast'!#REF!*0.9</f>
        <v>#REF!</v>
      </c>
      <c r="F10" s="8" t="e">
        <f>'C завтраками| Bed and breakfast'!#REF!*0.9</f>
        <v>#REF!</v>
      </c>
      <c r="G10" s="8" t="e">
        <f>'C завтраками| Bed and breakfast'!#REF!*0.9</f>
        <v>#REF!</v>
      </c>
      <c r="H10" s="8" t="e">
        <f>'C завтраками| Bed and breakfast'!#REF!*0.9</f>
        <v>#REF!</v>
      </c>
      <c r="I10" s="8">
        <f>'C завтраками| Bed and breakfast'!B10*0.9</f>
        <v>15120</v>
      </c>
      <c r="J10" s="8">
        <f>'C завтраками| Bed and breakfast'!C10*0.9</f>
        <v>15120</v>
      </c>
      <c r="K10" s="8">
        <f>'C завтраками| Bed and breakfast'!D10*0.9</f>
        <v>16560</v>
      </c>
      <c r="L10" s="8">
        <f>'C завтраками| Bed and breakfast'!E10*0.9</f>
        <v>18000</v>
      </c>
      <c r="M10" s="8">
        <f>'C завтраками| Bed and breakfast'!F10*0.9</f>
        <v>20070</v>
      </c>
      <c r="N10" s="8">
        <f>'C завтраками| Bed and breakfast'!G10*0.9</f>
        <v>22140</v>
      </c>
      <c r="O10" s="8">
        <f>'C завтраками| Bed and breakfast'!H10*0.9</f>
        <v>22140</v>
      </c>
      <c r="P10" s="8">
        <f>'C завтраками| Bed and breakfast'!I10*0.9</f>
        <v>20070</v>
      </c>
      <c r="Q10" s="8">
        <f>'C завтраками| Bed and breakfast'!J10*0.9</f>
        <v>22140</v>
      </c>
      <c r="R10" s="8">
        <f>'C завтраками| Bed and breakfast'!K10*0.9</f>
        <v>16560</v>
      </c>
      <c r="S10" s="8">
        <f>'C завтраками| Bed and breakfast'!L10*0.9</f>
        <v>16020</v>
      </c>
      <c r="T10" s="8">
        <f>'C завтраками| Bed and breakfast'!M10*0.9</f>
        <v>35325</v>
      </c>
      <c r="U10" s="8">
        <f>'C завтраками| Bed and breakfast'!N10*0.9</f>
        <v>48375</v>
      </c>
      <c r="V10" s="8">
        <f>'C завтраками| Bed and breakfast'!O10*0.9</f>
        <v>48375</v>
      </c>
      <c r="W10" s="8">
        <f>'C завтраками| Bed and breakfast'!P10*0.9</f>
        <v>48375</v>
      </c>
      <c r="X10" s="8">
        <f>'C завтраками| Bed and breakfast'!Q10*0.9</f>
        <v>42075</v>
      </c>
      <c r="Y10" s="8">
        <f>'C завтраками| Bed and breakfast'!R10*0.9</f>
        <v>42075</v>
      </c>
      <c r="Z10" s="8">
        <f>'C завтраками| Bed and breakfast'!S10*0.9</f>
        <v>42075</v>
      </c>
      <c r="AA10" s="8">
        <f>'C завтраками| Bed and breakfast'!T10*0.9</f>
        <v>42075</v>
      </c>
      <c r="AB10" s="8">
        <f>'C завтраками| Bed and breakfast'!U10*0.9</f>
        <v>42075</v>
      </c>
      <c r="AC10" s="8">
        <f>'C завтраками| Bed and breakfast'!V10*0.9</f>
        <v>42075</v>
      </c>
      <c r="AD10" s="8">
        <f>'C завтраками| Bed and breakfast'!W10*0.9</f>
        <v>34605</v>
      </c>
      <c r="AE10" s="8">
        <f>'C завтраками| Bed and breakfast'!X10*0.9</f>
        <v>19755</v>
      </c>
      <c r="AF10" s="8">
        <f>'C завтраками| Bed and breakfast'!Y10*0.9</f>
        <v>19755</v>
      </c>
      <c r="AG10" s="8">
        <f>'C завтраками| Bed and breakfast'!Z10*0.9</f>
        <v>19755</v>
      </c>
      <c r="AH10" s="8">
        <f>'C завтраками| Bed and breakfast'!AA10*0.9</f>
        <v>19755</v>
      </c>
      <c r="AI10" s="8">
        <f>'C завтраками| Bed and breakfast'!AB10*0.9</f>
        <v>19755</v>
      </c>
      <c r="AJ10" s="8">
        <f>'C завтраками| Bed and breakfast'!AC10*0.9</f>
        <v>21555</v>
      </c>
      <c r="AK10" s="8">
        <f>'C завтраками| Bed and breakfast'!AD10*0.9</f>
        <v>21555</v>
      </c>
      <c r="AL10" s="8">
        <f>'C завтраками| Bed and breakfast'!AE10*0.9</f>
        <v>21555</v>
      </c>
      <c r="AM10" s="8">
        <f>'C завтраками| Bed and breakfast'!AF10*0.9</f>
        <v>21555</v>
      </c>
      <c r="AN10" s="8">
        <f>'C завтраками| Bed and breakfast'!AG10*0.9</f>
        <v>21555</v>
      </c>
      <c r="AO10" s="8">
        <f>'C завтраками| Bed and breakfast'!AH10*0.9</f>
        <v>19755</v>
      </c>
      <c r="AP10" s="8">
        <f>'C завтраками| Bed and breakfast'!AI10*0.9</f>
        <v>19755</v>
      </c>
      <c r="AQ10" s="8">
        <f>'C завтраками| Bed and breakfast'!AJ10*0.9</f>
        <v>19755</v>
      </c>
      <c r="AR10" s="8">
        <f>'C завтраками| Bed and breakfast'!AK10*0.9</f>
        <v>19755</v>
      </c>
      <c r="AS10" s="8">
        <f>'C завтраками| Bed and breakfast'!AL10*0.9</f>
        <v>19755</v>
      </c>
      <c r="AT10" s="8">
        <f>'C завтраками| Bed and breakfast'!AM10*0.9</f>
        <v>23355</v>
      </c>
      <c r="AU10" s="8">
        <f>'C завтраками| Bed and breakfast'!AN10*0.9</f>
        <v>23355</v>
      </c>
      <c r="AV10" s="8">
        <f>'C завтраками| Bed and breakfast'!AO10*0.9</f>
        <v>23355</v>
      </c>
      <c r="AW10" s="8">
        <f>'C завтраками| Bed and breakfast'!AP10*0.9</f>
        <v>23355</v>
      </c>
      <c r="AX10" s="8">
        <f>'C завтраками| Bed and breakfast'!AQ10*0.9</f>
        <v>23355</v>
      </c>
      <c r="AY10" s="8">
        <f>'C завтраками| Bed and breakfast'!AR10*0.9</f>
        <v>25155</v>
      </c>
      <c r="AZ10" s="8">
        <f>'C завтраками| Bed and breakfast'!AS10*0.9</f>
        <v>27405</v>
      </c>
      <c r="BA10" s="8">
        <f>'C завтраками| Bed and breakfast'!AT10*0.9</f>
        <v>27855</v>
      </c>
      <c r="BB10" s="8">
        <f>'C завтраками| Bed and breakfast'!AU10*0.9</f>
        <v>27855</v>
      </c>
      <c r="BC10" s="8">
        <f>'C завтраками| Bed and breakfast'!AV10*0.9</f>
        <v>27855</v>
      </c>
      <c r="BD10" s="8">
        <f>'C завтраками| Bed and breakfast'!AW10*0.9</f>
        <v>27855</v>
      </c>
      <c r="BE10" s="8">
        <f>'C завтраками| Bed and breakfast'!AX10*0.9</f>
        <v>27855</v>
      </c>
      <c r="BF10" s="8">
        <f>'C завтраками| Bed and breakfast'!AY10*0.9</f>
        <v>27855</v>
      </c>
      <c r="BG10" s="8">
        <f>'C завтраками| Bed and breakfast'!AZ10*0.9</f>
        <v>27855</v>
      </c>
      <c r="BH10" s="8">
        <f>'C завтраками| Bed and breakfast'!BA10*0.9</f>
        <v>27855</v>
      </c>
      <c r="BI10" s="8">
        <f>'C завтраками| Bed and breakfast'!BB10*0.9</f>
        <v>27855</v>
      </c>
      <c r="BJ10" s="8">
        <f>'C завтраками| Bed and breakfast'!BC10*0.9</f>
        <v>27855</v>
      </c>
      <c r="BK10" s="8">
        <f>'C завтраками| Bed and breakfast'!BD10*0.9</f>
        <v>26055</v>
      </c>
      <c r="BL10" s="8">
        <f>'C завтраками| Bed and breakfast'!BE10*0.9</f>
        <v>26055</v>
      </c>
      <c r="BM10" s="8">
        <f>'C завтраками| Bed and breakfast'!BF10*0.9</f>
        <v>27855</v>
      </c>
      <c r="BN10" s="8">
        <f>'C завтраками| Bed and breakfast'!BG10*0.9</f>
        <v>27855</v>
      </c>
      <c r="BO10" s="8">
        <f>'C завтраками| Bed and breakfast'!BH10*0.9</f>
        <v>29655</v>
      </c>
      <c r="BP10" s="8">
        <f>'C завтраками| Bed and breakfast'!BI10*0.9</f>
        <v>31905</v>
      </c>
      <c r="BQ10" s="8">
        <f>'C завтраками| Bed and breakfast'!BJ10*0.9</f>
        <v>31905</v>
      </c>
      <c r="BR10" s="8">
        <f>'C завтраками| Bed and breakfast'!BK10*0.9</f>
        <v>31905</v>
      </c>
      <c r="BS10" s="8">
        <f>'C завтраками| Bed and breakfast'!BL10*0.9</f>
        <v>31905</v>
      </c>
      <c r="BT10" s="8">
        <f>'C завтраками| Bed and breakfast'!BM10*0.9</f>
        <v>34155</v>
      </c>
      <c r="BU10" s="8">
        <f>'C завтраками| Bed and breakfast'!BN10*0.9</f>
        <v>36855</v>
      </c>
      <c r="BV10" s="8">
        <f>'C завтраками| Bed and breakfast'!BO10*0.9</f>
        <v>36855</v>
      </c>
      <c r="BW10" s="8">
        <f>'C завтраками| Bed and breakfast'!BP10*0.9</f>
        <v>34155</v>
      </c>
      <c r="BX10" s="8">
        <f>'C завтраками| Bed and breakfast'!BQ10*0.9</f>
        <v>29655</v>
      </c>
      <c r="BY10" s="8">
        <f>'C завтраками| Bed and breakfast'!BR10*0.9</f>
        <v>29655</v>
      </c>
      <c r="BZ10" s="8">
        <f>'C завтраками| Bed and breakfast'!BS10*0.9</f>
        <v>31905</v>
      </c>
      <c r="CA10" s="8">
        <f>'C завтраками| Bed and breakfast'!BT10*0.9</f>
        <v>31905</v>
      </c>
      <c r="CB10" s="8">
        <f>'C завтраками| Bed and breakfast'!BU10*0.9</f>
        <v>24255</v>
      </c>
      <c r="CC10" s="8">
        <f>'C завтраками| Bed and breakfast'!BV10*0.9</f>
        <v>24660</v>
      </c>
      <c r="CD10" s="8">
        <f>'C завтраками| Bed and breakfast'!BW10*0.9</f>
        <v>24660</v>
      </c>
      <c r="CE10" s="8">
        <f>'C завтраками| Bed and breakfast'!BX10*0.9</f>
        <v>24660</v>
      </c>
      <c r="CF10" s="8">
        <f>'C завтраками| Bed and breakfast'!BY10*0.9</f>
        <v>23310</v>
      </c>
      <c r="CG10" s="8">
        <f>'C завтраками| Bed and breakfast'!BZ10*0.9</f>
        <v>23310</v>
      </c>
      <c r="CH10" s="8">
        <f>'C завтраками| Bed and breakfast'!CA10*0.9</f>
        <v>24660</v>
      </c>
      <c r="CI10" s="8">
        <f>'C завтраками| Bed and breakfast'!CB10*0.9</f>
        <v>24660</v>
      </c>
      <c r="CJ10" s="8">
        <f>'C завтраками| Bed and breakfast'!CC10*0.9</f>
        <v>24660</v>
      </c>
      <c r="CK10" s="8">
        <f>'C завтраками| Bed and breakfast'!CD10*0.9</f>
        <v>23310</v>
      </c>
      <c r="CL10" s="8">
        <f>'C завтраками| Bed and breakfast'!CE10*0.9</f>
        <v>23310</v>
      </c>
      <c r="CM10" s="8">
        <f>'C завтраками| Bed and breakfast'!CF10*0.9</f>
        <v>23310</v>
      </c>
      <c r="CN10" s="8">
        <f>'C завтраками| Bed and breakfast'!CG10*0.9</f>
        <v>23310</v>
      </c>
      <c r="CO10" s="8">
        <f>'C завтраками| Bed and breakfast'!CH10*0.9</f>
        <v>23310</v>
      </c>
      <c r="CP10" s="8">
        <f>'C завтраками| Bed and breakfast'!CI10*0.9</f>
        <v>23310</v>
      </c>
      <c r="CQ10" s="8">
        <f>'C завтраками| Bed and breakfast'!CJ10*0.9</f>
        <v>23310</v>
      </c>
      <c r="CR10" s="8">
        <f>'C завтраками| Bed and breakfast'!CK10*0.9</f>
        <v>23310</v>
      </c>
      <c r="CS10" s="8">
        <f>'C завтраками| Bed and breakfast'!CL10*0.9</f>
        <v>23310</v>
      </c>
      <c r="CT10" s="8">
        <f>'C завтраками| Bed and breakfast'!CM10*0.9</f>
        <v>23310</v>
      </c>
      <c r="CU10" s="8">
        <f>'C завтраками| Bed and breakfast'!CN10*0.9</f>
        <v>23310</v>
      </c>
      <c r="CV10" s="8">
        <f>'C завтраками| Bed and breakfast'!CO10*0.9</f>
        <v>23310</v>
      </c>
      <c r="CW10" s="8">
        <f>'C завтраками| Bed and breakfast'!CP10*0.9</f>
        <v>23310</v>
      </c>
      <c r="CX10" s="8">
        <f>'C завтраками| Bed and breakfast'!CQ10*0.9</f>
        <v>23310</v>
      </c>
      <c r="CY10" s="8">
        <f>'C завтраками| Bed and breakfast'!CR10*0.9</f>
        <v>23310</v>
      </c>
      <c r="CZ10" s="8">
        <f>'C завтраками| Bed and breakfast'!CS10*0.9</f>
        <v>23310</v>
      </c>
      <c r="DA10" s="8">
        <f>'C завтраками| Bed and breakfast'!CT10*0.9</f>
        <v>23310</v>
      </c>
      <c r="DB10" s="8">
        <f>'C завтраками| Bed and breakfast'!CU10*0.9</f>
        <v>23310</v>
      </c>
      <c r="DC10" s="8">
        <f>'C завтраками| Bed and breakfast'!CV10*0.9</f>
        <v>23310</v>
      </c>
      <c r="DD10" s="8">
        <f>'C завтраками| Bed and breakfast'!CW10*0.9</f>
        <v>23310</v>
      </c>
      <c r="DE10" s="8">
        <f>'C завтраками| Bed and breakfast'!CX10*0.9</f>
        <v>23310</v>
      </c>
      <c r="DF10" s="8">
        <f>'C завтраками| Bed and breakfast'!CY10*0.9</f>
        <v>23310</v>
      </c>
      <c r="DG10" s="8">
        <f>'C завтраками| Bed and breakfast'!CZ10*0.9</f>
        <v>23310</v>
      </c>
      <c r="DH10" s="8">
        <f>'C завтраками| Bed and breakfast'!DA10*0.9</f>
        <v>14985</v>
      </c>
      <c r="DI10" s="8">
        <f>'C завтраками| Bed and breakfast'!DB10*0.9</f>
        <v>14985</v>
      </c>
      <c r="DJ10" s="8">
        <f>'C завтраками| Bed and breakfast'!DC10*0.9</f>
        <v>15435</v>
      </c>
      <c r="DK10" s="8">
        <f>'C завтраками| Bed and breakfast'!DD10*0.9</f>
        <v>15435</v>
      </c>
      <c r="DL10" s="8">
        <f>'C завтраками| Bed and breakfast'!DE10*0.9</f>
        <v>14985</v>
      </c>
      <c r="DM10" s="8">
        <f>'C завтраками| Bed and breakfast'!DF10*0.9</f>
        <v>14985</v>
      </c>
      <c r="DN10" s="8">
        <f>'C завтраками| Bed and breakfast'!DG10*0.9</f>
        <v>14985</v>
      </c>
      <c r="DO10" s="8">
        <f>'C завтраками| Bed and breakfast'!DH10*0.9</f>
        <v>14985</v>
      </c>
      <c r="DP10" s="8">
        <f>'C завтраками| Bed and breakfast'!DI10*0.9</f>
        <v>14985</v>
      </c>
      <c r="DQ10" s="8">
        <f>'C завтраками| Bed and breakfast'!DJ10*0.9</f>
        <v>15435</v>
      </c>
      <c r="DR10" s="8">
        <f>'C завтраками| Bed and breakfast'!DK10*0.9</f>
        <v>15435</v>
      </c>
    </row>
    <row r="11" spans="1:122" s="53" customFormat="1" x14ac:dyDescent="0.2">
      <c r="A11" s="180">
        <v>2</v>
      </c>
      <c r="B11" s="8" t="e">
        <f>'C завтраками| Bed and breakfast'!#REF!*0.9</f>
        <v>#REF!</v>
      </c>
      <c r="C11" s="8" t="e">
        <f>'C завтраками| Bed and breakfast'!#REF!*0.9</f>
        <v>#REF!</v>
      </c>
      <c r="D11" s="8" t="e">
        <f>'C завтраками| Bed and breakfast'!#REF!*0.9</f>
        <v>#REF!</v>
      </c>
      <c r="E11" s="8" t="e">
        <f>'C завтраками| Bed and breakfast'!#REF!*0.9</f>
        <v>#REF!</v>
      </c>
      <c r="F11" s="8" t="e">
        <f>'C завтраками| Bed and breakfast'!#REF!*0.9</f>
        <v>#REF!</v>
      </c>
      <c r="G11" s="8" t="e">
        <f>'C завтраками| Bed and breakfast'!#REF!*0.9</f>
        <v>#REF!</v>
      </c>
      <c r="H11" s="8" t="e">
        <f>'C завтраками| Bed and breakfast'!#REF!*0.9</f>
        <v>#REF!</v>
      </c>
      <c r="I11" s="8">
        <f>'C завтраками| Bed and breakfast'!B11*0.9</f>
        <v>16650</v>
      </c>
      <c r="J11" s="8">
        <f>'C завтраками| Bed and breakfast'!C11*0.9</f>
        <v>16650</v>
      </c>
      <c r="K11" s="8">
        <f>'C завтраками| Bed and breakfast'!D11*0.9</f>
        <v>18090</v>
      </c>
      <c r="L11" s="8">
        <f>'C завтраками| Bed and breakfast'!E11*0.9</f>
        <v>19530</v>
      </c>
      <c r="M11" s="8">
        <f>'C завтраками| Bed and breakfast'!F11*0.9</f>
        <v>21600</v>
      </c>
      <c r="N11" s="8">
        <f>'C завтраками| Bed and breakfast'!G11*0.9</f>
        <v>23670</v>
      </c>
      <c r="O11" s="8">
        <f>'C завтраками| Bed and breakfast'!H11*0.9</f>
        <v>23670</v>
      </c>
      <c r="P11" s="8">
        <f>'C завтраками| Bed and breakfast'!I11*0.9</f>
        <v>21600</v>
      </c>
      <c r="Q11" s="8">
        <f>'C завтраками| Bed and breakfast'!J11*0.9</f>
        <v>23670</v>
      </c>
      <c r="R11" s="8">
        <f>'C завтраками| Bed and breakfast'!K11*0.9</f>
        <v>18090</v>
      </c>
      <c r="S11" s="8">
        <f>'C завтраками| Bed and breakfast'!L11*0.9</f>
        <v>18045</v>
      </c>
      <c r="T11" s="8">
        <f>'C завтраками| Bed and breakfast'!M11*0.9</f>
        <v>37350</v>
      </c>
      <c r="U11" s="8">
        <f>'C завтраками| Bed and breakfast'!N11*0.9</f>
        <v>50400</v>
      </c>
      <c r="V11" s="8">
        <f>'C завтраками| Bed and breakfast'!O11*0.9</f>
        <v>50400</v>
      </c>
      <c r="W11" s="8">
        <f>'C завтраками| Bed and breakfast'!P11*0.9</f>
        <v>50400</v>
      </c>
      <c r="X11" s="8">
        <f>'C завтраками| Bed and breakfast'!Q11*0.9</f>
        <v>44100</v>
      </c>
      <c r="Y11" s="8">
        <f>'C завтраками| Bed and breakfast'!R11*0.9</f>
        <v>44100</v>
      </c>
      <c r="Z11" s="8">
        <f>'C завтраками| Bed and breakfast'!S11*0.9</f>
        <v>44100</v>
      </c>
      <c r="AA11" s="8">
        <f>'C завтраками| Bed and breakfast'!T11*0.9</f>
        <v>44100</v>
      </c>
      <c r="AB11" s="8">
        <f>'C завтраками| Bed and breakfast'!U11*0.9</f>
        <v>44100</v>
      </c>
      <c r="AC11" s="8">
        <f>'C завтраками| Bed and breakfast'!V11*0.9</f>
        <v>44100</v>
      </c>
      <c r="AD11" s="8">
        <f>'C завтраками| Bed and breakfast'!W11*0.9</f>
        <v>36360</v>
      </c>
      <c r="AE11" s="8">
        <f>'C завтраками| Bed and breakfast'!X11*0.9</f>
        <v>21510</v>
      </c>
      <c r="AF11" s="8">
        <f>'C завтраками| Bed and breakfast'!Y11*0.9</f>
        <v>21510</v>
      </c>
      <c r="AG11" s="8">
        <f>'C завтраками| Bed and breakfast'!Z11*0.9</f>
        <v>21510</v>
      </c>
      <c r="AH11" s="8">
        <f>'C завтраками| Bed and breakfast'!AA11*0.9</f>
        <v>21510</v>
      </c>
      <c r="AI11" s="8">
        <f>'C завтраками| Bed and breakfast'!AB11*0.9</f>
        <v>21510</v>
      </c>
      <c r="AJ11" s="8">
        <f>'C завтраками| Bed and breakfast'!AC11*0.9</f>
        <v>23310</v>
      </c>
      <c r="AK11" s="8">
        <f>'C завтраками| Bed and breakfast'!AD11*0.9</f>
        <v>23310</v>
      </c>
      <c r="AL11" s="8">
        <f>'C завтраками| Bed and breakfast'!AE11*0.9</f>
        <v>23310</v>
      </c>
      <c r="AM11" s="8">
        <f>'C завтраками| Bed and breakfast'!AF11*0.9</f>
        <v>23310</v>
      </c>
      <c r="AN11" s="8">
        <f>'C завтраками| Bed and breakfast'!AG11*0.9</f>
        <v>23310</v>
      </c>
      <c r="AO11" s="8">
        <f>'C завтраками| Bed and breakfast'!AH11*0.9</f>
        <v>21510</v>
      </c>
      <c r="AP11" s="8">
        <f>'C завтраками| Bed and breakfast'!AI11*0.9</f>
        <v>21510</v>
      </c>
      <c r="AQ11" s="8">
        <f>'C завтраками| Bed and breakfast'!AJ11*0.9</f>
        <v>21510</v>
      </c>
      <c r="AR11" s="8">
        <f>'C завтраками| Bed and breakfast'!AK11*0.9</f>
        <v>21510</v>
      </c>
      <c r="AS11" s="8">
        <f>'C завтраками| Bed and breakfast'!AL11*0.9</f>
        <v>21510</v>
      </c>
      <c r="AT11" s="8">
        <f>'C завтраками| Bed and breakfast'!AM11*0.9</f>
        <v>25110</v>
      </c>
      <c r="AU11" s="8">
        <f>'C завтраками| Bed and breakfast'!AN11*0.9</f>
        <v>25110</v>
      </c>
      <c r="AV11" s="8">
        <f>'C завтраками| Bed and breakfast'!AO11*0.9</f>
        <v>25110</v>
      </c>
      <c r="AW11" s="8">
        <f>'C завтраками| Bed and breakfast'!AP11*0.9</f>
        <v>25110</v>
      </c>
      <c r="AX11" s="8">
        <f>'C завтраками| Bed and breakfast'!AQ11*0.9</f>
        <v>25110</v>
      </c>
      <c r="AY11" s="8">
        <f>'C завтраками| Bed and breakfast'!AR11*0.9</f>
        <v>26910</v>
      </c>
      <c r="AZ11" s="8">
        <f>'C завтраками| Bed and breakfast'!AS11*0.9</f>
        <v>29160</v>
      </c>
      <c r="BA11" s="8">
        <f>'C завтраками| Bed and breakfast'!AT11*0.9</f>
        <v>29610</v>
      </c>
      <c r="BB11" s="8">
        <f>'C завтраками| Bed and breakfast'!AU11*0.9</f>
        <v>29610</v>
      </c>
      <c r="BC11" s="8">
        <f>'C завтраками| Bed and breakfast'!AV11*0.9</f>
        <v>29610</v>
      </c>
      <c r="BD11" s="8">
        <f>'C завтраками| Bed and breakfast'!AW11*0.9</f>
        <v>29610</v>
      </c>
      <c r="BE11" s="8">
        <f>'C завтраками| Bed and breakfast'!AX11*0.9</f>
        <v>29610</v>
      </c>
      <c r="BF11" s="8">
        <f>'C завтраками| Bed and breakfast'!AY11*0.9</f>
        <v>29610</v>
      </c>
      <c r="BG11" s="8">
        <f>'C завтраками| Bed and breakfast'!AZ11*0.9</f>
        <v>29610</v>
      </c>
      <c r="BH11" s="8">
        <f>'C завтраками| Bed and breakfast'!BA11*0.9</f>
        <v>29610</v>
      </c>
      <c r="BI11" s="8">
        <f>'C завтраками| Bed and breakfast'!BB11*0.9</f>
        <v>29610</v>
      </c>
      <c r="BJ11" s="8">
        <f>'C завтраками| Bed and breakfast'!BC11*0.9</f>
        <v>29610</v>
      </c>
      <c r="BK11" s="8">
        <f>'C завтраками| Bed and breakfast'!BD11*0.9</f>
        <v>27810</v>
      </c>
      <c r="BL11" s="8">
        <f>'C завтраками| Bed and breakfast'!BE11*0.9</f>
        <v>27810</v>
      </c>
      <c r="BM11" s="8">
        <f>'C завтраками| Bed and breakfast'!BF11*0.9</f>
        <v>29610</v>
      </c>
      <c r="BN11" s="8">
        <f>'C завтраками| Bed and breakfast'!BG11*0.9</f>
        <v>29610</v>
      </c>
      <c r="BO11" s="8">
        <f>'C завтраками| Bed and breakfast'!BH11*0.9</f>
        <v>31410</v>
      </c>
      <c r="BP11" s="8">
        <f>'C завтраками| Bed and breakfast'!BI11*0.9</f>
        <v>33660</v>
      </c>
      <c r="BQ11" s="8">
        <f>'C завтраками| Bed and breakfast'!BJ11*0.9</f>
        <v>33660</v>
      </c>
      <c r="BR11" s="8">
        <f>'C завтраками| Bed and breakfast'!BK11*0.9</f>
        <v>33660</v>
      </c>
      <c r="BS11" s="8">
        <f>'C завтраками| Bed and breakfast'!BL11*0.9</f>
        <v>33660</v>
      </c>
      <c r="BT11" s="8">
        <f>'C завтраками| Bed and breakfast'!BM11*0.9</f>
        <v>35910</v>
      </c>
      <c r="BU11" s="8">
        <f>'C завтраками| Bed and breakfast'!BN11*0.9</f>
        <v>38610</v>
      </c>
      <c r="BV11" s="8">
        <f>'C завтраками| Bed and breakfast'!BO11*0.9</f>
        <v>38610</v>
      </c>
      <c r="BW11" s="8">
        <f>'C завтраками| Bed and breakfast'!BP11*0.9</f>
        <v>35910</v>
      </c>
      <c r="BX11" s="8">
        <f>'C завтраками| Bed and breakfast'!BQ11*0.9</f>
        <v>31410</v>
      </c>
      <c r="BY11" s="8">
        <f>'C завтраками| Bed and breakfast'!BR11*0.9</f>
        <v>31410</v>
      </c>
      <c r="BZ11" s="8">
        <f>'C завтраками| Bed and breakfast'!BS11*0.9</f>
        <v>33660</v>
      </c>
      <c r="CA11" s="8">
        <f>'C завтраками| Bed and breakfast'!BT11*0.9</f>
        <v>33660</v>
      </c>
      <c r="CB11" s="8">
        <f>'C завтраками| Bed and breakfast'!BU11*0.9</f>
        <v>26010</v>
      </c>
      <c r="CC11" s="8">
        <f>'C завтраками| Bed and breakfast'!BV11*0.9</f>
        <v>26415</v>
      </c>
      <c r="CD11" s="8">
        <f>'C завтраками| Bed and breakfast'!BW11*0.9</f>
        <v>26415</v>
      </c>
      <c r="CE11" s="8">
        <f>'C завтраками| Bed and breakfast'!BX11*0.9</f>
        <v>26415</v>
      </c>
      <c r="CF11" s="8">
        <f>'C завтраками| Bed and breakfast'!BY11*0.9</f>
        <v>25065</v>
      </c>
      <c r="CG11" s="8">
        <f>'C завтраками| Bed and breakfast'!BZ11*0.9</f>
        <v>25065</v>
      </c>
      <c r="CH11" s="8">
        <f>'C завтраками| Bed and breakfast'!CA11*0.9</f>
        <v>26415</v>
      </c>
      <c r="CI11" s="8">
        <f>'C завтраками| Bed and breakfast'!CB11*0.9</f>
        <v>26415</v>
      </c>
      <c r="CJ11" s="8">
        <f>'C завтраками| Bed and breakfast'!CC11*0.9</f>
        <v>26415</v>
      </c>
      <c r="CK11" s="8">
        <f>'C завтраками| Bed and breakfast'!CD11*0.9</f>
        <v>25065</v>
      </c>
      <c r="CL11" s="8">
        <f>'C завтраками| Bed and breakfast'!CE11*0.9</f>
        <v>25065</v>
      </c>
      <c r="CM11" s="8">
        <f>'C завтраками| Bed and breakfast'!CF11*0.9</f>
        <v>25065</v>
      </c>
      <c r="CN11" s="8">
        <f>'C завтраками| Bed and breakfast'!CG11*0.9</f>
        <v>25065</v>
      </c>
      <c r="CO11" s="8">
        <f>'C завтраками| Bed and breakfast'!CH11*0.9</f>
        <v>25065</v>
      </c>
      <c r="CP11" s="8">
        <f>'C завтраками| Bed and breakfast'!CI11*0.9</f>
        <v>25065</v>
      </c>
      <c r="CQ11" s="8">
        <f>'C завтраками| Bed and breakfast'!CJ11*0.9</f>
        <v>25065</v>
      </c>
      <c r="CR11" s="8">
        <f>'C завтраками| Bed and breakfast'!CK11*0.9</f>
        <v>25065</v>
      </c>
      <c r="CS11" s="8">
        <f>'C завтраками| Bed and breakfast'!CL11*0.9</f>
        <v>25065</v>
      </c>
      <c r="CT11" s="8">
        <f>'C завтраками| Bed and breakfast'!CM11*0.9</f>
        <v>25065</v>
      </c>
      <c r="CU11" s="8">
        <f>'C завтраками| Bed and breakfast'!CN11*0.9</f>
        <v>25065</v>
      </c>
      <c r="CV11" s="8">
        <f>'C завтраками| Bed and breakfast'!CO11*0.9</f>
        <v>25065</v>
      </c>
      <c r="CW11" s="8">
        <f>'C завтраками| Bed and breakfast'!CP11*0.9</f>
        <v>25065</v>
      </c>
      <c r="CX11" s="8">
        <f>'C завтраками| Bed and breakfast'!CQ11*0.9</f>
        <v>25065</v>
      </c>
      <c r="CY11" s="8">
        <f>'C завтраками| Bed and breakfast'!CR11*0.9</f>
        <v>25065</v>
      </c>
      <c r="CZ11" s="8">
        <f>'C завтраками| Bed and breakfast'!CS11*0.9</f>
        <v>25065</v>
      </c>
      <c r="DA11" s="8">
        <f>'C завтраками| Bed and breakfast'!CT11*0.9</f>
        <v>25065</v>
      </c>
      <c r="DB11" s="8">
        <f>'C завтраками| Bed and breakfast'!CU11*0.9</f>
        <v>25065</v>
      </c>
      <c r="DC11" s="8">
        <f>'C завтраками| Bed and breakfast'!CV11*0.9</f>
        <v>25065</v>
      </c>
      <c r="DD11" s="8">
        <f>'C завтраками| Bed and breakfast'!CW11*0.9</f>
        <v>25065</v>
      </c>
      <c r="DE11" s="8">
        <f>'C завтраками| Bed and breakfast'!CX11*0.9</f>
        <v>25065</v>
      </c>
      <c r="DF11" s="8">
        <f>'C завтраками| Bed and breakfast'!CY11*0.9</f>
        <v>25065</v>
      </c>
      <c r="DG11" s="8">
        <f>'C завтраками| Bed and breakfast'!CZ11*0.9</f>
        <v>24975</v>
      </c>
      <c r="DH11" s="8">
        <f>'C завтраками| Bed and breakfast'!DA11*0.9</f>
        <v>16650</v>
      </c>
      <c r="DI11" s="8">
        <f>'C завтраками| Bed and breakfast'!DB11*0.9</f>
        <v>16650</v>
      </c>
      <c r="DJ11" s="8">
        <f>'C завтраками| Bed and breakfast'!DC11*0.9</f>
        <v>17100</v>
      </c>
      <c r="DK11" s="8">
        <f>'C завтраками| Bed and breakfast'!DD11*0.9</f>
        <v>17100</v>
      </c>
      <c r="DL11" s="8">
        <f>'C завтраками| Bed and breakfast'!DE11*0.9</f>
        <v>16650</v>
      </c>
      <c r="DM11" s="8">
        <f>'C завтраками| Bed and breakfast'!DF11*0.9</f>
        <v>16650</v>
      </c>
      <c r="DN11" s="8">
        <f>'C завтраками| Bed and breakfast'!DG11*0.9</f>
        <v>16650</v>
      </c>
      <c r="DO11" s="8">
        <f>'C завтраками| Bed and breakfast'!DH11*0.9</f>
        <v>16650</v>
      </c>
      <c r="DP11" s="8">
        <f>'C завтраками| Bed and breakfast'!DI11*0.9</f>
        <v>16650</v>
      </c>
      <c r="DQ11" s="8">
        <f>'C завтраками| Bed and breakfast'!DJ11*0.9</f>
        <v>17100</v>
      </c>
      <c r="DR11" s="8">
        <f>'C завтраками| Bed and breakfast'!DK11*0.9</f>
        <v>17100</v>
      </c>
    </row>
    <row r="12" spans="1:122" s="53" customFormat="1" x14ac:dyDescent="0.2">
      <c r="A12" s="42" t="s">
        <v>84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row>
    <row r="13" spans="1:122" s="53" customFormat="1" x14ac:dyDescent="0.2">
      <c r="A13" s="88">
        <f>A7</f>
        <v>1</v>
      </c>
      <c r="B13" s="8" t="e">
        <f>'C завтраками| Bed and breakfast'!#REF!*0.9</f>
        <v>#REF!</v>
      </c>
      <c r="C13" s="8" t="e">
        <f>'C завтраками| Bed and breakfast'!#REF!*0.9</f>
        <v>#REF!</v>
      </c>
      <c r="D13" s="8" t="e">
        <f>'C завтраками| Bed and breakfast'!#REF!*0.9</f>
        <v>#REF!</v>
      </c>
      <c r="E13" s="8" t="e">
        <f>'C завтраками| Bed and breakfast'!#REF!*0.9</f>
        <v>#REF!</v>
      </c>
      <c r="F13" s="8" t="e">
        <f>'C завтраками| Bed and breakfast'!#REF!*0.9</f>
        <v>#REF!</v>
      </c>
      <c r="G13" s="8" t="e">
        <f>'C завтраками| Bed and breakfast'!#REF!*0.9</f>
        <v>#REF!</v>
      </c>
      <c r="H13" s="8" t="e">
        <f>'C завтраками| Bed and breakfast'!#REF!*0.9</f>
        <v>#REF!</v>
      </c>
      <c r="I13" s="8">
        <f>'C завтраками| Bed and breakfast'!B13*0.9</f>
        <v>16020</v>
      </c>
      <c r="J13" s="8">
        <f>'C завтраками| Bed and breakfast'!C13*0.9</f>
        <v>16020</v>
      </c>
      <c r="K13" s="8">
        <f>'C завтраками| Bed and breakfast'!D13*0.9</f>
        <v>17460</v>
      </c>
      <c r="L13" s="8">
        <f>'C завтраками| Bed and breakfast'!E13*0.9</f>
        <v>18900</v>
      </c>
      <c r="M13" s="8">
        <f>'C завтраками| Bed and breakfast'!F13*0.9</f>
        <v>20970</v>
      </c>
      <c r="N13" s="8">
        <f>'C завтраками| Bed and breakfast'!G13*0.9</f>
        <v>23040</v>
      </c>
      <c r="O13" s="8">
        <f>'C завтраками| Bed and breakfast'!H13*0.9</f>
        <v>23040</v>
      </c>
      <c r="P13" s="8">
        <f>'C завтраками| Bed and breakfast'!I13*0.9</f>
        <v>20970</v>
      </c>
      <c r="Q13" s="8">
        <f>'C завтраками| Bed and breakfast'!J13*0.9</f>
        <v>23040</v>
      </c>
      <c r="R13" s="8">
        <f>'C завтраками| Bed and breakfast'!K13*0.9</f>
        <v>17460</v>
      </c>
      <c r="S13" s="8">
        <f>'C завтраками| Bed and breakfast'!L13*0.9</f>
        <v>16920</v>
      </c>
      <c r="T13" s="8">
        <f>'C завтраками| Bed and breakfast'!M13*0.9</f>
        <v>36225</v>
      </c>
      <c r="U13" s="8">
        <f>'C завтраками| Bed and breakfast'!N13*0.9</f>
        <v>49275</v>
      </c>
      <c r="V13" s="8">
        <f>'C завтраками| Bed and breakfast'!O13*0.9</f>
        <v>49275</v>
      </c>
      <c r="W13" s="8">
        <f>'C завтраками| Bed and breakfast'!P13*0.9</f>
        <v>49275</v>
      </c>
      <c r="X13" s="8">
        <f>'C завтраками| Bed and breakfast'!Q13*0.9</f>
        <v>42975</v>
      </c>
      <c r="Y13" s="8">
        <f>'C завтраками| Bed and breakfast'!R13*0.9</f>
        <v>42975</v>
      </c>
      <c r="Z13" s="8">
        <f>'C завтраками| Bed and breakfast'!S13*0.9</f>
        <v>42975</v>
      </c>
      <c r="AA13" s="8">
        <f>'C завтраками| Bed and breakfast'!T13*0.9</f>
        <v>42975</v>
      </c>
      <c r="AB13" s="8">
        <f>'C завтраками| Bed and breakfast'!U13*0.9</f>
        <v>42975</v>
      </c>
      <c r="AC13" s="8">
        <f>'C завтраками| Bed and breakfast'!V13*0.9</f>
        <v>42975</v>
      </c>
      <c r="AD13" s="8">
        <f>'C завтраками| Bed and breakfast'!W13*0.9</f>
        <v>35505</v>
      </c>
      <c r="AE13" s="8">
        <f>'C завтраками| Bed and breakfast'!X13*0.9</f>
        <v>20655</v>
      </c>
      <c r="AF13" s="8">
        <f>'C завтраками| Bed and breakfast'!Y13*0.9</f>
        <v>20655</v>
      </c>
      <c r="AG13" s="8">
        <f>'C завтраками| Bed and breakfast'!Z13*0.9</f>
        <v>20655</v>
      </c>
      <c r="AH13" s="8">
        <f>'C завтраками| Bed and breakfast'!AA13*0.9</f>
        <v>20655</v>
      </c>
      <c r="AI13" s="8">
        <f>'C завтраками| Bed and breakfast'!AB13*0.9</f>
        <v>20655</v>
      </c>
      <c r="AJ13" s="8">
        <f>'C завтраками| Bed and breakfast'!AC13*0.9</f>
        <v>22455</v>
      </c>
      <c r="AK13" s="8">
        <f>'C завтраками| Bed and breakfast'!AD13*0.9</f>
        <v>22455</v>
      </c>
      <c r="AL13" s="8">
        <f>'C завтраками| Bed and breakfast'!AE13*0.9</f>
        <v>22455</v>
      </c>
      <c r="AM13" s="8">
        <f>'C завтраками| Bed and breakfast'!AF13*0.9</f>
        <v>22455</v>
      </c>
      <c r="AN13" s="8">
        <f>'C завтраками| Bed and breakfast'!AG13*0.9</f>
        <v>22455</v>
      </c>
      <c r="AO13" s="8">
        <f>'C завтраками| Bed and breakfast'!AH13*0.9</f>
        <v>20655</v>
      </c>
      <c r="AP13" s="8">
        <f>'C завтраками| Bed and breakfast'!AI13*0.9</f>
        <v>20655</v>
      </c>
      <c r="AQ13" s="8">
        <f>'C завтраками| Bed and breakfast'!AJ13*0.9</f>
        <v>20655</v>
      </c>
      <c r="AR13" s="8">
        <f>'C завтраками| Bed and breakfast'!AK13*0.9</f>
        <v>20655</v>
      </c>
      <c r="AS13" s="8">
        <f>'C завтраками| Bed and breakfast'!AL13*0.9</f>
        <v>20655</v>
      </c>
      <c r="AT13" s="8">
        <f>'C завтраками| Bed and breakfast'!AM13*0.9</f>
        <v>24255</v>
      </c>
      <c r="AU13" s="8">
        <f>'C завтраками| Bed and breakfast'!AN13*0.9</f>
        <v>24255</v>
      </c>
      <c r="AV13" s="8">
        <f>'C завтраками| Bed and breakfast'!AO13*0.9</f>
        <v>24255</v>
      </c>
      <c r="AW13" s="8">
        <f>'C завтраками| Bed and breakfast'!AP13*0.9</f>
        <v>24255</v>
      </c>
      <c r="AX13" s="8">
        <f>'C завтраками| Bed and breakfast'!AQ13*0.9</f>
        <v>24255</v>
      </c>
      <c r="AY13" s="8">
        <f>'C завтраками| Bed and breakfast'!AR13*0.9</f>
        <v>26055</v>
      </c>
      <c r="AZ13" s="8">
        <f>'C завтраками| Bed and breakfast'!AS13*0.9</f>
        <v>28305</v>
      </c>
      <c r="BA13" s="8">
        <f>'C завтраками| Bed and breakfast'!AT13*0.9</f>
        <v>28755</v>
      </c>
      <c r="BB13" s="8">
        <f>'C завтраками| Bed and breakfast'!AU13*0.9</f>
        <v>28755</v>
      </c>
      <c r="BC13" s="8">
        <f>'C завтраками| Bed and breakfast'!AV13*0.9</f>
        <v>28755</v>
      </c>
      <c r="BD13" s="8">
        <f>'C завтраками| Bed and breakfast'!AW13*0.9</f>
        <v>28755</v>
      </c>
      <c r="BE13" s="8">
        <f>'C завтраками| Bed and breakfast'!AX13*0.9</f>
        <v>28755</v>
      </c>
      <c r="BF13" s="8">
        <f>'C завтраками| Bed and breakfast'!AY13*0.9</f>
        <v>28755</v>
      </c>
      <c r="BG13" s="8">
        <f>'C завтраками| Bed and breakfast'!AZ13*0.9</f>
        <v>28755</v>
      </c>
      <c r="BH13" s="8">
        <f>'C завтраками| Bed and breakfast'!BA13*0.9</f>
        <v>28755</v>
      </c>
      <c r="BI13" s="8">
        <f>'C завтраками| Bed and breakfast'!BB13*0.9</f>
        <v>28755</v>
      </c>
      <c r="BJ13" s="8">
        <f>'C завтраками| Bed and breakfast'!BC13*0.9</f>
        <v>28755</v>
      </c>
      <c r="BK13" s="8">
        <f>'C завтраками| Bed and breakfast'!BD13*0.9</f>
        <v>26955</v>
      </c>
      <c r="BL13" s="8">
        <f>'C завтраками| Bed and breakfast'!BE13*0.9</f>
        <v>26955</v>
      </c>
      <c r="BM13" s="8">
        <f>'C завтраками| Bed and breakfast'!BF13*0.9</f>
        <v>28755</v>
      </c>
      <c r="BN13" s="8">
        <f>'C завтраками| Bed and breakfast'!BG13*0.9</f>
        <v>28755</v>
      </c>
      <c r="BO13" s="8">
        <f>'C завтраками| Bed and breakfast'!BH13*0.9</f>
        <v>30555</v>
      </c>
      <c r="BP13" s="8">
        <f>'C завтраками| Bed and breakfast'!BI13*0.9</f>
        <v>32805</v>
      </c>
      <c r="BQ13" s="8">
        <f>'C завтраками| Bed and breakfast'!BJ13*0.9</f>
        <v>32805</v>
      </c>
      <c r="BR13" s="8">
        <f>'C завтраками| Bed and breakfast'!BK13*0.9</f>
        <v>32805</v>
      </c>
      <c r="BS13" s="8">
        <f>'C завтраками| Bed and breakfast'!BL13*0.9</f>
        <v>32805</v>
      </c>
      <c r="BT13" s="8">
        <f>'C завтраками| Bed and breakfast'!BM13*0.9</f>
        <v>35055</v>
      </c>
      <c r="BU13" s="8">
        <f>'C завтраками| Bed and breakfast'!BN13*0.9</f>
        <v>37755</v>
      </c>
      <c r="BV13" s="8">
        <f>'C завтраками| Bed and breakfast'!BO13*0.9</f>
        <v>37755</v>
      </c>
      <c r="BW13" s="8">
        <f>'C завтраками| Bed and breakfast'!BP13*0.9</f>
        <v>35055</v>
      </c>
      <c r="BX13" s="8">
        <f>'C завтраками| Bed and breakfast'!BQ13*0.9</f>
        <v>30555</v>
      </c>
      <c r="BY13" s="8">
        <f>'C завтраками| Bed and breakfast'!BR13*0.9</f>
        <v>30555</v>
      </c>
      <c r="BZ13" s="8">
        <f>'C завтраками| Bed and breakfast'!BS13*0.9</f>
        <v>32805</v>
      </c>
      <c r="CA13" s="8">
        <f>'C завтраками| Bed and breakfast'!BT13*0.9</f>
        <v>32805</v>
      </c>
      <c r="CB13" s="8">
        <f>'C завтраками| Bed and breakfast'!BU13*0.9</f>
        <v>25155</v>
      </c>
      <c r="CC13" s="8">
        <f>'C завтраками| Bed and breakfast'!BV13*0.9</f>
        <v>25560</v>
      </c>
      <c r="CD13" s="8">
        <f>'C завтраками| Bed and breakfast'!BW13*0.9</f>
        <v>25560</v>
      </c>
      <c r="CE13" s="8">
        <f>'C завтраками| Bed and breakfast'!BX13*0.9</f>
        <v>25560</v>
      </c>
      <c r="CF13" s="8">
        <f>'C завтраками| Bed and breakfast'!BY13*0.9</f>
        <v>24210</v>
      </c>
      <c r="CG13" s="8">
        <f>'C завтраками| Bed and breakfast'!BZ13*0.9</f>
        <v>24210</v>
      </c>
      <c r="CH13" s="8">
        <f>'C завтраками| Bed and breakfast'!CA13*0.9</f>
        <v>25560</v>
      </c>
      <c r="CI13" s="8">
        <f>'C завтраками| Bed and breakfast'!CB13*0.9</f>
        <v>25560</v>
      </c>
      <c r="CJ13" s="8">
        <f>'C завтраками| Bed and breakfast'!CC13*0.9</f>
        <v>25560</v>
      </c>
      <c r="CK13" s="8">
        <f>'C завтраками| Bed and breakfast'!CD13*0.9</f>
        <v>24210</v>
      </c>
      <c r="CL13" s="8">
        <f>'C завтраками| Bed and breakfast'!CE13*0.9</f>
        <v>24210</v>
      </c>
      <c r="CM13" s="8">
        <f>'C завтраками| Bed and breakfast'!CF13*0.9</f>
        <v>24210</v>
      </c>
      <c r="CN13" s="8">
        <f>'C завтраками| Bed and breakfast'!CG13*0.9</f>
        <v>24210</v>
      </c>
      <c r="CO13" s="8">
        <f>'C завтраками| Bed and breakfast'!CH13*0.9</f>
        <v>24210</v>
      </c>
      <c r="CP13" s="8">
        <f>'C завтраками| Bed and breakfast'!CI13*0.9</f>
        <v>24210</v>
      </c>
      <c r="CQ13" s="8">
        <f>'C завтраками| Bed and breakfast'!CJ13*0.9</f>
        <v>24210</v>
      </c>
      <c r="CR13" s="8">
        <f>'C завтраками| Bed and breakfast'!CK13*0.9</f>
        <v>24210</v>
      </c>
      <c r="CS13" s="8">
        <f>'C завтраками| Bed and breakfast'!CL13*0.9</f>
        <v>24210</v>
      </c>
      <c r="CT13" s="8">
        <f>'C завтраками| Bed and breakfast'!CM13*0.9</f>
        <v>24210</v>
      </c>
      <c r="CU13" s="8">
        <f>'C завтраками| Bed and breakfast'!CN13*0.9</f>
        <v>24210</v>
      </c>
      <c r="CV13" s="8">
        <f>'C завтраками| Bed and breakfast'!CO13*0.9</f>
        <v>24210</v>
      </c>
      <c r="CW13" s="8">
        <f>'C завтраками| Bed and breakfast'!CP13*0.9</f>
        <v>24210</v>
      </c>
      <c r="CX13" s="8">
        <f>'C завтраками| Bed and breakfast'!CQ13*0.9</f>
        <v>24210</v>
      </c>
      <c r="CY13" s="8">
        <f>'C завтраками| Bed and breakfast'!CR13*0.9</f>
        <v>24210</v>
      </c>
      <c r="CZ13" s="8">
        <f>'C завтраками| Bed and breakfast'!CS13*0.9</f>
        <v>24210</v>
      </c>
      <c r="DA13" s="8">
        <f>'C завтраками| Bed and breakfast'!CT13*0.9</f>
        <v>24210</v>
      </c>
      <c r="DB13" s="8">
        <f>'C завтраками| Bed and breakfast'!CU13*0.9</f>
        <v>24210</v>
      </c>
      <c r="DC13" s="8">
        <f>'C завтраками| Bed and breakfast'!CV13*0.9</f>
        <v>24210</v>
      </c>
      <c r="DD13" s="8">
        <f>'C завтраками| Bed and breakfast'!CW13*0.9</f>
        <v>24210</v>
      </c>
      <c r="DE13" s="8">
        <f>'C завтраками| Bed and breakfast'!CX13*0.9</f>
        <v>24210</v>
      </c>
      <c r="DF13" s="8">
        <f>'C завтраками| Bed and breakfast'!CY13*0.9</f>
        <v>24210</v>
      </c>
      <c r="DG13" s="8">
        <f>'C завтраками| Bed and breakfast'!CZ13*0.9</f>
        <v>24210</v>
      </c>
      <c r="DH13" s="8">
        <f>'C завтраками| Bed and breakfast'!DA13*0.9</f>
        <v>15885</v>
      </c>
      <c r="DI13" s="8">
        <f>'C завтраками| Bed and breakfast'!DB13*0.9</f>
        <v>15885</v>
      </c>
      <c r="DJ13" s="8">
        <f>'C завтраками| Bed and breakfast'!DC13*0.9</f>
        <v>16335</v>
      </c>
      <c r="DK13" s="8">
        <f>'C завтраками| Bed and breakfast'!DD13*0.9</f>
        <v>16335</v>
      </c>
      <c r="DL13" s="8">
        <f>'C завтраками| Bed and breakfast'!DE13*0.9</f>
        <v>15885</v>
      </c>
      <c r="DM13" s="8">
        <f>'C завтраками| Bed and breakfast'!DF13*0.9</f>
        <v>15885</v>
      </c>
      <c r="DN13" s="8">
        <f>'C завтраками| Bed and breakfast'!DG13*0.9</f>
        <v>15885</v>
      </c>
      <c r="DO13" s="8">
        <f>'C завтраками| Bed and breakfast'!DH13*0.9</f>
        <v>15885</v>
      </c>
      <c r="DP13" s="8">
        <f>'C завтраками| Bed and breakfast'!DI13*0.9</f>
        <v>15885</v>
      </c>
      <c r="DQ13" s="8">
        <f>'C завтраками| Bed and breakfast'!DJ13*0.9</f>
        <v>16335</v>
      </c>
      <c r="DR13" s="8">
        <f>'C завтраками| Bed and breakfast'!DK13*0.9</f>
        <v>16335</v>
      </c>
    </row>
    <row r="14" spans="1:122" s="53" customFormat="1" x14ac:dyDescent="0.2">
      <c r="A14" s="88">
        <f>A8</f>
        <v>2</v>
      </c>
      <c r="B14" s="8" t="e">
        <f>'C завтраками| Bed and breakfast'!#REF!*0.9</f>
        <v>#REF!</v>
      </c>
      <c r="C14" s="8" t="e">
        <f>'C завтраками| Bed and breakfast'!#REF!*0.9</f>
        <v>#REF!</v>
      </c>
      <c r="D14" s="8" t="e">
        <f>'C завтраками| Bed and breakfast'!#REF!*0.9</f>
        <v>#REF!</v>
      </c>
      <c r="E14" s="8" t="e">
        <f>'C завтраками| Bed and breakfast'!#REF!*0.9</f>
        <v>#REF!</v>
      </c>
      <c r="F14" s="8" t="e">
        <f>'C завтраками| Bed and breakfast'!#REF!*0.9</f>
        <v>#REF!</v>
      </c>
      <c r="G14" s="8" t="e">
        <f>'C завтраками| Bed and breakfast'!#REF!*0.9</f>
        <v>#REF!</v>
      </c>
      <c r="H14" s="8" t="e">
        <f>'C завтраками| Bed and breakfast'!#REF!*0.9</f>
        <v>#REF!</v>
      </c>
      <c r="I14" s="8">
        <f>'C завтраками| Bed and breakfast'!B14*0.9</f>
        <v>17550</v>
      </c>
      <c r="J14" s="8">
        <f>'C завтраками| Bed and breakfast'!C14*0.9</f>
        <v>17550</v>
      </c>
      <c r="K14" s="8">
        <f>'C завтраками| Bed and breakfast'!D14*0.9</f>
        <v>18990</v>
      </c>
      <c r="L14" s="8">
        <f>'C завтраками| Bed and breakfast'!E14*0.9</f>
        <v>20430</v>
      </c>
      <c r="M14" s="8">
        <f>'C завтраками| Bed and breakfast'!F14*0.9</f>
        <v>22500</v>
      </c>
      <c r="N14" s="8">
        <f>'C завтраками| Bed and breakfast'!G14*0.9</f>
        <v>24570</v>
      </c>
      <c r="O14" s="8">
        <f>'C завтраками| Bed and breakfast'!H14*0.9</f>
        <v>24570</v>
      </c>
      <c r="P14" s="8">
        <f>'C завтраками| Bed and breakfast'!I14*0.9</f>
        <v>22500</v>
      </c>
      <c r="Q14" s="8">
        <f>'C завтраками| Bed and breakfast'!J14*0.9</f>
        <v>24570</v>
      </c>
      <c r="R14" s="8">
        <f>'C завтраками| Bed and breakfast'!K14*0.9</f>
        <v>18990</v>
      </c>
      <c r="S14" s="8">
        <f>'C завтраками| Bed and breakfast'!L14*0.9</f>
        <v>18945</v>
      </c>
      <c r="T14" s="8">
        <f>'C завтраками| Bed and breakfast'!M14*0.9</f>
        <v>38250</v>
      </c>
      <c r="U14" s="8">
        <f>'C завтраками| Bed and breakfast'!N14*0.9</f>
        <v>51300</v>
      </c>
      <c r="V14" s="8">
        <f>'C завтраками| Bed and breakfast'!O14*0.9</f>
        <v>51300</v>
      </c>
      <c r="W14" s="8">
        <f>'C завтраками| Bed and breakfast'!P14*0.9</f>
        <v>51300</v>
      </c>
      <c r="X14" s="8">
        <f>'C завтраками| Bed and breakfast'!Q14*0.9</f>
        <v>45000</v>
      </c>
      <c r="Y14" s="8">
        <f>'C завтраками| Bed and breakfast'!R14*0.9</f>
        <v>45000</v>
      </c>
      <c r="Z14" s="8">
        <f>'C завтраками| Bed and breakfast'!S14*0.9</f>
        <v>45000</v>
      </c>
      <c r="AA14" s="8">
        <f>'C завтраками| Bed and breakfast'!T14*0.9</f>
        <v>45000</v>
      </c>
      <c r="AB14" s="8">
        <f>'C завтраками| Bed and breakfast'!U14*0.9</f>
        <v>45000</v>
      </c>
      <c r="AC14" s="8">
        <f>'C завтраками| Bed and breakfast'!V14*0.9</f>
        <v>45000</v>
      </c>
      <c r="AD14" s="8">
        <f>'C завтраками| Bed and breakfast'!W14*0.9</f>
        <v>37260</v>
      </c>
      <c r="AE14" s="8">
        <f>'C завтраками| Bed and breakfast'!X14*0.9</f>
        <v>22410</v>
      </c>
      <c r="AF14" s="8">
        <f>'C завтраками| Bed and breakfast'!Y14*0.9</f>
        <v>22410</v>
      </c>
      <c r="AG14" s="8">
        <f>'C завтраками| Bed and breakfast'!Z14*0.9</f>
        <v>22410</v>
      </c>
      <c r="AH14" s="8">
        <f>'C завтраками| Bed and breakfast'!AA14*0.9</f>
        <v>22410</v>
      </c>
      <c r="AI14" s="8">
        <f>'C завтраками| Bed and breakfast'!AB14*0.9</f>
        <v>22410</v>
      </c>
      <c r="AJ14" s="8">
        <f>'C завтраками| Bed and breakfast'!AC14*0.9</f>
        <v>24210</v>
      </c>
      <c r="AK14" s="8">
        <f>'C завтраками| Bed and breakfast'!AD14*0.9</f>
        <v>24210</v>
      </c>
      <c r="AL14" s="8">
        <f>'C завтраками| Bed and breakfast'!AE14*0.9</f>
        <v>24210</v>
      </c>
      <c r="AM14" s="8">
        <f>'C завтраками| Bed and breakfast'!AF14*0.9</f>
        <v>24210</v>
      </c>
      <c r="AN14" s="8">
        <f>'C завтраками| Bed and breakfast'!AG14*0.9</f>
        <v>24210</v>
      </c>
      <c r="AO14" s="8">
        <f>'C завтраками| Bed and breakfast'!AH14*0.9</f>
        <v>22410</v>
      </c>
      <c r="AP14" s="8">
        <f>'C завтраками| Bed and breakfast'!AI14*0.9</f>
        <v>22410</v>
      </c>
      <c r="AQ14" s="8">
        <f>'C завтраками| Bed and breakfast'!AJ14*0.9</f>
        <v>22410</v>
      </c>
      <c r="AR14" s="8">
        <f>'C завтраками| Bed and breakfast'!AK14*0.9</f>
        <v>22410</v>
      </c>
      <c r="AS14" s="8">
        <f>'C завтраками| Bed and breakfast'!AL14*0.9</f>
        <v>22410</v>
      </c>
      <c r="AT14" s="8">
        <f>'C завтраками| Bed and breakfast'!AM14*0.9</f>
        <v>26010</v>
      </c>
      <c r="AU14" s="8">
        <f>'C завтраками| Bed and breakfast'!AN14*0.9</f>
        <v>26010</v>
      </c>
      <c r="AV14" s="8">
        <f>'C завтраками| Bed and breakfast'!AO14*0.9</f>
        <v>26010</v>
      </c>
      <c r="AW14" s="8">
        <f>'C завтраками| Bed and breakfast'!AP14*0.9</f>
        <v>26010</v>
      </c>
      <c r="AX14" s="8">
        <f>'C завтраками| Bed and breakfast'!AQ14*0.9</f>
        <v>26010</v>
      </c>
      <c r="AY14" s="8">
        <f>'C завтраками| Bed and breakfast'!AR14*0.9</f>
        <v>27810</v>
      </c>
      <c r="AZ14" s="8">
        <f>'C завтраками| Bed and breakfast'!AS14*0.9</f>
        <v>30060</v>
      </c>
      <c r="BA14" s="8">
        <f>'C завтраками| Bed and breakfast'!AT14*0.9</f>
        <v>30510</v>
      </c>
      <c r="BB14" s="8">
        <f>'C завтраками| Bed and breakfast'!AU14*0.9</f>
        <v>30510</v>
      </c>
      <c r="BC14" s="8">
        <f>'C завтраками| Bed and breakfast'!AV14*0.9</f>
        <v>30510</v>
      </c>
      <c r="BD14" s="8">
        <f>'C завтраками| Bed and breakfast'!AW14*0.9</f>
        <v>30510</v>
      </c>
      <c r="BE14" s="8">
        <f>'C завтраками| Bed and breakfast'!AX14*0.9</f>
        <v>30510</v>
      </c>
      <c r="BF14" s="8">
        <f>'C завтраками| Bed and breakfast'!AY14*0.9</f>
        <v>30510</v>
      </c>
      <c r="BG14" s="8">
        <f>'C завтраками| Bed and breakfast'!AZ14*0.9</f>
        <v>30510</v>
      </c>
      <c r="BH14" s="8">
        <f>'C завтраками| Bed and breakfast'!BA14*0.9</f>
        <v>30510</v>
      </c>
      <c r="BI14" s="8">
        <f>'C завтраками| Bed and breakfast'!BB14*0.9</f>
        <v>30510</v>
      </c>
      <c r="BJ14" s="8">
        <f>'C завтраками| Bed and breakfast'!BC14*0.9</f>
        <v>30510</v>
      </c>
      <c r="BK14" s="8">
        <f>'C завтраками| Bed and breakfast'!BD14*0.9</f>
        <v>28710</v>
      </c>
      <c r="BL14" s="8">
        <f>'C завтраками| Bed and breakfast'!BE14*0.9</f>
        <v>28710</v>
      </c>
      <c r="BM14" s="8">
        <f>'C завтраками| Bed and breakfast'!BF14*0.9</f>
        <v>30510</v>
      </c>
      <c r="BN14" s="8">
        <f>'C завтраками| Bed and breakfast'!BG14*0.9</f>
        <v>30510</v>
      </c>
      <c r="BO14" s="8">
        <f>'C завтраками| Bed and breakfast'!BH14*0.9</f>
        <v>32310</v>
      </c>
      <c r="BP14" s="8">
        <f>'C завтраками| Bed and breakfast'!BI14*0.9</f>
        <v>34560</v>
      </c>
      <c r="BQ14" s="8">
        <f>'C завтраками| Bed and breakfast'!BJ14*0.9</f>
        <v>34560</v>
      </c>
      <c r="BR14" s="8">
        <f>'C завтраками| Bed and breakfast'!BK14*0.9</f>
        <v>34560</v>
      </c>
      <c r="BS14" s="8">
        <f>'C завтраками| Bed and breakfast'!BL14*0.9</f>
        <v>34560</v>
      </c>
      <c r="BT14" s="8">
        <f>'C завтраками| Bed and breakfast'!BM14*0.9</f>
        <v>36810</v>
      </c>
      <c r="BU14" s="8">
        <f>'C завтраками| Bed and breakfast'!BN14*0.9</f>
        <v>39510</v>
      </c>
      <c r="BV14" s="8">
        <f>'C завтраками| Bed and breakfast'!BO14*0.9</f>
        <v>39510</v>
      </c>
      <c r="BW14" s="8">
        <f>'C завтраками| Bed and breakfast'!BP14*0.9</f>
        <v>36810</v>
      </c>
      <c r="BX14" s="8">
        <f>'C завтраками| Bed and breakfast'!BQ14*0.9</f>
        <v>32310</v>
      </c>
      <c r="BY14" s="8">
        <f>'C завтраками| Bed and breakfast'!BR14*0.9</f>
        <v>32310</v>
      </c>
      <c r="BZ14" s="8">
        <f>'C завтраками| Bed and breakfast'!BS14*0.9</f>
        <v>34560</v>
      </c>
      <c r="CA14" s="8">
        <f>'C завтраками| Bed and breakfast'!BT14*0.9</f>
        <v>34560</v>
      </c>
      <c r="CB14" s="8">
        <f>'C завтраками| Bed and breakfast'!BU14*0.9</f>
        <v>26910</v>
      </c>
      <c r="CC14" s="8">
        <f>'C завтраками| Bed and breakfast'!BV14*0.9</f>
        <v>27315</v>
      </c>
      <c r="CD14" s="8">
        <f>'C завтраками| Bed and breakfast'!BW14*0.9</f>
        <v>27315</v>
      </c>
      <c r="CE14" s="8">
        <f>'C завтраками| Bed and breakfast'!BX14*0.9</f>
        <v>27315</v>
      </c>
      <c r="CF14" s="8">
        <f>'C завтраками| Bed and breakfast'!BY14*0.9</f>
        <v>25965</v>
      </c>
      <c r="CG14" s="8">
        <f>'C завтраками| Bed and breakfast'!BZ14*0.9</f>
        <v>25965</v>
      </c>
      <c r="CH14" s="8">
        <f>'C завтраками| Bed and breakfast'!CA14*0.9</f>
        <v>27315</v>
      </c>
      <c r="CI14" s="8">
        <f>'C завтраками| Bed and breakfast'!CB14*0.9</f>
        <v>27315</v>
      </c>
      <c r="CJ14" s="8">
        <f>'C завтраками| Bed and breakfast'!CC14*0.9</f>
        <v>27315</v>
      </c>
      <c r="CK14" s="8">
        <f>'C завтраками| Bed and breakfast'!CD14*0.9</f>
        <v>25965</v>
      </c>
      <c r="CL14" s="8">
        <f>'C завтраками| Bed and breakfast'!CE14*0.9</f>
        <v>25965</v>
      </c>
      <c r="CM14" s="8">
        <f>'C завтраками| Bed and breakfast'!CF14*0.9</f>
        <v>25965</v>
      </c>
      <c r="CN14" s="8">
        <f>'C завтраками| Bed and breakfast'!CG14*0.9</f>
        <v>25965</v>
      </c>
      <c r="CO14" s="8">
        <f>'C завтраками| Bed and breakfast'!CH14*0.9</f>
        <v>25965</v>
      </c>
      <c r="CP14" s="8">
        <f>'C завтраками| Bed and breakfast'!CI14*0.9</f>
        <v>25965</v>
      </c>
      <c r="CQ14" s="8">
        <f>'C завтраками| Bed and breakfast'!CJ14*0.9</f>
        <v>25965</v>
      </c>
      <c r="CR14" s="8">
        <f>'C завтраками| Bed and breakfast'!CK14*0.9</f>
        <v>25965</v>
      </c>
      <c r="CS14" s="8">
        <f>'C завтраками| Bed and breakfast'!CL14*0.9</f>
        <v>25965</v>
      </c>
      <c r="CT14" s="8">
        <f>'C завтраками| Bed and breakfast'!CM14*0.9</f>
        <v>25965</v>
      </c>
      <c r="CU14" s="8">
        <f>'C завтраками| Bed and breakfast'!CN14*0.9</f>
        <v>25965</v>
      </c>
      <c r="CV14" s="8">
        <f>'C завтраками| Bed and breakfast'!CO14*0.9</f>
        <v>25965</v>
      </c>
      <c r="CW14" s="8">
        <f>'C завтраками| Bed and breakfast'!CP14*0.9</f>
        <v>25965</v>
      </c>
      <c r="CX14" s="8">
        <f>'C завтраками| Bed and breakfast'!CQ14*0.9</f>
        <v>25965</v>
      </c>
      <c r="CY14" s="8">
        <f>'C завтраками| Bed and breakfast'!CR14*0.9</f>
        <v>25965</v>
      </c>
      <c r="CZ14" s="8">
        <f>'C завтраками| Bed and breakfast'!CS14*0.9</f>
        <v>25965</v>
      </c>
      <c r="DA14" s="8">
        <f>'C завтраками| Bed and breakfast'!CT14*0.9</f>
        <v>25965</v>
      </c>
      <c r="DB14" s="8">
        <f>'C завтраками| Bed and breakfast'!CU14*0.9</f>
        <v>25965</v>
      </c>
      <c r="DC14" s="8">
        <f>'C завтраками| Bed and breakfast'!CV14*0.9</f>
        <v>25965</v>
      </c>
      <c r="DD14" s="8">
        <f>'C завтраками| Bed and breakfast'!CW14*0.9</f>
        <v>25965</v>
      </c>
      <c r="DE14" s="8">
        <f>'C завтраками| Bed and breakfast'!CX14*0.9</f>
        <v>25965</v>
      </c>
      <c r="DF14" s="8">
        <f>'C завтраками| Bed and breakfast'!CY14*0.9</f>
        <v>25965</v>
      </c>
      <c r="DG14" s="8">
        <f>'C завтраками| Bed and breakfast'!CZ14*0.9</f>
        <v>25965</v>
      </c>
      <c r="DH14" s="8">
        <f>'C завтраками| Bed and breakfast'!DA14*0.9</f>
        <v>17550</v>
      </c>
      <c r="DI14" s="8">
        <f>'C завтраками| Bed and breakfast'!DB14*0.9</f>
        <v>17550</v>
      </c>
      <c r="DJ14" s="8">
        <f>'C завтраками| Bed and breakfast'!DC14*0.9</f>
        <v>18000</v>
      </c>
      <c r="DK14" s="8">
        <f>'C завтраками| Bed and breakfast'!DD14*0.9</f>
        <v>18000</v>
      </c>
      <c r="DL14" s="8">
        <f>'C завтраками| Bed and breakfast'!DE14*0.9</f>
        <v>17550</v>
      </c>
      <c r="DM14" s="8">
        <f>'C завтраками| Bed and breakfast'!DF14*0.9</f>
        <v>17550</v>
      </c>
      <c r="DN14" s="8">
        <f>'C завтраками| Bed and breakfast'!DG14*0.9</f>
        <v>17550</v>
      </c>
      <c r="DO14" s="8">
        <f>'C завтраками| Bed and breakfast'!DH14*0.9</f>
        <v>17550</v>
      </c>
      <c r="DP14" s="8">
        <f>'C завтраками| Bed and breakfast'!DI14*0.9</f>
        <v>17550</v>
      </c>
      <c r="DQ14" s="8">
        <f>'C завтраками| Bed and breakfast'!DJ14*0.9</f>
        <v>18000</v>
      </c>
      <c r="DR14" s="8">
        <f>'C завтраками| Bed and breakfast'!DK14*0.9</f>
        <v>18000</v>
      </c>
    </row>
    <row r="15" spans="1:122" s="53" customFormat="1" x14ac:dyDescent="0.2">
      <c r="A15" s="42" t="s">
        <v>85</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row>
    <row r="16" spans="1:122" s="53" customFormat="1" x14ac:dyDescent="0.2">
      <c r="A16" s="88">
        <f>A7</f>
        <v>1</v>
      </c>
      <c r="B16" s="8" t="e">
        <f>'C завтраками| Bed and breakfast'!#REF!*0.9</f>
        <v>#REF!</v>
      </c>
      <c r="C16" s="8" t="e">
        <f>'C завтраками| Bed and breakfast'!#REF!*0.9</f>
        <v>#REF!</v>
      </c>
      <c r="D16" s="8" t="e">
        <f>'C завтраками| Bed and breakfast'!#REF!*0.9</f>
        <v>#REF!</v>
      </c>
      <c r="E16" s="8" t="e">
        <f>'C завтраками| Bed and breakfast'!#REF!*0.9</f>
        <v>#REF!</v>
      </c>
      <c r="F16" s="8" t="e">
        <f>'C завтраками| Bed and breakfast'!#REF!*0.9</f>
        <v>#REF!</v>
      </c>
      <c r="G16" s="8" t="e">
        <f>'C завтраками| Bed and breakfast'!#REF!*0.9</f>
        <v>#REF!</v>
      </c>
      <c r="H16" s="8" t="e">
        <f>'C завтраками| Bed and breakfast'!#REF!*0.9</f>
        <v>#REF!</v>
      </c>
      <c r="I16" s="8">
        <f>'C завтраками| Bed and breakfast'!B16*0.9</f>
        <v>17550</v>
      </c>
      <c r="J16" s="8">
        <f>'C завтраками| Bed and breakfast'!C16*0.9</f>
        <v>17550</v>
      </c>
      <c r="K16" s="8">
        <f>'C завтраками| Bed and breakfast'!D16*0.9</f>
        <v>18990</v>
      </c>
      <c r="L16" s="8">
        <f>'C завтраками| Bed and breakfast'!E16*0.9</f>
        <v>20430</v>
      </c>
      <c r="M16" s="8">
        <f>'C завтраками| Bed and breakfast'!F16*0.9</f>
        <v>22500</v>
      </c>
      <c r="N16" s="8">
        <f>'C завтраками| Bed and breakfast'!G16*0.9</f>
        <v>24570</v>
      </c>
      <c r="O16" s="8">
        <f>'C завтраками| Bed and breakfast'!H16*0.9</f>
        <v>24570</v>
      </c>
      <c r="P16" s="8">
        <f>'C завтраками| Bed and breakfast'!I16*0.9</f>
        <v>22500</v>
      </c>
      <c r="Q16" s="8">
        <f>'C завтраками| Bed and breakfast'!J16*0.9</f>
        <v>24570</v>
      </c>
      <c r="R16" s="8">
        <f>'C завтраками| Bed and breakfast'!K16*0.9</f>
        <v>18990</v>
      </c>
      <c r="S16" s="8">
        <f>'C завтраками| Bed and breakfast'!L16*0.9</f>
        <v>18720</v>
      </c>
      <c r="T16" s="8">
        <f>'C завтраками| Bed and breakfast'!M16*0.9</f>
        <v>38025</v>
      </c>
      <c r="U16" s="8">
        <f>'C завтраками| Bed and breakfast'!N16*0.9</f>
        <v>51075</v>
      </c>
      <c r="V16" s="8">
        <f>'C завтраками| Bed and breakfast'!O16*0.9</f>
        <v>51075</v>
      </c>
      <c r="W16" s="8">
        <f>'C завтраками| Bed and breakfast'!P16*0.9</f>
        <v>51075</v>
      </c>
      <c r="X16" s="8">
        <f>'C завтраками| Bed and breakfast'!Q16*0.9</f>
        <v>44775</v>
      </c>
      <c r="Y16" s="8">
        <f>'C завтраками| Bed and breakfast'!R16*0.9</f>
        <v>44775</v>
      </c>
      <c r="Z16" s="8">
        <f>'C завтраками| Bed and breakfast'!S16*0.9</f>
        <v>44775</v>
      </c>
      <c r="AA16" s="8">
        <f>'C завтраками| Bed and breakfast'!T16*0.9</f>
        <v>44775</v>
      </c>
      <c r="AB16" s="8">
        <f>'C завтраками| Bed and breakfast'!U16*0.9</f>
        <v>44775</v>
      </c>
      <c r="AC16" s="8">
        <f>'C завтраками| Bed and breakfast'!V16*0.9</f>
        <v>44775</v>
      </c>
      <c r="AD16" s="8">
        <f>'C завтраками| Bed and breakfast'!W16*0.9</f>
        <v>36855</v>
      </c>
      <c r="AE16" s="8">
        <f>'C завтраками| Bed and breakfast'!X16*0.9</f>
        <v>22005</v>
      </c>
      <c r="AF16" s="8">
        <f>'C завтраками| Bed and breakfast'!Y16*0.9</f>
        <v>22005</v>
      </c>
      <c r="AG16" s="8">
        <f>'C завтраками| Bed and breakfast'!Z16*0.9</f>
        <v>22005</v>
      </c>
      <c r="AH16" s="8">
        <f>'C завтраками| Bed and breakfast'!AA16*0.9</f>
        <v>22005</v>
      </c>
      <c r="AI16" s="8">
        <f>'C завтраками| Bed and breakfast'!AB16*0.9</f>
        <v>22005</v>
      </c>
      <c r="AJ16" s="8">
        <f>'C завтраками| Bed and breakfast'!AC16*0.9</f>
        <v>23805</v>
      </c>
      <c r="AK16" s="8">
        <f>'C завтраками| Bed and breakfast'!AD16*0.9</f>
        <v>23805</v>
      </c>
      <c r="AL16" s="8">
        <f>'C завтраками| Bed and breakfast'!AE16*0.9</f>
        <v>23805</v>
      </c>
      <c r="AM16" s="8">
        <f>'C завтраками| Bed and breakfast'!AF16*0.9</f>
        <v>23805</v>
      </c>
      <c r="AN16" s="8">
        <f>'C завтраками| Bed and breakfast'!AG16*0.9</f>
        <v>23805</v>
      </c>
      <c r="AO16" s="8">
        <f>'C завтраками| Bed and breakfast'!AH16*0.9</f>
        <v>22005</v>
      </c>
      <c r="AP16" s="8">
        <f>'C завтраками| Bed and breakfast'!AI16*0.9</f>
        <v>22005</v>
      </c>
      <c r="AQ16" s="8">
        <f>'C завтраками| Bed and breakfast'!AJ16*0.9</f>
        <v>22005</v>
      </c>
      <c r="AR16" s="8">
        <f>'C завтраками| Bed and breakfast'!AK16*0.9</f>
        <v>22005</v>
      </c>
      <c r="AS16" s="8">
        <f>'C завтраками| Bed and breakfast'!AL16*0.9</f>
        <v>22005</v>
      </c>
      <c r="AT16" s="8">
        <f>'C завтраками| Bed and breakfast'!AM16*0.9</f>
        <v>25605</v>
      </c>
      <c r="AU16" s="8">
        <f>'C завтраками| Bed and breakfast'!AN16*0.9</f>
        <v>25605</v>
      </c>
      <c r="AV16" s="8">
        <f>'C завтраками| Bed and breakfast'!AO16*0.9</f>
        <v>25605</v>
      </c>
      <c r="AW16" s="8">
        <f>'C завтраками| Bed and breakfast'!AP16*0.9</f>
        <v>25605</v>
      </c>
      <c r="AX16" s="8">
        <f>'C завтраками| Bed and breakfast'!AQ16*0.9</f>
        <v>25605</v>
      </c>
      <c r="AY16" s="8">
        <f>'C завтраками| Bed and breakfast'!AR16*0.9</f>
        <v>27405</v>
      </c>
      <c r="AZ16" s="8">
        <f>'C завтраками| Bed and breakfast'!AS16*0.9</f>
        <v>29655</v>
      </c>
      <c r="BA16" s="8">
        <f>'C завтраками| Bed and breakfast'!AT16*0.9</f>
        <v>30285</v>
      </c>
      <c r="BB16" s="8">
        <f>'C завтраками| Bed and breakfast'!AU16*0.9</f>
        <v>30285</v>
      </c>
      <c r="BC16" s="8">
        <f>'C завтраками| Bed and breakfast'!AV16*0.9</f>
        <v>30285</v>
      </c>
      <c r="BD16" s="8">
        <f>'C завтраками| Bed and breakfast'!AW16*0.9</f>
        <v>30285</v>
      </c>
      <c r="BE16" s="8">
        <f>'C завтраками| Bed and breakfast'!AX16*0.9</f>
        <v>30285</v>
      </c>
      <c r="BF16" s="8">
        <f>'C завтраками| Bed and breakfast'!AY16*0.9</f>
        <v>30285</v>
      </c>
      <c r="BG16" s="8">
        <f>'C завтраками| Bed and breakfast'!AZ16*0.9</f>
        <v>30285</v>
      </c>
      <c r="BH16" s="8">
        <f>'C завтраками| Bed and breakfast'!BA16*0.9</f>
        <v>30285</v>
      </c>
      <c r="BI16" s="8">
        <f>'C завтраками| Bed and breakfast'!BB16*0.9</f>
        <v>30285</v>
      </c>
      <c r="BJ16" s="8">
        <f>'C завтраками| Bed and breakfast'!BC16*0.9</f>
        <v>30285</v>
      </c>
      <c r="BK16" s="8">
        <f>'C завтраками| Bed and breakfast'!BD16*0.9</f>
        <v>28485</v>
      </c>
      <c r="BL16" s="8">
        <f>'C завтраками| Bed and breakfast'!BE16*0.9</f>
        <v>28485</v>
      </c>
      <c r="BM16" s="8">
        <f>'C завтраками| Bed and breakfast'!BF16*0.9</f>
        <v>30285</v>
      </c>
      <c r="BN16" s="8">
        <f>'C завтраками| Bed and breakfast'!BG16*0.9</f>
        <v>30285</v>
      </c>
      <c r="BO16" s="8">
        <f>'C завтраками| Bed and breakfast'!BH16*0.9</f>
        <v>32085</v>
      </c>
      <c r="BP16" s="8">
        <f>'C завтраками| Bed and breakfast'!BI16*0.9</f>
        <v>34335</v>
      </c>
      <c r="BQ16" s="8">
        <f>'C завтраками| Bed and breakfast'!BJ16*0.9</f>
        <v>34335</v>
      </c>
      <c r="BR16" s="8">
        <f>'C завтраками| Bed and breakfast'!BK16*0.9</f>
        <v>34335</v>
      </c>
      <c r="BS16" s="8">
        <f>'C завтраками| Bed and breakfast'!BL16*0.9</f>
        <v>34335</v>
      </c>
      <c r="BT16" s="8">
        <f>'C завтраками| Bed and breakfast'!BM16*0.9</f>
        <v>36585</v>
      </c>
      <c r="BU16" s="8">
        <f>'C завтраками| Bed and breakfast'!BN16*0.9</f>
        <v>39285</v>
      </c>
      <c r="BV16" s="8">
        <f>'C завтраками| Bed and breakfast'!BO16*0.9</f>
        <v>39285</v>
      </c>
      <c r="BW16" s="8">
        <f>'C завтраками| Bed and breakfast'!BP16*0.9</f>
        <v>36585</v>
      </c>
      <c r="BX16" s="8">
        <f>'C завтраками| Bed and breakfast'!BQ16*0.9</f>
        <v>32085</v>
      </c>
      <c r="BY16" s="8">
        <f>'C завтраками| Bed and breakfast'!BR16*0.9</f>
        <v>32085</v>
      </c>
      <c r="BZ16" s="8">
        <f>'C завтраками| Bed and breakfast'!BS16*0.9</f>
        <v>34335</v>
      </c>
      <c r="CA16" s="8">
        <f>'C завтраками| Bed and breakfast'!BT16*0.9</f>
        <v>34335</v>
      </c>
      <c r="CB16" s="8">
        <f>'C завтраками| Bed and breakfast'!BU16*0.9</f>
        <v>26685</v>
      </c>
      <c r="CC16" s="8">
        <f>'C завтраками| Bed and breakfast'!BV16*0.9</f>
        <v>27090</v>
      </c>
      <c r="CD16" s="8">
        <f>'C завтраками| Bed and breakfast'!BW16*0.9</f>
        <v>27090</v>
      </c>
      <c r="CE16" s="8">
        <f>'C завтраками| Bed and breakfast'!BX16*0.9</f>
        <v>27090</v>
      </c>
      <c r="CF16" s="8">
        <f>'C завтраками| Bed and breakfast'!BY16*0.9</f>
        <v>25740</v>
      </c>
      <c r="CG16" s="8">
        <f>'C завтраками| Bed and breakfast'!BZ16*0.9</f>
        <v>25740</v>
      </c>
      <c r="CH16" s="8">
        <f>'C завтраками| Bed and breakfast'!CA16*0.9</f>
        <v>27090</v>
      </c>
      <c r="CI16" s="8">
        <f>'C завтраками| Bed and breakfast'!CB16*0.9</f>
        <v>27090</v>
      </c>
      <c r="CJ16" s="8">
        <f>'C завтраками| Bed and breakfast'!CC16*0.9</f>
        <v>27090</v>
      </c>
      <c r="CK16" s="8">
        <f>'C завтраками| Bed and breakfast'!CD16*0.9</f>
        <v>25560</v>
      </c>
      <c r="CL16" s="8">
        <f>'C завтраками| Bed and breakfast'!CE16*0.9</f>
        <v>25560</v>
      </c>
      <c r="CM16" s="8">
        <f>'C завтраками| Bed and breakfast'!CF16*0.9</f>
        <v>25560</v>
      </c>
      <c r="CN16" s="8">
        <f>'C завтраками| Bed and breakfast'!CG16*0.9</f>
        <v>25560</v>
      </c>
      <c r="CO16" s="8">
        <f>'C завтраками| Bed and breakfast'!CH16*0.9</f>
        <v>25560</v>
      </c>
      <c r="CP16" s="8">
        <f>'C завтраками| Bed and breakfast'!CI16*0.9</f>
        <v>25560</v>
      </c>
      <c r="CQ16" s="8">
        <f>'C завтраками| Bed and breakfast'!CJ16*0.9</f>
        <v>25560</v>
      </c>
      <c r="CR16" s="8">
        <f>'C завтраками| Bed and breakfast'!CK16*0.9</f>
        <v>25560</v>
      </c>
      <c r="CS16" s="8">
        <f>'C завтраками| Bed and breakfast'!CL16*0.9</f>
        <v>25560</v>
      </c>
      <c r="CT16" s="8">
        <f>'C завтраками| Bed and breakfast'!CM16*0.9</f>
        <v>25560</v>
      </c>
      <c r="CU16" s="8">
        <f>'C завтраками| Bed and breakfast'!CN16*0.9</f>
        <v>25560</v>
      </c>
      <c r="CV16" s="8">
        <f>'C завтраками| Bed and breakfast'!CO16*0.9</f>
        <v>25560</v>
      </c>
      <c r="CW16" s="8">
        <f>'C завтраками| Bed and breakfast'!CP16*0.9</f>
        <v>25560</v>
      </c>
      <c r="CX16" s="8">
        <f>'C завтраками| Bed and breakfast'!CQ16*0.9</f>
        <v>25560</v>
      </c>
      <c r="CY16" s="8">
        <f>'C завтраками| Bed and breakfast'!CR16*0.9</f>
        <v>25560</v>
      </c>
      <c r="CZ16" s="8">
        <f>'C завтраками| Bed and breakfast'!CS16*0.9</f>
        <v>25560</v>
      </c>
      <c r="DA16" s="8">
        <f>'C завтраками| Bed and breakfast'!CT16*0.9</f>
        <v>25560</v>
      </c>
      <c r="DB16" s="8">
        <f>'C завтраками| Bed and breakfast'!CU16*0.9</f>
        <v>25560</v>
      </c>
      <c r="DC16" s="8">
        <f>'C завтраками| Bed and breakfast'!CV16*0.9</f>
        <v>25560</v>
      </c>
      <c r="DD16" s="8">
        <f>'C завтраками| Bed and breakfast'!CW16*0.9</f>
        <v>25560</v>
      </c>
      <c r="DE16" s="8">
        <f>'C завтраками| Bed and breakfast'!CX16*0.9</f>
        <v>25560</v>
      </c>
      <c r="DF16" s="8">
        <f>'C завтраками| Bed and breakfast'!CY16*0.9</f>
        <v>25560</v>
      </c>
      <c r="DG16" s="8">
        <f>'C завтраками| Bed and breakfast'!CZ16*0.9</f>
        <v>25560</v>
      </c>
      <c r="DH16" s="8">
        <f>'C завтраками| Bed and breakfast'!DA16*0.9</f>
        <v>17235</v>
      </c>
      <c r="DI16" s="8">
        <f>'C завтраками| Bed and breakfast'!DB16*0.9</f>
        <v>17235</v>
      </c>
      <c r="DJ16" s="8">
        <f>'C завтраками| Bed and breakfast'!DC16*0.9</f>
        <v>17685</v>
      </c>
      <c r="DK16" s="8">
        <f>'C завтраками| Bed and breakfast'!DD16*0.9</f>
        <v>17685</v>
      </c>
      <c r="DL16" s="8">
        <f>'C завтраками| Bed and breakfast'!DE16*0.9</f>
        <v>17235</v>
      </c>
      <c r="DM16" s="8">
        <f>'C завтраками| Bed and breakfast'!DF16*0.9</f>
        <v>17235</v>
      </c>
      <c r="DN16" s="8">
        <f>'C завтраками| Bed and breakfast'!DG16*0.9</f>
        <v>17235</v>
      </c>
      <c r="DO16" s="8">
        <f>'C завтраками| Bed and breakfast'!DH16*0.9</f>
        <v>17235</v>
      </c>
      <c r="DP16" s="8">
        <f>'C завтраками| Bed and breakfast'!DI16*0.9</f>
        <v>17235</v>
      </c>
      <c r="DQ16" s="8">
        <f>'C завтраками| Bed and breakfast'!DJ16*0.9</f>
        <v>17685</v>
      </c>
      <c r="DR16" s="8">
        <f>'C завтраками| Bed and breakfast'!DK16*0.9</f>
        <v>17685</v>
      </c>
    </row>
    <row r="17" spans="1:122" s="53" customFormat="1" x14ac:dyDescent="0.2">
      <c r="A17" s="88">
        <f>A8</f>
        <v>2</v>
      </c>
      <c r="B17" s="8" t="e">
        <f>'C завтраками| Bed and breakfast'!#REF!*0.9</f>
        <v>#REF!</v>
      </c>
      <c r="C17" s="8" t="e">
        <f>'C завтраками| Bed and breakfast'!#REF!*0.9</f>
        <v>#REF!</v>
      </c>
      <c r="D17" s="8" t="e">
        <f>'C завтраками| Bed and breakfast'!#REF!*0.9</f>
        <v>#REF!</v>
      </c>
      <c r="E17" s="8" t="e">
        <f>'C завтраками| Bed and breakfast'!#REF!*0.9</f>
        <v>#REF!</v>
      </c>
      <c r="F17" s="8" t="e">
        <f>'C завтраками| Bed and breakfast'!#REF!*0.9</f>
        <v>#REF!</v>
      </c>
      <c r="G17" s="8" t="e">
        <f>'C завтраками| Bed and breakfast'!#REF!*0.9</f>
        <v>#REF!</v>
      </c>
      <c r="H17" s="8" t="e">
        <f>'C завтраками| Bed and breakfast'!#REF!*0.9</f>
        <v>#REF!</v>
      </c>
      <c r="I17" s="8">
        <f>'C завтраками| Bed and breakfast'!B17*0.9</f>
        <v>19080</v>
      </c>
      <c r="J17" s="8">
        <f>'C завтраками| Bed and breakfast'!C17*0.9</f>
        <v>19080</v>
      </c>
      <c r="K17" s="8">
        <f>'C завтраками| Bed and breakfast'!D17*0.9</f>
        <v>20520</v>
      </c>
      <c r="L17" s="8">
        <f>'C завтраками| Bed and breakfast'!E17*0.9</f>
        <v>21960</v>
      </c>
      <c r="M17" s="8">
        <f>'C завтраками| Bed and breakfast'!F17*0.9</f>
        <v>24030</v>
      </c>
      <c r="N17" s="8">
        <f>'C завтраками| Bed and breakfast'!G17*0.9</f>
        <v>26100</v>
      </c>
      <c r="O17" s="8">
        <f>'C завтраками| Bed and breakfast'!H17*0.9</f>
        <v>26100</v>
      </c>
      <c r="P17" s="8">
        <f>'C завтраками| Bed and breakfast'!I17*0.9</f>
        <v>24030</v>
      </c>
      <c r="Q17" s="8">
        <f>'C завтраками| Bed and breakfast'!J17*0.9</f>
        <v>26100</v>
      </c>
      <c r="R17" s="8">
        <f>'C завтраками| Bed and breakfast'!K17*0.9</f>
        <v>20520</v>
      </c>
      <c r="S17" s="8">
        <f>'C завтраками| Bed and breakfast'!L17*0.9</f>
        <v>20745</v>
      </c>
      <c r="T17" s="8">
        <f>'C завтраками| Bed and breakfast'!M17*0.9</f>
        <v>40050</v>
      </c>
      <c r="U17" s="8">
        <f>'C завтраками| Bed and breakfast'!N17*0.9</f>
        <v>53100</v>
      </c>
      <c r="V17" s="8">
        <f>'C завтраками| Bed and breakfast'!O17*0.9</f>
        <v>53100</v>
      </c>
      <c r="W17" s="8">
        <f>'C завтраками| Bed and breakfast'!P17*0.9</f>
        <v>53100</v>
      </c>
      <c r="X17" s="8">
        <f>'C завтраками| Bed and breakfast'!Q17*0.9</f>
        <v>46800</v>
      </c>
      <c r="Y17" s="8">
        <f>'C завтраками| Bed and breakfast'!R17*0.9</f>
        <v>46800</v>
      </c>
      <c r="Z17" s="8">
        <f>'C завтраками| Bed and breakfast'!S17*0.9</f>
        <v>46800</v>
      </c>
      <c r="AA17" s="8">
        <f>'C завтраками| Bed and breakfast'!T17*0.9</f>
        <v>46800</v>
      </c>
      <c r="AB17" s="8">
        <f>'C завтраками| Bed and breakfast'!U17*0.9</f>
        <v>46800</v>
      </c>
      <c r="AC17" s="8">
        <f>'C завтраками| Bed and breakfast'!V17*0.9</f>
        <v>46800</v>
      </c>
      <c r="AD17" s="8">
        <f>'C завтраками| Bed and breakfast'!W17*0.9</f>
        <v>38610</v>
      </c>
      <c r="AE17" s="8">
        <f>'C завтраками| Bed and breakfast'!X17*0.9</f>
        <v>23760</v>
      </c>
      <c r="AF17" s="8">
        <f>'C завтраками| Bed and breakfast'!Y17*0.9</f>
        <v>23760</v>
      </c>
      <c r="AG17" s="8">
        <f>'C завтраками| Bed and breakfast'!Z17*0.9</f>
        <v>23760</v>
      </c>
      <c r="AH17" s="8">
        <f>'C завтраками| Bed and breakfast'!AA17*0.9</f>
        <v>23760</v>
      </c>
      <c r="AI17" s="8">
        <f>'C завтраками| Bed and breakfast'!AB17*0.9</f>
        <v>23760</v>
      </c>
      <c r="AJ17" s="8">
        <f>'C завтраками| Bed and breakfast'!AC17*0.9</f>
        <v>25560</v>
      </c>
      <c r="AK17" s="8">
        <f>'C завтраками| Bed and breakfast'!AD17*0.9</f>
        <v>25560</v>
      </c>
      <c r="AL17" s="8">
        <f>'C завтраками| Bed and breakfast'!AE17*0.9</f>
        <v>25560</v>
      </c>
      <c r="AM17" s="8">
        <f>'C завтраками| Bed and breakfast'!AF17*0.9</f>
        <v>25560</v>
      </c>
      <c r="AN17" s="8">
        <f>'C завтраками| Bed and breakfast'!AG17*0.9</f>
        <v>25560</v>
      </c>
      <c r="AO17" s="8">
        <f>'C завтраками| Bed and breakfast'!AH17*0.9</f>
        <v>23760</v>
      </c>
      <c r="AP17" s="8">
        <f>'C завтраками| Bed and breakfast'!AI17*0.9</f>
        <v>23760</v>
      </c>
      <c r="AQ17" s="8">
        <f>'C завтраками| Bed and breakfast'!AJ17*0.9</f>
        <v>23760</v>
      </c>
      <c r="AR17" s="8">
        <f>'C завтраками| Bed and breakfast'!AK17*0.9</f>
        <v>23760</v>
      </c>
      <c r="AS17" s="8">
        <f>'C завтраками| Bed and breakfast'!AL17*0.9</f>
        <v>23760</v>
      </c>
      <c r="AT17" s="8">
        <f>'C завтраками| Bed and breakfast'!AM17*0.9</f>
        <v>27360</v>
      </c>
      <c r="AU17" s="8">
        <f>'C завтраками| Bed and breakfast'!AN17*0.9</f>
        <v>27360</v>
      </c>
      <c r="AV17" s="8">
        <f>'C завтраками| Bed and breakfast'!AO17*0.9</f>
        <v>27360</v>
      </c>
      <c r="AW17" s="8">
        <f>'C завтраками| Bed and breakfast'!AP17*0.9</f>
        <v>27360</v>
      </c>
      <c r="AX17" s="8">
        <f>'C завтраками| Bed and breakfast'!AQ17*0.9</f>
        <v>27360</v>
      </c>
      <c r="AY17" s="8">
        <f>'C завтраками| Bed and breakfast'!AR17*0.9</f>
        <v>29160</v>
      </c>
      <c r="AZ17" s="8">
        <f>'C завтраками| Bed and breakfast'!AS17*0.9</f>
        <v>31410</v>
      </c>
      <c r="BA17" s="8">
        <f>'C завтраками| Bed and breakfast'!AT17*0.9</f>
        <v>32040</v>
      </c>
      <c r="BB17" s="8">
        <f>'C завтраками| Bed and breakfast'!AU17*0.9</f>
        <v>32040</v>
      </c>
      <c r="BC17" s="8">
        <f>'C завтраками| Bed and breakfast'!AV17*0.9</f>
        <v>32040</v>
      </c>
      <c r="BD17" s="8">
        <f>'C завтраками| Bed and breakfast'!AW17*0.9</f>
        <v>32040</v>
      </c>
      <c r="BE17" s="8">
        <f>'C завтраками| Bed and breakfast'!AX17*0.9</f>
        <v>32040</v>
      </c>
      <c r="BF17" s="8">
        <f>'C завтраками| Bed and breakfast'!AY17*0.9</f>
        <v>32040</v>
      </c>
      <c r="BG17" s="8">
        <f>'C завтраками| Bed and breakfast'!AZ17*0.9</f>
        <v>32040</v>
      </c>
      <c r="BH17" s="8">
        <f>'C завтраками| Bed and breakfast'!BA17*0.9</f>
        <v>32040</v>
      </c>
      <c r="BI17" s="8">
        <f>'C завтраками| Bed and breakfast'!BB17*0.9</f>
        <v>32040</v>
      </c>
      <c r="BJ17" s="8">
        <f>'C завтраками| Bed and breakfast'!BC17*0.9</f>
        <v>32040</v>
      </c>
      <c r="BK17" s="8">
        <f>'C завтраками| Bed and breakfast'!BD17*0.9</f>
        <v>30240</v>
      </c>
      <c r="BL17" s="8">
        <f>'C завтраками| Bed and breakfast'!BE17*0.9</f>
        <v>30240</v>
      </c>
      <c r="BM17" s="8">
        <f>'C завтраками| Bed and breakfast'!BF17*0.9</f>
        <v>32040</v>
      </c>
      <c r="BN17" s="8">
        <f>'C завтраками| Bed and breakfast'!BG17*0.9</f>
        <v>32040</v>
      </c>
      <c r="BO17" s="8">
        <f>'C завтраками| Bed and breakfast'!BH17*0.9</f>
        <v>33840</v>
      </c>
      <c r="BP17" s="8">
        <f>'C завтраками| Bed and breakfast'!BI17*0.9</f>
        <v>36090</v>
      </c>
      <c r="BQ17" s="8">
        <f>'C завтраками| Bed and breakfast'!BJ17*0.9</f>
        <v>36090</v>
      </c>
      <c r="BR17" s="8">
        <f>'C завтраками| Bed and breakfast'!BK17*0.9</f>
        <v>36090</v>
      </c>
      <c r="BS17" s="8">
        <f>'C завтраками| Bed and breakfast'!BL17*0.9</f>
        <v>36090</v>
      </c>
      <c r="BT17" s="8">
        <f>'C завтраками| Bed and breakfast'!BM17*0.9</f>
        <v>38340</v>
      </c>
      <c r="BU17" s="8">
        <f>'C завтраками| Bed and breakfast'!BN17*0.9</f>
        <v>41040</v>
      </c>
      <c r="BV17" s="8">
        <f>'C завтраками| Bed and breakfast'!BO17*0.9</f>
        <v>41040</v>
      </c>
      <c r="BW17" s="8">
        <f>'C завтраками| Bed and breakfast'!BP17*0.9</f>
        <v>38340</v>
      </c>
      <c r="BX17" s="8">
        <f>'C завтраками| Bed and breakfast'!BQ17*0.9</f>
        <v>33840</v>
      </c>
      <c r="BY17" s="8">
        <f>'C завтраками| Bed and breakfast'!BR17*0.9</f>
        <v>33840</v>
      </c>
      <c r="BZ17" s="8">
        <f>'C завтраками| Bed and breakfast'!BS17*0.9</f>
        <v>36090</v>
      </c>
      <c r="CA17" s="8">
        <f>'C завтраками| Bed and breakfast'!BT17*0.9</f>
        <v>36090</v>
      </c>
      <c r="CB17" s="8">
        <f>'C завтраками| Bed and breakfast'!BU17*0.9</f>
        <v>28440</v>
      </c>
      <c r="CC17" s="8">
        <f>'C завтраками| Bed and breakfast'!BV17*0.9</f>
        <v>28845</v>
      </c>
      <c r="CD17" s="8">
        <f>'C завтраками| Bed and breakfast'!BW17*0.9</f>
        <v>28845</v>
      </c>
      <c r="CE17" s="8">
        <f>'C завтраками| Bed and breakfast'!BX17*0.9</f>
        <v>28845</v>
      </c>
      <c r="CF17" s="8">
        <f>'C завтраками| Bed and breakfast'!BY17*0.9</f>
        <v>27495</v>
      </c>
      <c r="CG17" s="8">
        <f>'C завтраками| Bed and breakfast'!BZ17*0.9</f>
        <v>27495</v>
      </c>
      <c r="CH17" s="8">
        <f>'C завтраками| Bed and breakfast'!CA17*0.9</f>
        <v>28845</v>
      </c>
      <c r="CI17" s="8">
        <f>'C завтраками| Bed and breakfast'!CB17*0.9</f>
        <v>28845</v>
      </c>
      <c r="CJ17" s="8">
        <f>'C завтраками| Bed and breakfast'!CC17*0.9</f>
        <v>28845</v>
      </c>
      <c r="CK17" s="8">
        <f>'C завтраками| Bed and breakfast'!CD17*0.9</f>
        <v>27315</v>
      </c>
      <c r="CL17" s="8">
        <f>'C завтраками| Bed and breakfast'!CE17*0.9</f>
        <v>27315</v>
      </c>
      <c r="CM17" s="8">
        <f>'C завтраками| Bed and breakfast'!CF17*0.9</f>
        <v>27315</v>
      </c>
      <c r="CN17" s="8">
        <f>'C завтраками| Bed and breakfast'!CG17*0.9</f>
        <v>27315</v>
      </c>
      <c r="CO17" s="8">
        <f>'C завтраками| Bed and breakfast'!CH17*0.9</f>
        <v>27315</v>
      </c>
      <c r="CP17" s="8">
        <f>'C завтраками| Bed and breakfast'!CI17*0.9</f>
        <v>27315</v>
      </c>
      <c r="CQ17" s="8">
        <f>'C завтраками| Bed and breakfast'!CJ17*0.9</f>
        <v>27315</v>
      </c>
      <c r="CR17" s="8">
        <f>'C завтраками| Bed and breakfast'!CK17*0.9</f>
        <v>27315</v>
      </c>
      <c r="CS17" s="8">
        <f>'C завтраками| Bed and breakfast'!CL17*0.9</f>
        <v>27315</v>
      </c>
      <c r="CT17" s="8">
        <f>'C завтраками| Bed and breakfast'!CM17*0.9</f>
        <v>27315</v>
      </c>
      <c r="CU17" s="8">
        <f>'C завтраками| Bed and breakfast'!CN17*0.9</f>
        <v>27315</v>
      </c>
      <c r="CV17" s="8">
        <f>'C завтраками| Bed and breakfast'!CO17*0.9</f>
        <v>27315</v>
      </c>
      <c r="CW17" s="8">
        <f>'C завтраками| Bed and breakfast'!CP17*0.9</f>
        <v>27315</v>
      </c>
      <c r="CX17" s="8">
        <f>'C завтраками| Bed and breakfast'!CQ17*0.9</f>
        <v>27315</v>
      </c>
      <c r="CY17" s="8">
        <f>'C завтраками| Bed and breakfast'!CR17*0.9</f>
        <v>27315</v>
      </c>
      <c r="CZ17" s="8">
        <f>'C завтраками| Bed and breakfast'!CS17*0.9</f>
        <v>27315</v>
      </c>
      <c r="DA17" s="8">
        <f>'C завтраками| Bed and breakfast'!CT17*0.9</f>
        <v>27315</v>
      </c>
      <c r="DB17" s="8">
        <f>'C завтраками| Bed and breakfast'!CU17*0.9</f>
        <v>27315</v>
      </c>
      <c r="DC17" s="8">
        <f>'C завтраками| Bed and breakfast'!CV17*0.9</f>
        <v>27315</v>
      </c>
      <c r="DD17" s="8">
        <f>'C завтраками| Bed and breakfast'!CW17*0.9</f>
        <v>27315</v>
      </c>
      <c r="DE17" s="8">
        <f>'C завтраками| Bed and breakfast'!CX17*0.9</f>
        <v>27315</v>
      </c>
      <c r="DF17" s="8">
        <f>'C завтраками| Bed and breakfast'!CY17*0.9</f>
        <v>27315</v>
      </c>
      <c r="DG17" s="8">
        <f>'C завтраками| Bed and breakfast'!CZ17*0.9</f>
        <v>27315</v>
      </c>
      <c r="DH17" s="8">
        <f>'C завтраками| Bed and breakfast'!DA17*0.9</f>
        <v>18900</v>
      </c>
      <c r="DI17" s="8">
        <f>'C завтраками| Bed and breakfast'!DB17*0.9</f>
        <v>18900</v>
      </c>
      <c r="DJ17" s="8">
        <f>'C завтраками| Bed and breakfast'!DC17*0.9</f>
        <v>19350</v>
      </c>
      <c r="DK17" s="8">
        <f>'C завтраками| Bed and breakfast'!DD17*0.9</f>
        <v>19350</v>
      </c>
      <c r="DL17" s="8">
        <f>'C завтраками| Bed and breakfast'!DE17*0.9</f>
        <v>18900</v>
      </c>
      <c r="DM17" s="8">
        <f>'C завтраками| Bed and breakfast'!DF17*0.9</f>
        <v>18900</v>
      </c>
      <c r="DN17" s="8">
        <f>'C завтраками| Bed and breakfast'!DG17*0.9</f>
        <v>18900</v>
      </c>
      <c r="DO17" s="8">
        <f>'C завтраками| Bed and breakfast'!DH17*0.9</f>
        <v>18900</v>
      </c>
      <c r="DP17" s="8">
        <f>'C завтраками| Bed and breakfast'!DI17*0.9</f>
        <v>18900</v>
      </c>
      <c r="DQ17" s="8">
        <f>'C завтраками| Bed and breakfast'!DJ17*0.9</f>
        <v>19350</v>
      </c>
      <c r="DR17" s="8">
        <f>'C завтраками| Bed and breakfast'!DK17*0.9</f>
        <v>19350</v>
      </c>
    </row>
    <row r="18" spans="1:122" s="53" customFormat="1" x14ac:dyDescent="0.2">
      <c r="A18" s="42" t="s">
        <v>86</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row>
    <row r="19" spans="1:122" s="53" customFormat="1" x14ac:dyDescent="0.2">
      <c r="A19" s="88">
        <f>A7</f>
        <v>1</v>
      </c>
      <c r="B19" s="8" t="e">
        <f>'C завтраками| Bed and breakfast'!#REF!*0.9</f>
        <v>#REF!</v>
      </c>
      <c r="C19" s="8" t="e">
        <f>'C завтраками| Bed and breakfast'!#REF!*0.9</f>
        <v>#REF!</v>
      </c>
      <c r="D19" s="8" t="e">
        <f>'C завтраками| Bed and breakfast'!#REF!*0.9</f>
        <v>#REF!</v>
      </c>
      <c r="E19" s="8" t="e">
        <f>'C завтраками| Bed and breakfast'!#REF!*0.9</f>
        <v>#REF!</v>
      </c>
      <c r="F19" s="8" t="e">
        <f>'C завтраками| Bed and breakfast'!#REF!*0.9</f>
        <v>#REF!</v>
      </c>
      <c r="G19" s="8" t="e">
        <f>'C завтраками| Bed and breakfast'!#REF!*0.9</f>
        <v>#REF!</v>
      </c>
      <c r="H19" s="8" t="e">
        <f>'C завтраками| Bed and breakfast'!#REF!*0.9</f>
        <v>#REF!</v>
      </c>
      <c r="I19" s="8">
        <f>'C завтраками| Bed and breakfast'!B19*0.9</f>
        <v>36720</v>
      </c>
      <c r="J19" s="8">
        <f>'C завтраками| Bed and breakfast'!C19*0.9</f>
        <v>36720</v>
      </c>
      <c r="K19" s="8">
        <f>'C завтраками| Bed and breakfast'!D19*0.9</f>
        <v>38160</v>
      </c>
      <c r="L19" s="8">
        <f>'C завтраками| Bed and breakfast'!E19*0.9</f>
        <v>39600</v>
      </c>
      <c r="M19" s="8">
        <f>'C завтраками| Bed and breakfast'!F19*0.9</f>
        <v>41670</v>
      </c>
      <c r="N19" s="8">
        <f>'C завтраками| Bed and breakfast'!G19*0.9</f>
        <v>43740</v>
      </c>
      <c r="O19" s="8">
        <f>'C завтраками| Bed and breakfast'!H19*0.9</f>
        <v>43740</v>
      </c>
      <c r="P19" s="8">
        <f>'C завтраками| Bed and breakfast'!I19*0.9</f>
        <v>41670</v>
      </c>
      <c r="Q19" s="8">
        <f>'C завтраками| Bed and breakfast'!J19*0.9</f>
        <v>43740</v>
      </c>
      <c r="R19" s="8">
        <f>'C завтраками| Bed and breakfast'!K19*0.9</f>
        <v>38160</v>
      </c>
      <c r="S19" s="8">
        <f>'C завтраками| Bed and breakfast'!L19*0.9</f>
        <v>36720</v>
      </c>
      <c r="T19" s="8">
        <f>'C завтраками| Bed and breakfast'!M19*0.9</f>
        <v>56025</v>
      </c>
      <c r="U19" s="8">
        <f>'C завтраками| Bed and breakfast'!N19*0.9</f>
        <v>69075</v>
      </c>
      <c r="V19" s="8">
        <f>'C завтраками| Bed and breakfast'!O19*0.9</f>
        <v>69075</v>
      </c>
      <c r="W19" s="8">
        <f>'C завтраками| Bed and breakfast'!P19*0.9</f>
        <v>69075</v>
      </c>
      <c r="X19" s="8">
        <f>'C завтраками| Bed and breakfast'!Q19*0.9</f>
        <v>62775</v>
      </c>
      <c r="Y19" s="8">
        <f>'C завтраками| Bed and breakfast'!R19*0.9</f>
        <v>62775</v>
      </c>
      <c r="Z19" s="8">
        <f>'C завтраками| Bed and breakfast'!S19*0.9</f>
        <v>62775</v>
      </c>
      <c r="AA19" s="8">
        <f>'C завтраками| Bed and breakfast'!T19*0.9</f>
        <v>62775</v>
      </c>
      <c r="AB19" s="8">
        <f>'C завтраками| Bed and breakfast'!U19*0.9</f>
        <v>62775</v>
      </c>
      <c r="AC19" s="8">
        <f>'C завтраками| Bed and breakfast'!V19*0.9</f>
        <v>62775</v>
      </c>
      <c r="AD19" s="8">
        <f>'C завтраками| Bed and breakfast'!W19*0.9</f>
        <v>50805</v>
      </c>
      <c r="AE19" s="8">
        <f>'C завтраками| Bed and breakfast'!X19*0.9</f>
        <v>35955</v>
      </c>
      <c r="AF19" s="8">
        <f>'C завтраками| Bed and breakfast'!Y19*0.9</f>
        <v>35955</v>
      </c>
      <c r="AG19" s="8">
        <f>'C завтраками| Bed and breakfast'!Z19*0.9</f>
        <v>35955</v>
      </c>
      <c r="AH19" s="8">
        <f>'C завтраками| Bed and breakfast'!AA19*0.9</f>
        <v>35955</v>
      </c>
      <c r="AI19" s="8">
        <f>'C завтраками| Bed and breakfast'!AB19*0.9</f>
        <v>35955</v>
      </c>
      <c r="AJ19" s="8">
        <f>'C завтраками| Bed and breakfast'!AC19*0.9</f>
        <v>37755</v>
      </c>
      <c r="AK19" s="8">
        <f>'C завтраками| Bed and breakfast'!AD19*0.9</f>
        <v>37755</v>
      </c>
      <c r="AL19" s="8">
        <f>'C завтраками| Bed and breakfast'!AE19*0.9</f>
        <v>37755</v>
      </c>
      <c r="AM19" s="8">
        <f>'C завтраками| Bed and breakfast'!AF19*0.9</f>
        <v>37755</v>
      </c>
      <c r="AN19" s="8">
        <f>'C завтраками| Bed and breakfast'!AG19*0.9</f>
        <v>37755</v>
      </c>
      <c r="AO19" s="8">
        <f>'C завтраками| Bed and breakfast'!AH19*0.9</f>
        <v>35955</v>
      </c>
      <c r="AP19" s="8">
        <f>'C завтраками| Bed and breakfast'!AI19*0.9</f>
        <v>35955</v>
      </c>
      <c r="AQ19" s="8">
        <f>'C завтраками| Bed and breakfast'!AJ19*0.9</f>
        <v>35955</v>
      </c>
      <c r="AR19" s="8">
        <f>'C завтраками| Bed and breakfast'!AK19*0.9</f>
        <v>35955</v>
      </c>
      <c r="AS19" s="8">
        <f>'C завтраками| Bed and breakfast'!AL19*0.9</f>
        <v>35955</v>
      </c>
      <c r="AT19" s="8">
        <f>'C завтраками| Bed and breakfast'!AM19*0.9</f>
        <v>39555</v>
      </c>
      <c r="AU19" s="8">
        <f>'C завтраками| Bed and breakfast'!AN19*0.9</f>
        <v>39555</v>
      </c>
      <c r="AV19" s="8">
        <f>'C завтраками| Bed and breakfast'!AO19*0.9</f>
        <v>39555</v>
      </c>
      <c r="AW19" s="8">
        <f>'C завтраками| Bed and breakfast'!AP19*0.9</f>
        <v>39555</v>
      </c>
      <c r="AX19" s="8">
        <f>'C завтраками| Bed and breakfast'!AQ19*0.9</f>
        <v>39555</v>
      </c>
      <c r="AY19" s="8">
        <f>'C завтраками| Bed and breakfast'!AR19*0.9</f>
        <v>41355</v>
      </c>
      <c r="AZ19" s="8">
        <f>'C завтраками| Bed and breakfast'!AS19*0.9</f>
        <v>43605</v>
      </c>
      <c r="BA19" s="8">
        <f>'C завтраками| Bed and breakfast'!AT19*0.9</f>
        <v>48555</v>
      </c>
      <c r="BB19" s="8">
        <f>'C завтраками| Bed and breakfast'!AU19*0.9</f>
        <v>48555</v>
      </c>
      <c r="BC19" s="8">
        <f>'C завтраками| Bed and breakfast'!AV19*0.9</f>
        <v>48555</v>
      </c>
      <c r="BD19" s="8">
        <f>'C завтраками| Bed and breakfast'!AW19*0.9</f>
        <v>48555</v>
      </c>
      <c r="BE19" s="8">
        <f>'C завтраками| Bed and breakfast'!AX19*0.9</f>
        <v>48555</v>
      </c>
      <c r="BF19" s="8">
        <f>'C завтраками| Bed and breakfast'!AY19*0.9</f>
        <v>48555</v>
      </c>
      <c r="BG19" s="8">
        <f>'C завтраками| Bed and breakfast'!AZ19*0.9</f>
        <v>48555</v>
      </c>
      <c r="BH19" s="8">
        <f>'C завтраками| Bed and breakfast'!BA19*0.9</f>
        <v>48555</v>
      </c>
      <c r="BI19" s="8">
        <f>'C завтраками| Bed and breakfast'!BB19*0.9</f>
        <v>48555</v>
      </c>
      <c r="BJ19" s="8">
        <f>'C завтраками| Bed and breakfast'!BC19*0.9</f>
        <v>48555</v>
      </c>
      <c r="BK19" s="8">
        <f>'C завтраками| Bed and breakfast'!BD19*0.9</f>
        <v>46755</v>
      </c>
      <c r="BL19" s="8">
        <f>'C завтраками| Bed and breakfast'!BE19*0.9</f>
        <v>46755</v>
      </c>
      <c r="BM19" s="8">
        <f>'C завтраками| Bed and breakfast'!BF19*0.9</f>
        <v>48555</v>
      </c>
      <c r="BN19" s="8">
        <f>'C завтраками| Bed and breakfast'!BG19*0.9</f>
        <v>48555</v>
      </c>
      <c r="BO19" s="8">
        <f>'C завтраками| Bed and breakfast'!BH19*0.9</f>
        <v>50355</v>
      </c>
      <c r="BP19" s="8">
        <f>'C завтраками| Bed and breakfast'!BI19*0.9</f>
        <v>52605</v>
      </c>
      <c r="BQ19" s="8">
        <f>'C завтраками| Bed and breakfast'!BJ19*0.9</f>
        <v>52605</v>
      </c>
      <c r="BR19" s="8">
        <f>'C завтраками| Bed and breakfast'!BK19*0.9</f>
        <v>52605</v>
      </c>
      <c r="BS19" s="8">
        <f>'C завтраками| Bed and breakfast'!BL19*0.9</f>
        <v>52605</v>
      </c>
      <c r="BT19" s="8">
        <f>'C завтраками| Bed and breakfast'!BM19*0.9</f>
        <v>54855</v>
      </c>
      <c r="BU19" s="8">
        <f>'C завтраками| Bed and breakfast'!BN19*0.9</f>
        <v>57555</v>
      </c>
      <c r="BV19" s="8">
        <f>'C завтраками| Bed and breakfast'!BO19*0.9</f>
        <v>57555</v>
      </c>
      <c r="BW19" s="8">
        <f>'C завтраками| Bed and breakfast'!BP19*0.9</f>
        <v>54855</v>
      </c>
      <c r="BX19" s="8">
        <f>'C завтраками| Bed and breakfast'!BQ19*0.9</f>
        <v>50355</v>
      </c>
      <c r="BY19" s="8">
        <f>'C завтраками| Bed and breakfast'!BR19*0.9</f>
        <v>50355</v>
      </c>
      <c r="BZ19" s="8">
        <f>'C завтраками| Bed and breakfast'!BS19*0.9</f>
        <v>52605</v>
      </c>
      <c r="CA19" s="8">
        <f>'C завтраками| Bed and breakfast'!BT19*0.9</f>
        <v>52605</v>
      </c>
      <c r="CB19" s="8">
        <f>'C завтраками| Bed and breakfast'!BU19*0.9</f>
        <v>44955</v>
      </c>
      <c r="CC19" s="8">
        <f>'C завтраками| Bed and breakfast'!BV19*0.9</f>
        <v>45360</v>
      </c>
      <c r="CD19" s="8">
        <f>'C завтраками| Bed and breakfast'!BW19*0.9</f>
        <v>45360</v>
      </c>
      <c r="CE19" s="8">
        <f>'C завтраками| Bed and breakfast'!BX19*0.9</f>
        <v>45360</v>
      </c>
      <c r="CF19" s="8">
        <f>'C завтраками| Bed and breakfast'!BY19*0.9</f>
        <v>44010</v>
      </c>
      <c r="CG19" s="8">
        <f>'C завтраками| Bed and breakfast'!BZ19*0.9</f>
        <v>44010</v>
      </c>
      <c r="CH19" s="8">
        <f>'C завтраками| Bed and breakfast'!CA19*0.9</f>
        <v>45360</v>
      </c>
      <c r="CI19" s="8">
        <f>'C завтраками| Bed and breakfast'!CB19*0.9</f>
        <v>45360</v>
      </c>
      <c r="CJ19" s="8">
        <f>'C завтраками| Bed and breakfast'!CC19*0.9</f>
        <v>45360</v>
      </c>
      <c r="CK19" s="8">
        <f>'C завтраками| Bed and breakfast'!CD19*0.9</f>
        <v>39510</v>
      </c>
      <c r="CL19" s="8">
        <f>'C завтраками| Bed and breakfast'!CE19*0.9</f>
        <v>39510</v>
      </c>
      <c r="CM19" s="8">
        <f>'C завтраками| Bed and breakfast'!CF19*0.9</f>
        <v>39510</v>
      </c>
      <c r="CN19" s="8">
        <f>'C завтраками| Bed and breakfast'!CG19*0.9</f>
        <v>39510</v>
      </c>
      <c r="CO19" s="8">
        <f>'C завтраками| Bed and breakfast'!CH19*0.9</f>
        <v>39510</v>
      </c>
      <c r="CP19" s="8">
        <f>'C завтраками| Bed and breakfast'!CI19*0.9</f>
        <v>39510</v>
      </c>
      <c r="CQ19" s="8">
        <f>'C завтраками| Bed and breakfast'!CJ19*0.9</f>
        <v>39510</v>
      </c>
      <c r="CR19" s="8">
        <f>'C завтраками| Bed and breakfast'!CK19*0.9</f>
        <v>39510</v>
      </c>
      <c r="CS19" s="8">
        <f>'C завтраками| Bed and breakfast'!CL19*0.9</f>
        <v>39510</v>
      </c>
      <c r="CT19" s="8">
        <f>'C завтраками| Bed and breakfast'!CM19*0.9</f>
        <v>39510</v>
      </c>
      <c r="CU19" s="8">
        <f>'C завтраками| Bed and breakfast'!CN19*0.9</f>
        <v>39510</v>
      </c>
      <c r="CV19" s="8">
        <f>'C завтраками| Bed and breakfast'!CO19*0.9</f>
        <v>39510</v>
      </c>
      <c r="CW19" s="8">
        <f>'C завтраками| Bed and breakfast'!CP19*0.9</f>
        <v>39510</v>
      </c>
      <c r="CX19" s="8">
        <f>'C завтраками| Bed and breakfast'!CQ19*0.9</f>
        <v>39510</v>
      </c>
      <c r="CY19" s="8">
        <f>'C завтраками| Bed and breakfast'!CR19*0.9</f>
        <v>39510</v>
      </c>
      <c r="CZ19" s="8">
        <f>'C завтраками| Bed and breakfast'!CS19*0.9</f>
        <v>39510</v>
      </c>
      <c r="DA19" s="8">
        <f>'C завтраками| Bed and breakfast'!CT19*0.9</f>
        <v>39510</v>
      </c>
      <c r="DB19" s="8">
        <f>'C завтраками| Bed and breakfast'!CU19*0.9</f>
        <v>39510</v>
      </c>
      <c r="DC19" s="8">
        <f>'C завтраками| Bed and breakfast'!CV19*0.9</f>
        <v>39510</v>
      </c>
      <c r="DD19" s="8">
        <f>'C завтраками| Bed and breakfast'!CW19*0.9</f>
        <v>39510</v>
      </c>
      <c r="DE19" s="8">
        <f>'C завтраками| Bed and breakfast'!CX19*0.9</f>
        <v>39510</v>
      </c>
      <c r="DF19" s="8">
        <f>'C завтраками| Bed and breakfast'!CY19*0.9</f>
        <v>39510</v>
      </c>
      <c r="DG19" s="8">
        <f>'C завтраками| Bed and breakfast'!CZ19*0.9</f>
        <v>39510</v>
      </c>
      <c r="DH19" s="8">
        <f>'C завтраками| Bed and breakfast'!DA19*0.9</f>
        <v>31185</v>
      </c>
      <c r="DI19" s="8">
        <f>'C завтраками| Bed and breakfast'!DB19*0.9</f>
        <v>31185</v>
      </c>
      <c r="DJ19" s="8">
        <f>'C завтраками| Bed and breakfast'!DC19*0.9</f>
        <v>31635</v>
      </c>
      <c r="DK19" s="8">
        <f>'C завтраками| Bed and breakfast'!DD19*0.9</f>
        <v>31635</v>
      </c>
      <c r="DL19" s="8">
        <f>'C завтраками| Bed and breakfast'!DE19*0.9</f>
        <v>31185</v>
      </c>
      <c r="DM19" s="8">
        <f>'C завтраками| Bed and breakfast'!DF19*0.9</f>
        <v>31185</v>
      </c>
      <c r="DN19" s="8">
        <f>'C завтраками| Bed and breakfast'!DG19*0.9</f>
        <v>31185</v>
      </c>
      <c r="DO19" s="8">
        <f>'C завтраками| Bed and breakfast'!DH19*0.9</f>
        <v>31185</v>
      </c>
      <c r="DP19" s="8">
        <f>'C завтраками| Bed and breakfast'!DI19*0.9</f>
        <v>31185</v>
      </c>
      <c r="DQ19" s="8">
        <f>'C завтраками| Bed and breakfast'!DJ19*0.9</f>
        <v>31635</v>
      </c>
      <c r="DR19" s="8">
        <f>'C завтраками| Bed and breakfast'!DK19*0.9</f>
        <v>31635</v>
      </c>
    </row>
    <row r="20" spans="1:122" s="53" customFormat="1" x14ac:dyDescent="0.2">
      <c r="A20" s="88">
        <f>A8</f>
        <v>2</v>
      </c>
      <c r="B20" s="8" t="e">
        <f>'C завтраками| Bed and breakfast'!#REF!*0.9</f>
        <v>#REF!</v>
      </c>
      <c r="C20" s="8" t="e">
        <f>'C завтраками| Bed and breakfast'!#REF!*0.9</f>
        <v>#REF!</v>
      </c>
      <c r="D20" s="8" t="e">
        <f>'C завтраками| Bed and breakfast'!#REF!*0.9</f>
        <v>#REF!</v>
      </c>
      <c r="E20" s="8" t="e">
        <f>'C завтраками| Bed and breakfast'!#REF!*0.9</f>
        <v>#REF!</v>
      </c>
      <c r="F20" s="8" t="e">
        <f>'C завтраками| Bed and breakfast'!#REF!*0.9</f>
        <v>#REF!</v>
      </c>
      <c r="G20" s="8" t="e">
        <f>'C завтраками| Bed and breakfast'!#REF!*0.9</f>
        <v>#REF!</v>
      </c>
      <c r="H20" s="8" t="e">
        <f>'C завтраками| Bed and breakfast'!#REF!*0.9</f>
        <v>#REF!</v>
      </c>
      <c r="I20" s="8">
        <f>'C завтраками| Bed and breakfast'!B20*0.9</f>
        <v>38250</v>
      </c>
      <c r="J20" s="8">
        <f>'C завтраками| Bed and breakfast'!C20*0.9</f>
        <v>38250</v>
      </c>
      <c r="K20" s="8">
        <f>'C завтраками| Bed and breakfast'!D20*0.9</f>
        <v>39690</v>
      </c>
      <c r="L20" s="8">
        <f>'C завтраками| Bed and breakfast'!E20*0.9</f>
        <v>41130</v>
      </c>
      <c r="M20" s="8">
        <f>'C завтраками| Bed and breakfast'!F20*0.9</f>
        <v>43200</v>
      </c>
      <c r="N20" s="8">
        <f>'C завтраками| Bed and breakfast'!G20*0.9</f>
        <v>45270</v>
      </c>
      <c r="O20" s="8">
        <f>'C завтраками| Bed and breakfast'!H20*0.9</f>
        <v>45270</v>
      </c>
      <c r="P20" s="8">
        <f>'C завтраками| Bed and breakfast'!I20*0.9</f>
        <v>43200</v>
      </c>
      <c r="Q20" s="8">
        <f>'C завтраками| Bed and breakfast'!J20*0.9</f>
        <v>45270</v>
      </c>
      <c r="R20" s="8">
        <f>'C завтраками| Bed and breakfast'!K20*0.9</f>
        <v>39690</v>
      </c>
      <c r="S20" s="8">
        <f>'C завтраками| Bed and breakfast'!L20*0.9</f>
        <v>38745</v>
      </c>
      <c r="T20" s="8">
        <f>'C завтраками| Bed and breakfast'!M20*0.9</f>
        <v>58050</v>
      </c>
      <c r="U20" s="8">
        <f>'C завтраками| Bed and breakfast'!N20*0.9</f>
        <v>71100</v>
      </c>
      <c r="V20" s="8">
        <f>'C завтраками| Bed and breakfast'!O20*0.9</f>
        <v>71100</v>
      </c>
      <c r="W20" s="8">
        <f>'C завтраками| Bed and breakfast'!P20*0.9</f>
        <v>71100</v>
      </c>
      <c r="X20" s="8">
        <f>'C завтраками| Bed and breakfast'!Q20*0.9</f>
        <v>64800</v>
      </c>
      <c r="Y20" s="8">
        <f>'C завтраками| Bed and breakfast'!R20*0.9</f>
        <v>64800</v>
      </c>
      <c r="Z20" s="8">
        <f>'C завтраками| Bed and breakfast'!S20*0.9</f>
        <v>64800</v>
      </c>
      <c r="AA20" s="8">
        <f>'C завтраками| Bed and breakfast'!T20*0.9</f>
        <v>64800</v>
      </c>
      <c r="AB20" s="8">
        <f>'C завтраками| Bed and breakfast'!U20*0.9</f>
        <v>64800</v>
      </c>
      <c r="AC20" s="8">
        <f>'C завтраками| Bed and breakfast'!V20*0.9</f>
        <v>64800</v>
      </c>
      <c r="AD20" s="8">
        <f>'C завтраками| Bed and breakfast'!W20*0.9</f>
        <v>52560</v>
      </c>
      <c r="AE20" s="8">
        <f>'C завтраками| Bed and breakfast'!X20*0.9</f>
        <v>37710</v>
      </c>
      <c r="AF20" s="8">
        <f>'C завтраками| Bed and breakfast'!Y20*0.9</f>
        <v>37710</v>
      </c>
      <c r="AG20" s="8">
        <f>'C завтраками| Bed and breakfast'!Z20*0.9</f>
        <v>37710</v>
      </c>
      <c r="AH20" s="8">
        <f>'C завтраками| Bed and breakfast'!AA20*0.9</f>
        <v>37710</v>
      </c>
      <c r="AI20" s="8">
        <f>'C завтраками| Bed and breakfast'!AB20*0.9</f>
        <v>37710</v>
      </c>
      <c r="AJ20" s="8">
        <f>'C завтраками| Bed and breakfast'!AC20*0.9</f>
        <v>39510</v>
      </c>
      <c r="AK20" s="8">
        <f>'C завтраками| Bed and breakfast'!AD20*0.9</f>
        <v>39510</v>
      </c>
      <c r="AL20" s="8">
        <f>'C завтраками| Bed and breakfast'!AE20*0.9</f>
        <v>39510</v>
      </c>
      <c r="AM20" s="8">
        <f>'C завтраками| Bed and breakfast'!AF20*0.9</f>
        <v>39510</v>
      </c>
      <c r="AN20" s="8">
        <f>'C завтраками| Bed and breakfast'!AG20*0.9</f>
        <v>39510</v>
      </c>
      <c r="AO20" s="8">
        <f>'C завтраками| Bed and breakfast'!AH20*0.9</f>
        <v>37710</v>
      </c>
      <c r="AP20" s="8">
        <f>'C завтраками| Bed and breakfast'!AI20*0.9</f>
        <v>37710</v>
      </c>
      <c r="AQ20" s="8">
        <f>'C завтраками| Bed and breakfast'!AJ20*0.9</f>
        <v>37710</v>
      </c>
      <c r="AR20" s="8">
        <f>'C завтраками| Bed and breakfast'!AK20*0.9</f>
        <v>37710</v>
      </c>
      <c r="AS20" s="8">
        <f>'C завтраками| Bed and breakfast'!AL20*0.9</f>
        <v>37710</v>
      </c>
      <c r="AT20" s="8">
        <f>'C завтраками| Bed and breakfast'!AM20*0.9</f>
        <v>41310</v>
      </c>
      <c r="AU20" s="8">
        <f>'C завтраками| Bed and breakfast'!AN20*0.9</f>
        <v>41310</v>
      </c>
      <c r="AV20" s="8">
        <f>'C завтраками| Bed and breakfast'!AO20*0.9</f>
        <v>41310</v>
      </c>
      <c r="AW20" s="8">
        <f>'C завтраками| Bed and breakfast'!AP20*0.9</f>
        <v>41310</v>
      </c>
      <c r="AX20" s="8">
        <f>'C завтраками| Bed and breakfast'!AQ20*0.9</f>
        <v>41310</v>
      </c>
      <c r="AY20" s="8">
        <f>'C завтраками| Bed and breakfast'!AR20*0.9</f>
        <v>43110</v>
      </c>
      <c r="AZ20" s="8">
        <f>'C завтраками| Bed and breakfast'!AS20*0.9</f>
        <v>45360</v>
      </c>
      <c r="BA20" s="8">
        <f>'C завтраками| Bed and breakfast'!AT20*0.9</f>
        <v>50310</v>
      </c>
      <c r="BB20" s="8">
        <f>'C завтраками| Bed and breakfast'!AU20*0.9</f>
        <v>50310</v>
      </c>
      <c r="BC20" s="8">
        <f>'C завтраками| Bed and breakfast'!AV20*0.9</f>
        <v>50310</v>
      </c>
      <c r="BD20" s="8">
        <f>'C завтраками| Bed and breakfast'!AW20*0.9</f>
        <v>50310</v>
      </c>
      <c r="BE20" s="8">
        <f>'C завтраками| Bed and breakfast'!AX20*0.9</f>
        <v>50310</v>
      </c>
      <c r="BF20" s="8">
        <f>'C завтраками| Bed and breakfast'!AY20*0.9</f>
        <v>50310</v>
      </c>
      <c r="BG20" s="8">
        <f>'C завтраками| Bed and breakfast'!AZ20*0.9</f>
        <v>50310</v>
      </c>
      <c r="BH20" s="8">
        <f>'C завтраками| Bed and breakfast'!BA20*0.9</f>
        <v>50310</v>
      </c>
      <c r="BI20" s="8">
        <f>'C завтраками| Bed and breakfast'!BB20*0.9</f>
        <v>50310</v>
      </c>
      <c r="BJ20" s="8">
        <f>'C завтраками| Bed and breakfast'!BC20*0.9</f>
        <v>50310</v>
      </c>
      <c r="BK20" s="8">
        <f>'C завтраками| Bed and breakfast'!BD20*0.9</f>
        <v>48510</v>
      </c>
      <c r="BL20" s="8">
        <f>'C завтраками| Bed and breakfast'!BE20*0.9</f>
        <v>48510</v>
      </c>
      <c r="BM20" s="8">
        <f>'C завтраками| Bed and breakfast'!BF20*0.9</f>
        <v>50310</v>
      </c>
      <c r="BN20" s="8">
        <f>'C завтраками| Bed and breakfast'!BG20*0.9</f>
        <v>50310</v>
      </c>
      <c r="BO20" s="8">
        <f>'C завтраками| Bed and breakfast'!BH20*0.9</f>
        <v>52110</v>
      </c>
      <c r="BP20" s="8">
        <f>'C завтраками| Bed and breakfast'!BI20*0.9</f>
        <v>54360</v>
      </c>
      <c r="BQ20" s="8">
        <f>'C завтраками| Bed and breakfast'!BJ20*0.9</f>
        <v>54360</v>
      </c>
      <c r="BR20" s="8">
        <f>'C завтраками| Bed and breakfast'!BK20*0.9</f>
        <v>54360</v>
      </c>
      <c r="BS20" s="8">
        <f>'C завтраками| Bed and breakfast'!BL20*0.9</f>
        <v>54360</v>
      </c>
      <c r="BT20" s="8">
        <f>'C завтраками| Bed and breakfast'!BM20*0.9</f>
        <v>56610</v>
      </c>
      <c r="BU20" s="8">
        <f>'C завтраками| Bed and breakfast'!BN20*0.9</f>
        <v>59310</v>
      </c>
      <c r="BV20" s="8">
        <f>'C завтраками| Bed and breakfast'!BO20*0.9</f>
        <v>59310</v>
      </c>
      <c r="BW20" s="8">
        <f>'C завтраками| Bed and breakfast'!BP20*0.9</f>
        <v>56610</v>
      </c>
      <c r="BX20" s="8">
        <f>'C завтраками| Bed and breakfast'!BQ20*0.9</f>
        <v>52110</v>
      </c>
      <c r="BY20" s="8">
        <f>'C завтраками| Bed and breakfast'!BR20*0.9</f>
        <v>52110</v>
      </c>
      <c r="BZ20" s="8">
        <f>'C завтраками| Bed and breakfast'!BS20*0.9</f>
        <v>54360</v>
      </c>
      <c r="CA20" s="8">
        <f>'C завтраками| Bed and breakfast'!BT20*0.9</f>
        <v>54360</v>
      </c>
      <c r="CB20" s="8">
        <f>'C завтраками| Bed and breakfast'!BU20*0.9</f>
        <v>46710</v>
      </c>
      <c r="CC20" s="8">
        <f>'C завтраками| Bed and breakfast'!BV20*0.9</f>
        <v>47115</v>
      </c>
      <c r="CD20" s="8">
        <f>'C завтраками| Bed and breakfast'!BW20*0.9</f>
        <v>47115</v>
      </c>
      <c r="CE20" s="8">
        <f>'C завтраками| Bed and breakfast'!BX20*0.9</f>
        <v>47115</v>
      </c>
      <c r="CF20" s="8">
        <f>'C завтраками| Bed and breakfast'!BY20*0.9</f>
        <v>45765</v>
      </c>
      <c r="CG20" s="8">
        <f>'C завтраками| Bed and breakfast'!BZ20*0.9</f>
        <v>45765</v>
      </c>
      <c r="CH20" s="8">
        <f>'C завтраками| Bed and breakfast'!CA20*0.9</f>
        <v>47115</v>
      </c>
      <c r="CI20" s="8">
        <f>'C завтраками| Bed and breakfast'!CB20*0.9</f>
        <v>47115</v>
      </c>
      <c r="CJ20" s="8">
        <f>'C завтраками| Bed and breakfast'!CC20*0.9</f>
        <v>47115</v>
      </c>
      <c r="CK20" s="8">
        <f>'C завтраками| Bed and breakfast'!CD20*0.9</f>
        <v>41265</v>
      </c>
      <c r="CL20" s="8">
        <f>'C завтраками| Bed and breakfast'!CE20*0.9</f>
        <v>41265</v>
      </c>
      <c r="CM20" s="8">
        <f>'C завтраками| Bed and breakfast'!CF20*0.9</f>
        <v>41265</v>
      </c>
      <c r="CN20" s="8">
        <f>'C завтраками| Bed and breakfast'!CG20*0.9</f>
        <v>41265</v>
      </c>
      <c r="CO20" s="8">
        <f>'C завтраками| Bed and breakfast'!CH20*0.9</f>
        <v>41265</v>
      </c>
      <c r="CP20" s="8">
        <f>'C завтраками| Bed and breakfast'!CI20*0.9</f>
        <v>41265</v>
      </c>
      <c r="CQ20" s="8">
        <f>'C завтраками| Bed and breakfast'!CJ20*0.9</f>
        <v>41265</v>
      </c>
      <c r="CR20" s="8">
        <f>'C завтраками| Bed and breakfast'!CK20*0.9</f>
        <v>41265</v>
      </c>
      <c r="CS20" s="8">
        <f>'C завтраками| Bed and breakfast'!CL20*0.9</f>
        <v>41265</v>
      </c>
      <c r="CT20" s="8">
        <f>'C завтраками| Bed and breakfast'!CM20*0.9</f>
        <v>41265</v>
      </c>
      <c r="CU20" s="8">
        <f>'C завтраками| Bed and breakfast'!CN20*0.9</f>
        <v>41265</v>
      </c>
      <c r="CV20" s="8">
        <f>'C завтраками| Bed and breakfast'!CO20*0.9</f>
        <v>41265</v>
      </c>
      <c r="CW20" s="8">
        <f>'C завтраками| Bed and breakfast'!CP20*0.9</f>
        <v>41265</v>
      </c>
      <c r="CX20" s="8">
        <f>'C завтраками| Bed and breakfast'!CQ20*0.9</f>
        <v>41265</v>
      </c>
      <c r="CY20" s="8">
        <f>'C завтраками| Bed and breakfast'!CR20*0.9</f>
        <v>41265</v>
      </c>
      <c r="CZ20" s="8">
        <f>'C завтраками| Bed and breakfast'!CS20*0.9</f>
        <v>41265</v>
      </c>
      <c r="DA20" s="8">
        <f>'C завтраками| Bed and breakfast'!CT20*0.9</f>
        <v>41265</v>
      </c>
      <c r="DB20" s="8">
        <f>'C завтраками| Bed and breakfast'!CU20*0.9</f>
        <v>41265</v>
      </c>
      <c r="DC20" s="8">
        <f>'C завтраками| Bed and breakfast'!CV20*0.9</f>
        <v>41265</v>
      </c>
      <c r="DD20" s="8">
        <f>'C завтраками| Bed and breakfast'!CW20*0.9</f>
        <v>41265</v>
      </c>
      <c r="DE20" s="8">
        <f>'C завтраками| Bed and breakfast'!CX20*0.9</f>
        <v>41265</v>
      </c>
      <c r="DF20" s="8">
        <f>'C завтраками| Bed and breakfast'!CY20*0.9</f>
        <v>41265</v>
      </c>
      <c r="DG20" s="8">
        <f>'C завтраками| Bed and breakfast'!CZ20*0.9</f>
        <v>41265</v>
      </c>
      <c r="DH20" s="8">
        <f>'C завтраками| Bed and breakfast'!DA20*0.9</f>
        <v>32850</v>
      </c>
      <c r="DI20" s="8">
        <f>'C завтраками| Bed and breakfast'!DB20*0.9</f>
        <v>32850</v>
      </c>
      <c r="DJ20" s="8">
        <f>'C завтраками| Bed and breakfast'!DC20*0.9</f>
        <v>33300</v>
      </c>
      <c r="DK20" s="8">
        <f>'C завтраками| Bed and breakfast'!DD20*0.9</f>
        <v>33300</v>
      </c>
      <c r="DL20" s="8">
        <f>'C завтраками| Bed and breakfast'!DE20*0.9</f>
        <v>32850</v>
      </c>
      <c r="DM20" s="8">
        <f>'C завтраками| Bed and breakfast'!DF20*0.9</f>
        <v>32850</v>
      </c>
      <c r="DN20" s="8">
        <f>'C завтраками| Bed and breakfast'!DG20*0.9</f>
        <v>32850</v>
      </c>
      <c r="DO20" s="8">
        <f>'C завтраками| Bed and breakfast'!DH20*0.9</f>
        <v>32850</v>
      </c>
      <c r="DP20" s="8">
        <f>'C завтраками| Bed and breakfast'!DI20*0.9</f>
        <v>32850</v>
      </c>
      <c r="DQ20" s="8">
        <f>'C завтраками| Bed and breakfast'!DJ20*0.9</f>
        <v>33300</v>
      </c>
      <c r="DR20" s="8">
        <f>'C завтраками| Bed and breakfast'!DK20*0.9</f>
        <v>33300</v>
      </c>
    </row>
    <row r="21" spans="1:122" s="53" customFormat="1" x14ac:dyDescent="0.2">
      <c r="A21" s="42" t="s">
        <v>87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row>
    <row r="22" spans="1:122" s="53" customFormat="1" x14ac:dyDescent="0.2">
      <c r="A22" s="88" t="s">
        <v>88</v>
      </c>
      <c r="B22" s="8" t="e">
        <f>'C завтраками| Bed and breakfast'!#REF!*0.9</f>
        <v>#REF!</v>
      </c>
      <c r="C22" s="8" t="e">
        <f>'C завтраками| Bed and breakfast'!#REF!*0.9</f>
        <v>#REF!</v>
      </c>
      <c r="D22" s="8" t="e">
        <f>'C завтраками| Bed and breakfast'!#REF!*0.9</f>
        <v>#REF!</v>
      </c>
      <c r="E22" s="8" t="e">
        <f>'C завтраками| Bed and breakfast'!#REF!*0.9</f>
        <v>#REF!</v>
      </c>
      <c r="F22" s="8" t="e">
        <f>'C завтраками| Bed and breakfast'!#REF!*0.9</f>
        <v>#REF!</v>
      </c>
      <c r="G22" s="8" t="e">
        <f>'C завтраками| Bed and breakfast'!#REF!*0.9</f>
        <v>#REF!</v>
      </c>
      <c r="H22" s="8" t="e">
        <f>'C завтраками| Bed and breakfast'!#REF!*0.9</f>
        <v>#REF!</v>
      </c>
      <c r="I22" s="8">
        <f>'C завтраками| Bed and breakfast'!B22*0.9</f>
        <v>65250</v>
      </c>
      <c r="J22" s="8">
        <f>'C завтраками| Bed and breakfast'!C22*0.9</f>
        <v>65250</v>
      </c>
      <c r="K22" s="8">
        <f>'C завтраками| Bed and breakfast'!D22*0.9</f>
        <v>66690</v>
      </c>
      <c r="L22" s="8">
        <f>'C завтраками| Bed and breakfast'!E22*0.9</f>
        <v>68130</v>
      </c>
      <c r="M22" s="8">
        <f>'C завтраками| Bed and breakfast'!F22*0.9</f>
        <v>70200</v>
      </c>
      <c r="N22" s="8">
        <f>'C завтраками| Bed and breakfast'!G22*0.9</f>
        <v>72270</v>
      </c>
      <c r="O22" s="8">
        <f>'C завтраками| Bed and breakfast'!H22*0.9</f>
        <v>72270</v>
      </c>
      <c r="P22" s="8">
        <f>'C завтраками| Bed and breakfast'!I22*0.9</f>
        <v>70200</v>
      </c>
      <c r="Q22" s="8">
        <f>'C завтраками| Bed and breakfast'!J22*0.9</f>
        <v>72270</v>
      </c>
      <c r="R22" s="8">
        <f>'C завтраками| Bed and breakfast'!K22*0.9</f>
        <v>66690</v>
      </c>
      <c r="S22" s="8">
        <f>'C завтраками| Bed and breakfast'!L22*0.9</f>
        <v>88245</v>
      </c>
      <c r="T22" s="8">
        <f>'C завтраками| Bed and breakfast'!M22*0.9</f>
        <v>107550</v>
      </c>
      <c r="U22" s="8">
        <f>'C завтраками| Bed and breakfast'!N22*0.9</f>
        <v>120600</v>
      </c>
      <c r="V22" s="8">
        <f>'C завтраками| Bed and breakfast'!O22*0.9</f>
        <v>120600</v>
      </c>
      <c r="W22" s="8">
        <f>'C завтраками| Bed and breakfast'!P22*0.9</f>
        <v>120600</v>
      </c>
      <c r="X22" s="8">
        <f>'C завтраками| Bed and breakfast'!Q22*0.9</f>
        <v>114300</v>
      </c>
      <c r="Y22" s="8">
        <f>'C завтраками| Bed and breakfast'!R22*0.9</f>
        <v>114300</v>
      </c>
      <c r="Z22" s="8">
        <f>'C завтраками| Bed and breakfast'!S22*0.9</f>
        <v>114300</v>
      </c>
      <c r="AA22" s="8">
        <f>'C завтраками| Bed and breakfast'!T22*0.9</f>
        <v>114300</v>
      </c>
      <c r="AB22" s="8">
        <f>'C завтраками| Bed and breakfast'!U22*0.9</f>
        <v>114300</v>
      </c>
      <c r="AC22" s="8">
        <f>'C завтраками| Bed and breakfast'!V22*0.9</f>
        <v>114300</v>
      </c>
      <c r="AD22" s="8">
        <f>'C завтраками| Bed and breakfast'!W22*0.9</f>
        <v>84060</v>
      </c>
      <c r="AE22" s="8">
        <f>'C завтраками| Bed and breakfast'!X22*0.9</f>
        <v>69210</v>
      </c>
      <c r="AF22" s="8">
        <f>'C завтраками| Bed and breakfast'!Y22*0.9</f>
        <v>69210</v>
      </c>
      <c r="AG22" s="8">
        <f>'C завтраками| Bed and breakfast'!Z22*0.9</f>
        <v>69210</v>
      </c>
      <c r="AH22" s="8">
        <f>'C завтраками| Bed and breakfast'!AA22*0.9</f>
        <v>69210</v>
      </c>
      <c r="AI22" s="8">
        <f>'C завтраками| Bed and breakfast'!AB22*0.9</f>
        <v>69210</v>
      </c>
      <c r="AJ22" s="8">
        <f>'C завтраками| Bed and breakfast'!AC22*0.9</f>
        <v>71010</v>
      </c>
      <c r="AK22" s="8">
        <f>'C завтраками| Bed and breakfast'!AD22*0.9</f>
        <v>71010</v>
      </c>
      <c r="AL22" s="8">
        <f>'C завтраками| Bed and breakfast'!AE22*0.9</f>
        <v>71010</v>
      </c>
      <c r="AM22" s="8">
        <f>'C завтраками| Bed and breakfast'!AF22*0.9</f>
        <v>71010</v>
      </c>
      <c r="AN22" s="8">
        <f>'C завтраками| Bed and breakfast'!AG22*0.9</f>
        <v>71010</v>
      </c>
      <c r="AO22" s="8">
        <f>'C завтраками| Bed and breakfast'!AH22*0.9</f>
        <v>69210</v>
      </c>
      <c r="AP22" s="8">
        <f>'C завтраками| Bed and breakfast'!AI22*0.9</f>
        <v>69210</v>
      </c>
      <c r="AQ22" s="8">
        <f>'C завтраками| Bed and breakfast'!AJ22*0.9</f>
        <v>69210</v>
      </c>
      <c r="AR22" s="8">
        <f>'C завтраками| Bed and breakfast'!AK22*0.9</f>
        <v>69210</v>
      </c>
      <c r="AS22" s="8">
        <f>'C завтраками| Bed and breakfast'!AL22*0.9</f>
        <v>69210</v>
      </c>
      <c r="AT22" s="8">
        <f>'C завтраками| Bed and breakfast'!AM22*0.9</f>
        <v>72810</v>
      </c>
      <c r="AU22" s="8">
        <f>'C завтраками| Bed and breakfast'!AN22*0.9</f>
        <v>72810</v>
      </c>
      <c r="AV22" s="8">
        <f>'C завтраками| Bed and breakfast'!AO22*0.9</f>
        <v>72810</v>
      </c>
      <c r="AW22" s="8">
        <f>'C завтраками| Bed and breakfast'!AP22*0.9</f>
        <v>72810</v>
      </c>
      <c r="AX22" s="8">
        <f>'C завтраками| Bed and breakfast'!AQ22*0.9</f>
        <v>72810</v>
      </c>
      <c r="AY22" s="8">
        <f>'C завтраками| Bed and breakfast'!AR22*0.9</f>
        <v>74610</v>
      </c>
      <c r="AZ22" s="8">
        <f>'C завтраками| Bed and breakfast'!AS22*0.9</f>
        <v>76860</v>
      </c>
      <c r="BA22" s="8">
        <f>'C завтраками| Bed and breakfast'!AT22*0.9</f>
        <v>86310</v>
      </c>
      <c r="BB22" s="8">
        <f>'C завтраками| Bed and breakfast'!AU22*0.9</f>
        <v>86310</v>
      </c>
      <c r="BC22" s="8">
        <f>'C завтраками| Bed and breakfast'!AV22*0.9</f>
        <v>86310</v>
      </c>
      <c r="BD22" s="8">
        <f>'C завтраками| Bed and breakfast'!AW22*0.9</f>
        <v>86310</v>
      </c>
      <c r="BE22" s="8">
        <f>'C завтраками| Bed and breakfast'!AX22*0.9</f>
        <v>86310</v>
      </c>
      <c r="BF22" s="8">
        <f>'C завтраками| Bed and breakfast'!AY22*0.9</f>
        <v>86310</v>
      </c>
      <c r="BG22" s="8">
        <f>'C завтраками| Bed and breakfast'!AZ22*0.9</f>
        <v>86310</v>
      </c>
      <c r="BH22" s="8">
        <f>'C завтраками| Bed and breakfast'!BA22*0.9</f>
        <v>86310</v>
      </c>
      <c r="BI22" s="8">
        <f>'C завтраками| Bed and breakfast'!BB22*0.9</f>
        <v>86310</v>
      </c>
      <c r="BJ22" s="8">
        <f>'C завтраками| Bed and breakfast'!BC22*0.9</f>
        <v>86310</v>
      </c>
      <c r="BK22" s="8">
        <f>'C завтраками| Bed and breakfast'!BD22*0.9</f>
        <v>84510</v>
      </c>
      <c r="BL22" s="8">
        <f>'C завтраками| Bed and breakfast'!BE22*0.9</f>
        <v>84510</v>
      </c>
      <c r="BM22" s="8">
        <f>'C завтраками| Bed and breakfast'!BF22*0.9</f>
        <v>86310</v>
      </c>
      <c r="BN22" s="8">
        <f>'C завтраками| Bed and breakfast'!BG22*0.9</f>
        <v>86310</v>
      </c>
      <c r="BO22" s="8">
        <f>'C завтраками| Bed and breakfast'!BH22*0.9</f>
        <v>88110</v>
      </c>
      <c r="BP22" s="8">
        <f>'C завтраками| Bed and breakfast'!BI22*0.9</f>
        <v>90360</v>
      </c>
      <c r="BQ22" s="8">
        <f>'C завтраками| Bed and breakfast'!BJ22*0.9</f>
        <v>90360</v>
      </c>
      <c r="BR22" s="8">
        <f>'C завтраками| Bed and breakfast'!BK22*0.9</f>
        <v>90360</v>
      </c>
      <c r="BS22" s="8">
        <f>'C завтраками| Bed and breakfast'!BL22*0.9</f>
        <v>90360</v>
      </c>
      <c r="BT22" s="8">
        <f>'C завтраками| Bed and breakfast'!BM22*0.9</f>
        <v>92610</v>
      </c>
      <c r="BU22" s="8">
        <f>'C завтраками| Bed and breakfast'!BN22*0.9</f>
        <v>95310</v>
      </c>
      <c r="BV22" s="8">
        <f>'C завтраками| Bed and breakfast'!BO22*0.9</f>
        <v>95310</v>
      </c>
      <c r="BW22" s="8">
        <f>'C завтраками| Bed and breakfast'!BP22*0.9</f>
        <v>92610</v>
      </c>
      <c r="BX22" s="8">
        <f>'C завтраками| Bed and breakfast'!BQ22*0.9</f>
        <v>88110</v>
      </c>
      <c r="BY22" s="8">
        <f>'C завтраками| Bed and breakfast'!BR22*0.9</f>
        <v>88110</v>
      </c>
      <c r="BZ22" s="8">
        <f>'C завтраками| Bed and breakfast'!BS22*0.9</f>
        <v>90360</v>
      </c>
      <c r="CA22" s="8">
        <f>'C завтраками| Bed and breakfast'!BT22*0.9</f>
        <v>90360</v>
      </c>
      <c r="CB22" s="8">
        <f>'C завтраками| Bed and breakfast'!BU22*0.9</f>
        <v>82710</v>
      </c>
      <c r="CC22" s="8">
        <f>'C завтраками| Bed and breakfast'!BV22*0.9</f>
        <v>83115</v>
      </c>
      <c r="CD22" s="8">
        <f>'C завтраками| Bed and breakfast'!BW22*0.9</f>
        <v>83115</v>
      </c>
      <c r="CE22" s="8">
        <f>'C завтраками| Bed and breakfast'!BX22*0.9</f>
        <v>83115</v>
      </c>
      <c r="CF22" s="8">
        <f>'C завтраками| Bed and breakfast'!BY22*0.9</f>
        <v>81765</v>
      </c>
      <c r="CG22" s="8">
        <f>'C завтраками| Bed and breakfast'!BZ22*0.9</f>
        <v>81765</v>
      </c>
      <c r="CH22" s="8">
        <f>'C завтраками| Bed and breakfast'!CA22*0.9</f>
        <v>83115</v>
      </c>
      <c r="CI22" s="8">
        <f>'C завтраками| Bed and breakfast'!CB22*0.9</f>
        <v>83115</v>
      </c>
      <c r="CJ22" s="8">
        <f>'C завтраками| Bed and breakfast'!CC22*0.9</f>
        <v>83115</v>
      </c>
      <c r="CK22" s="8">
        <f>'C завтраками| Bed and breakfast'!CD22*0.9</f>
        <v>72765</v>
      </c>
      <c r="CL22" s="8">
        <f>'C завтраками| Bed and breakfast'!CE22*0.9</f>
        <v>72765</v>
      </c>
      <c r="CM22" s="8">
        <f>'C завтраками| Bed and breakfast'!CF22*0.9</f>
        <v>72765</v>
      </c>
      <c r="CN22" s="8">
        <f>'C завтраками| Bed and breakfast'!CG22*0.9</f>
        <v>72765</v>
      </c>
      <c r="CO22" s="8">
        <f>'C завтраками| Bed and breakfast'!CH22*0.9</f>
        <v>72765</v>
      </c>
      <c r="CP22" s="8">
        <f>'C завтраками| Bed and breakfast'!CI22*0.9</f>
        <v>72765</v>
      </c>
      <c r="CQ22" s="8">
        <f>'C завтраками| Bed and breakfast'!CJ22*0.9</f>
        <v>72765</v>
      </c>
      <c r="CR22" s="8">
        <f>'C завтраками| Bed and breakfast'!CK22*0.9</f>
        <v>72765</v>
      </c>
      <c r="CS22" s="8">
        <f>'C завтраками| Bed and breakfast'!CL22*0.9</f>
        <v>72765</v>
      </c>
      <c r="CT22" s="8">
        <f>'C завтраками| Bed and breakfast'!CM22*0.9</f>
        <v>72765</v>
      </c>
      <c r="CU22" s="8">
        <f>'C завтраками| Bed and breakfast'!CN22*0.9</f>
        <v>72765</v>
      </c>
      <c r="CV22" s="8">
        <f>'C завтраками| Bed and breakfast'!CO22*0.9</f>
        <v>72765</v>
      </c>
      <c r="CW22" s="8">
        <f>'C завтраками| Bed and breakfast'!CP22*0.9</f>
        <v>72765</v>
      </c>
      <c r="CX22" s="8">
        <f>'C завтраками| Bed and breakfast'!CQ22*0.9</f>
        <v>72765</v>
      </c>
      <c r="CY22" s="8">
        <f>'C завтраками| Bed and breakfast'!CR22*0.9</f>
        <v>72765</v>
      </c>
      <c r="CZ22" s="8">
        <f>'C завтраками| Bed and breakfast'!CS22*0.9</f>
        <v>72765</v>
      </c>
      <c r="DA22" s="8">
        <f>'C завтраками| Bed and breakfast'!CT22*0.9</f>
        <v>72765</v>
      </c>
      <c r="DB22" s="8">
        <f>'C завтраками| Bed and breakfast'!CU22*0.9</f>
        <v>72765</v>
      </c>
      <c r="DC22" s="8">
        <f>'C завтраками| Bed and breakfast'!CV22*0.9</f>
        <v>72765</v>
      </c>
      <c r="DD22" s="8">
        <f>'C завтраками| Bed and breakfast'!CW22*0.9</f>
        <v>72765</v>
      </c>
      <c r="DE22" s="8">
        <f>'C завтраками| Bed and breakfast'!CX22*0.9</f>
        <v>72765</v>
      </c>
      <c r="DF22" s="8">
        <f>'C завтраками| Bed and breakfast'!CY22*0.9</f>
        <v>72765</v>
      </c>
      <c r="DG22" s="8">
        <f>'C завтраками| Bed and breakfast'!CZ22*0.9</f>
        <v>72765</v>
      </c>
      <c r="DH22" s="8">
        <f>'C завтраками| Bed and breakfast'!DA22*0.9</f>
        <v>64350</v>
      </c>
      <c r="DI22" s="8">
        <f>'C завтраками| Bed and breakfast'!DB22*0.9</f>
        <v>64350</v>
      </c>
      <c r="DJ22" s="8">
        <f>'C завтраками| Bed and breakfast'!DC22*0.9</f>
        <v>64800</v>
      </c>
      <c r="DK22" s="8">
        <f>'C завтраками| Bed and breakfast'!DD22*0.9</f>
        <v>64800</v>
      </c>
      <c r="DL22" s="8">
        <f>'C завтраками| Bed and breakfast'!DE22*0.9</f>
        <v>64350</v>
      </c>
      <c r="DM22" s="8">
        <f>'C завтраками| Bed and breakfast'!DF22*0.9</f>
        <v>64350</v>
      </c>
      <c r="DN22" s="8">
        <f>'C завтраками| Bed and breakfast'!DG22*0.9</f>
        <v>64350</v>
      </c>
      <c r="DO22" s="8">
        <f>'C завтраками| Bed and breakfast'!DH22*0.9</f>
        <v>64350</v>
      </c>
      <c r="DP22" s="8">
        <f>'C завтраками| Bed and breakfast'!DI22*0.9</f>
        <v>64350</v>
      </c>
      <c r="DQ22" s="8">
        <f>'C завтраками| Bed and breakfast'!DJ22*0.9</f>
        <v>64800</v>
      </c>
      <c r="DR22" s="8">
        <f>'C завтраками| Bed and breakfast'!DK22*0.9</f>
        <v>64800</v>
      </c>
    </row>
    <row r="23" spans="1:122" s="53" customFormat="1" x14ac:dyDescent="0.2">
      <c r="A23" s="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row>
    <row r="24" spans="1:122" ht="18" customHeight="1" x14ac:dyDescent="0.2">
      <c r="A24" s="111" t="s">
        <v>100</v>
      </c>
      <c r="B24" s="187" t="e">
        <f t="shared" ref="B24:AD25" si="0">B4</f>
        <v>#REF!</v>
      </c>
      <c r="C24" s="187" t="e">
        <f t="shared" si="0"/>
        <v>#REF!</v>
      </c>
      <c r="D24" s="187" t="e">
        <f t="shared" si="0"/>
        <v>#REF!</v>
      </c>
      <c r="E24" s="187" t="e">
        <f t="shared" si="0"/>
        <v>#REF!</v>
      </c>
      <c r="F24" s="187" t="e">
        <f t="shared" si="0"/>
        <v>#REF!</v>
      </c>
      <c r="G24" s="187" t="e">
        <f t="shared" si="0"/>
        <v>#REF!</v>
      </c>
      <c r="H24" s="187" t="e">
        <f t="shared" si="0"/>
        <v>#REF!</v>
      </c>
      <c r="I24" s="187">
        <f t="shared" si="0"/>
        <v>46010</v>
      </c>
      <c r="J24" s="187">
        <f t="shared" si="0"/>
        <v>46011</v>
      </c>
      <c r="K24" s="187">
        <f t="shared" si="0"/>
        <v>46012</v>
      </c>
      <c r="L24" s="187">
        <f t="shared" si="0"/>
        <v>46013</v>
      </c>
      <c r="M24" s="187">
        <f t="shared" si="0"/>
        <v>46014</v>
      </c>
      <c r="N24" s="187">
        <f t="shared" si="0"/>
        <v>46015</v>
      </c>
      <c r="O24" s="187">
        <f t="shared" si="0"/>
        <v>46016</v>
      </c>
      <c r="P24" s="187">
        <f t="shared" si="0"/>
        <v>46017</v>
      </c>
      <c r="Q24" s="187">
        <f t="shared" si="0"/>
        <v>46018</v>
      </c>
      <c r="R24" s="187">
        <f t="shared" si="0"/>
        <v>46019</v>
      </c>
      <c r="S24" s="187">
        <f t="shared" si="0"/>
        <v>46020</v>
      </c>
      <c r="T24" s="187">
        <f t="shared" si="0"/>
        <v>46021</v>
      </c>
      <c r="U24" s="187">
        <f t="shared" si="0"/>
        <v>46022</v>
      </c>
      <c r="V24" s="187">
        <f t="shared" si="0"/>
        <v>46023</v>
      </c>
      <c r="W24" s="187">
        <f t="shared" si="0"/>
        <v>46024</v>
      </c>
      <c r="X24" s="187">
        <f t="shared" si="0"/>
        <v>46025</v>
      </c>
      <c r="Y24" s="187">
        <f t="shared" si="0"/>
        <v>46026</v>
      </c>
      <c r="Z24" s="187">
        <f t="shared" si="0"/>
        <v>46027</v>
      </c>
      <c r="AA24" s="187">
        <f t="shared" si="0"/>
        <v>46028</v>
      </c>
      <c r="AB24" s="187">
        <f t="shared" si="0"/>
        <v>46029</v>
      </c>
      <c r="AC24" s="187">
        <f t="shared" si="0"/>
        <v>46030</v>
      </c>
      <c r="AD24" s="187">
        <f t="shared" si="0"/>
        <v>46031</v>
      </c>
      <c r="AE24" s="187">
        <f t="shared" ref="AE24:CP25" si="1">AE4</f>
        <v>46032</v>
      </c>
      <c r="AF24" s="187">
        <f t="shared" si="1"/>
        <v>46033</v>
      </c>
      <c r="AG24" s="187">
        <f t="shared" si="1"/>
        <v>46034</v>
      </c>
      <c r="AH24" s="187">
        <f t="shared" si="1"/>
        <v>46035</v>
      </c>
      <c r="AI24" s="187">
        <f t="shared" si="1"/>
        <v>46036</v>
      </c>
      <c r="AJ24" s="187">
        <f t="shared" si="1"/>
        <v>46037</v>
      </c>
      <c r="AK24" s="187">
        <f t="shared" si="1"/>
        <v>46038</v>
      </c>
      <c r="AL24" s="187">
        <f t="shared" si="1"/>
        <v>46039</v>
      </c>
      <c r="AM24" s="187">
        <f t="shared" si="1"/>
        <v>46040</v>
      </c>
      <c r="AN24" s="187">
        <f t="shared" si="1"/>
        <v>46041</v>
      </c>
      <c r="AO24" s="187">
        <f t="shared" si="1"/>
        <v>46042</v>
      </c>
      <c r="AP24" s="187">
        <f t="shared" si="1"/>
        <v>46043</v>
      </c>
      <c r="AQ24" s="187">
        <f t="shared" si="1"/>
        <v>46044</v>
      </c>
      <c r="AR24" s="187">
        <f t="shared" si="1"/>
        <v>46045</v>
      </c>
      <c r="AS24" s="187">
        <f t="shared" si="1"/>
        <v>46046</v>
      </c>
      <c r="AT24" s="187">
        <f t="shared" si="1"/>
        <v>46047</v>
      </c>
      <c r="AU24" s="187">
        <f t="shared" si="1"/>
        <v>46048</v>
      </c>
      <c r="AV24" s="187">
        <f t="shared" si="1"/>
        <v>46049</v>
      </c>
      <c r="AW24" s="187">
        <f t="shared" si="1"/>
        <v>46050</v>
      </c>
      <c r="AX24" s="187">
        <f t="shared" si="1"/>
        <v>46051</v>
      </c>
      <c r="AY24" s="187">
        <f t="shared" si="1"/>
        <v>46052</v>
      </c>
      <c r="AZ24" s="187">
        <f t="shared" si="1"/>
        <v>46053</v>
      </c>
      <c r="BA24" s="187">
        <f t="shared" si="1"/>
        <v>46054</v>
      </c>
      <c r="BB24" s="187">
        <f t="shared" si="1"/>
        <v>46055</v>
      </c>
      <c r="BC24" s="187">
        <f t="shared" si="1"/>
        <v>46056</v>
      </c>
      <c r="BD24" s="187">
        <f t="shared" si="1"/>
        <v>46057</v>
      </c>
      <c r="BE24" s="187">
        <f t="shared" si="1"/>
        <v>46058</v>
      </c>
      <c r="BF24" s="187">
        <f t="shared" si="1"/>
        <v>46059</v>
      </c>
      <c r="BG24" s="187">
        <f t="shared" si="1"/>
        <v>46060</v>
      </c>
      <c r="BH24" s="187">
        <f t="shared" si="1"/>
        <v>46061</v>
      </c>
      <c r="BI24" s="187">
        <f t="shared" si="1"/>
        <v>46062</v>
      </c>
      <c r="BJ24" s="187">
        <f t="shared" si="1"/>
        <v>46063</v>
      </c>
      <c r="BK24" s="187">
        <f t="shared" si="1"/>
        <v>46064</v>
      </c>
      <c r="BL24" s="187">
        <f t="shared" si="1"/>
        <v>46065</v>
      </c>
      <c r="BM24" s="187">
        <f t="shared" si="1"/>
        <v>46066</v>
      </c>
      <c r="BN24" s="187">
        <f t="shared" si="1"/>
        <v>46067</v>
      </c>
      <c r="BO24" s="187">
        <f t="shared" si="1"/>
        <v>46068</v>
      </c>
      <c r="BP24" s="187">
        <f t="shared" si="1"/>
        <v>46069</v>
      </c>
      <c r="BQ24" s="187">
        <f t="shared" si="1"/>
        <v>46070</v>
      </c>
      <c r="BR24" s="187">
        <f t="shared" si="1"/>
        <v>46071</v>
      </c>
      <c r="BS24" s="187">
        <f t="shared" si="1"/>
        <v>46072</v>
      </c>
      <c r="BT24" s="187">
        <f t="shared" si="1"/>
        <v>46073</v>
      </c>
      <c r="BU24" s="187">
        <f t="shared" si="1"/>
        <v>46074</v>
      </c>
      <c r="BV24" s="187">
        <f t="shared" si="1"/>
        <v>46075</v>
      </c>
      <c r="BW24" s="187">
        <f t="shared" si="1"/>
        <v>46076</v>
      </c>
      <c r="BX24" s="187">
        <f t="shared" si="1"/>
        <v>46077</v>
      </c>
      <c r="BY24" s="187">
        <f t="shared" si="1"/>
        <v>46078</v>
      </c>
      <c r="BZ24" s="187">
        <f t="shared" si="1"/>
        <v>46079</v>
      </c>
      <c r="CA24" s="187">
        <f t="shared" si="1"/>
        <v>46080</v>
      </c>
      <c r="CB24" s="187">
        <f t="shared" si="1"/>
        <v>46081</v>
      </c>
      <c r="CC24" s="187">
        <f t="shared" si="1"/>
        <v>46082</v>
      </c>
      <c r="CD24" s="187">
        <f t="shared" si="1"/>
        <v>46083</v>
      </c>
      <c r="CE24" s="187">
        <f t="shared" si="1"/>
        <v>46084</v>
      </c>
      <c r="CF24" s="187">
        <f t="shared" si="1"/>
        <v>46085</v>
      </c>
      <c r="CG24" s="187">
        <f t="shared" si="1"/>
        <v>46086</v>
      </c>
      <c r="CH24" s="187">
        <f t="shared" si="1"/>
        <v>46087</v>
      </c>
      <c r="CI24" s="187">
        <f t="shared" si="1"/>
        <v>46088</v>
      </c>
      <c r="CJ24" s="187">
        <f t="shared" si="1"/>
        <v>46089</v>
      </c>
      <c r="CK24" s="187">
        <f t="shared" si="1"/>
        <v>46090</v>
      </c>
      <c r="CL24" s="187">
        <f t="shared" si="1"/>
        <v>46091</v>
      </c>
      <c r="CM24" s="187">
        <f t="shared" si="1"/>
        <v>46092</v>
      </c>
      <c r="CN24" s="187">
        <f t="shared" si="1"/>
        <v>46093</v>
      </c>
      <c r="CO24" s="187">
        <f t="shared" si="1"/>
        <v>46094</v>
      </c>
      <c r="CP24" s="187">
        <f t="shared" si="1"/>
        <v>46095</v>
      </c>
      <c r="CQ24" s="187">
        <f t="shared" ref="CQ24:DG25" si="2">CQ4</f>
        <v>46096</v>
      </c>
      <c r="CR24" s="187">
        <f t="shared" si="2"/>
        <v>46097</v>
      </c>
      <c r="CS24" s="187">
        <f t="shared" si="2"/>
        <v>46098</v>
      </c>
      <c r="CT24" s="187">
        <f t="shared" si="2"/>
        <v>46099</v>
      </c>
      <c r="CU24" s="187">
        <f t="shared" si="2"/>
        <v>46100</v>
      </c>
      <c r="CV24" s="187">
        <f t="shared" si="2"/>
        <v>46101</v>
      </c>
      <c r="CW24" s="187">
        <f t="shared" si="2"/>
        <v>46102</v>
      </c>
      <c r="CX24" s="187">
        <f t="shared" si="2"/>
        <v>46103</v>
      </c>
      <c r="CY24" s="187">
        <f t="shared" si="2"/>
        <v>46104</v>
      </c>
      <c r="CZ24" s="187">
        <f t="shared" si="2"/>
        <v>46105</v>
      </c>
      <c r="DA24" s="187">
        <f t="shared" si="2"/>
        <v>46106</v>
      </c>
      <c r="DB24" s="187">
        <f t="shared" si="2"/>
        <v>46107</v>
      </c>
      <c r="DC24" s="187">
        <f t="shared" si="2"/>
        <v>46108</v>
      </c>
      <c r="DD24" s="187">
        <f t="shared" si="2"/>
        <v>46109</v>
      </c>
      <c r="DE24" s="187">
        <f t="shared" si="2"/>
        <v>46110</v>
      </c>
      <c r="DF24" s="187">
        <f t="shared" si="2"/>
        <v>46111</v>
      </c>
      <c r="DG24" s="187">
        <f t="shared" si="2"/>
        <v>46112</v>
      </c>
      <c r="DH24" s="187">
        <f t="shared" ref="DH24:DR24" si="3">DH4</f>
        <v>46113</v>
      </c>
      <c r="DI24" s="187">
        <f t="shared" si="3"/>
        <v>46114</v>
      </c>
      <c r="DJ24" s="187">
        <f t="shared" si="3"/>
        <v>46115</v>
      </c>
      <c r="DK24" s="187">
        <f t="shared" si="3"/>
        <v>46116</v>
      </c>
      <c r="DL24" s="187">
        <f t="shared" si="3"/>
        <v>46117</v>
      </c>
      <c r="DM24" s="187">
        <f t="shared" si="3"/>
        <v>46118</v>
      </c>
      <c r="DN24" s="187">
        <f t="shared" si="3"/>
        <v>46119</v>
      </c>
      <c r="DO24" s="187">
        <f t="shared" si="3"/>
        <v>46120</v>
      </c>
      <c r="DP24" s="187">
        <f t="shared" si="3"/>
        <v>46121</v>
      </c>
      <c r="DQ24" s="187">
        <f t="shared" si="3"/>
        <v>46122</v>
      </c>
      <c r="DR24" s="187">
        <f t="shared" si="3"/>
        <v>46123</v>
      </c>
    </row>
    <row r="25" spans="1:122" ht="20.25" customHeight="1" x14ac:dyDescent="0.2">
      <c r="A25" s="90" t="s">
        <v>64</v>
      </c>
      <c r="B25" s="187" t="e">
        <f t="shared" si="0"/>
        <v>#REF!</v>
      </c>
      <c r="C25" s="187" t="e">
        <f t="shared" si="0"/>
        <v>#REF!</v>
      </c>
      <c r="D25" s="187" t="e">
        <f t="shared" si="0"/>
        <v>#REF!</v>
      </c>
      <c r="E25" s="187" t="e">
        <f t="shared" si="0"/>
        <v>#REF!</v>
      </c>
      <c r="F25" s="187" t="e">
        <f t="shared" si="0"/>
        <v>#REF!</v>
      </c>
      <c r="G25" s="187" t="e">
        <f t="shared" si="0"/>
        <v>#REF!</v>
      </c>
      <c r="H25" s="187" t="e">
        <f t="shared" si="0"/>
        <v>#REF!</v>
      </c>
      <c r="I25" s="187">
        <f t="shared" si="0"/>
        <v>46010</v>
      </c>
      <c r="J25" s="187">
        <f t="shared" si="0"/>
        <v>46011</v>
      </c>
      <c r="K25" s="187">
        <f t="shared" si="0"/>
        <v>46012</v>
      </c>
      <c r="L25" s="187">
        <f t="shared" si="0"/>
        <v>46013</v>
      </c>
      <c r="M25" s="187">
        <f t="shared" si="0"/>
        <v>46014</v>
      </c>
      <c r="N25" s="187">
        <f t="shared" si="0"/>
        <v>46015</v>
      </c>
      <c r="O25" s="187">
        <f t="shared" si="0"/>
        <v>46016</v>
      </c>
      <c r="P25" s="187">
        <f t="shared" si="0"/>
        <v>46017</v>
      </c>
      <c r="Q25" s="187">
        <f t="shared" si="0"/>
        <v>46018</v>
      </c>
      <c r="R25" s="187">
        <f t="shared" si="0"/>
        <v>46019</v>
      </c>
      <c r="S25" s="187">
        <f t="shared" si="0"/>
        <v>46020</v>
      </c>
      <c r="T25" s="187">
        <f t="shared" si="0"/>
        <v>46021</v>
      </c>
      <c r="U25" s="187">
        <f t="shared" si="0"/>
        <v>46022</v>
      </c>
      <c r="V25" s="187">
        <f t="shared" si="0"/>
        <v>46023</v>
      </c>
      <c r="W25" s="187">
        <f t="shared" si="0"/>
        <v>46024</v>
      </c>
      <c r="X25" s="187">
        <f t="shared" si="0"/>
        <v>46025</v>
      </c>
      <c r="Y25" s="187">
        <f t="shared" si="0"/>
        <v>46026</v>
      </c>
      <c r="Z25" s="187">
        <f t="shared" si="0"/>
        <v>46027</v>
      </c>
      <c r="AA25" s="187">
        <f t="shared" si="0"/>
        <v>46028</v>
      </c>
      <c r="AB25" s="187">
        <f t="shared" si="0"/>
        <v>46029</v>
      </c>
      <c r="AC25" s="187">
        <f t="shared" si="0"/>
        <v>46030</v>
      </c>
      <c r="AD25" s="187">
        <f t="shared" si="0"/>
        <v>46031</v>
      </c>
      <c r="AE25" s="187">
        <f t="shared" si="1"/>
        <v>46032</v>
      </c>
      <c r="AF25" s="187">
        <f t="shared" si="1"/>
        <v>46033</v>
      </c>
      <c r="AG25" s="187">
        <f t="shared" si="1"/>
        <v>46034</v>
      </c>
      <c r="AH25" s="187">
        <f t="shared" si="1"/>
        <v>46035</v>
      </c>
      <c r="AI25" s="187">
        <f t="shared" si="1"/>
        <v>46036</v>
      </c>
      <c r="AJ25" s="187">
        <f t="shared" si="1"/>
        <v>46037</v>
      </c>
      <c r="AK25" s="187">
        <f t="shared" si="1"/>
        <v>46038</v>
      </c>
      <c r="AL25" s="187">
        <f t="shared" si="1"/>
        <v>46039</v>
      </c>
      <c r="AM25" s="187">
        <f t="shared" si="1"/>
        <v>46040</v>
      </c>
      <c r="AN25" s="187">
        <f t="shared" si="1"/>
        <v>46041</v>
      </c>
      <c r="AO25" s="187">
        <f t="shared" si="1"/>
        <v>46042</v>
      </c>
      <c r="AP25" s="187">
        <f t="shared" si="1"/>
        <v>46043</v>
      </c>
      <c r="AQ25" s="187">
        <f t="shared" si="1"/>
        <v>46044</v>
      </c>
      <c r="AR25" s="187">
        <f t="shared" si="1"/>
        <v>46045</v>
      </c>
      <c r="AS25" s="187">
        <f t="shared" si="1"/>
        <v>46046</v>
      </c>
      <c r="AT25" s="187">
        <f t="shared" si="1"/>
        <v>46047</v>
      </c>
      <c r="AU25" s="187">
        <f t="shared" si="1"/>
        <v>46048</v>
      </c>
      <c r="AV25" s="187">
        <f t="shared" si="1"/>
        <v>46049</v>
      </c>
      <c r="AW25" s="187">
        <f t="shared" si="1"/>
        <v>46050</v>
      </c>
      <c r="AX25" s="187">
        <f t="shared" si="1"/>
        <v>46051</v>
      </c>
      <c r="AY25" s="187">
        <f t="shared" si="1"/>
        <v>46052</v>
      </c>
      <c r="AZ25" s="187">
        <f t="shared" si="1"/>
        <v>46053</v>
      </c>
      <c r="BA25" s="187">
        <f t="shared" si="1"/>
        <v>46054</v>
      </c>
      <c r="BB25" s="187">
        <f t="shared" si="1"/>
        <v>46055</v>
      </c>
      <c r="BC25" s="187">
        <f t="shared" si="1"/>
        <v>46056</v>
      </c>
      <c r="BD25" s="187">
        <f t="shared" si="1"/>
        <v>46057</v>
      </c>
      <c r="BE25" s="187">
        <f t="shared" si="1"/>
        <v>46058</v>
      </c>
      <c r="BF25" s="187">
        <f t="shared" si="1"/>
        <v>46059</v>
      </c>
      <c r="BG25" s="187">
        <f t="shared" si="1"/>
        <v>46060</v>
      </c>
      <c r="BH25" s="187">
        <f t="shared" si="1"/>
        <v>46061</v>
      </c>
      <c r="BI25" s="187">
        <f t="shared" si="1"/>
        <v>46062</v>
      </c>
      <c r="BJ25" s="187">
        <f t="shared" si="1"/>
        <v>46063</v>
      </c>
      <c r="BK25" s="187">
        <f t="shared" si="1"/>
        <v>46064</v>
      </c>
      <c r="BL25" s="187">
        <f t="shared" si="1"/>
        <v>46065</v>
      </c>
      <c r="BM25" s="187">
        <f t="shared" si="1"/>
        <v>46066</v>
      </c>
      <c r="BN25" s="187">
        <f t="shared" si="1"/>
        <v>46067</v>
      </c>
      <c r="BO25" s="187">
        <f t="shared" si="1"/>
        <v>46068</v>
      </c>
      <c r="BP25" s="187">
        <f t="shared" si="1"/>
        <v>46069</v>
      </c>
      <c r="BQ25" s="187">
        <f t="shared" si="1"/>
        <v>46070</v>
      </c>
      <c r="BR25" s="187">
        <f t="shared" si="1"/>
        <v>46071</v>
      </c>
      <c r="BS25" s="187">
        <f t="shared" si="1"/>
        <v>46072</v>
      </c>
      <c r="BT25" s="187">
        <f t="shared" si="1"/>
        <v>46073</v>
      </c>
      <c r="BU25" s="187">
        <f t="shared" si="1"/>
        <v>46074</v>
      </c>
      <c r="BV25" s="187">
        <f t="shared" si="1"/>
        <v>46075</v>
      </c>
      <c r="BW25" s="187">
        <f t="shared" si="1"/>
        <v>46076</v>
      </c>
      <c r="BX25" s="187">
        <f t="shared" si="1"/>
        <v>46077</v>
      </c>
      <c r="BY25" s="187">
        <f t="shared" si="1"/>
        <v>46078</v>
      </c>
      <c r="BZ25" s="187">
        <f t="shared" si="1"/>
        <v>46079</v>
      </c>
      <c r="CA25" s="187">
        <f t="shared" si="1"/>
        <v>46080</v>
      </c>
      <c r="CB25" s="187">
        <f t="shared" si="1"/>
        <v>46081</v>
      </c>
      <c r="CC25" s="187">
        <f t="shared" si="1"/>
        <v>46082</v>
      </c>
      <c r="CD25" s="187">
        <f t="shared" si="1"/>
        <v>46083</v>
      </c>
      <c r="CE25" s="187">
        <f t="shared" si="1"/>
        <v>46084</v>
      </c>
      <c r="CF25" s="187">
        <f t="shared" si="1"/>
        <v>46085</v>
      </c>
      <c r="CG25" s="187">
        <f t="shared" si="1"/>
        <v>46086</v>
      </c>
      <c r="CH25" s="187">
        <f t="shared" si="1"/>
        <v>46087</v>
      </c>
      <c r="CI25" s="187">
        <f t="shared" si="1"/>
        <v>46088</v>
      </c>
      <c r="CJ25" s="187">
        <f t="shared" si="1"/>
        <v>46089</v>
      </c>
      <c r="CK25" s="187">
        <f t="shared" si="1"/>
        <v>46090</v>
      </c>
      <c r="CL25" s="187">
        <f t="shared" si="1"/>
        <v>46091</v>
      </c>
      <c r="CM25" s="187">
        <f t="shared" si="1"/>
        <v>46092</v>
      </c>
      <c r="CN25" s="187">
        <f t="shared" si="1"/>
        <v>46093</v>
      </c>
      <c r="CO25" s="187">
        <f t="shared" si="1"/>
        <v>46094</v>
      </c>
      <c r="CP25" s="187">
        <f t="shared" si="1"/>
        <v>46095</v>
      </c>
      <c r="CQ25" s="187">
        <f t="shared" si="2"/>
        <v>46096</v>
      </c>
      <c r="CR25" s="187">
        <f t="shared" si="2"/>
        <v>46097</v>
      </c>
      <c r="CS25" s="187">
        <f t="shared" si="2"/>
        <v>46098</v>
      </c>
      <c r="CT25" s="187">
        <f t="shared" si="2"/>
        <v>46099</v>
      </c>
      <c r="CU25" s="187">
        <f t="shared" si="2"/>
        <v>46100</v>
      </c>
      <c r="CV25" s="187">
        <f t="shared" si="2"/>
        <v>46101</v>
      </c>
      <c r="CW25" s="187">
        <f t="shared" si="2"/>
        <v>46102</v>
      </c>
      <c r="CX25" s="187">
        <f t="shared" si="2"/>
        <v>46103</v>
      </c>
      <c r="CY25" s="187">
        <f t="shared" si="2"/>
        <v>46104</v>
      </c>
      <c r="CZ25" s="187">
        <f t="shared" si="2"/>
        <v>46105</v>
      </c>
      <c r="DA25" s="187">
        <f t="shared" si="2"/>
        <v>46106</v>
      </c>
      <c r="DB25" s="187">
        <f t="shared" si="2"/>
        <v>46107</v>
      </c>
      <c r="DC25" s="187">
        <f t="shared" si="2"/>
        <v>46108</v>
      </c>
      <c r="DD25" s="187">
        <f t="shared" si="2"/>
        <v>46109</v>
      </c>
      <c r="DE25" s="187">
        <f t="shared" si="2"/>
        <v>46110</v>
      </c>
      <c r="DF25" s="187">
        <f t="shared" si="2"/>
        <v>46111</v>
      </c>
      <c r="DG25" s="187">
        <f t="shared" si="2"/>
        <v>46112</v>
      </c>
      <c r="DH25" s="187">
        <f t="shared" ref="DH25:DR25" si="4">DH5</f>
        <v>46113</v>
      </c>
      <c r="DI25" s="187">
        <f t="shared" si="4"/>
        <v>46114</v>
      </c>
      <c r="DJ25" s="187">
        <f t="shared" si="4"/>
        <v>46115</v>
      </c>
      <c r="DK25" s="187">
        <f t="shared" si="4"/>
        <v>46116</v>
      </c>
      <c r="DL25" s="187">
        <f t="shared" si="4"/>
        <v>46117</v>
      </c>
      <c r="DM25" s="187">
        <f t="shared" si="4"/>
        <v>46118</v>
      </c>
      <c r="DN25" s="187">
        <f t="shared" si="4"/>
        <v>46119</v>
      </c>
      <c r="DO25" s="187">
        <f t="shared" si="4"/>
        <v>46120</v>
      </c>
      <c r="DP25" s="187">
        <f t="shared" si="4"/>
        <v>46121</v>
      </c>
      <c r="DQ25" s="187">
        <f t="shared" si="4"/>
        <v>46122</v>
      </c>
      <c r="DR25" s="187">
        <f t="shared" si="4"/>
        <v>46123</v>
      </c>
    </row>
    <row r="26" spans="1:122" s="44" customFormat="1" x14ac:dyDescent="0.2">
      <c r="A26" s="42" t="s">
        <v>83</v>
      </c>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row>
    <row r="27" spans="1:122" s="50" customFormat="1" x14ac:dyDescent="0.2">
      <c r="A27" s="88">
        <v>1</v>
      </c>
      <c r="B27" s="192" t="e">
        <f t="shared" ref="B27:AD28" si="5">ROUNDUP(B7*0.9,)</f>
        <v>#REF!</v>
      </c>
      <c r="C27" s="192" t="e">
        <f t="shared" si="5"/>
        <v>#REF!</v>
      </c>
      <c r="D27" s="192" t="e">
        <f t="shared" si="5"/>
        <v>#REF!</v>
      </c>
      <c r="E27" s="192" t="e">
        <f t="shared" si="5"/>
        <v>#REF!</v>
      </c>
      <c r="F27" s="192" t="e">
        <f t="shared" si="5"/>
        <v>#REF!</v>
      </c>
      <c r="G27" s="192" t="e">
        <f t="shared" si="5"/>
        <v>#REF!</v>
      </c>
      <c r="H27" s="192" t="e">
        <f t="shared" si="5"/>
        <v>#REF!</v>
      </c>
      <c r="I27" s="192">
        <f t="shared" si="5"/>
        <v>12798</v>
      </c>
      <c r="J27" s="192">
        <f t="shared" si="5"/>
        <v>12798</v>
      </c>
      <c r="K27" s="192">
        <f t="shared" si="5"/>
        <v>14094</v>
      </c>
      <c r="L27" s="192">
        <f t="shared" si="5"/>
        <v>15390</v>
      </c>
      <c r="M27" s="192">
        <f t="shared" si="5"/>
        <v>17253</v>
      </c>
      <c r="N27" s="192">
        <f t="shared" si="5"/>
        <v>19116</v>
      </c>
      <c r="O27" s="192">
        <f t="shared" si="5"/>
        <v>19116</v>
      </c>
      <c r="P27" s="192">
        <f t="shared" si="5"/>
        <v>17253</v>
      </c>
      <c r="Q27" s="192">
        <f t="shared" si="5"/>
        <v>19116</v>
      </c>
      <c r="R27" s="192">
        <f t="shared" si="5"/>
        <v>14094</v>
      </c>
      <c r="S27" s="192">
        <f t="shared" si="5"/>
        <v>12798</v>
      </c>
      <c r="T27" s="192">
        <f t="shared" si="5"/>
        <v>30173</v>
      </c>
      <c r="U27" s="192">
        <f t="shared" si="5"/>
        <v>41918</v>
      </c>
      <c r="V27" s="192">
        <f t="shared" si="5"/>
        <v>41918</v>
      </c>
      <c r="W27" s="192">
        <f t="shared" si="5"/>
        <v>41918</v>
      </c>
      <c r="X27" s="192">
        <f t="shared" si="5"/>
        <v>36248</v>
      </c>
      <c r="Y27" s="192">
        <f t="shared" si="5"/>
        <v>36248</v>
      </c>
      <c r="Z27" s="192">
        <f t="shared" si="5"/>
        <v>36248</v>
      </c>
      <c r="AA27" s="192">
        <f t="shared" si="5"/>
        <v>36248</v>
      </c>
      <c r="AB27" s="192">
        <f t="shared" si="5"/>
        <v>36248</v>
      </c>
      <c r="AC27" s="192">
        <f t="shared" si="5"/>
        <v>36248</v>
      </c>
      <c r="AD27" s="192">
        <f t="shared" si="5"/>
        <v>29525</v>
      </c>
      <c r="AE27" s="192">
        <f t="shared" ref="AE27:CP28" si="6">ROUNDUP(AE7*0.9,)</f>
        <v>16160</v>
      </c>
      <c r="AF27" s="192">
        <f t="shared" si="6"/>
        <v>16160</v>
      </c>
      <c r="AG27" s="192">
        <f t="shared" si="6"/>
        <v>16160</v>
      </c>
      <c r="AH27" s="192">
        <f t="shared" si="6"/>
        <v>16160</v>
      </c>
      <c r="AI27" s="192">
        <f t="shared" si="6"/>
        <v>16160</v>
      </c>
      <c r="AJ27" s="192">
        <f t="shared" si="6"/>
        <v>17780</v>
      </c>
      <c r="AK27" s="192">
        <f t="shared" si="6"/>
        <v>17780</v>
      </c>
      <c r="AL27" s="192">
        <f t="shared" si="6"/>
        <v>17780</v>
      </c>
      <c r="AM27" s="192">
        <f t="shared" si="6"/>
        <v>17780</v>
      </c>
      <c r="AN27" s="192">
        <f t="shared" si="6"/>
        <v>17780</v>
      </c>
      <c r="AO27" s="192">
        <f t="shared" si="6"/>
        <v>16160</v>
      </c>
      <c r="AP27" s="192">
        <f t="shared" si="6"/>
        <v>16160</v>
      </c>
      <c r="AQ27" s="192">
        <f t="shared" si="6"/>
        <v>16160</v>
      </c>
      <c r="AR27" s="192">
        <f t="shared" si="6"/>
        <v>16160</v>
      </c>
      <c r="AS27" s="192">
        <f t="shared" si="6"/>
        <v>16160</v>
      </c>
      <c r="AT27" s="192">
        <f t="shared" si="6"/>
        <v>19400</v>
      </c>
      <c r="AU27" s="192">
        <f t="shared" si="6"/>
        <v>19400</v>
      </c>
      <c r="AV27" s="192">
        <f t="shared" si="6"/>
        <v>19400</v>
      </c>
      <c r="AW27" s="192">
        <f t="shared" si="6"/>
        <v>19400</v>
      </c>
      <c r="AX27" s="192">
        <f t="shared" si="6"/>
        <v>19400</v>
      </c>
      <c r="AY27" s="192">
        <f t="shared" si="6"/>
        <v>21020</v>
      </c>
      <c r="AZ27" s="192">
        <f t="shared" si="6"/>
        <v>23045</v>
      </c>
      <c r="BA27" s="192">
        <f t="shared" si="6"/>
        <v>23450</v>
      </c>
      <c r="BB27" s="192">
        <f t="shared" si="6"/>
        <v>23450</v>
      </c>
      <c r="BC27" s="192">
        <f t="shared" si="6"/>
        <v>23450</v>
      </c>
      <c r="BD27" s="192">
        <f t="shared" si="6"/>
        <v>23450</v>
      </c>
      <c r="BE27" s="192">
        <f t="shared" si="6"/>
        <v>23450</v>
      </c>
      <c r="BF27" s="192">
        <f t="shared" si="6"/>
        <v>23450</v>
      </c>
      <c r="BG27" s="192">
        <f t="shared" si="6"/>
        <v>23450</v>
      </c>
      <c r="BH27" s="192">
        <f t="shared" si="6"/>
        <v>23450</v>
      </c>
      <c r="BI27" s="192">
        <f t="shared" si="6"/>
        <v>23450</v>
      </c>
      <c r="BJ27" s="192">
        <f t="shared" si="6"/>
        <v>23450</v>
      </c>
      <c r="BK27" s="192">
        <f t="shared" si="6"/>
        <v>21830</v>
      </c>
      <c r="BL27" s="192">
        <f t="shared" si="6"/>
        <v>21830</v>
      </c>
      <c r="BM27" s="192">
        <f t="shared" si="6"/>
        <v>23450</v>
      </c>
      <c r="BN27" s="192">
        <f t="shared" si="6"/>
        <v>23450</v>
      </c>
      <c r="BO27" s="192">
        <f t="shared" si="6"/>
        <v>25070</v>
      </c>
      <c r="BP27" s="192">
        <f t="shared" si="6"/>
        <v>27095</v>
      </c>
      <c r="BQ27" s="192">
        <f t="shared" si="6"/>
        <v>27095</v>
      </c>
      <c r="BR27" s="192">
        <f t="shared" si="6"/>
        <v>27095</v>
      </c>
      <c r="BS27" s="192">
        <f t="shared" si="6"/>
        <v>27095</v>
      </c>
      <c r="BT27" s="192">
        <f t="shared" si="6"/>
        <v>29120</v>
      </c>
      <c r="BU27" s="192">
        <f t="shared" si="6"/>
        <v>31550</v>
      </c>
      <c r="BV27" s="192">
        <f t="shared" si="6"/>
        <v>31550</v>
      </c>
      <c r="BW27" s="192">
        <f t="shared" si="6"/>
        <v>29120</v>
      </c>
      <c r="BX27" s="192">
        <f t="shared" si="6"/>
        <v>25070</v>
      </c>
      <c r="BY27" s="192">
        <f t="shared" si="6"/>
        <v>25070</v>
      </c>
      <c r="BZ27" s="192">
        <f t="shared" si="6"/>
        <v>27095</v>
      </c>
      <c r="CA27" s="192">
        <f t="shared" si="6"/>
        <v>27095</v>
      </c>
      <c r="CB27" s="192">
        <f t="shared" si="6"/>
        <v>20210</v>
      </c>
      <c r="CC27" s="192">
        <f t="shared" si="6"/>
        <v>20574</v>
      </c>
      <c r="CD27" s="192">
        <f t="shared" si="6"/>
        <v>20574</v>
      </c>
      <c r="CE27" s="192">
        <f t="shared" si="6"/>
        <v>20574</v>
      </c>
      <c r="CF27" s="192">
        <f t="shared" si="6"/>
        <v>19359</v>
      </c>
      <c r="CG27" s="192">
        <f t="shared" si="6"/>
        <v>19359</v>
      </c>
      <c r="CH27" s="192">
        <f t="shared" si="6"/>
        <v>20574</v>
      </c>
      <c r="CI27" s="192">
        <f t="shared" si="6"/>
        <v>20574</v>
      </c>
      <c r="CJ27" s="192">
        <f t="shared" si="6"/>
        <v>20574</v>
      </c>
      <c r="CK27" s="192">
        <f t="shared" si="6"/>
        <v>19359</v>
      </c>
      <c r="CL27" s="192">
        <f t="shared" si="6"/>
        <v>19359</v>
      </c>
      <c r="CM27" s="192">
        <f t="shared" si="6"/>
        <v>19359</v>
      </c>
      <c r="CN27" s="192">
        <f t="shared" si="6"/>
        <v>19359</v>
      </c>
      <c r="CO27" s="192">
        <f t="shared" si="6"/>
        <v>19359</v>
      </c>
      <c r="CP27" s="192">
        <f t="shared" si="6"/>
        <v>19359</v>
      </c>
      <c r="CQ27" s="192">
        <f t="shared" ref="CQ27:DG28" si="7">ROUNDUP(CQ7*0.9,)</f>
        <v>19359</v>
      </c>
      <c r="CR27" s="192">
        <f t="shared" si="7"/>
        <v>19359</v>
      </c>
      <c r="CS27" s="192">
        <f t="shared" si="7"/>
        <v>19359</v>
      </c>
      <c r="CT27" s="192">
        <f t="shared" si="7"/>
        <v>19359</v>
      </c>
      <c r="CU27" s="192">
        <f t="shared" si="7"/>
        <v>19359</v>
      </c>
      <c r="CV27" s="192">
        <f t="shared" si="7"/>
        <v>19359</v>
      </c>
      <c r="CW27" s="192">
        <f t="shared" si="7"/>
        <v>19359</v>
      </c>
      <c r="CX27" s="192">
        <f t="shared" si="7"/>
        <v>19359</v>
      </c>
      <c r="CY27" s="192">
        <f t="shared" si="7"/>
        <v>19359</v>
      </c>
      <c r="CZ27" s="192">
        <f t="shared" si="7"/>
        <v>19359</v>
      </c>
      <c r="DA27" s="192">
        <f t="shared" si="7"/>
        <v>19359</v>
      </c>
      <c r="DB27" s="192">
        <f t="shared" si="7"/>
        <v>19359</v>
      </c>
      <c r="DC27" s="192">
        <f t="shared" si="7"/>
        <v>19359</v>
      </c>
      <c r="DD27" s="192">
        <f t="shared" si="7"/>
        <v>19359</v>
      </c>
      <c r="DE27" s="192">
        <f t="shared" si="7"/>
        <v>19359</v>
      </c>
      <c r="DF27" s="192">
        <f t="shared" si="7"/>
        <v>19359</v>
      </c>
      <c r="DG27" s="192">
        <f t="shared" si="7"/>
        <v>19359</v>
      </c>
      <c r="DH27" s="192">
        <f t="shared" ref="DH27:DR27" si="8">ROUNDUP(DH7*0.9,)</f>
        <v>11867</v>
      </c>
      <c r="DI27" s="192">
        <f t="shared" si="8"/>
        <v>11867</v>
      </c>
      <c r="DJ27" s="192">
        <f t="shared" si="8"/>
        <v>12272</v>
      </c>
      <c r="DK27" s="192">
        <f t="shared" si="8"/>
        <v>12272</v>
      </c>
      <c r="DL27" s="192">
        <f t="shared" si="8"/>
        <v>11867</v>
      </c>
      <c r="DM27" s="192">
        <f t="shared" si="8"/>
        <v>11867</v>
      </c>
      <c r="DN27" s="192">
        <f t="shared" si="8"/>
        <v>11867</v>
      </c>
      <c r="DO27" s="192">
        <f t="shared" si="8"/>
        <v>11867</v>
      </c>
      <c r="DP27" s="192">
        <f t="shared" si="8"/>
        <v>11867</v>
      </c>
      <c r="DQ27" s="192">
        <f t="shared" si="8"/>
        <v>12272</v>
      </c>
      <c r="DR27" s="192">
        <f t="shared" si="8"/>
        <v>12272</v>
      </c>
    </row>
    <row r="28" spans="1:122" s="50" customFormat="1" x14ac:dyDescent="0.2">
      <c r="A28" s="88">
        <v>2</v>
      </c>
      <c r="B28" s="192" t="e">
        <f t="shared" si="5"/>
        <v>#REF!</v>
      </c>
      <c r="C28" s="192" t="e">
        <f t="shared" si="5"/>
        <v>#REF!</v>
      </c>
      <c r="D28" s="192" t="e">
        <f t="shared" si="5"/>
        <v>#REF!</v>
      </c>
      <c r="E28" s="192" t="e">
        <f t="shared" si="5"/>
        <v>#REF!</v>
      </c>
      <c r="F28" s="192" t="e">
        <f t="shared" si="5"/>
        <v>#REF!</v>
      </c>
      <c r="G28" s="192" t="e">
        <f t="shared" si="5"/>
        <v>#REF!</v>
      </c>
      <c r="H28" s="192" t="e">
        <f t="shared" si="5"/>
        <v>#REF!</v>
      </c>
      <c r="I28" s="192">
        <f t="shared" si="5"/>
        <v>14175</v>
      </c>
      <c r="J28" s="192">
        <f t="shared" si="5"/>
        <v>14175</v>
      </c>
      <c r="K28" s="192">
        <f t="shared" si="5"/>
        <v>15471</v>
      </c>
      <c r="L28" s="192">
        <f t="shared" si="5"/>
        <v>16767</v>
      </c>
      <c r="M28" s="192">
        <f t="shared" si="5"/>
        <v>18630</v>
      </c>
      <c r="N28" s="192">
        <f t="shared" si="5"/>
        <v>20493</v>
      </c>
      <c r="O28" s="192">
        <f t="shared" si="5"/>
        <v>20493</v>
      </c>
      <c r="P28" s="192">
        <f t="shared" si="5"/>
        <v>18630</v>
      </c>
      <c r="Q28" s="192">
        <f t="shared" si="5"/>
        <v>20493</v>
      </c>
      <c r="R28" s="192">
        <f t="shared" si="5"/>
        <v>15471</v>
      </c>
      <c r="S28" s="192">
        <f t="shared" si="5"/>
        <v>14621</v>
      </c>
      <c r="T28" s="192">
        <f t="shared" si="5"/>
        <v>31995</v>
      </c>
      <c r="U28" s="192">
        <f t="shared" si="5"/>
        <v>43740</v>
      </c>
      <c r="V28" s="192">
        <f t="shared" si="5"/>
        <v>43740</v>
      </c>
      <c r="W28" s="192">
        <f t="shared" si="5"/>
        <v>43740</v>
      </c>
      <c r="X28" s="192">
        <f t="shared" si="5"/>
        <v>38070</v>
      </c>
      <c r="Y28" s="192">
        <f t="shared" si="5"/>
        <v>38070</v>
      </c>
      <c r="Z28" s="192">
        <f t="shared" si="5"/>
        <v>38070</v>
      </c>
      <c r="AA28" s="192">
        <f t="shared" si="5"/>
        <v>38070</v>
      </c>
      <c r="AB28" s="192">
        <f t="shared" si="5"/>
        <v>38070</v>
      </c>
      <c r="AC28" s="192">
        <f t="shared" si="5"/>
        <v>38070</v>
      </c>
      <c r="AD28" s="192">
        <f t="shared" si="5"/>
        <v>31104</v>
      </c>
      <c r="AE28" s="192">
        <f t="shared" si="6"/>
        <v>17739</v>
      </c>
      <c r="AF28" s="192">
        <f t="shared" si="6"/>
        <v>17739</v>
      </c>
      <c r="AG28" s="192">
        <f t="shared" si="6"/>
        <v>17739</v>
      </c>
      <c r="AH28" s="192">
        <f t="shared" si="6"/>
        <v>17739</v>
      </c>
      <c r="AI28" s="192">
        <f t="shared" si="6"/>
        <v>17739</v>
      </c>
      <c r="AJ28" s="192">
        <f t="shared" si="6"/>
        <v>19359</v>
      </c>
      <c r="AK28" s="192">
        <f t="shared" si="6"/>
        <v>19359</v>
      </c>
      <c r="AL28" s="192">
        <f t="shared" si="6"/>
        <v>19359</v>
      </c>
      <c r="AM28" s="192">
        <f t="shared" si="6"/>
        <v>19359</v>
      </c>
      <c r="AN28" s="192">
        <f t="shared" si="6"/>
        <v>19359</v>
      </c>
      <c r="AO28" s="192">
        <f t="shared" si="6"/>
        <v>17739</v>
      </c>
      <c r="AP28" s="192">
        <f t="shared" si="6"/>
        <v>17739</v>
      </c>
      <c r="AQ28" s="192">
        <f t="shared" si="6"/>
        <v>17739</v>
      </c>
      <c r="AR28" s="192">
        <f t="shared" si="6"/>
        <v>17739</v>
      </c>
      <c r="AS28" s="192">
        <f t="shared" si="6"/>
        <v>17739</v>
      </c>
      <c r="AT28" s="192">
        <f t="shared" si="6"/>
        <v>20979</v>
      </c>
      <c r="AU28" s="192">
        <f t="shared" si="6"/>
        <v>20979</v>
      </c>
      <c r="AV28" s="192">
        <f t="shared" si="6"/>
        <v>20979</v>
      </c>
      <c r="AW28" s="192">
        <f t="shared" si="6"/>
        <v>20979</v>
      </c>
      <c r="AX28" s="192">
        <f t="shared" si="6"/>
        <v>20979</v>
      </c>
      <c r="AY28" s="192">
        <f t="shared" si="6"/>
        <v>22599</v>
      </c>
      <c r="AZ28" s="192">
        <f t="shared" si="6"/>
        <v>24624</v>
      </c>
      <c r="BA28" s="192">
        <f t="shared" si="6"/>
        <v>25029</v>
      </c>
      <c r="BB28" s="192">
        <f t="shared" si="6"/>
        <v>25029</v>
      </c>
      <c r="BC28" s="192">
        <f t="shared" si="6"/>
        <v>25029</v>
      </c>
      <c r="BD28" s="192">
        <f t="shared" si="6"/>
        <v>25029</v>
      </c>
      <c r="BE28" s="192">
        <f t="shared" si="6"/>
        <v>25029</v>
      </c>
      <c r="BF28" s="192">
        <f t="shared" si="6"/>
        <v>25029</v>
      </c>
      <c r="BG28" s="192">
        <f t="shared" si="6"/>
        <v>25029</v>
      </c>
      <c r="BH28" s="192">
        <f t="shared" si="6"/>
        <v>25029</v>
      </c>
      <c r="BI28" s="192">
        <f t="shared" si="6"/>
        <v>25029</v>
      </c>
      <c r="BJ28" s="192">
        <f t="shared" si="6"/>
        <v>25029</v>
      </c>
      <c r="BK28" s="192">
        <f t="shared" si="6"/>
        <v>23409</v>
      </c>
      <c r="BL28" s="192">
        <f t="shared" si="6"/>
        <v>23409</v>
      </c>
      <c r="BM28" s="192">
        <f t="shared" si="6"/>
        <v>25029</v>
      </c>
      <c r="BN28" s="192">
        <f t="shared" si="6"/>
        <v>25029</v>
      </c>
      <c r="BO28" s="192">
        <f t="shared" si="6"/>
        <v>26649</v>
      </c>
      <c r="BP28" s="192">
        <f t="shared" si="6"/>
        <v>28674</v>
      </c>
      <c r="BQ28" s="192">
        <f t="shared" si="6"/>
        <v>28674</v>
      </c>
      <c r="BR28" s="192">
        <f t="shared" si="6"/>
        <v>28674</v>
      </c>
      <c r="BS28" s="192">
        <f t="shared" si="6"/>
        <v>28674</v>
      </c>
      <c r="BT28" s="192">
        <f t="shared" si="6"/>
        <v>30699</v>
      </c>
      <c r="BU28" s="192">
        <f t="shared" si="6"/>
        <v>33129</v>
      </c>
      <c r="BV28" s="192">
        <f t="shared" si="6"/>
        <v>33129</v>
      </c>
      <c r="BW28" s="192">
        <f t="shared" si="6"/>
        <v>30699</v>
      </c>
      <c r="BX28" s="192">
        <f t="shared" si="6"/>
        <v>26649</v>
      </c>
      <c r="BY28" s="192">
        <f t="shared" si="6"/>
        <v>26649</v>
      </c>
      <c r="BZ28" s="192">
        <f t="shared" si="6"/>
        <v>28674</v>
      </c>
      <c r="CA28" s="192">
        <f t="shared" si="6"/>
        <v>28674</v>
      </c>
      <c r="CB28" s="192">
        <f t="shared" si="6"/>
        <v>21789</v>
      </c>
      <c r="CC28" s="192">
        <f t="shared" si="6"/>
        <v>22154</v>
      </c>
      <c r="CD28" s="192">
        <f t="shared" si="6"/>
        <v>22154</v>
      </c>
      <c r="CE28" s="192">
        <f t="shared" si="6"/>
        <v>22154</v>
      </c>
      <c r="CF28" s="192">
        <f t="shared" si="6"/>
        <v>20939</v>
      </c>
      <c r="CG28" s="192">
        <f t="shared" si="6"/>
        <v>20939</v>
      </c>
      <c r="CH28" s="192">
        <f t="shared" si="6"/>
        <v>22154</v>
      </c>
      <c r="CI28" s="192">
        <f t="shared" si="6"/>
        <v>22154</v>
      </c>
      <c r="CJ28" s="192">
        <f t="shared" si="6"/>
        <v>22154</v>
      </c>
      <c r="CK28" s="192">
        <f t="shared" si="6"/>
        <v>20939</v>
      </c>
      <c r="CL28" s="192">
        <f t="shared" si="6"/>
        <v>20939</v>
      </c>
      <c r="CM28" s="192">
        <f t="shared" si="6"/>
        <v>20939</v>
      </c>
      <c r="CN28" s="192">
        <f t="shared" si="6"/>
        <v>20939</v>
      </c>
      <c r="CO28" s="192">
        <f t="shared" si="6"/>
        <v>20939</v>
      </c>
      <c r="CP28" s="192">
        <f t="shared" si="6"/>
        <v>20939</v>
      </c>
      <c r="CQ28" s="192">
        <f t="shared" si="7"/>
        <v>20939</v>
      </c>
      <c r="CR28" s="192">
        <f t="shared" si="7"/>
        <v>20939</v>
      </c>
      <c r="CS28" s="192">
        <f t="shared" si="7"/>
        <v>20939</v>
      </c>
      <c r="CT28" s="192">
        <f t="shared" si="7"/>
        <v>20939</v>
      </c>
      <c r="CU28" s="192">
        <f t="shared" si="7"/>
        <v>20939</v>
      </c>
      <c r="CV28" s="192">
        <f t="shared" si="7"/>
        <v>20939</v>
      </c>
      <c r="CW28" s="192">
        <f t="shared" si="7"/>
        <v>20939</v>
      </c>
      <c r="CX28" s="192">
        <f t="shared" si="7"/>
        <v>20939</v>
      </c>
      <c r="CY28" s="192">
        <f t="shared" si="7"/>
        <v>20939</v>
      </c>
      <c r="CZ28" s="192">
        <f t="shared" si="7"/>
        <v>20939</v>
      </c>
      <c r="DA28" s="192">
        <f t="shared" si="7"/>
        <v>20939</v>
      </c>
      <c r="DB28" s="192">
        <f t="shared" si="7"/>
        <v>20939</v>
      </c>
      <c r="DC28" s="192">
        <f t="shared" si="7"/>
        <v>20939</v>
      </c>
      <c r="DD28" s="192">
        <f t="shared" si="7"/>
        <v>20939</v>
      </c>
      <c r="DE28" s="192">
        <f t="shared" si="7"/>
        <v>20939</v>
      </c>
      <c r="DF28" s="192">
        <f t="shared" si="7"/>
        <v>20939</v>
      </c>
      <c r="DG28" s="192">
        <f t="shared" si="7"/>
        <v>20939</v>
      </c>
      <c r="DH28" s="192">
        <f t="shared" ref="DH28:DR28" si="9">ROUNDUP(DH8*0.9,)</f>
        <v>13365</v>
      </c>
      <c r="DI28" s="192">
        <f t="shared" si="9"/>
        <v>13365</v>
      </c>
      <c r="DJ28" s="192">
        <f t="shared" si="9"/>
        <v>13770</v>
      </c>
      <c r="DK28" s="192">
        <f t="shared" si="9"/>
        <v>13770</v>
      </c>
      <c r="DL28" s="192">
        <f t="shared" si="9"/>
        <v>13365</v>
      </c>
      <c r="DM28" s="192">
        <f t="shared" si="9"/>
        <v>13365</v>
      </c>
      <c r="DN28" s="192">
        <f t="shared" si="9"/>
        <v>13365</v>
      </c>
      <c r="DO28" s="192">
        <f t="shared" si="9"/>
        <v>13365</v>
      </c>
      <c r="DP28" s="192">
        <f t="shared" si="9"/>
        <v>13365</v>
      </c>
      <c r="DQ28" s="192">
        <f t="shared" si="9"/>
        <v>13770</v>
      </c>
      <c r="DR28" s="192">
        <f t="shared" si="9"/>
        <v>13770</v>
      </c>
    </row>
    <row r="29" spans="1:122" s="50" customFormat="1" x14ac:dyDescent="0.2">
      <c r="A29" s="42" t="s">
        <v>234</v>
      </c>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row>
    <row r="30" spans="1:122" s="50" customFormat="1" x14ac:dyDescent="0.2">
      <c r="A30" s="180">
        <v>1</v>
      </c>
      <c r="B30" s="192" t="e">
        <f t="shared" ref="B30:AD31" si="10">ROUNDUP(B10*0.9,)</f>
        <v>#REF!</v>
      </c>
      <c r="C30" s="192" t="e">
        <f t="shared" si="10"/>
        <v>#REF!</v>
      </c>
      <c r="D30" s="192" t="e">
        <f t="shared" si="10"/>
        <v>#REF!</v>
      </c>
      <c r="E30" s="192" t="e">
        <f t="shared" si="10"/>
        <v>#REF!</v>
      </c>
      <c r="F30" s="192" t="e">
        <f t="shared" si="10"/>
        <v>#REF!</v>
      </c>
      <c r="G30" s="192" t="e">
        <f t="shared" si="10"/>
        <v>#REF!</v>
      </c>
      <c r="H30" s="192" t="e">
        <f t="shared" si="10"/>
        <v>#REF!</v>
      </c>
      <c r="I30" s="192">
        <f t="shared" si="10"/>
        <v>13608</v>
      </c>
      <c r="J30" s="192">
        <f t="shared" si="10"/>
        <v>13608</v>
      </c>
      <c r="K30" s="192">
        <f t="shared" si="10"/>
        <v>14904</v>
      </c>
      <c r="L30" s="192">
        <f t="shared" si="10"/>
        <v>16200</v>
      </c>
      <c r="M30" s="192">
        <f t="shared" si="10"/>
        <v>18063</v>
      </c>
      <c r="N30" s="192">
        <f t="shared" si="10"/>
        <v>19926</v>
      </c>
      <c r="O30" s="192">
        <f t="shared" si="10"/>
        <v>19926</v>
      </c>
      <c r="P30" s="192">
        <f t="shared" si="10"/>
        <v>18063</v>
      </c>
      <c r="Q30" s="192">
        <f t="shared" si="10"/>
        <v>19926</v>
      </c>
      <c r="R30" s="192">
        <f t="shared" si="10"/>
        <v>14904</v>
      </c>
      <c r="S30" s="192">
        <f t="shared" si="10"/>
        <v>14418</v>
      </c>
      <c r="T30" s="192">
        <f t="shared" si="10"/>
        <v>31793</v>
      </c>
      <c r="U30" s="192">
        <f t="shared" si="10"/>
        <v>43538</v>
      </c>
      <c r="V30" s="192">
        <f t="shared" si="10"/>
        <v>43538</v>
      </c>
      <c r="W30" s="192">
        <f t="shared" si="10"/>
        <v>43538</v>
      </c>
      <c r="X30" s="192">
        <f t="shared" si="10"/>
        <v>37868</v>
      </c>
      <c r="Y30" s="192">
        <f t="shared" si="10"/>
        <v>37868</v>
      </c>
      <c r="Z30" s="192">
        <f t="shared" si="10"/>
        <v>37868</v>
      </c>
      <c r="AA30" s="192">
        <f t="shared" si="10"/>
        <v>37868</v>
      </c>
      <c r="AB30" s="192">
        <f t="shared" si="10"/>
        <v>37868</v>
      </c>
      <c r="AC30" s="192">
        <f t="shared" si="10"/>
        <v>37868</v>
      </c>
      <c r="AD30" s="192">
        <f t="shared" si="10"/>
        <v>31145</v>
      </c>
      <c r="AE30" s="192">
        <f t="shared" ref="AE30:CP31" si="11">ROUNDUP(AE10*0.9,)</f>
        <v>17780</v>
      </c>
      <c r="AF30" s="192">
        <f t="shared" si="11"/>
        <v>17780</v>
      </c>
      <c r="AG30" s="192">
        <f t="shared" si="11"/>
        <v>17780</v>
      </c>
      <c r="AH30" s="192">
        <f t="shared" si="11"/>
        <v>17780</v>
      </c>
      <c r="AI30" s="192">
        <f t="shared" si="11"/>
        <v>17780</v>
      </c>
      <c r="AJ30" s="192">
        <f t="shared" si="11"/>
        <v>19400</v>
      </c>
      <c r="AK30" s="192">
        <f t="shared" si="11"/>
        <v>19400</v>
      </c>
      <c r="AL30" s="192">
        <f t="shared" si="11"/>
        <v>19400</v>
      </c>
      <c r="AM30" s="192">
        <f t="shared" si="11"/>
        <v>19400</v>
      </c>
      <c r="AN30" s="192">
        <f t="shared" si="11"/>
        <v>19400</v>
      </c>
      <c r="AO30" s="192">
        <f t="shared" si="11"/>
        <v>17780</v>
      </c>
      <c r="AP30" s="192">
        <f t="shared" si="11"/>
        <v>17780</v>
      </c>
      <c r="AQ30" s="192">
        <f t="shared" si="11"/>
        <v>17780</v>
      </c>
      <c r="AR30" s="192">
        <f t="shared" si="11"/>
        <v>17780</v>
      </c>
      <c r="AS30" s="192">
        <f t="shared" si="11"/>
        <v>17780</v>
      </c>
      <c r="AT30" s="192">
        <f t="shared" si="11"/>
        <v>21020</v>
      </c>
      <c r="AU30" s="192">
        <f t="shared" si="11"/>
        <v>21020</v>
      </c>
      <c r="AV30" s="192">
        <f t="shared" si="11"/>
        <v>21020</v>
      </c>
      <c r="AW30" s="192">
        <f t="shared" si="11"/>
        <v>21020</v>
      </c>
      <c r="AX30" s="192">
        <f t="shared" si="11"/>
        <v>21020</v>
      </c>
      <c r="AY30" s="192">
        <f t="shared" si="11"/>
        <v>22640</v>
      </c>
      <c r="AZ30" s="192">
        <f t="shared" si="11"/>
        <v>24665</v>
      </c>
      <c r="BA30" s="192">
        <f t="shared" si="11"/>
        <v>25070</v>
      </c>
      <c r="BB30" s="192">
        <f t="shared" si="11"/>
        <v>25070</v>
      </c>
      <c r="BC30" s="192">
        <f t="shared" si="11"/>
        <v>25070</v>
      </c>
      <c r="BD30" s="192">
        <f t="shared" si="11"/>
        <v>25070</v>
      </c>
      <c r="BE30" s="192">
        <f t="shared" si="11"/>
        <v>25070</v>
      </c>
      <c r="BF30" s="192">
        <f t="shared" si="11"/>
        <v>25070</v>
      </c>
      <c r="BG30" s="192">
        <f t="shared" si="11"/>
        <v>25070</v>
      </c>
      <c r="BH30" s="192">
        <f t="shared" si="11"/>
        <v>25070</v>
      </c>
      <c r="BI30" s="192">
        <f t="shared" si="11"/>
        <v>25070</v>
      </c>
      <c r="BJ30" s="192">
        <f t="shared" si="11"/>
        <v>25070</v>
      </c>
      <c r="BK30" s="192">
        <f t="shared" si="11"/>
        <v>23450</v>
      </c>
      <c r="BL30" s="192">
        <f t="shared" si="11"/>
        <v>23450</v>
      </c>
      <c r="BM30" s="192">
        <f t="shared" si="11"/>
        <v>25070</v>
      </c>
      <c r="BN30" s="192">
        <f t="shared" si="11"/>
        <v>25070</v>
      </c>
      <c r="BO30" s="192">
        <f t="shared" si="11"/>
        <v>26690</v>
      </c>
      <c r="BP30" s="192">
        <f t="shared" si="11"/>
        <v>28715</v>
      </c>
      <c r="BQ30" s="192">
        <f t="shared" si="11"/>
        <v>28715</v>
      </c>
      <c r="BR30" s="192">
        <f t="shared" si="11"/>
        <v>28715</v>
      </c>
      <c r="BS30" s="192">
        <f t="shared" si="11"/>
        <v>28715</v>
      </c>
      <c r="BT30" s="192">
        <f t="shared" si="11"/>
        <v>30740</v>
      </c>
      <c r="BU30" s="192">
        <f t="shared" si="11"/>
        <v>33170</v>
      </c>
      <c r="BV30" s="192">
        <f t="shared" si="11"/>
        <v>33170</v>
      </c>
      <c r="BW30" s="192">
        <f t="shared" si="11"/>
        <v>30740</v>
      </c>
      <c r="BX30" s="192">
        <f t="shared" si="11"/>
        <v>26690</v>
      </c>
      <c r="BY30" s="192">
        <f t="shared" si="11"/>
        <v>26690</v>
      </c>
      <c r="BZ30" s="192">
        <f t="shared" si="11"/>
        <v>28715</v>
      </c>
      <c r="CA30" s="192">
        <f t="shared" si="11"/>
        <v>28715</v>
      </c>
      <c r="CB30" s="192">
        <f t="shared" si="11"/>
        <v>21830</v>
      </c>
      <c r="CC30" s="192">
        <f t="shared" si="11"/>
        <v>22194</v>
      </c>
      <c r="CD30" s="192">
        <f t="shared" si="11"/>
        <v>22194</v>
      </c>
      <c r="CE30" s="192">
        <f t="shared" si="11"/>
        <v>22194</v>
      </c>
      <c r="CF30" s="192">
        <f t="shared" si="11"/>
        <v>20979</v>
      </c>
      <c r="CG30" s="192">
        <f t="shared" si="11"/>
        <v>20979</v>
      </c>
      <c r="CH30" s="192">
        <f t="shared" si="11"/>
        <v>22194</v>
      </c>
      <c r="CI30" s="192">
        <f t="shared" si="11"/>
        <v>22194</v>
      </c>
      <c r="CJ30" s="192">
        <f t="shared" si="11"/>
        <v>22194</v>
      </c>
      <c r="CK30" s="192">
        <f t="shared" si="11"/>
        <v>20979</v>
      </c>
      <c r="CL30" s="192">
        <f t="shared" si="11"/>
        <v>20979</v>
      </c>
      <c r="CM30" s="192">
        <f t="shared" si="11"/>
        <v>20979</v>
      </c>
      <c r="CN30" s="192">
        <f t="shared" si="11"/>
        <v>20979</v>
      </c>
      <c r="CO30" s="192">
        <f t="shared" si="11"/>
        <v>20979</v>
      </c>
      <c r="CP30" s="192">
        <f t="shared" si="11"/>
        <v>20979</v>
      </c>
      <c r="CQ30" s="192">
        <f t="shared" ref="CQ30:DG31" si="12">ROUNDUP(CQ10*0.9,)</f>
        <v>20979</v>
      </c>
      <c r="CR30" s="192">
        <f t="shared" si="12"/>
        <v>20979</v>
      </c>
      <c r="CS30" s="192">
        <f t="shared" si="12"/>
        <v>20979</v>
      </c>
      <c r="CT30" s="192">
        <f t="shared" si="12"/>
        <v>20979</v>
      </c>
      <c r="CU30" s="192">
        <f t="shared" si="12"/>
        <v>20979</v>
      </c>
      <c r="CV30" s="192">
        <f t="shared" si="12"/>
        <v>20979</v>
      </c>
      <c r="CW30" s="192">
        <f t="shared" si="12"/>
        <v>20979</v>
      </c>
      <c r="CX30" s="192">
        <f t="shared" si="12"/>
        <v>20979</v>
      </c>
      <c r="CY30" s="192">
        <f t="shared" si="12"/>
        <v>20979</v>
      </c>
      <c r="CZ30" s="192">
        <f t="shared" si="12"/>
        <v>20979</v>
      </c>
      <c r="DA30" s="192">
        <f t="shared" si="12"/>
        <v>20979</v>
      </c>
      <c r="DB30" s="192">
        <f t="shared" si="12"/>
        <v>20979</v>
      </c>
      <c r="DC30" s="192">
        <f t="shared" si="12"/>
        <v>20979</v>
      </c>
      <c r="DD30" s="192">
        <f t="shared" si="12"/>
        <v>20979</v>
      </c>
      <c r="DE30" s="192">
        <f t="shared" si="12"/>
        <v>20979</v>
      </c>
      <c r="DF30" s="192">
        <f t="shared" si="12"/>
        <v>20979</v>
      </c>
      <c r="DG30" s="192">
        <f t="shared" si="12"/>
        <v>20979</v>
      </c>
      <c r="DH30" s="192">
        <f t="shared" ref="DH30:DR30" si="13">ROUNDUP(DH10*0.9,)</f>
        <v>13487</v>
      </c>
      <c r="DI30" s="192">
        <f t="shared" si="13"/>
        <v>13487</v>
      </c>
      <c r="DJ30" s="192">
        <f t="shared" si="13"/>
        <v>13892</v>
      </c>
      <c r="DK30" s="192">
        <f t="shared" si="13"/>
        <v>13892</v>
      </c>
      <c r="DL30" s="192">
        <f t="shared" si="13"/>
        <v>13487</v>
      </c>
      <c r="DM30" s="192">
        <f t="shared" si="13"/>
        <v>13487</v>
      </c>
      <c r="DN30" s="192">
        <f t="shared" si="13"/>
        <v>13487</v>
      </c>
      <c r="DO30" s="192">
        <f t="shared" si="13"/>
        <v>13487</v>
      </c>
      <c r="DP30" s="192">
        <f t="shared" si="13"/>
        <v>13487</v>
      </c>
      <c r="DQ30" s="192">
        <f t="shared" si="13"/>
        <v>13892</v>
      </c>
      <c r="DR30" s="192">
        <f t="shared" si="13"/>
        <v>13892</v>
      </c>
    </row>
    <row r="31" spans="1:122" s="50" customFormat="1" x14ac:dyDescent="0.2">
      <c r="A31" s="180">
        <v>2</v>
      </c>
      <c r="B31" s="192" t="e">
        <f t="shared" si="10"/>
        <v>#REF!</v>
      </c>
      <c r="C31" s="192" t="e">
        <f t="shared" si="10"/>
        <v>#REF!</v>
      </c>
      <c r="D31" s="192" t="e">
        <f t="shared" si="10"/>
        <v>#REF!</v>
      </c>
      <c r="E31" s="192" t="e">
        <f t="shared" si="10"/>
        <v>#REF!</v>
      </c>
      <c r="F31" s="192" t="e">
        <f t="shared" si="10"/>
        <v>#REF!</v>
      </c>
      <c r="G31" s="192" t="e">
        <f t="shared" si="10"/>
        <v>#REF!</v>
      </c>
      <c r="H31" s="192" t="e">
        <f t="shared" si="10"/>
        <v>#REF!</v>
      </c>
      <c r="I31" s="192">
        <f t="shared" si="10"/>
        <v>14985</v>
      </c>
      <c r="J31" s="192">
        <f t="shared" si="10"/>
        <v>14985</v>
      </c>
      <c r="K31" s="192">
        <f t="shared" si="10"/>
        <v>16281</v>
      </c>
      <c r="L31" s="192">
        <f t="shared" si="10"/>
        <v>17577</v>
      </c>
      <c r="M31" s="192">
        <f t="shared" si="10"/>
        <v>19440</v>
      </c>
      <c r="N31" s="192">
        <f t="shared" si="10"/>
        <v>21303</v>
      </c>
      <c r="O31" s="192">
        <f t="shared" si="10"/>
        <v>21303</v>
      </c>
      <c r="P31" s="192">
        <f t="shared" si="10"/>
        <v>19440</v>
      </c>
      <c r="Q31" s="192">
        <f t="shared" si="10"/>
        <v>21303</v>
      </c>
      <c r="R31" s="192">
        <f t="shared" si="10"/>
        <v>16281</v>
      </c>
      <c r="S31" s="192">
        <f t="shared" si="10"/>
        <v>16241</v>
      </c>
      <c r="T31" s="192">
        <f t="shared" si="10"/>
        <v>33615</v>
      </c>
      <c r="U31" s="192">
        <f t="shared" si="10"/>
        <v>45360</v>
      </c>
      <c r="V31" s="192">
        <f t="shared" si="10"/>
        <v>45360</v>
      </c>
      <c r="W31" s="192">
        <f t="shared" si="10"/>
        <v>45360</v>
      </c>
      <c r="X31" s="192">
        <f t="shared" si="10"/>
        <v>39690</v>
      </c>
      <c r="Y31" s="192">
        <f t="shared" si="10"/>
        <v>39690</v>
      </c>
      <c r="Z31" s="192">
        <f t="shared" si="10"/>
        <v>39690</v>
      </c>
      <c r="AA31" s="192">
        <f t="shared" si="10"/>
        <v>39690</v>
      </c>
      <c r="AB31" s="192">
        <f t="shared" si="10"/>
        <v>39690</v>
      </c>
      <c r="AC31" s="192">
        <f t="shared" si="10"/>
        <v>39690</v>
      </c>
      <c r="AD31" s="192">
        <f t="shared" si="10"/>
        <v>32724</v>
      </c>
      <c r="AE31" s="192">
        <f t="shared" si="11"/>
        <v>19359</v>
      </c>
      <c r="AF31" s="192">
        <f t="shared" si="11"/>
        <v>19359</v>
      </c>
      <c r="AG31" s="192">
        <f t="shared" si="11"/>
        <v>19359</v>
      </c>
      <c r="AH31" s="192">
        <f t="shared" si="11"/>
        <v>19359</v>
      </c>
      <c r="AI31" s="192">
        <f t="shared" si="11"/>
        <v>19359</v>
      </c>
      <c r="AJ31" s="192">
        <f t="shared" si="11"/>
        <v>20979</v>
      </c>
      <c r="AK31" s="192">
        <f t="shared" si="11"/>
        <v>20979</v>
      </c>
      <c r="AL31" s="192">
        <f t="shared" si="11"/>
        <v>20979</v>
      </c>
      <c r="AM31" s="192">
        <f t="shared" si="11"/>
        <v>20979</v>
      </c>
      <c r="AN31" s="192">
        <f t="shared" si="11"/>
        <v>20979</v>
      </c>
      <c r="AO31" s="192">
        <f t="shared" si="11"/>
        <v>19359</v>
      </c>
      <c r="AP31" s="192">
        <f t="shared" si="11"/>
        <v>19359</v>
      </c>
      <c r="AQ31" s="192">
        <f t="shared" si="11"/>
        <v>19359</v>
      </c>
      <c r="AR31" s="192">
        <f t="shared" si="11"/>
        <v>19359</v>
      </c>
      <c r="AS31" s="192">
        <f t="shared" si="11"/>
        <v>19359</v>
      </c>
      <c r="AT31" s="192">
        <f t="shared" si="11"/>
        <v>22599</v>
      </c>
      <c r="AU31" s="192">
        <f t="shared" si="11"/>
        <v>22599</v>
      </c>
      <c r="AV31" s="192">
        <f t="shared" si="11"/>
        <v>22599</v>
      </c>
      <c r="AW31" s="192">
        <f t="shared" si="11"/>
        <v>22599</v>
      </c>
      <c r="AX31" s="192">
        <f t="shared" si="11"/>
        <v>22599</v>
      </c>
      <c r="AY31" s="192">
        <f t="shared" si="11"/>
        <v>24219</v>
      </c>
      <c r="AZ31" s="192">
        <f t="shared" si="11"/>
        <v>26244</v>
      </c>
      <c r="BA31" s="192">
        <f t="shared" si="11"/>
        <v>26649</v>
      </c>
      <c r="BB31" s="192">
        <f t="shared" si="11"/>
        <v>26649</v>
      </c>
      <c r="BC31" s="192">
        <f t="shared" si="11"/>
        <v>26649</v>
      </c>
      <c r="BD31" s="192">
        <f t="shared" si="11"/>
        <v>26649</v>
      </c>
      <c r="BE31" s="192">
        <f t="shared" si="11"/>
        <v>26649</v>
      </c>
      <c r="BF31" s="192">
        <f t="shared" si="11"/>
        <v>26649</v>
      </c>
      <c r="BG31" s="192">
        <f t="shared" si="11"/>
        <v>26649</v>
      </c>
      <c r="BH31" s="192">
        <f t="shared" si="11"/>
        <v>26649</v>
      </c>
      <c r="BI31" s="192">
        <f t="shared" si="11"/>
        <v>26649</v>
      </c>
      <c r="BJ31" s="192">
        <f t="shared" si="11"/>
        <v>26649</v>
      </c>
      <c r="BK31" s="192">
        <f t="shared" si="11"/>
        <v>25029</v>
      </c>
      <c r="BL31" s="192">
        <f t="shared" si="11"/>
        <v>25029</v>
      </c>
      <c r="BM31" s="192">
        <f t="shared" si="11"/>
        <v>26649</v>
      </c>
      <c r="BN31" s="192">
        <f t="shared" si="11"/>
        <v>26649</v>
      </c>
      <c r="BO31" s="192">
        <f t="shared" si="11"/>
        <v>28269</v>
      </c>
      <c r="BP31" s="192">
        <f t="shared" si="11"/>
        <v>30294</v>
      </c>
      <c r="BQ31" s="192">
        <f t="shared" si="11"/>
        <v>30294</v>
      </c>
      <c r="BR31" s="192">
        <f t="shared" si="11"/>
        <v>30294</v>
      </c>
      <c r="BS31" s="192">
        <f t="shared" si="11"/>
        <v>30294</v>
      </c>
      <c r="BT31" s="192">
        <f t="shared" si="11"/>
        <v>32319</v>
      </c>
      <c r="BU31" s="192">
        <f t="shared" si="11"/>
        <v>34749</v>
      </c>
      <c r="BV31" s="192">
        <f t="shared" si="11"/>
        <v>34749</v>
      </c>
      <c r="BW31" s="192">
        <f t="shared" si="11"/>
        <v>32319</v>
      </c>
      <c r="BX31" s="192">
        <f t="shared" si="11"/>
        <v>28269</v>
      </c>
      <c r="BY31" s="192">
        <f t="shared" si="11"/>
        <v>28269</v>
      </c>
      <c r="BZ31" s="192">
        <f t="shared" si="11"/>
        <v>30294</v>
      </c>
      <c r="CA31" s="192">
        <f t="shared" si="11"/>
        <v>30294</v>
      </c>
      <c r="CB31" s="192">
        <f t="shared" si="11"/>
        <v>23409</v>
      </c>
      <c r="CC31" s="192">
        <f t="shared" si="11"/>
        <v>23774</v>
      </c>
      <c r="CD31" s="192">
        <f t="shared" si="11"/>
        <v>23774</v>
      </c>
      <c r="CE31" s="192">
        <f t="shared" si="11"/>
        <v>23774</v>
      </c>
      <c r="CF31" s="192">
        <f t="shared" si="11"/>
        <v>22559</v>
      </c>
      <c r="CG31" s="192">
        <f t="shared" si="11"/>
        <v>22559</v>
      </c>
      <c r="CH31" s="192">
        <f t="shared" si="11"/>
        <v>23774</v>
      </c>
      <c r="CI31" s="192">
        <f t="shared" si="11"/>
        <v>23774</v>
      </c>
      <c r="CJ31" s="192">
        <f t="shared" si="11"/>
        <v>23774</v>
      </c>
      <c r="CK31" s="192">
        <f t="shared" si="11"/>
        <v>22559</v>
      </c>
      <c r="CL31" s="192">
        <f t="shared" si="11"/>
        <v>22559</v>
      </c>
      <c r="CM31" s="192">
        <f t="shared" si="11"/>
        <v>22559</v>
      </c>
      <c r="CN31" s="192">
        <f t="shared" si="11"/>
        <v>22559</v>
      </c>
      <c r="CO31" s="192">
        <f t="shared" si="11"/>
        <v>22559</v>
      </c>
      <c r="CP31" s="192">
        <f t="shared" si="11"/>
        <v>22559</v>
      </c>
      <c r="CQ31" s="192">
        <f t="shared" si="12"/>
        <v>22559</v>
      </c>
      <c r="CR31" s="192">
        <f t="shared" si="12"/>
        <v>22559</v>
      </c>
      <c r="CS31" s="192">
        <f t="shared" si="12"/>
        <v>22559</v>
      </c>
      <c r="CT31" s="192">
        <f t="shared" si="12"/>
        <v>22559</v>
      </c>
      <c r="CU31" s="192">
        <f t="shared" si="12"/>
        <v>22559</v>
      </c>
      <c r="CV31" s="192">
        <f t="shared" si="12"/>
        <v>22559</v>
      </c>
      <c r="CW31" s="192">
        <f t="shared" si="12"/>
        <v>22559</v>
      </c>
      <c r="CX31" s="192">
        <f t="shared" si="12"/>
        <v>22559</v>
      </c>
      <c r="CY31" s="192">
        <f t="shared" si="12"/>
        <v>22559</v>
      </c>
      <c r="CZ31" s="192">
        <f t="shared" si="12"/>
        <v>22559</v>
      </c>
      <c r="DA31" s="192">
        <f t="shared" si="12"/>
        <v>22559</v>
      </c>
      <c r="DB31" s="192">
        <f t="shared" si="12"/>
        <v>22559</v>
      </c>
      <c r="DC31" s="192">
        <f t="shared" si="12"/>
        <v>22559</v>
      </c>
      <c r="DD31" s="192">
        <f t="shared" si="12"/>
        <v>22559</v>
      </c>
      <c r="DE31" s="192">
        <f t="shared" si="12"/>
        <v>22559</v>
      </c>
      <c r="DF31" s="192">
        <f t="shared" si="12"/>
        <v>22559</v>
      </c>
      <c r="DG31" s="192">
        <f t="shared" si="12"/>
        <v>22478</v>
      </c>
      <c r="DH31" s="192">
        <f t="shared" ref="DH31:DR31" si="14">ROUNDUP(DH11*0.9,)</f>
        <v>14985</v>
      </c>
      <c r="DI31" s="192">
        <f t="shared" si="14"/>
        <v>14985</v>
      </c>
      <c r="DJ31" s="192">
        <f t="shared" si="14"/>
        <v>15390</v>
      </c>
      <c r="DK31" s="192">
        <f t="shared" si="14"/>
        <v>15390</v>
      </c>
      <c r="DL31" s="192">
        <f t="shared" si="14"/>
        <v>14985</v>
      </c>
      <c r="DM31" s="192">
        <f t="shared" si="14"/>
        <v>14985</v>
      </c>
      <c r="DN31" s="192">
        <f t="shared" si="14"/>
        <v>14985</v>
      </c>
      <c r="DO31" s="192">
        <f t="shared" si="14"/>
        <v>14985</v>
      </c>
      <c r="DP31" s="192">
        <f t="shared" si="14"/>
        <v>14985</v>
      </c>
      <c r="DQ31" s="192">
        <f t="shared" si="14"/>
        <v>15390</v>
      </c>
      <c r="DR31" s="192">
        <f t="shared" si="14"/>
        <v>15390</v>
      </c>
    </row>
    <row r="32" spans="1:122" s="50" customFormat="1" x14ac:dyDescent="0.2">
      <c r="A32" s="42" t="s">
        <v>84</v>
      </c>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row>
    <row r="33" spans="1:122" s="50" customFormat="1" x14ac:dyDescent="0.2">
      <c r="A33" s="88">
        <f>A27</f>
        <v>1</v>
      </c>
      <c r="B33" s="192" t="e">
        <f t="shared" ref="B33:AD34" si="15">ROUNDUP(B13*0.9,)</f>
        <v>#REF!</v>
      </c>
      <c r="C33" s="192" t="e">
        <f t="shared" si="15"/>
        <v>#REF!</v>
      </c>
      <c r="D33" s="192" t="e">
        <f t="shared" si="15"/>
        <v>#REF!</v>
      </c>
      <c r="E33" s="192" t="e">
        <f t="shared" si="15"/>
        <v>#REF!</v>
      </c>
      <c r="F33" s="192" t="e">
        <f t="shared" si="15"/>
        <v>#REF!</v>
      </c>
      <c r="G33" s="192" t="e">
        <f t="shared" si="15"/>
        <v>#REF!</v>
      </c>
      <c r="H33" s="192" t="e">
        <f t="shared" si="15"/>
        <v>#REF!</v>
      </c>
      <c r="I33" s="192">
        <f t="shared" si="15"/>
        <v>14418</v>
      </c>
      <c r="J33" s="192">
        <f t="shared" si="15"/>
        <v>14418</v>
      </c>
      <c r="K33" s="192">
        <f t="shared" si="15"/>
        <v>15714</v>
      </c>
      <c r="L33" s="192">
        <f t="shared" si="15"/>
        <v>17010</v>
      </c>
      <c r="M33" s="192">
        <f t="shared" si="15"/>
        <v>18873</v>
      </c>
      <c r="N33" s="192">
        <f t="shared" si="15"/>
        <v>20736</v>
      </c>
      <c r="O33" s="192">
        <f t="shared" si="15"/>
        <v>20736</v>
      </c>
      <c r="P33" s="192">
        <f t="shared" si="15"/>
        <v>18873</v>
      </c>
      <c r="Q33" s="192">
        <f t="shared" si="15"/>
        <v>20736</v>
      </c>
      <c r="R33" s="192">
        <f t="shared" si="15"/>
        <v>15714</v>
      </c>
      <c r="S33" s="192">
        <f t="shared" si="15"/>
        <v>15228</v>
      </c>
      <c r="T33" s="192">
        <f t="shared" si="15"/>
        <v>32603</v>
      </c>
      <c r="U33" s="192">
        <f t="shared" si="15"/>
        <v>44348</v>
      </c>
      <c r="V33" s="192">
        <f t="shared" si="15"/>
        <v>44348</v>
      </c>
      <c r="W33" s="192">
        <f t="shared" si="15"/>
        <v>44348</v>
      </c>
      <c r="X33" s="192">
        <f t="shared" si="15"/>
        <v>38678</v>
      </c>
      <c r="Y33" s="192">
        <f t="shared" si="15"/>
        <v>38678</v>
      </c>
      <c r="Z33" s="192">
        <f t="shared" si="15"/>
        <v>38678</v>
      </c>
      <c r="AA33" s="192">
        <f t="shared" si="15"/>
        <v>38678</v>
      </c>
      <c r="AB33" s="192">
        <f t="shared" si="15"/>
        <v>38678</v>
      </c>
      <c r="AC33" s="192">
        <f t="shared" si="15"/>
        <v>38678</v>
      </c>
      <c r="AD33" s="192">
        <f t="shared" si="15"/>
        <v>31955</v>
      </c>
      <c r="AE33" s="192">
        <f t="shared" ref="AE33:CP34" si="16">ROUNDUP(AE13*0.9,)</f>
        <v>18590</v>
      </c>
      <c r="AF33" s="192">
        <f t="shared" si="16"/>
        <v>18590</v>
      </c>
      <c r="AG33" s="192">
        <f t="shared" si="16"/>
        <v>18590</v>
      </c>
      <c r="AH33" s="192">
        <f t="shared" si="16"/>
        <v>18590</v>
      </c>
      <c r="AI33" s="192">
        <f t="shared" si="16"/>
        <v>18590</v>
      </c>
      <c r="AJ33" s="192">
        <f t="shared" si="16"/>
        <v>20210</v>
      </c>
      <c r="AK33" s="192">
        <f t="shared" si="16"/>
        <v>20210</v>
      </c>
      <c r="AL33" s="192">
        <f t="shared" si="16"/>
        <v>20210</v>
      </c>
      <c r="AM33" s="192">
        <f t="shared" si="16"/>
        <v>20210</v>
      </c>
      <c r="AN33" s="192">
        <f t="shared" si="16"/>
        <v>20210</v>
      </c>
      <c r="AO33" s="192">
        <f t="shared" si="16"/>
        <v>18590</v>
      </c>
      <c r="AP33" s="192">
        <f t="shared" si="16"/>
        <v>18590</v>
      </c>
      <c r="AQ33" s="192">
        <f t="shared" si="16"/>
        <v>18590</v>
      </c>
      <c r="AR33" s="192">
        <f t="shared" si="16"/>
        <v>18590</v>
      </c>
      <c r="AS33" s="192">
        <f t="shared" si="16"/>
        <v>18590</v>
      </c>
      <c r="AT33" s="192">
        <f t="shared" si="16"/>
        <v>21830</v>
      </c>
      <c r="AU33" s="192">
        <f t="shared" si="16"/>
        <v>21830</v>
      </c>
      <c r="AV33" s="192">
        <f t="shared" si="16"/>
        <v>21830</v>
      </c>
      <c r="AW33" s="192">
        <f t="shared" si="16"/>
        <v>21830</v>
      </c>
      <c r="AX33" s="192">
        <f t="shared" si="16"/>
        <v>21830</v>
      </c>
      <c r="AY33" s="192">
        <f t="shared" si="16"/>
        <v>23450</v>
      </c>
      <c r="AZ33" s="192">
        <f t="shared" si="16"/>
        <v>25475</v>
      </c>
      <c r="BA33" s="192">
        <f t="shared" si="16"/>
        <v>25880</v>
      </c>
      <c r="BB33" s="192">
        <f t="shared" si="16"/>
        <v>25880</v>
      </c>
      <c r="BC33" s="192">
        <f t="shared" si="16"/>
        <v>25880</v>
      </c>
      <c r="BD33" s="192">
        <f t="shared" si="16"/>
        <v>25880</v>
      </c>
      <c r="BE33" s="192">
        <f t="shared" si="16"/>
        <v>25880</v>
      </c>
      <c r="BF33" s="192">
        <f t="shared" si="16"/>
        <v>25880</v>
      </c>
      <c r="BG33" s="192">
        <f t="shared" si="16"/>
        <v>25880</v>
      </c>
      <c r="BH33" s="192">
        <f t="shared" si="16"/>
        <v>25880</v>
      </c>
      <c r="BI33" s="192">
        <f t="shared" si="16"/>
        <v>25880</v>
      </c>
      <c r="BJ33" s="192">
        <f t="shared" si="16"/>
        <v>25880</v>
      </c>
      <c r="BK33" s="192">
        <f t="shared" si="16"/>
        <v>24260</v>
      </c>
      <c r="BL33" s="192">
        <f t="shared" si="16"/>
        <v>24260</v>
      </c>
      <c r="BM33" s="192">
        <f t="shared" si="16"/>
        <v>25880</v>
      </c>
      <c r="BN33" s="192">
        <f t="shared" si="16"/>
        <v>25880</v>
      </c>
      <c r="BO33" s="192">
        <f t="shared" si="16"/>
        <v>27500</v>
      </c>
      <c r="BP33" s="192">
        <f t="shared" si="16"/>
        <v>29525</v>
      </c>
      <c r="BQ33" s="192">
        <f t="shared" si="16"/>
        <v>29525</v>
      </c>
      <c r="BR33" s="192">
        <f t="shared" si="16"/>
        <v>29525</v>
      </c>
      <c r="BS33" s="192">
        <f t="shared" si="16"/>
        <v>29525</v>
      </c>
      <c r="BT33" s="192">
        <f t="shared" si="16"/>
        <v>31550</v>
      </c>
      <c r="BU33" s="192">
        <f t="shared" si="16"/>
        <v>33980</v>
      </c>
      <c r="BV33" s="192">
        <f t="shared" si="16"/>
        <v>33980</v>
      </c>
      <c r="BW33" s="192">
        <f t="shared" si="16"/>
        <v>31550</v>
      </c>
      <c r="BX33" s="192">
        <f t="shared" si="16"/>
        <v>27500</v>
      </c>
      <c r="BY33" s="192">
        <f t="shared" si="16"/>
        <v>27500</v>
      </c>
      <c r="BZ33" s="192">
        <f t="shared" si="16"/>
        <v>29525</v>
      </c>
      <c r="CA33" s="192">
        <f t="shared" si="16"/>
        <v>29525</v>
      </c>
      <c r="CB33" s="192">
        <f t="shared" si="16"/>
        <v>22640</v>
      </c>
      <c r="CC33" s="192">
        <f t="shared" si="16"/>
        <v>23004</v>
      </c>
      <c r="CD33" s="192">
        <f t="shared" si="16"/>
        <v>23004</v>
      </c>
      <c r="CE33" s="192">
        <f t="shared" si="16"/>
        <v>23004</v>
      </c>
      <c r="CF33" s="192">
        <f t="shared" si="16"/>
        <v>21789</v>
      </c>
      <c r="CG33" s="192">
        <f t="shared" si="16"/>
        <v>21789</v>
      </c>
      <c r="CH33" s="192">
        <f t="shared" si="16"/>
        <v>23004</v>
      </c>
      <c r="CI33" s="192">
        <f t="shared" si="16"/>
        <v>23004</v>
      </c>
      <c r="CJ33" s="192">
        <f t="shared" si="16"/>
        <v>23004</v>
      </c>
      <c r="CK33" s="192">
        <f t="shared" si="16"/>
        <v>21789</v>
      </c>
      <c r="CL33" s="192">
        <f t="shared" si="16"/>
        <v>21789</v>
      </c>
      <c r="CM33" s="192">
        <f t="shared" si="16"/>
        <v>21789</v>
      </c>
      <c r="CN33" s="192">
        <f t="shared" si="16"/>
        <v>21789</v>
      </c>
      <c r="CO33" s="192">
        <f t="shared" si="16"/>
        <v>21789</v>
      </c>
      <c r="CP33" s="192">
        <f t="shared" si="16"/>
        <v>21789</v>
      </c>
      <c r="CQ33" s="192">
        <f t="shared" ref="CQ33:DG34" si="17">ROUNDUP(CQ13*0.9,)</f>
        <v>21789</v>
      </c>
      <c r="CR33" s="192">
        <f t="shared" si="17"/>
        <v>21789</v>
      </c>
      <c r="CS33" s="192">
        <f t="shared" si="17"/>
        <v>21789</v>
      </c>
      <c r="CT33" s="192">
        <f t="shared" si="17"/>
        <v>21789</v>
      </c>
      <c r="CU33" s="192">
        <f t="shared" si="17"/>
        <v>21789</v>
      </c>
      <c r="CV33" s="192">
        <f t="shared" si="17"/>
        <v>21789</v>
      </c>
      <c r="CW33" s="192">
        <f t="shared" si="17"/>
        <v>21789</v>
      </c>
      <c r="CX33" s="192">
        <f t="shared" si="17"/>
        <v>21789</v>
      </c>
      <c r="CY33" s="192">
        <f t="shared" si="17"/>
        <v>21789</v>
      </c>
      <c r="CZ33" s="192">
        <f t="shared" si="17"/>
        <v>21789</v>
      </c>
      <c r="DA33" s="192">
        <f t="shared" si="17"/>
        <v>21789</v>
      </c>
      <c r="DB33" s="192">
        <f t="shared" si="17"/>
        <v>21789</v>
      </c>
      <c r="DC33" s="192">
        <f t="shared" si="17"/>
        <v>21789</v>
      </c>
      <c r="DD33" s="192">
        <f t="shared" si="17"/>
        <v>21789</v>
      </c>
      <c r="DE33" s="192">
        <f t="shared" si="17"/>
        <v>21789</v>
      </c>
      <c r="DF33" s="192">
        <f t="shared" si="17"/>
        <v>21789</v>
      </c>
      <c r="DG33" s="192">
        <f t="shared" si="17"/>
        <v>21789</v>
      </c>
      <c r="DH33" s="192">
        <f t="shared" ref="DH33:DR33" si="18">ROUNDUP(DH13*0.9,)</f>
        <v>14297</v>
      </c>
      <c r="DI33" s="192">
        <f t="shared" si="18"/>
        <v>14297</v>
      </c>
      <c r="DJ33" s="192">
        <f t="shared" si="18"/>
        <v>14702</v>
      </c>
      <c r="DK33" s="192">
        <f t="shared" si="18"/>
        <v>14702</v>
      </c>
      <c r="DL33" s="192">
        <f t="shared" si="18"/>
        <v>14297</v>
      </c>
      <c r="DM33" s="192">
        <f t="shared" si="18"/>
        <v>14297</v>
      </c>
      <c r="DN33" s="192">
        <f t="shared" si="18"/>
        <v>14297</v>
      </c>
      <c r="DO33" s="192">
        <f t="shared" si="18"/>
        <v>14297</v>
      </c>
      <c r="DP33" s="192">
        <f t="shared" si="18"/>
        <v>14297</v>
      </c>
      <c r="DQ33" s="192">
        <f t="shared" si="18"/>
        <v>14702</v>
      </c>
      <c r="DR33" s="192">
        <f t="shared" si="18"/>
        <v>14702</v>
      </c>
    </row>
    <row r="34" spans="1:122" s="50" customFormat="1" x14ac:dyDescent="0.2">
      <c r="A34" s="88">
        <f>A28</f>
        <v>2</v>
      </c>
      <c r="B34" s="192" t="e">
        <f t="shared" si="15"/>
        <v>#REF!</v>
      </c>
      <c r="C34" s="192" t="e">
        <f t="shared" si="15"/>
        <v>#REF!</v>
      </c>
      <c r="D34" s="192" t="e">
        <f t="shared" si="15"/>
        <v>#REF!</v>
      </c>
      <c r="E34" s="192" t="e">
        <f t="shared" si="15"/>
        <v>#REF!</v>
      </c>
      <c r="F34" s="192" t="e">
        <f t="shared" si="15"/>
        <v>#REF!</v>
      </c>
      <c r="G34" s="192" t="e">
        <f t="shared" si="15"/>
        <v>#REF!</v>
      </c>
      <c r="H34" s="192" t="e">
        <f t="shared" si="15"/>
        <v>#REF!</v>
      </c>
      <c r="I34" s="192">
        <f t="shared" si="15"/>
        <v>15795</v>
      </c>
      <c r="J34" s="192">
        <f t="shared" si="15"/>
        <v>15795</v>
      </c>
      <c r="K34" s="192">
        <f t="shared" si="15"/>
        <v>17091</v>
      </c>
      <c r="L34" s="192">
        <f t="shared" si="15"/>
        <v>18387</v>
      </c>
      <c r="M34" s="192">
        <f t="shared" si="15"/>
        <v>20250</v>
      </c>
      <c r="N34" s="192">
        <f t="shared" si="15"/>
        <v>22113</v>
      </c>
      <c r="O34" s="192">
        <f t="shared" si="15"/>
        <v>22113</v>
      </c>
      <c r="P34" s="192">
        <f t="shared" si="15"/>
        <v>20250</v>
      </c>
      <c r="Q34" s="192">
        <f t="shared" si="15"/>
        <v>22113</v>
      </c>
      <c r="R34" s="192">
        <f t="shared" si="15"/>
        <v>17091</v>
      </c>
      <c r="S34" s="192">
        <f t="shared" si="15"/>
        <v>17051</v>
      </c>
      <c r="T34" s="192">
        <f t="shared" si="15"/>
        <v>34425</v>
      </c>
      <c r="U34" s="192">
        <f t="shared" si="15"/>
        <v>46170</v>
      </c>
      <c r="V34" s="192">
        <f t="shared" si="15"/>
        <v>46170</v>
      </c>
      <c r="W34" s="192">
        <f t="shared" si="15"/>
        <v>46170</v>
      </c>
      <c r="X34" s="192">
        <f t="shared" si="15"/>
        <v>40500</v>
      </c>
      <c r="Y34" s="192">
        <f t="shared" si="15"/>
        <v>40500</v>
      </c>
      <c r="Z34" s="192">
        <f t="shared" si="15"/>
        <v>40500</v>
      </c>
      <c r="AA34" s="192">
        <f t="shared" si="15"/>
        <v>40500</v>
      </c>
      <c r="AB34" s="192">
        <f t="shared" si="15"/>
        <v>40500</v>
      </c>
      <c r="AC34" s="192">
        <f t="shared" si="15"/>
        <v>40500</v>
      </c>
      <c r="AD34" s="192">
        <f t="shared" si="15"/>
        <v>33534</v>
      </c>
      <c r="AE34" s="192">
        <f t="shared" si="16"/>
        <v>20169</v>
      </c>
      <c r="AF34" s="192">
        <f t="shared" si="16"/>
        <v>20169</v>
      </c>
      <c r="AG34" s="192">
        <f t="shared" si="16"/>
        <v>20169</v>
      </c>
      <c r="AH34" s="192">
        <f t="shared" si="16"/>
        <v>20169</v>
      </c>
      <c r="AI34" s="192">
        <f t="shared" si="16"/>
        <v>20169</v>
      </c>
      <c r="AJ34" s="192">
        <f t="shared" si="16"/>
        <v>21789</v>
      </c>
      <c r="AK34" s="192">
        <f t="shared" si="16"/>
        <v>21789</v>
      </c>
      <c r="AL34" s="192">
        <f t="shared" si="16"/>
        <v>21789</v>
      </c>
      <c r="AM34" s="192">
        <f t="shared" si="16"/>
        <v>21789</v>
      </c>
      <c r="AN34" s="192">
        <f t="shared" si="16"/>
        <v>21789</v>
      </c>
      <c r="AO34" s="192">
        <f t="shared" si="16"/>
        <v>20169</v>
      </c>
      <c r="AP34" s="192">
        <f t="shared" si="16"/>
        <v>20169</v>
      </c>
      <c r="AQ34" s="192">
        <f t="shared" si="16"/>
        <v>20169</v>
      </c>
      <c r="AR34" s="192">
        <f t="shared" si="16"/>
        <v>20169</v>
      </c>
      <c r="AS34" s="192">
        <f t="shared" si="16"/>
        <v>20169</v>
      </c>
      <c r="AT34" s="192">
        <f t="shared" si="16"/>
        <v>23409</v>
      </c>
      <c r="AU34" s="192">
        <f t="shared" si="16"/>
        <v>23409</v>
      </c>
      <c r="AV34" s="192">
        <f t="shared" si="16"/>
        <v>23409</v>
      </c>
      <c r="AW34" s="192">
        <f t="shared" si="16"/>
        <v>23409</v>
      </c>
      <c r="AX34" s="192">
        <f t="shared" si="16"/>
        <v>23409</v>
      </c>
      <c r="AY34" s="192">
        <f t="shared" si="16"/>
        <v>25029</v>
      </c>
      <c r="AZ34" s="192">
        <f t="shared" si="16"/>
        <v>27054</v>
      </c>
      <c r="BA34" s="192">
        <f t="shared" si="16"/>
        <v>27459</v>
      </c>
      <c r="BB34" s="192">
        <f t="shared" si="16"/>
        <v>27459</v>
      </c>
      <c r="BC34" s="192">
        <f t="shared" si="16"/>
        <v>27459</v>
      </c>
      <c r="BD34" s="192">
        <f t="shared" si="16"/>
        <v>27459</v>
      </c>
      <c r="BE34" s="192">
        <f t="shared" si="16"/>
        <v>27459</v>
      </c>
      <c r="BF34" s="192">
        <f t="shared" si="16"/>
        <v>27459</v>
      </c>
      <c r="BG34" s="192">
        <f t="shared" si="16"/>
        <v>27459</v>
      </c>
      <c r="BH34" s="192">
        <f t="shared" si="16"/>
        <v>27459</v>
      </c>
      <c r="BI34" s="192">
        <f t="shared" si="16"/>
        <v>27459</v>
      </c>
      <c r="BJ34" s="192">
        <f t="shared" si="16"/>
        <v>27459</v>
      </c>
      <c r="BK34" s="192">
        <f t="shared" si="16"/>
        <v>25839</v>
      </c>
      <c r="BL34" s="192">
        <f t="shared" si="16"/>
        <v>25839</v>
      </c>
      <c r="BM34" s="192">
        <f t="shared" si="16"/>
        <v>27459</v>
      </c>
      <c r="BN34" s="192">
        <f t="shared" si="16"/>
        <v>27459</v>
      </c>
      <c r="BO34" s="192">
        <f t="shared" si="16"/>
        <v>29079</v>
      </c>
      <c r="BP34" s="192">
        <f t="shared" si="16"/>
        <v>31104</v>
      </c>
      <c r="BQ34" s="192">
        <f t="shared" si="16"/>
        <v>31104</v>
      </c>
      <c r="BR34" s="192">
        <f t="shared" si="16"/>
        <v>31104</v>
      </c>
      <c r="BS34" s="192">
        <f t="shared" si="16"/>
        <v>31104</v>
      </c>
      <c r="BT34" s="192">
        <f t="shared" si="16"/>
        <v>33129</v>
      </c>
      <c r="BU34" s="192">
        <f t="shared" si="16"/>
        <v>35559</v>
      </c>
      <c r="BV34" s="192">
        <f t="shared" si="16"/>
        <v>35559</v>
      </c>
      <c r="BW34" s="192">
        <f t="shared" si="16"/>
        <v>33129</v>
      </c>
      <c r="BX34" s="192">
        <f t="shared" si="16"/>
        <v>29079</v>
      </c>
      <c r="BY34" s="192">
        <f t="shared" si="16"/>
        <v>29079</v>
      </c>
      <c r="BZ34" s="192">
        <f t="shared" si="16"/>
        <v>31104</v>
      </c>
      <c r="CA34" s="192">
        <f t="shared" si="16"/>
        <v>31104</v>
      </c>
      <c r="CB34" s="192">
        <f t="shared" si="16"/>
        <v>24219</v>
      </c>
      <c r="CC34" s="192">
        <f t="shared" si="16"/>
        <v>24584</v>
      </c>
      <c r="CD34" s="192">
        <f t="shared" si="16"/>
        <v>24584</v>
      </c>
      <c r="CE34" s="192">
        <f t="shared" si="16"/>
        <v>24584</v>
      </c>
      <c r="CF34" s="192">
        <f t="shared" si="16"/>
        <v>23369</v>
      </c>
      <c r="CG34" s="192">
        <f t="shared" si="16"/>
        <v>23369</v>
      </c>
      <c r="CH34" s="192">
        <f t="shared" si="16"/>
        <v>24584</v>
      </c>
      <c r="CI34" s="192">
        <f t="shared" si="16"/>
        <v>24584</v>
      </c>
      <c r="CJ34" s="192">
        <f t="shared" si="16"/>
        <v>24584</v>
      </c>
      <c r="CK34" s="192">
        <f t="shared" si="16"/>
        <v>23369</v>
      </c>
      <c r="CL34" s="192">
        <f t="shared" si="16"/>
        <v>23369</v>
      </c>
      <c r="CM34" s="192">
        <f t="shared" si="16"/>
        <v>23369</v>
      </c>
      <c r="CN34" s="192">
        <f t="shared" si="16"/>
        <v>23369</v>
      </c>
      <c r="CO34" s="192">
        <f t="shared" si="16"/>
        <v>23369</v>
      </c>
      <c r="CP34" s="192">
        <f t="shared" si="16"/>
        <v>23369</v>
      </c>
      <c r="CQ34" s="192">
        <f t="shared" si="17"/>
        <v>23369</v>
      </c>
      <c r="CR34" s="192">
        <f t="shared" si="17"/>
        <v>23369</v>
      </c>
      <c r="CS34" s="192">
        <f t="shared" si="17"/>
        <v>23369</v>
      </c>
      <c r="CT34" s="192">
        <f t="shared" si="17"/>
        <v>23369</v>
      </c>
      <c r="CU34" s="192">
        <f t="shared" si="17"/>
        <v>23369</v>
      </c>
      <c r="CV34" s="192">
        <f t="shared" si="17"/>
        <v>23369</v>
      </c>
      <c r="CW34" s="192">
        <f t="shared" si="17"/>
        <v>23369</v>
      </c>
      <c r="CX34" s="192">
        <f t="shared" si="17"/>
        <v>23369</v>
      </c>
      <c r="CY34" s="192">
        <f t="shared" si="17"/>
        <v>23369</v>
      </c>
      <c r="CZ34" s="192">
        <f t="shared" si="17"/>
        <v>23369</v>
      </c>
      <c r="DA34" s="192">
        <f t="shared" si="17"/>
        <v>23369</v>
      </c>
      <c r="DB34" s="192">
        <f t="shared" si="17"/>
        <v>23369</v>
      </c>
      <c r="DC34" s="192">
        <f t="shared" si="17"/>
        <v>23369</v>
      </c>
      <c r="DD34" s="192">
        <f t="shared" si="17"/>
        <v>23369</v>
      </c>
      <c r="DE34" s="192">
        <f t="shared" si="17"/>
        <v>23369</v>
      </c>
      <c r="DF34" s="192">
        <f t="shared" si="17"/>
        <v>23369</v>
      </c>
      <c r="DG34" s="192">
        <f t="shared" si="17"/>
        <v>23369</v>
      </c>
      <c r="DH34" s="192">
        <f t="shared" ref="DH34:DR34" si="19">ROUNDUP(DH14*0.9,)</f>
        <v>15795</v>
      </c>
      <c r="DI34" s="192">
        <f t="shared" si="19"/>
        <v>15795</v>
      </c>
      <c r="DJ34" s="192">
        <f t="shared" si="19"/>
        <v>16200</v>
      </c>
      <c r="DK34" s="192">
        <f t="shared" si="19"/>
        <v>16200</v>
      </c>
      <c r="DL34" s="192">
        <f t="shared" si="19"/>
        <v>15795</v>
      </c>
      <c r="DM34" s="192">
        <f t="shared" si="19"/>
        <v>15795</v>
      </c>
      <c r="DN34" s="192">
        <f t="shared" si="19"/>
        <v>15795</v>
      </c>
      <c r="DO34" s="192">
        <f t="shared" si="19"/>
        <v>15795</v>
      </c>
      <c r="DP34" s="192">
        <f t="shared" si="19"/>
        <v>15795</v>
      </c>
      <c r="DQ34" s="192">
        <f t="shared" si="19"/>
        <v>16200</v>
      </c>
      <c r="DR34" s="192">
        <f t="shared" si="19"/>
        <v>16200</v>
      </c>
    </row>
    <row r="35" spans="1:122" s="50" customFormat="1" x14ac:dyDescent="0.2">
      <c r="A35" s="42" t="s">
        <v>85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row>
    <row r="36" spans="1:122" s="50" customFormat="1" x14ac:dyDescent="0.2">
      <c r="A36" s="88">
        <f>A27</f>
        <v>1</v>
      </c>
      <c r="B36" s="192" t="e">
        <f t="shared" ref="B36:AD37" si="20">ROUNDUP(B16*0.9,)</f>
        <v>#REF!</v>
      </c>
      <c r="C36" s="192" t="e">
        <f t="shared" si="20"/>
        <v>#REF!</v>
      </c>
      <c r="D36" s="192" t="e">
        <f t="shared" si="20"/>
        <v>#REF!</v>
      </c>
      <c r="E36" s="192" t="e">
        <f t="shared" si="20"/>
        <v>#REF!</v>
      </c>
      <c r="F36" s="192" t="e">
        <f t="shared" si="20"/>
        <v>#REF!</v>
      </c>
      <c r="G36" s="192" t="e">
        <f t="shared" si="20"/>
        <v>#REF!</v>
      </c>
      <c r="H36" s="192" t="e">
        <f t="shared" si="20"/>
        <v>#REF!</v>
      </c>
      <c r="I36" s="192">
        <f t="shared" si="20"/>
        <v>15795</v>
      </c>
      <c r="J36" s="192">
        <f t="shared" si="20"/>
        <v>15795</v>
      </c>
      <c r="K36" s="192">
        <f t="shared" si="20"/>
        <v>17091</v>
      </c>
      <c r="L36" s="192">
        <f t="shared" si="20"/>
        <v>18387</v>
      </c>
      <c r="M36" s="192">
        <f t="shared" si="20"/>
        <v>20250</v>
      </c>
      <c r="N36" s="192">
        <f t="shared" si="20"/>
        <v>22113</v>
      </c>
      <c r="O36" s="192">
        <f t="shared" si="20"/>
        <v>22113</v>
      </c>
      <c r="P36" s="192">
        <f t="shared" si="20"/>
        <v>20250</v>
      </c>
      <c r="Q36" s="192">
        <f t="shared" si="20"/>
        <v>22113</v>
      </c>
      <c r="R36" s="192">
        <f t="shared" si="20"/>
        <v>17091</v>
      </c>
      <c r="S36" s="192">
        <f t="shared" si="20"/>
        <v>16848</v>
      </c>
      <c r="T36" s="192">
        <f t="shared" si="20"/>
        <v>34223</v>
      </c>
      <c r="U36" s="192">
        <f t="shared" si="20"/>
        <v>45968</v>
      </c>
      <c r="V36" s="192">
        <f t="shared" si="20"/>
        <v>45968</v>
      </c>
      <c r="W36" s="192">
        <f t="shared" si="20"/>
        <v>45968</v>
      </c>
      <c r="X36" s="192">
        <f t="shared" si="20"/>
        <v>40298</v>
      </c>
      <c r="Y36" s="192">
        <f t="shared" si="20"/>
        <v>40298</v>
      </c>
      <c r="Z36" s="192">
        <f t="shared" si="20"/>
        <v>40298</v>
      </c>
      <c r="AA36" s="192">
        <f t="shared" si="20"/>
        <v>40298</v>
      </c>
      <c r="AB36" s="192">
        <f t="shared" si="20"/>
        <v>40298</v>
      </c>
      <c r="AC36" s="192">
        <f t="shared" si="20"/>
        <v>40298</v>
      </c>
      <c r="AD36" s="192">
        <f t="shared" si="20"/>
        <v>33170</v>
      </c>
      <c r="AE36" s="192">
        <f t="shared" ref="AE36:CP37" si="21">ROUNDUP(AE16*0.9,)</f>
        <v>19805</v>
      </c>
      <c r="AF36" s="192">
        <f t="shared" si="21"/>
        <v>19805</v>
      </c>
      <c r="AG36" s="192">
        <f t="shared" si="21"/>
        <v>19805</v>
      </c>
      <c r="AH36" s="192">
        <f t="shared" si="21"/>
        <v>19805</v>
      </c>
      <c r="AI36" s="192">
        <f t="shared" si="21"/>
        <v>19805</v>
      </c>
      <c r="AJ36" s="192">
        <f t="shared" si="21"/>
        <v>21425</v>
      </c>
      <c r="AK36" s="192">
        <f t="shared" si="21"/>
        <v>21425</v>
      </c>
      <c r="AL36" s="192">
        <f t="shared" si="21"/>
        <v>21425</v>
      </c>
      <c r="AM36" s="192">
        <f t="shared" si="21"/>
        <v>21425</v>
      </c>
      <c r="AN36" s="192">
        <f t="shared" si="21"/>
        <v>21425</v>
      </c>
      <c r="AO36" s="192">
        <f t="shared" si="21"/>
        <v>19805</v>
      </c>
      <c r="AP36" s="192">
        <f t="shared" si="21"/>
        <v>19805</v>
      </c>
      <c r="AQ36" s="192">
        <f t="shared" si="21"/>
        <v>19805</v>
      </c>
      <c r="AR36" s="192">
        <f t="shared" si="21"/>
        <v>19805</v>
      </c>
      <c r="AS36" s="192">
        <f t="shared" si="21"/>
        <v>19805</v>
      </c>
      <c r="AT36" s="192">
        <f t="shared" si="21"/>
        <v>23045</v>
      </c>
      <c r="AU36" s="192">
        <f t="shared" si="21"/>
        <v>23045</v>
      </c>
      <c r="AV36" s="192">
        <f t="shared" si="21"/>
        <v>23045</v>
      </c>
      <c r="AW36" s="192">
        <f t="shared" si="21"/>
        <v>23045</v>
      </c>
      <c r="AX36" s="192">
        <f t="shared" si="21"/>
        <v>23045</v>
      </c>
      <c r="AY36" s="192">
        <f t="shared" si="21"/>
        <v>24665</v>
      </c>
      <c r="AZ36" s="192">
        <f t="shared" si="21"/>
        <v>26690</v>
      </c>
      <c r="BA36" s="192">
        <f t="shared" si="21"/>
        <v>27257</v>
      </c>
      <c r="BB36" s="192">
        <f t="shared" si="21"/>
        <v>27257</v>
      </c>
      <c r="BC36" s="192">
        <f t="shared" si="21"/>
        <v>27257</v>
      </c>
      <c r="BD36" s="192">
        <f t="shared" si="21"/>
        <v>27257</v>
      </c>
      <c r="BE36" s="192">
        <f t="shared" si="21"/>
        <v>27257</v>
      </c>
      <c r="BF36" s="192">
        <f t="shared" si="21"/>
        <v>27257</v>
      </c>
      <c r="BG36" s="192">
        <f t="shared" si="21"/>
        <v>27257</v>
      </c>
      <c r="BH36" s="192">
        <f t="shared" si="21"/>
        <v>27257</v>
      </c>
      <c r="BI36" s="192">
        <f t="shared" si="21"/>
        <v>27257</v>
      </c>
      <c r="BJ36" s="192">
        <f t="shared" si="21"/>
        <v>27257</v>
      </c>
      <c r="BK36" s="192">
        <f t="shared" si="21"/>
        <v>25637</v>
      </c>
      <c r="BL36" s="192">
        <f t="shared" si="21"/>
        <v>25637</v>
      </c>
      <c r="BM36" s="192">
        <f t="shared" si="21"/>
        <v>27257</v>
      </c>
      <c r="BN36" s="192">
        <f t="shared" si="21"/>
        <v>27257</v>
      </c>
      <c r="BO36" s="192">
        <f t="shared" si="21"/>
        <v>28877</v>
      </c>
      <c r="BP36" s="192">
        <f t="shared" si="21"/>
        <v>30902</v>
      </c>
      <c r="BQ36" s="192">
        <f t="shared" si="21"/>
        <v>30902</v>
      </c>
      <c r="BR36" s="192">
        <f t="shared" si="21"/>
        <v>30902</v>
      </c>
      <c r="BS36" s="192">
        <f t="shared" si="21"/>
        <v>30902</v>
      </c>
      <c r="BT36" s="192">
        <f t="shared" si="21"/>
        <v>32927</v>
      </c>
      <c r="BU36" s="192">
        <f t="shared" si="21"/>
        <v>35357</v>
      </c>
      <c r="BV36" s="192">
        <f t="shared" si="21"/>
        <v>35357</v>
      </c>
      <c r="BW36" s="192">
        <f t="shared" si="21"/>
        <v>32927</v>
      </c>
      <c r="BX36" s="192">
        <f t="shared" si="21"/>
        <v>28877</v>
      </c>
      <c r="BY36" s="192">
        <f t="shared" si="21"/>
        <v>28877</v>
      </c>
      <c r="BZ36" s="192">
        <f t="shared" si="21"/>
        <v>30902</v>
      </c>
      <c r="CA36" s="192">
        <f t="shared" si="21"/>
        <v>30902</v>
      </c>
      <c r="CB36" s="192">
        <f t="shared" si="21"/>
        <v>24017</v>
      </c>
      <c r="CC36" s="192">
        <f t="shared" si="21"/>
        <v>24381</v>
      </c>
      <c r="CD36" s="192">
        <f t="shared" si="21"/>
        <v>24381</v>
      </c>
      <c r="CE36" s="192">
        <f t="shared" si="21"/>
        <v>24381</v>
      </c>
      <c r="CF36" s="192">
        <f t="shared" si="21"/>
        <v>23166</v>
      </c>
      <c r="CG36" s="192">
        <f t="shared" si="21"/>
        <v>23166</v>
      </c>
      <c r="CH36" s="192">
        <f t="shared" si="21"/>
        <v>24381</v>
      </c>
      <c r="CI36" s="192">
        <f t="shared" si="21"/>
        <v>24381</v>
      </c>
      <c r="CJ36" s="192">
        <f t="shared" si="21"/>
        <v>24381</v>
      </c>
      <c r="CK36" s="192">
        <f t="shared" si="21"/>
        <v>23004</v>
      </c>
      <c r="CL36" s="192">
        <f t="shared" si="21"/>
        <v>23004</v>
      </c>
      <c r="CM36" s="192">
        <f t="shared" si="21"/>
        <v>23004</v>
      </c>
      <c r="CN36" s="192">
        <f t="shared" si="21"/>
        <v>23004</v>
      </c>
      <c r="CO36" s="192">
        <f t="shared" si="21"/>
        <v>23004</v>
      </c>
      <c r="CP36" s="192">
        <f t="shared" si="21"/>
        <v>23004</v>
      </c>
      <c r="CQ36" s="192">
        <f t="shared" ref="CQ36:DG37" si="22">ROUNDUP(CQ16*0.9,)</f>
        <v>23004</v>
      </c>
      <c r="CR36" s="192">
        <f t="shared" si="22"/>
        <v>23004</v>
      </c>
      <c r="CS36" s="192">
        <f t="shared" si="22"/>
        <v>23004</v>
      </c>
      <c r="CT36" s="192">
        <f t="shared" si="22"/>
        <v>23004</v>
      </c>
      <c r="CU36" s="192">
        <f t="shared" si="22"/>
        <v>23004</v>
      </c>
      <c r="CV36" s="192">
        <f t="shared" si="22"/>
        <v>23004</v>
      </c>
      <c r="CW36" s="192">
        <f t="shared" si="22"/>
        <v>23004</v>
      </c>
      <c r="CX36" s="192">
        <f t="shared" si="22"/>
        <v>23004</v>
      </c>
      <c r="CY36" s="192">
        <f t="shared" si="22"/>
        <v>23004</v>
      </c>
      <c r="CZ36" s="192">
        <f t="shared" si="22"/>
        <v>23004</v>
      </c>
      <c r="DA36" s="192">
        <f t="shared" si="22"/>
        <v>23004</v>
      </c>
      <c r="DB36" s="192">
        <f t="shared" si="22"/>
        <v>23004</v>
      </c>
      <c r="DC36" s="192">
        <f t="shared" si="22"/>
        <v>23004</v>
      </c>
      <c r="DD36" s="192">
        <f t="shared" si="22"/>
        <v>23004</v>
      </c>
      <c r="DE36" s="192">
        <f t="shared" si="22"/>
        <v>23004</v>
      </c>
      <c r="DF36" s="192">
        <f t="shared" si="22"/>
        <v>23004</v>
      </c>
      <c r="DG36" s="192">
        <f t="shared" si="22"/>
        <v>23004</v>
      </c>
      <c r="DH36" s="192">
        <f t="shared" ref="DH36:DR36" si="23">ROUNDUP(DH16*0.9,)</f>
        <v>15512</v>
      </c>
      <c r="DI36" s="192">
        <f t="shared" si="23"/>
        <v>15512</v>
      </c>
      <c r="DJ36" s="192">
        <f t="shared" si="23"/>
        <v>15917</v>
      </c>
      <c r="DK36" s="192">
        <f t="shared" si="23"/>
        <v>15917</v>
      </c>
      <c r="DL36" s="192">
        <f t="shared" si="23"/>
        <v>15512</v>
      </c>
      <c r="DM36" s="192">
        <f t="shared" si="23"/>
        <v>15512</v>
      </c>
      <c r="DN36" s="192">
        <f t="shared" si="23"/>
        <v>15512</v>
      </c>
      <c r="DO36" s="192">
        <f t="shared" si="23"/>
        <v>15512</v>
      </c>
      <c r="DP36" s="192">
        <f t="shared" si="23"/>
        <v>15512</v>
      </c>
      <c r="DQ36" s="192">
        <f t="shared" si="23"/>
        <v>15917</v>
      </c>
      <c r="DR36" s="192">
        <f t="shared" si="23"/>
        <v>15917</v>
      </c>
    </row>
    <row r="37" spans="1:122" s="50" customFormat="1" x14ac:dyDescent="0.2">
      <c r="A37" s="88">
        <f>A28</f>
        <v>2</v>
      </c>
      <c r="B37" s="192" t="e">
        <f t="shared" si="20"/>
        <v>#REF!</v>
      </c>
      <c r="C37" s="192" t="e">
        <f t="shared" si="20"/>
        <v>#REF!</v>
      </c>
      <c r="D37" s="192" t="e">
        <f t="shared" si="20"/>
        <v>#REF!</v>
      </c>
      <c r="E37" s="192" t="e">
        <f t="shared" si="20"/>
        <v>#REF!</v>
      </c>
      <c r="F37" s="192" t="e">
        <f t="shared" si="20"/>
        <v>#REF!</v>
      </c>
      <c r="G37" s="192" t="e">
        <f t="shared" si="20"/>
        <v>#REF!</v>
      </c>
      <c r="H37" s="192" t="e">
        <f t="shared" si="20"/>
        <v>#REF!</v>
      </c>
      <c r="I37" s="192">
        <f t="shared" si="20"/>
        <v>17172</v>
      </c>
      <c r="J37" s="192">
        <f t="shared" si="20"/>
        <v>17172</v>
      </c>
      <c r="K37" s="192">
        <f t="shared" si="20"/>
        <v>18468</v>
      </c>
      <c r="L37" s="192">
        <f t="shared" si="20"/>
        <v>19764</v>
      </c>
      <c r="M37" s="192">
        <f t="shared" si="20"/>
        <v>21627</v>
      </c>
      <c r="N37" s="192">
        <f t="shared" si="20"/>
        <v>23490</v>
      </c>
      <c r="O37" s="192">
        <f t="shared" si="20"/>
        <v>23490</v>
      </c>
      <c r="P37" s="192">
        <f t="shared" si="20"/>
        <v>21627</v>
      </c>
      <c r="Q37" s="192">
        <f t="shared" si="20"/>
        <v>23490</v>
      </c>
      <c r="R37" s="192">
        <f t="shared" si="20"/>
        <v>18468</v>
      </c>
      <c r="S37" s="192">
        <f t="shared" si="20"/>
        <v>18671</v>
      </c>
      <c r="T37" s="192">
        <f t="shared" si="20"/>
        <v>36045</v>
      </c>
      <c r="U37" s="192">
        <f t="shared" si="20"/>
        <v>47790</v>
      </c>
      <c r="V37" s="192">
        <f t="shared" si="20"/>
        <v>47790</v>
      </c>
      <c r="W37" s="192">
        <f t="shared" si="20"/>
        <v>47790</v>
      </c>
      <c r="X37" s="192">
        <f t="shared" si="20"/>
        <v>42120</v>
      </c>
      <c r="Y37" s="192">
        <f t="shared" si="20"/>
        <v>42120</v>
      </c>
      <c r="Z37" s="192">
        <f t="shared" si="20"/>
        <v>42120</v>
      </c>
      <c r="AA37" s="192">
        <f t="shared" si="20"/>
        <v>42120</v>
      </c>
      <c r="AB37" s="192">
        <f t="shared" si="20"/>
        <v>42120</v>
      </c>
      <c r="AC37" s="192">
        <f t="shared" si="20"/>
        <v>42120</v>
      </c>
      <c r="AD37" s="192">
        <f t="shared" si="20"/>
        <v>34749</v>
      </c>
      <c r="AE37" s="192">
        <f t="shared" si="21"/>
        <v>21384</v>
      </c>
      <c r="AF37" s="192">
        <f t="shared" si="21"/>
        <v>21384</v>
      </c>
      <c r="AG37" s="192">
        <f t="shared" si="21"/>
        <v>21384</v>
      </c>
      <c r="AH37" s="192">
        <f t="shared" si="21"/>
        <v>21384</v>
      </c>
      <c r="AI37" s="192">
        <f t="shared" si="21"/>
        <v>21384</v>
      </c>
      <c r="AJ37" s="192">
        <f t="shared" si="21"/>
        <v>23004</v>
      </c>
      <c r="AK37" s="192">
        <f t="shared" si="21"/>
        <v>23004</v>
      </c>
      <c r="AL37" s="192">
        <f t="shared" si="21"/>
        <v>23004</v>
      </c>
      <c r="AM37" s="192">
        <f t="shared" si="21"/>
        <v>23004</v>
      </c>
      <c r="AN37" s="192">
        <f t="shared" si="21"/>
        <v>23004</v>
      </c>
      <c r="AO37" s="192">
        <f t="shared" si="21"/>
        <v>21384</v>
      </c>
      <c r="AP37" s="192">
        <f t="shared" si="21"/>
        <v>21384</v>
      </c>
      <c r="AQ37" s="192">
        <f t="shared" si="21"/>
        <v>21384</v>
      </c>
      <c r="AR37" s="192">
        <f t="shared" si="21"/>
        <v>21384</v>
      </c>
      <c r="AS37" s="192">
        <f t="shared" si="21"/>
        <v>21384</v>
      </c>
      <c r="AT37" s="192">
        <f t="shared" si="21"/>
        <v>24624</v>
      </c>
      <c r="AU37" s="192">
        <f t="shared" si="21"/>
        <v>24624</v>
      </c>
      <c r="AV37" s="192">
        <f t="shared" si="21"/>
        <v>24624</v>
      </c>
      <c r="AW37" s="192">
        <f t="shared" si="21"/>
        <v>24624</v>
      </c>
      <c r="AX37" s="192">
        <f t="shared" si="21"/>
        <v>24624</v>
      </c>
      <c r="AY37" s="192">
        <f t="shared" si="21"/>
        <v>26244</v>
      </c>
      <c r="AZ37" s="192">
        <f t="shared" si="21"/>
        <v>28269</v>
      </c>
      <c r="BA37" s="192">
        <f t="shared" si="21"/>
        <v>28836</v>
      </c>
      <c r="BB37" s="192">
        <f t="shared" si="21"/>
        <v>28836</v>
      </c>
      <c r="BC37" s="192">
        <f t="shared" si="21"/>
        <v>28836</v>
      </c>
      <c r="BD37" s="192">
        <f t="shared" si="21"/>
        <v>28836</v>
      </c>
      <c r="BE37" s="192">
        <f t="shared" si="21"/>
        <v>28836</v>
      </c>
      <c r="BF37" s="192">
        <f t="shared" si="21"/>
        <v>28836</v>
      </c>
      <c r="BG37" s="192">
        <f t="shared" si="21"/>
        <v>28836</v>
      </c>
      <c r="BH37" s="192">
        <f t="shared" si="21"/>
        <v>28836</v>
      </c>
      <c r="BI37" s="192">
        <f t="shared" si="21"/>
        <v>28836</v>
      </c>
      <c r="BJ37" s="192">
        <f t="shared" si="21"/>
        <v>28836</v>
      </c>
      <c r="BK37" s="192">
        <f t="shared" si="21"/>
        <v>27216</v>
      </c>
      <c r="BL37" s="192">
        <f t="shared" si="21"/>
        <v>27216</v>
      </c>
      <c r="BM37" s="192">
        <f t="shared" si="21"/>
        <v>28836</v>
      </c>
      <c r="BN37" s="192">
        <f t="shared" si="21"/>
        <v>28836</v>
      </c>
      <c r="BO37" s="192">
        <f t="shared" si="21"/>
        <v>30456</v>
      </c>
      <c r="BP37" s="192">
        <f t="shared" si="21"/>
        <v>32481</v>
      </c>
      <c r="BQ37" s="192">
        <f t="shared" si="21"/>
        <v>32481</v>
      </c>
      <c r="BR37" s="192">
        <f t="shared" si="21"/>
        <v>32481</v>
      </c>
      <c r="BS37" s="192">
        <f t="shared" si="21"/>
        <v>32481</v>
      </c>
      <c r="BT37" s="192">
        <f t="shared" si="21"/>
        <v>34506</v>
      </c>
      <c r="BU37" s="192">
        <f t="shared" si="21"/>
        <v>36936</v>
      </c>
      <c r="BV37" s="192">
        <f t="shared" si="21"/>
        <v>36936</v>
      </c>
      <c r="BW37" s="192">
        <f t="shared" si="21"/>
        <v>34506</v>
      </c>
      <c r="BX37" s="192">
        <f t="shared" si="21"/>
        <v>30456</v>
      </c>
      <c r="BY37" s="192">
        <f t="shared" si="21"/>
        <v>30456</v>
      </c>
      <c r="BZ37" s="192">
        <f t="shared" si="21"/>
        <v>32481</v>
      </c>
      <c r="CA37" s="192">
        <f t="shared" si="21"/>
        <v>32481</v>
      </c>
      <c r="CB37" s="192">
        <f t="shared" si="21"/>
        <v>25596</v>
      </c>
      <c r="CC37" s="192">
        <f t="shared" si="21"/>
        <v>25961</v>
      </c>
      <c r="CD37" s="192">
        <f t="shared" si="21"/>
        <v>25961</v>
      </c>
      <c r="CE37" s="192">
        <f t="shared" si="21"/>
        <v>25961</v>
      </c>
      <c r="CF37" s="192">
        <f t="shared" si="21"/>
        <v>24746</v>
      </c>
      <c r="CG37" s="192">
        <f t="shared" si="21"/>
        <v>24746</v>
      </c>
      <c r="CH37" s="192">
        <f t="shared" si="21"/>
        <v>25961</v>
      </c>
      <c r="CI37" s="192">
        <f t="shared" si="21"/>
        <v>25961</v>
      </c>
      <c r="CJ37" s="192">
        <f t="shared" si="21"/>
        <v>25961</v>
      </c>
      <c r="CK37" s="192">
        <f t="shared" si="21"/>
        <v>24584</v>
      </c>
      <c r="CL37" s="192">
        <f t="shared" si="21"/>
        <v>24584</v>
      </c>
      <c r="CM37" s="192">
        <f t="shared" si="21"/>
        <v>24584</v>
      </c>
      <c r="CN37" s="192">
        <f t="shared" si="21"/>
        <v>24584</v>
      </c>
      <c r="CO37" s="192">
        <f t="shared" si="21"/>
        <v>24584</v>
      </c>
      <c r="CP37" s="192">
        <f t="shared" si="21"/>
        <v>24584</v>
      </c>
      <c r="CQ37" s="192">
        <f t="shared" si="22"/>
        <v>24584</v>
      </c>
      <c r="CR37" s="192">
        <f t="shared" si="22"/>
        <v>24584</v>
      </c>
      <c r="CS37" s="192">
        <f t="shared" si="22"/>
        <v>24584</v>
      </c>
      <c r="CT37" s="192">
        <f t="shared" si="22"/>
        <v>24584</v>
      </c>
      <c r="CU37" s="192">
        <f t="shared" si="22"/>
        <v>24584</v>
      </c>
      <c r="CV37" s="192">
        <f t="shared" si="22"/>
        <v>24584</v>
      </c>
      <c r="CW37" s="192">
        <f t="shared" si="22"/>
        <v>24584</v>
      </c>
      <c r="CX37" s="192">
        <f t="shared" si="22"/>
        <v>24584</v>
      </c>
      <c r="CY37" s="192">
        <f t="shared" si="22"/>
        <v>24584</v>
      </c>
      <c r="CZ37" s="192">
        <f t="shared" si="22"/>
        <v>24584</v>
      </c>
      <c r="DA37" s="192">
        <f t="shared" si="22"/>
        <v>24584</v>
      </c>
      <c r="DB37" s="192">
        <f t="shared" si="22"/>
        <v>24584</v>
      </c>
      <c r="DC37" s="192">
        <f t="shared" si="22"/>
        <v>24584</v>
      </c>
      <c r="DD37" s="192">
        <f t="shared" si="22"/>
        <v>24584</v>
      </c>
      <c r="DE37" s="192">
        <f t="shared" si="22"/>
        <v>24584</v>
      </c>
      <c r="DF37" s="192">
        <f t="shared" si="22"/>
        <v>24584</v>
      </c>
      <c r="DG37" s="192">
        <f t="shared" si="22"/>
        <v>24584</v>
      </c>
      <c r="DH37" s="192">
        <f t="shared" ref="DH37:DR37" si="24">ROUNDUP(DH17*0.9,)</f>
        <v>17010</v>
      </c>
      <c r="DI37" s="192">
        <f t="shared" si="24"/>
        <v>17010</v>
      </c>
      <c r="DJ37" s="192">
        <f t="shared" si="24"/>
        <v>17415</v>
      </c>
      <c r="DK37" s="192">
        <f t="shared" si="24"/>
        <v>17415</v>
      </c>
      <c r="DL37" s="192">
        <f t="shared" si="24"/>
        <v>17010</v>
      </c>
      <c r="DM37" s="192">
        <f t="shared" si="24"/>
        <v>17010</v>
      </c>
      <c r="DN37" s="192">
        <f t="shared" si="24"/>
        <v>17010</v>
      </c>
      <c r="DO37" s="192">
        <f t="shared" si="24"/>
        <v>17010</v>
      </c>
      <c r="DP37" s="192">
        <f t="shared" si="24"/>
        <v>17010</v>
      </c>
      <c r="DQ37" s="192">
        <f t="shared" si="24"/>
        <v>17415</v>
      </c>
      <c r="DR37" s="192">
        <f t="shared" si="24"/>
        <v>17415</v>
      </c>
    </row>
    <row r="38" spans="1:122" s="50" customFormat="1" x14ac:dyDescent="0.2">
      <c r="A38" s="42" t="s">
        <v>86</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row>
    <row r="39" spans="1:122" s="50" customFormat="1" x14ac:dyDescent="0.2">
      <c r="A39" s="88">
        <f>A27</f>
        <v>1</v>
      </c>
      <c r="B39" s="192" t="e">
        <f t="shared" ref="B39:AD40" si="25">ROUNDUP(B19*0.9,)</f>
        <v>#REF!</v>
      </c>
      <c r="C39" s="192" t="e">
        <f t="shared" si="25"/>
        <v>#REF!</v>
      </c>
      <c r="D39" s="192" t="e">
        <f t="shared" si="25"/>
        <v>#REF!</v>
      </c>
      <c r="E39" s="192" t="e">
        <f t="shared" si="25"/>
        <v>#REF!</v>
      </c>
      <c r="F39" s="192" t="e">
        <f t="shared" si="25"/>
        <v>#REF!</v>
      </c>
      <c r="G39" s="192" t="e">
        <f t="shared" si="25"/>
        <v>#REF!</v>
      </c>
      <c r="H39" s="192" t="e">
        <f t="shared" si="25"/>
        <v>#REF!</v>
      </c>
      <c r="I39" s="192">
        <f t="shared" si="25"/>
        <v>33048</v>
      </c>
      <c r="J39" s="192">
        <f t="shared" si="25"/>
        <v>33048</v>
      </c>
      <c r="K39" s="192">
        <f t="shared" si="25"/>
        <v>34344</v>
      </c>
      <c r="L39" s="192">
        <f t="shared" si="25"/>
        <v>35640</v>
      </c>
      <c r="M39" s="192">
        <f t="shared" si="25"/>
        <v>37503</v>
      </c>
      <c r="N39" s="192">
        <f t="shared" si="25"/>
        <v>39366</v>
      </c>
      <c r="O39" s="192">
        <f t="shared" si="25"/>
        <v>39366</v>
      </c>
      <c r="P39" s="192">
        <f t="shared" si="25"/>
        <v>37503</v>
      </c>
      <c r="Q39" s="192">
        <f t="shared" si="25"/>
        <v>39366</v>
      </c>
      <c r="R39" s="192">
        <f t="shared" si="25"/>
        <v>34344</v>
      </c>
      <c r="S39" s="192">
        <f t="shared" si="25"/>
        <v>33048</v>
      </c>
      <c r="T39" s="192">
        <f t="shared" si="25"/>
        <v>50423</v>
      </c>
      <c r="U39" s="192">
        <f t="shared" si="25"/>
        <v>62168</v>
      </c>
      <c r="V39" s="192">
        <f t="shared" si="25"/>
        <v>62168</v>
      </c>
      <c r="W39" s="192">
        <f t="shared" si="25"/>
        <v>62168</v>
      </c>
      <c r="X39" s="192">
        <f t="shared" si="25"/>
        <v>56498</v>
      </c>
      <c r="Y39" s="192">
        <f t="shared" si="25"/>
        <v>56498</v>
      </c>
      <c r="Z39" s="192">
        <f t="shared" si="25"/>
        <v>56498</v>
      </c>
      <c r="AA39" s="192">
        <f t="shared" si="25"/>
        <v>56498</v>
      </c>
      <c r="AB39" s="192">
        <f t="shared" si="25"/>
        <v>56498</v>
      </c>
      <c r="AC39" s="192">
        <f t="shared" si="25"/>
        <v>56498</v>
      </c>
      <c r="AD39" s="192">
        <f t="shared" si="25"/>
        <v>45725</v>
      </c>
      <c r="AE39" s="192">
        <f t="shared" ref="AE39:CP40" si="26">ROUNDUP(AE19*0.9,)</f>
        <v>32360</v>
      </c>
      <c r="AF39" s="192">
        <f t="shared" si="26"/>
        <v>32360</v>
      </c>
      <c r="AG39" s="192">
        <f t="shared" si="26"/>
        <v>32360</v>
      </c>
      <c r="AH39" s="192">
        <f t="shared" si="26"/>
        <v>32360</v>
      </c>
      <c r="AI39" s="192">
        <f t="shared" si="26"/>
        <v>32360</v>
      </c>
      <c r="AJ39" s="192">
        <f t="shared" si="26"/>
        <v>33980</v>
      </c>
      <c r="AK39" s="192">
        <f t="shared" si="26"/>
        <v>33980</v>
      </c>
      <c r="AL39" s="192">
        <f t="shared" si="26"/>
        <v>33980</v>
      </c>
      <c r="AM39" s="192">
        <f t="shared" si="26"/>
        <v>33980</v>
      </c>
      <c r="AN39" s="192">
        <f t="shared" si="26"/>
        <v>33980</v>
      </c>
      <c r="AO39" s="192">
        <f t="shared" si="26"/>
        <v>32360</v>
      </c>
      <c r="AP39" s="192">
        <f t="shared" si="26"/>
        <v>32360</v>
      </c>
      <c r="AQ39" s="192">
        <f t="shared" si="26"/>
        <v>32360</v>
      </c>
      <c r="AR39" s="192">
        <f t="shared" si="26"/>
        <v>32360</v>
      </c>
      <c r="AS39" s="192">
        <f t="shared" si="26"/>
        <v>32360</v>
      </c>
      <c r="AT39" s="192">
        <f t="shared" si="26"/>
        <v>35600</v>
      </c>
      <c r="AU39" s="192">
        <f t="shared" si="26"/>
        <v>35600</v>
      </c>
      <c r="AV39" s="192">
        <f t="shared" si="26"/>
        <v>35600</v>
      </c>
      <c r="AW39" s="192">
        <f t="shared" si="26"/>
        <v>35600</v>
      </c>
      <c r="AX39" s="192">
        <f t="shared" si="26"/>
        <v>35600</v>
      </c>
      <c r="AY39" s="192">
        <f t="shared" si="26"/>
        <v>37220</v>
      </c>
      <c r="AZ39" s="192">
        <f t="shared" si="26"/>
        <v>39245</v>
      </c>
      <c r="BA39" s="192">
        <f t="shared" si="26"/>
        <v>43700</v>
      </c>
      <c r="BB39" s="192">
        <f t="shared" si="26"/>
        <v>43700</v>
      </c>
      <c r="BC39" s="192">
        <f t="shared" si="26"/>
        <v>43700</v>
      </c>
      <c r="BD39" s="192">
        <f t="shared" si="26"/>
        <v>43700</v>
      </c>
      <c r="BE39" s="192">
        <f t="shared" si="26"/>
        <v>43700</v>
      </c>
      <c r="BF39" s="192">
        <f t="shared" si="26"/>
        <v>43700</v>
      </c>
      <c r="BG39" s="192">
        <f t="shared" si="26"/>
        <v>43700</v>
      </c>
      <c r="BH39" s="192">
        <f t="shared" si="26"/>
        <v>43700</v>
      </c>
      <c r="BI39" s="192">
        <f t="shared" si="26"/>
        <v>43700</v>
      </c>
      <c r="BJ39" s="192">
        <f t="shared" si="26"/>
        <v>43700</v>
      </c>
      <c r="BK39" s="192">
        <f t="shared" si="26"/>
        <v>42080</v>
      </c>
      <c r="BL39" s="192">
        <f t="shared" si="26"/>
        <v>42080</v>
      </c>
      <c r="BM39" s="192">
        <f t="shared" si="26"/>
        <v>43700</v>
      </c>
      <c r="BN39" s="192">
        <f t="shared" si="26"/>
        <v>43700</v>
      </c>
      <c r="BO39" s="192">
        <f t="shared" si="26"/>
        <v>45320</v>
      </c>
      <c r="BP39" s="192">
        <f t="shared" si="26"/>
        <v>47345</v>
      </c>
      <c r="BQ39" s="192">
        <f t="shared" si="26"/>
        <v>47345</v>
      </c>
      <c r="BR39" s="192">
        <f t="shared" si="26"/>
        <v>47345</v>
      </c>
      <c r="BS39" s="192">
        <f t="shared" si="26"/>
        <v>47345</v>
      </c>
      <c r="BT39" s="192">
        <f t="shared" si="26"/>
        <v>49370</v>
      </c>
      <c r="BU39" s="192">
        <f t="shared" si="26"/>
        <v>51800</v>
      </c>
      <c r="BV39" s="192">
        <f t="shared" si="26"/>
        <v>51800</v>
      </c>
      <c r="BW39" s="192">
        <f t="shared" si="26"/>
        <v>49370</v>
      </c>
      <c r="BX39" s="192">
        <f t="shared" si="26"/>
        <v>45320</v>
      </c>
      <c r="BY39" s="192">
        <f t="shared" si="26"/>
        <v>45320</v>
      </c>
      <c r="BZ39" s="192">
        <f t="shared" si="26"/>
        <v>47345</v>
      </c>
      <c r="CA39" s="192">
        <f t="shared" si="26"/>
        <v>47345</v>
      </c>
      <c r="CB39" s="192">
        <f t="shared" si="26"/>
        <v>40460</v>
      </c>
      <c r="CC39" s="192">
        <f t="shared" si="26"/>
        <v>40824</v>
      </c>
      <c r="CD39" s="192">
        <f t="shared" si="26"/>
        <v>40824</v>
      </c>
      <c r="CE39" s="192">
        <f t="shared" si="26"/>
        <v>40824</v>
      </c>
      <c r="CF39" s="192">
        <f t="shared" si="26"/>
        <v>39609</v>
      </c>
      <c r="CG39" s="192">
        <f t="shared" si="26"/>
        <v>39609</v>
      </c>
      <c r="CH39" s="192">
        <f t="shared" si="26"/>
        <v>40824</v>
      </c>
      <c r="CI39" s="192">
        <f t="shared" si="26"/>
        <v>40824</v>
      </c>
      <c r="CJ39" s="192">
        <f t="shared" si="26"/>
        <v>40824</v>
      </c>
      <c r="CK39" s="192">
        <f t="shared" si="26"/>
        <v>35559</v>
      </c>
      <c r="CL39" s="192">
        <f t="shared" si="26"/>
        <v>35559</v>
      </c>
      <c r="CM39" s="192">
        <f t="shared" si="26"/>
        <v>35559</v>
      </c>
      <c r="CN39" s="192">
        <f t="shared" si="26"/>
        <v>35559</v>
      </c>
      <c r="CO39" s="192">
        <f t="shared" si="26"/>
        <v>35559</v>
      </c>
      <c r="CP39" s="192">
        <f t="shared" si="26"/>
        <v>35559</v>
      </c>
      <c r="CQ39" s="192">
        <f t="shared" ref="CQ39:DG40" si="27">ROUNDUP(CQ19*0.9,)</f>
        <v>35559</v>
      </c>
      <c r="CR39" s="192">
        <f t="shared" si="27"/>
        <v>35559</v>
      </c>
      <c r="CS39" s="192">
        <f t="shared" si="27"/>
        <v>35559</v>
      </c>
      <c r="CT39" s="192">
        <f t="shared" si="27"/>
        <v>35559</v>
      </c>
      <c r="CU39" s="192">
        <f t="shared" si="27"/>
        <v>35559</v>
      </c>
      <c r="CV39" s="192">
        <f t="shared" si="27"/>
        <v>35559</v>
      </c>
      <c r="CW39" s="192">
        <f t="shared" si="27"/>
        <v>35559</v>
      </c>
      <c r="CX39" s="192">
        <f t="shared" si="27"/>
        <v>35559</v>
      </c>
      <c r="CY39" s="192">
        <f t="shared" si="27"/>
        <v>35559</v>
      </c>
      <c r="CZ39" s="192">
        <f t="shared" si="27"/>
        <v>35559</v>
      </c>
      <c r="DA39" s="192">
        <f t="shared" si="27"/>
        <v>35559</v>
      </c>
      <c r="DB39" s="192">
        <f t="shared" si="27"/>
        <v>35559</v>
      </c>
      <c r="DC39" s="192">
        <f t="shared" si="27"/>
        <v>35559</v>
      </c>
      <c r="DD39" s="192">
        <f t="shared" si="27"/>
        <v>35559</v>
      </c>
      <c r="DE39" s="192">
        <f t="shared" si="27"/>
        <v>35559</v>
      </c>
      <c r="DF39" s="192">
        <f t="shared" si="27"/>
        <v>35559</v>
      </c>
      <c r="DG39" s="192">
        <f t="shared" si="27"/>
        <v>35559</v>
      </c>
      <c r="DH39" s="192">
        <f t="shared" ref="DH39:DR39" si="28">ROUNDUP(DH19*0.9,)</f>
        <v>28067</v>
      </c>
      <c r="DI39" s="192">
        <f t="shared" si="28"/>
        <v>28067</v>
      </c>
      <c r="DJ39" s="192">
        <f t="shared" si="28"/>
        <v>28472</v>
      </c>
      <c r="DK39" s="192">
        <f t="shared" si="28"/>
        <v>28472</v>
      </c>
      <c r="DL39" s="192">
        <f t="shared" si="28"/>
        <v>28067</v>
      </c>
      <c r="DM39" s="192">
        <f t="shared" si="28"/>
        <v>28067</v>
      </c>
      <c r="DN39" s="192">
        <f t="shared" si="28"/>
        <v>28067</v>
      </c>
      <c r="DO39" s="192">
        <f t="shared" si="28"/>
        <v>28067</v>
      </c>
      <c r="DP39" s="192">
        <f t="shared" si="28"/>
        <v>28067</v>
      </c>
      <c r="DQ39" s="192">
        <f t="shared" si="28"/>
        <v>28472</v>
      </c>
      <c r="DR39" s="192">
        <f t="shared" si="28"/>
        <v>28472</v>
      </c>
    </row>
    <row r="40" spans="1:122" s="50" customFormat="1" x14ac:dyDescent="0.2">
      <c r="A40" s="88">
        <f>A28</f>
        <v>2</v>
      </c>
      <c r="B40" s="192" t="e">
        <f t="shared" si="25"/>
        <v>#REF!</v>
      </c>
      <c r="C40" s="192" t="e">
        <f t="shared" si="25"/>
        <v>#REF!</v>
      </c>
      <c r="D40" s="192" t="e">
        <f t="shared" si="25"/>
        <v>#REF!</v>
      </c>
      <c r="E40" s="192" t="e">
        <f t="shared" si="25"/>
        <v>#REF!</v>
      </c>
      <c r="F40" s="192" t="e">
        <f t="shared" si="25"/>
        <v>#REF!</v>
      </c>
      <c r="G40" s="192" t="e">
        <f t="shared" si="25"/>
        <v>#REF!</v>
      </c>
      <c r="H40" s="192" t="e">
        <f t="shared" si="25"/>
        <v>#REF!</v>
      </c>
      <c r="I40" s="192">
        <f t="shared" si="25"/>
        <v>34425</v>
      </c>
      <c r="J40" s="192">
        <f t="shared" si="25"/>
        <v>34425</v>
      </c>
      <c r="K40" s="192">
        <f t="shared" si="25"/>
        <v>35721</v>
      </c>
      <c r="L40" s="192">
        <f t="shared" si="25"/>
        <v>37017</v>
      </c>
      <c r="M40" s="192">
        <f t="shared" si="25"/>
        <v>38880</v>
      </c>
      <c r="N40" s="192">
        <f t="shared" si="25"/>
        <v>40743</v>
      </c>
      <c r="O40" s="192">
        <f t="shared" si="25"/>
        <v>40743</v>
      </c>
      <c r="P40" s="192">
        <f t="shared" si="25"/>
        <v>38880</v>
      </c>
      <c r="Q40" s="192">
        <f t="shared" si="25"/>
        <v>40743</v>
      </c>
      <c r="R40" s="192">
        <f t="shared" si="25"/>
        <v>35721</v>
      </c>
      <c r="S40" s="192">
        <f t="shared" si="25"/>
        <v>34871</v>
      </c>
      <c r="T40" s="192">
        <f t="shared" si="25"/>
        <v>52245</v>
      </c>
      <c r="U40" s="192">
        <f t="shared" si="25"/>
        <v>63990</v>
      </c>
      <c r="V40" s="192">
        <f t="shared" si="25"/>
        <v>63990</v>
      </c>
      <c r="W40" s="192">
        <f t="shared" si="25"/>
        <v>63990</v>
      </c>
      <c r="X40" s="192">
        <f t="shared" si="25"/>
        <v>58320</v>
      </c>
      <c r="Y40" s="192">
        <f t="shared" si="25"/>
        <v>58320</v>
      </c>
      <c r="Z40" s="192">
        <f t="shared" si="25"/>
        <v>58320</v>
      </c>
      <c r="AA40" s="192">
        <f t="shared" si="25"/>
        <v>58320</v>
      </c>
      <c r="AB40" s="192">
        <f t="shared" si="25"/>
        <v>58320</v>
      </c>
      <c r="AC40" s="192">
        <f t="shared" si="25"/>
        <v>58320</v>
      </c>
      <c r="AD40" s="192">
        <f t="shared" si="25"/>
        <v>47304</v>
      </c>
      <c r="AE40" s="192">
        <f t="shared" si="26"/>
        <v>33939</v>
      </c>
      <c r="AF40" s="192">
        <f t="shared" si="26"/>
        <v>33939</v>
      </c>
      <c r="AG40" s="192">
        <f t="shared" si="26"/>
        <v>33939</v>
      </c>
      <c r="AH40" s="192">
        <f t="shared" si="26"/>
        <v>33939</v>
      </c>
      <c r="AI40" s="192">
        <f t="shared" si="26"/>
        <v>33939</v>
      </c>
      <c r="AJ40" s="192">
        <f t="shared" si="26"/>
        <v>35559</v>
      </c>
      <c r="AK40" s="192">
        <f t="shared" si="26"/>
        <v>35559</v>
      </c>
      <c r="AL40" s="192">
        <f t="shared" si="26"/>
        <v>35559</v>
      </c>
      <c r="AM40" s="192">
        <f t="shared" si="26"/>
        <v>35559</v>
      </c>
      <c r="AN40" s="192">
        <f t="shared" si="26"/>
        <v>35559</v>
      </c>
      <c r="AO40" s="192">
        <f t="shared" si="26"/>
        <v>33939</v>
      </c>
      <c r="AP40" s="192">
        <f t="shared" si="26"/>
        <v>33939</v>
      </c>
      <c r="AQ40" s="192">
        <f t="shared" si="26"/>
        <v>33939</v>
      </c>
      <c r="AR40" s="192">
        <f t="shared" si="26"/>
        <v>33939</v>
      </c>
      <c r="AS40" s="192">
        <f t="shared" si="26"/>
        <v>33939</v>
      </c>
      <c r="AT40" s="192">
        <f t="shared" si="26"/>
        <v>37179</v>
      </c>
      <c r="AU40" s="192">
        <f t="shared" si="26"/>
        <v>37179</v>
      </c>
      <c r="AV40" s="192">
        <f t="shared" si="26"/>
        <v>37179</v>
      </c>
      <c r="AW40" s="192">
        <f t="shared" si="26"/>
        <v>37179</v>
      </c>
      <c r="AX40" s="192">
        <f t="shared" si="26"/>
        <v>37179</v>
      </c>
      <c r="AY40" s="192">
        <f t="shared" si="26"/>
        <v>38799</v>
      </c>
      <c r="AZ40" s="192">
        <f t="shared" si="26"/>
        <v>40824</v>
      </c>
      <c r="BA40" s="192">
        <f t="shared" si="26"/>
        <v>45279</v>
      </c>
      <c r="BB40" s="192">
        <f t="shared" si="26"/>
        <v>45279</v>
      </c>
      <c r="BC40" s="192">
        <f t="shared" si="26"/>
        <v>45279</v>
      </c>
      <c r="BD40" s="192">
        <f t="shared" si="26"/>
        <v>45279</v>
      </c>
      <c r="BE40" s="192">
        <f t="shared" si="26"/>
        <v>45279</v>
      </c>
      <c r="BF40" s="192">
        <f t="shared" si="26"/>
        <v>45279</v>
      </c>
      <c r="BG40" s="192">
        <f t="shared" si="26"/>
        <v>45279</v>
      </c>
      <c r="BH40" s="192">
        <f t="shared" si="26"/>
        <v>45279</v>
      </c>
      <c r="BI40" s="192">
        <f t="shared" si="26"/>
        <v>45279</v>
      </c>
      <c r="BJ40" s="192">
        <f t="shared" si="26"/>
        <v>45279</v>
      </c>
      <c r="BK40" s="192">
        <f t="shared" si="26"/>
        <v>43659</v>
      </c>
      <c r="BL40" s="192">
        <f t="shared" si="26"/>
        <v>43659</v>
      </c>
      <c r="BM40" s="192">
        <f t="shared" si="26"/>
        <v>45279</v>
      </c>
      <c r="BN40" s="192">
        <f t="shared" si="26"/>
        <v>45279</v>
      </c>
      <c r="BO40" s="192">
        <f t="shared" si="26"/>
        <v>46899</v>
      </c>
      <c r="BP40" s="192">
        <f t="shared" si="26"/>
        <v>48924</v>
      </c>
      <c r="BQ40" s="192">
        <f t="shared" si="26"/>
        <v>48924</v>
      </c>
      <c r="BR40" s="192">
        <f t="shared" si="26"/>
        <v>48924</v>
      </c>
      <c r="BS40" s="192">
        <f t="shared" si="26"/>
        <v>48924</v>
      </c>
      <c r="BT40" s="192">
        <f t="shared" si="26"/>
        <v>50949</v>
      </c>
      <c r="BU40" s="192">
        <f t="shared" si="26"/>
        <v>53379</v>
      </c>
      <c r="BV40" s="192">
        <f t="shared" si="26"/>
        <v>53379</v>
      </c>
      <c r="BW40" s="192">
        <f t="shared" si="26"/>
        <v>50949</v>
      </c>
      <c r="BX40" s="192">
        <f t="shared" si="26"/>
        <v>46899</v>
      </c>
      <c r="BY40" s="192">
        <f t="shared" si="26"/>
        <v>46899</v>
      </c>
      <c r="BZ40" s="192">
        <f t="shared" si="26"/>
        <v>48924</v>
      </c>
      <c r="CA40" s="192">
        <f t="shared" si="26"/>
        <v>48924</v>
      </c>
      <c r="CB40" s="192">
        <f t="shared" si="26"/>
        <v>42039</v>
      </c>
      <c r="CC40" s="192">
        <f t="shared" si="26"/>
        <v>42404</v>
      </c>
      <c r="CD40" s="192">
        <f t="shared" si="26"/>
        <v>42404</v>
      </c>
      <c r="CE40" s="192">
        <f t="shared" si="26"/>
        <v>42404</v>
      </c>
      <c r="CF40" s="192">
        <f t="shared" si="26"/>
        <v>41189</v>
      </c>
      <c r="CG40" s="192">
        <f t="shared" si="26"/>
        <v>41189</v>
      </c>
      <c r="CH40" s="192">
        <f t="shared" si="26"/>
        <v>42404</v>
      </c>
      <c r="CI40" s="192">
        <f t="shared" si="26"/>
        <v>42404</v>
      </c>
      <c r="CJ40" s="192">
        <f t="shared" si="26"/>
        <v>42404</v>
      </c>
      <c r="CK40" s="192">
        <f t="shared" si="26"/>
        <v>37139</v>
      </c>
      <c r="CL40" s="192">
        <f t="shared" si="26"/>
        <v>37139</v>
      </c>
      <c r="CM40" s="192">
        <f t="shared" si="26"/>
        <v>37139</v>
      </c>
      <c r="CN40" s="192">
        <f t="shared" si="26"/>
        <v>37139</v>
      </c>
      <c r="CO40" s="192">
        <f t="shared" si="26"/>
        <v>37139</v>
      </c>
      <c r="CP40" s="192">
        <f t="shared" si="26"/>
        <v>37139</v>
      </c>
      <c r="CQ40" s="192">
        <f t="shared" si="27"/>
        <v>37139</v>
      </c>
      <c r="CR40" s="192">
        <f t="shared" si="27"/>
        <v>37139</v>
      </c>
      <c r="CS40" s="192">
        <f t="shared" si="27"/>
        <v>37139</v>
      </c>
      <c r="CT40" s="192">
        <f t="shared" si="27"/>
        <v>37139</v>
      </c>
      <c r="CU40" s="192">
        <f t="shared" si="27"/>
        <v>37139</v>
      </c>
      <c r="CV40" s="192">
        <f t="shared" si="27"/>
        <v>37139</v>
      </c>
      <c r="CW40" s="192">
        <f t="shared" si="27"/>
        <v>37139</v>
      </c>
      <c r="CX40" s="192">
        <f t="shared" si="27"/>
        <v>37139</v>
      </c>
      <c r="CY40" s="192">
        <f t="shared" si="27"/>
        <v>37139</v>
      </c>
      <c r="CZ40" s="192">
        <f t="shared" si="27"/>
        <v>37139</v>
      </c>
      <c r="DA40" s="192">
        <f t="shared" si="27"/>
        <v>37139</v>
      </c>
      <c r="DB40" s="192">
        <f t="shared" si="27"/>
        <v>37139</v>
      </c>
      <c r="DC40" s="192">
        <f t="shared" si="27"/>
        <v>37139</v>
      </c>
      <c r="DD40" s="192">
        <f t="shared" si="27"/>
        <v>37139</v>
      </c>
      <c r="DE40" s="192">
        <f t="shared" si="27"/>
        <v>37139</v>
      </c>
      <c r="DF40" s="192">
        <f t="shared" si="27"/>
        <v>37139</v>
      </c>
      <c r="DG40" s="192">
        <f t="shared" si="27"/>
        <v>37139</v>
      </c>
      <c r="DH40" s="192">
        <f t="shared" ref="DH40:DR40" si="29">ROUNDUP(DH20*0.9,)</f>
        <v>29565</v>
      </c>
      <c r="DI40" s="192">
        <f t="shared" si="29"/>
        <v>29565</v>
      </c>
      <c r="DJ40" s="192">
        <f t="shared" si="29"/>
        <v>29970</v>
      </c>
      <c r="DK40" s="192">
        <f t="shared" si="29"/>
        <v>29970</v>
      </c>
      <c r="DL40" s="192">
        <f t="shared" si="29"/>
        <v>29565</v>
      </c>
      <c r="DM40" s="192">
        <f t="shared" si="29"/>
        <v>29565</v>
      </c>
      <c r="DN40" s="192">
        <f t="shared" si="29"/>
        <v>29565</v>
      </c>
      <c r="DO40" s="192">
        <f t="shared" si="29"/>
        <v>29565</v>
      </c>
      <c r="DP40" s="192">
        <f t="shared" si="29"/>
        <v>29565</v>
      </c>
      <c r="DQ40" s="192">
        <f t="shared" si="29"/>
        <v>29970</v>
      </c>
      <c r="DR40" s="192">
        <f t="shared" si="29"/>
        <v>29970</v>
      </c>
    </row>
    <row r="41" spans="1:122" s="50" customFormat="1" x14ac:dyDescent="0.2">
      <c r="A41" s="42" t="s">
        <v>87</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c r="BW41" s="192"/>
      <c r="BX41" s="192"/>
      <c r="BY41" s="192"/>
      <c r="BZ41" s="192"/>
      <c r="CA41" s="192"/>
      <c r="CB41" s="192"/>
      <c r="CC41" s="192"/>
      <c r="CD41" s="192"/>
      <c r="CE41" s="192"/>
      <c r="CF41" s="192"/>
      <c r="CG41" s="192"/>
      <c r="CH41" s="192"/>
      <c r="CI41" s="192"/>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row>
    <row r="42" spans="1:122" s="50" customFormat="1" x14ac:dyDescent="0.2">
      <c r="A42" s="88" t="s">
        <v>88</v>
      </c>
      <c r="B42" s="8" t="e">
        <f t="shared" ref="B42:AD42" si="30">ROUNDUP(B22*0.9,)</f>
        <v>#REF!</v>
      </c>
      <c r="C42" s="8" t="e">
        <f t="shared" si="30"/>
        <v>#REF!</v>
      </c>
      <c r="D42" s="8" t="e">
        <f t="shared" si="30"/>
        <v>#REF!</v>
      </c>
      <c r="E42" s="8" t="e">
        <f t="shared" si="30"/>
        <v>#REF!</v>
      </c>
      <c r="F42" s="8" t="e">
        <f t="shared" si="30"/>
        <v>#REF!</v>
      </c>
      <c r="G42" s="8" t="e">
        <f t="shared" si="30"/>
        <v>#REF!</v>
      </c>
      <c r="H42" s="8" t="e">
        <f t="shared" si="30"/>
        <v>#REF!</v>
      </c>
      <c r="I42" s="8">
        <f t="shared" si="30"/>
        <v>58725</v>
      </c>
      <c r="J42" s="8">
        <f t="shared" si="30"/>
        <v>58725</v>
      </c>
      <c r="K42" s="8">
        <f t="shared" si="30"/>
        <v>60021</v>
      </c>
      <c r="L42" s="8">
        <f t="shared" si="30"/>
        <v>61317</v>
      </c>
      <c r="M42" s="8">
        <f t="shared" si="30"/>
        <v>63180</v>
      </c>
      <c r="N42" s="8">
        <f t="shared" si="30"/>
        <v>65043</v>
      </c>
      <c r="O42" s="8">
        <f t="shared" si="30"/>
        <v>65043</v>
      </c>
      <c r="P42" s="8">
        <f t="shared" si="30"/>
        <v>63180</v>
      </c>
      <c r="Q42" s="8">
        <f t="shared" si="30"/>
        <v>65043</v>
      </c>
      <c r="R42" s="8">
        <f t="shared" si="30"/>
        <v>60021</v>
      </c>
      <c r="S42" s="8">
        <f t="shared" si="30"/>
        <v>79421</v>
      </c>
      <c r="T42" s="8">
        <f t="shared" si="30"/>
        <v>96795</v>
      </c>
      <c r="U42" s="8">
        <f t="shared" si="30"/>
        <v>108540</v>
      </c>
      <c r="V42" s="8">
        <f t="shared" si="30"/>
        <v>108540</v>
      </c>
      <c r="W42" s="8">
        <f t="shared" si="30"/>
        <v>108540</v>
      </c>
      <c r="X42" s="8">
        <f t="shared" si="30"/>
        <v>102870</v>
      </c>
      <c r="Y42" s="8">
        <f t="shared" si="30"/>
        <v>102870</v>
      </c>
      <c r="Z42" s="8">
        <f t="shared" si="30"/>
        <v>102870</v>
      </c>
      <c r="AA42" s="8">
        <f t="shared" si="30"/>
        <v>102870</v>
      </c>
      <c r="AB42" s="8">
        <f t="shared" si="30"/>
        <v>102870</v>
      </c>
      <c r="AC42" s="8">
        <f t="shared" si="30"/>
        <v>102870</v>
      </c>
      <c r="AD42" s="8">
        <f t="shared" si="30"/>
        <v>75654</v>
      </c>
      <c r="AE42" s="8">
        <f t="shared" ref="AE42:CP42" si="31">ROUNDUP(AE22*0.9,)</f>
        <v>62289</v>
      </c>
      <c r="AF42" s="8">
        <f t="shared" si="31"/>
        <v>62289</v>
      </c>
      <c r="AG42" s="8">
        <f t="shared" si="31"/>
        <v>62289</v>
      </c>
      <c r="AH42" s="8">
        <f t="shared" si="31"/>
        <v>62289</v>
      </c>
      <c r="AI42" s="8">
        <f t="shared" si="31"/>
        <v>62289</v>
      </c>
      <c r="AJ42" s="8">
        <f t="shared" si="31"/>
        <v>63909</v>
      </c>
      <c r="AK42" s="8">
        <f t="shared" si="31"/>
        <v>63909</v>
      </c>
      <c r="AL42" s="8">
        <f t="shared" si="31"/>
        <v>63909</v>
      </c>
      <c r="AM42" s="8">
        <f t="shared" si="31"/>
        <v>63909</v>
      </c>
      <c r="AN42" s="8">
        <f t="shared" si="31"/>
        <v>63909</v>
      </c>
      <c r="AO42" s="8">
        <f t="shared" si="31"/>
        <v>62289</v>
      </c>
      <c r="AP42" s="8">
        <f t="shared" si="31"/>
        <v>62289</v>
      </c>
      <c r="AQ42" s="8">
        <f t="shared" si="31"/>
        <v>62289</v>
      </c>
      <c r="AR42" s="8">
        <f t="shared" si="31"/>
        <v>62289</v>
      </c>
      <c r="AS42" s="8">
        <f t="shared" si="31"/>
        <v>62289</v>
      </c>
      <c r="AT42" s="8">
        <f t="shared" si="31"/>
        <v>65529</v>
      </c>
      <c r="AU42" s="8">
        <f t="shared" si="31"/>
        <v>65529</v>
      </c>
      <c r="AV42" s="8">
        <f t="shared" si="31"/>
        <v>65529</v>
      </c>
      <c r="AW42" s="8">
        <f t="shared" si="31"/>
        <v>65529</v>
      </c>
      <c r="AX42" s="8">
        <f t="shared" si="31"/>
        <v>65529</v>
      </c>
      <c r="AY42" s="8">
        <f t="shared" si="31"/>
        <v>67149</v>
      </c>
      <c r="AZ42" s="8">
        <f t="shared" si="31"/>
        <v>69174</v>
      </c>
      <c r="BA42" s="8">
        <f t="shared" si="31"/>
        <v>77679</v>
      </c>
      <c r="BB42" s="8">
        <f t="shared" si="31"/>
        <v>77679</v>
      </c>
      <c r="BC42" s="8">
        <f t="shared" si="31"/>
        <v>77679</v>
      </c>
      <c r="BD42" s="8">
        <f t="shared" si="31"/>
        <v>77679</v>
      </c>
      <c r="BE42" s="8">
        <f t="shared" si="31"/>
        <v>77679</v>
      </c>
      <c r="BF42" s="8">
        <f t="shared" si="31"/>
        <v>77679</v>
      </c>
      <c r="BG42" s="8">
        <f t="shared" si="31"/>
        <v>77679</v>
      </c>
      <c r="BH42" s="8">
        <f t="shared" si="31"/>
        <v>77679</v>
      </c>
      <c r="BI42" s="8">
        <f t="shared" si="31"/>
        <v>77679</v>
      </c>
      <c r="BJ42" s="8">
        <f t="shared" si="31"/>
        <v>77679</v>
      </c>
      <c r="BK42" s="8">
        <f t="shared" si="31"/>
        <v>76059</v>
      </c>
      <c r="BL42" s="8">
        <f t="shared" si="31"/>
        <v>76059</v>
      </c>
      <c r="BM42" s="8">
        <f t="shared" si="31"/>
        <v>77679</v>
      </c>
      <c r="BN42" s="8">
        <f t="shared" si="31"/>
        <v>77679</v>
      </c>
      <c r="BO42" s="8">
        <f t="shared" si="31"/>
        <v>79299</v>
      </c>
      <c r="BP42" s="8">
        <f t="shared" si="31"/>
        <v>81324</v>
      </c>
      <c r="BQ42" s="8">
        <f t="shared" si="31"/>
        <v>81324</v>
      </c>
      <c r="BR42" s="8">
        <f t="shared" si="31"/>
        <v>81324</v>
      </c>
      <c r="BS42" s="8">
        <f t="shared" si="31"/>
        <v>81324</v>
      </c>
      <c r="BT42" s="8">
        <f t="shared" si="31"/>
        <v>83349</v>
      </c>
      <c r="BU42" s="8">
        <f t="shared" si="31"/>
        <v>85779</v>
      </c>
      <c r="BV42" s="8">
        <f t="shared" si="31"/>
        <v>85779</v>
      </c>
      <c r="BW42" s="8">
        <f t="shared" si="31"/>
        <v>83349</v>
      </c>
      <c r="BX42" s="8">
        <f t="shared" si="31"/>
        <v>79299</v>
      </c>
      <c r="BY42" s="8">
        <f t="shared" si="31"/>
        <v>79299</v>
      </c>
      <c r="BZ42" s="8">
        <f t="shared" si="31"/>
        <v>81324</v>
      </c>
      <c r="CA42" s="8">
        <f t="shared" si="31"/>
        <v>81324</v>
      </c>
      <c r="CB42" s="8">
        <f t="shared" si="31"/>
        <v>74439</v>
      </c>
      <c r="CC42" s="8">
        <f t="shared" si="31"/>
        <v>74804</v>
      </c>
      <c r="CD42" s="8">
        <f t="shared" si="31"/>
        <v>74804</v>
      </c>
      <c r="CE42" s="8">
        <f t="shared" si="31"/>
        <v>74804</v>
      </c>
      <c r="CF42" s="8">
        <f t="shared" si="31"/>
        <v>73589</v>
      </c>
      <c r="CG42" s="8">
        <f t="shared" si="31"/>
        <v>73589</v>
      </c>
      <c r="CH42" s="8">
        <f t="shared" si="31"/>
        <v>74804</v>
      </c>
      <c r="CI42" s="8">
        <f t="shared" si="31"/>
        <v>74804</v>
      </c>
      <c r="CJ42" s="8">
        <f t="shared" si="31"/>
        <v>74804</v>
      </c>
      <c r="CK42" s="8">
        <f t="shared" si="31"/>
        <v>65489</v>
      </c>
      <c r="CL42" s="8">
        <f t="shared" si="31"/>
        <v>65489</v>
      </c>
      <c r="CM42" s="8">
        <f t="shared" si="31"/>
        <v>65489</v>
      </c>
      <c r="CN42" s="8">
        <f t="shared" si="31"/>
        <v>65489</v>
      </c>
      <c r="CO42" s="8">
        <f t="shared" si="31"/>
        <v>65489</v>
      </c>
      <c r="CP42" s="8">
        <f t="shared" si="31"/>
        <v>65489</v>
      </c>
      <c r="CQ42" s="8">
        <f t="shared" ref="CQ42:DG42" si="32">ROUNDUP(CQ22*0.9,)</f>
        <v>65489</v>
      </c>
      <c r="CR42" s="8">
        <f t="shared" si="32"/>
        <v>65489</v>
      </c>
      <c r="CS42" s="8">
        <f t="shared" si="32"/>
        <v>65489</v>
      </c>
      <c r="CT42" s="8">
        <f t="shared" si="32"/>
        <v>65489</v>
      </c>
      <c r="CU42" s="8">
        <f t="shared" si="32"/>
        <v>65489</v>
      </c>
      <c r="CV42" s="8">
        <f t="shared" si="32"/>
        <v>65489</v>
      </c>
      <c r="CW42" s="8">
        <f t="shared" si="32"/>
        <v>65489</v>
      </c>
      <c r="CX42" s="8">
        <f t="shared" si="32"/>
        <v>65489</v>
      </c>
      <c r="CY42" s="8">
        <f t="shared" si="32"/>
        <v>65489</v>
      </c>
      <c r="CZ42" s="8">
        <f t="shared" si="32"/>
        <v>65489</v>
      </c>
      <c r="DA42" s="8">
        <f t="shared" si="32"/>
        <v>65489</v>
      </c>
      <c r="DB42" s="8">
        <f t="shared" si="32"/>
        <v>65489</v>
      </c>
      <c r="DC42" s="8">
        <f t="shared" si="32"/>
        <v>65489</v>
      </c>
      <c r="DD42" s="8">
        <f t="shared" si="32"/>
        <v>65489</v>
      </c>
      <c r="DE42" s="8">
        <f t="shared" si="32"/>
        <v>65489</v>
      </c>
      <c r="DF42" s="8">
        <f t="shared" si="32"/>
        <v>65489</v>
      </c>
      <c r="DG42" s="8">
        <f t="shared" si="32"/>
        <v>65489</v>
      </c>
      <c r="DH42" s="8">
        <f t="shared" ref="DH42:DR42" si="33">ROUNDUP(DH22*0.9,)</f>
        <v>57915</v>
      </c>
      <c r="DI42" s="8">
        <f t="shared" si="33"/>
        <v>57915</v>
      </c>
      <c r="DJ42" s="8">
        <f t="shared" si="33"/>
        <v>58320</v>
      </c>
      <c r="DK42" s="8">
        <f t="shared" si="33"/>
        <v>58320</v>
      </c>
      <c r="DL42" s="8">
        <f t="shared" si="33"/>
        <v>57915</v>
      </c>
      <c r="DM42" s="8">
        <f t="shared" si="33"/>
        <v>57915</v>
      </c>
      <c r="DN42" s="8">
        <f t="shared" si="33"/>
        <v>57915</v>
      </c>
      <c r="DO42" s="8">
        <f t="shared" si="33"/>
        <v>57915</v>
      </c>
      <c r="DP42" s="8">
        <f t="shared" si="33"/>
        <v>57915</v>
      </c>
      <c r="DQ42" s="8">
        <f t="shared" si="33"/>
        <v>58320</v>
      </c>
      <c r="DR42" s="8">
        <f t="shared" si="33"/>
        <v>58320</v>
      </c>
    </row>
    <row r="43" spans="1:122" s="50" customFormat="1" x14ac:dyDescent="0.2">
      <c r="A43" s="100"/>
    </row>
    <row r="44" spans="1:122" s="50" customFormat="1" ht="84.75" thickBot="1" x14ac:dyDescent="0.25">
      <c r="A44" s="223" t="str">
        <f>'ОиК (2025 - 26)| COMMISSION'!A24</f>
        <v>Дополнительно на каждый день проживания в стоимость заявки добавляются  ски-пассы  для каждого взрослого, стоимость -  09.01.2025 - 12.04.2026 включительно - 3500 рублей. При размещении дополнительных гостей, также на каждый день проживания добавляются в стоимость заявки ски-пассы на каждого взрослого гостя  -   09.01.2025 - 12.04.2026 включительно - 3500 рублей. Стоимость ски-пассов на всех взрослых сразу добавлять в заявку. / Extra pay  for each day of stay, ski passes for each adult are added to the price of the application, the cost    09.01.2025 - 12.04.2026 inclusively - 3500 rubles. When placing additional guests, also for each day of stay, ski passes for each guest are added to the application price  09.01.2025 - 12.04.2026 inclusively - 3500 rubles.</v>
      </c>
    </row>
    <row r="45" spans="1:122" s="50" customFormat="1" ht="12.75" thickBot="1" x14ac:dyDescent="0.25">
      <c r="A45" s="104"/>
    </row>
    <row r="46" spans="1:122" x14ac:dyDescent="0.2">
      <c r="A46" s="63" t="s">
        <v>66</v>
      </c>
    </row>
    <row r="47" spans="1:122" x14ac:dyDescent="0.2">
      <c r="A47" s="43" t="s">
        <v>78</v>
      </c>
    </row>
    <row r="48" spans="1:122" x14ac:dyDescent="0.2">
      <c r="A48" s="43" t="s">
        <v>67</v>
      </c>
    </row>
    <row r="49" spans="1:1" x14ac:dyDescent="0.2">
      <c r="A49" s="43" t="s">
        <v>68</v>
      </c>
    </row>
    <row r="50" spans="1:1" x14ac:dyDescent="0.2">
      <c r="A50" s="43" t="s">
        <v>69</v>
      </c>
    </row>
    <row r="51" spans="1:1" x14ac:dyDescent="0.2">
      <c r="A51" s="159" t="s">
        <v>162</v>
      </c>
    </row>
    <row r="52" spans="1:1" ht="12.75" thickBot="1" x14ac:dyDescent="0.25">
      <c r="A52" s="3" t="s">
        <v>291</v>
      </c>
    </row>
    <row r="53" spans="1:1" ht="45.75" customHeight="1" thickBot="1" x14ac:dyDescent="0.25">
      <c r="A53" s="222" t="s">
        <v>292</v>
      </c>
    </row>
    <row r="54" spans="1:1" x14ac:dyDescent="0.2">
      <c r="A54" s="127"/>
    </row>
    <row r="55" spans="1:1" ht="12.75" thickBot="1" x14ac:dyDescent="0.25">
      <c r="A55" s="3" t="s">
        <v>71</v>
      </c>
    </row>
    <row r="56" spans="1:1" ht="12.75" thickBot="1" x14ac:dyDescent="0.25">
      <c r="A56" s="107" t="s">
        <v>293</v>
      </c>
    </row>
    <row r="57" spans="1:1" ht="24" x14ac:dyDescent="0.2">
      <c r="A57" s="70" t="str">
        <f>'ОиК (2025 - 26)| COMMISSION'!A36</f>
        <v xml:space="preserve">Период проживания:  09.01.2025 - 12.04.2026                                                                                                                        / Period of stay:  09.01.2025 - 12.04.2026 </v>
      </c>
    </row>
    <row r="58" spans="1:1" ht="13.5" thickBot="1" x14ac:dyDescent="0.25">
      <c r="A58" t="s">
        <v>294</v>
      </c>
    </row>
    <row r="59" spans="1:1" ht="12.75" thickBot="1" x14ac:dyDescent="0.25">
      <c r="A59" s="107"/>
    </row>
    <row r="60" spans="1:1" x14ac:dyDescent="0.2">
      <c r="A60" s="48" t="s">
        <v>70</v>
      </c>
    </row>
    <row r="61" spans="1:1" ht="60" x14ac:dyDescent="0.2">
      <c r="A61" s="221" t="s">
        <v>295</v>
      </c>
    </row>
    <row r="62" spans="1:1" x14ac:dyDescent="0.2">
      <c r="A62" s="48" t="s">
        <v>70</v>
      </c>
    </row>
    <row r="63" spans="1:1" ht="60" x14ac:dyDescent="0.2">
      <c r="A63" s="221" t="s">
        <v>295</v>
      </c>
    </row>
  </sheetData>
  <mergeCells count="1">
    <mergeCell ref="A1:A2"/>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FF00"/>
  </sheetPr>
  <dimension ref="A1:DR64"/>
  <sheetViews>
    <sheetView zoomScaleNormal="100" workbookViewId="0">
      <pane xSplit="1" topLeftCell="B1" activePane="topRight" state="frozen"/>
      <selection activeCell="A56" sqref="A56"/>
      <selection pane="topRight" activeCell="A56" sqref="A56"/>
    </sheetView>
  </sheetViews>
  <sheetFormatPr defaultColWidth="9" defaultRowHeight="12" x14ac:dyDescent="0.2"/>
  <cols>
    <col min="1" max="1" width="84.5703125" style="48" customWidth="1"/>
    <col min="2" max="17" width="0" style="48" hidden="1" customWidth="1"/>
    <col min="18" max="29" width="8.7109375" style="48" hidden="1" customWidth="1"/>
    <col min="30" max="16384" width="9" style="48"/>
  </cols>
  <sheetData>
    <row r="1" spans="1:122" s="51" customFormat="1" ht="12" customHeight="1" x14ac:dyDescent="0.2">
      <c r="A1" s="228" t="s">
        <v>82</v>
      </c>
    </row>
    <row r="2" spans="1:122" s="51" customFormat="1" ht="12" customHeight="1" x14ac:dyDescent="0.2">
      <c r="A2" s="228"/>
    </row>
    <row r="3" spans="1:122" s="51" customFormat="1" ht="11.1" customHeight="1" x14ac:dyDescent="0.2">
      <c r="A3" s="97"/>
    </row>
    <row r="4" spans="1:122" s="52" customFormat="1" ht="32.1" customHeight="1" x14ac:dyDescent="0.2">
      <c r="A4" s="98" t="s">
        <v>64</v>
      </c>
      <c r="B4" s="187" t="e">
        <f>'C завтраками| Bed and breakfast'!#REF!</f>
        <v>#REF!</v>
      </c>
      <c r="C4" s="187" t="e">
        <f>'C завтраками| Bed and breakfast'!#REF!</f>
        <v>#REF!</v>
      </c>
      <c r="D4" s="187" t="e">
        <f>'C завтраками| Bed and breakfast'!#REF!</f>
        <v>#REF!</v>
      </c>
      <c r="E4" s="187" t="e">
        <f>'C завтраками| Bed and breakfast'!#REF!</f>
        <v>#REF!</v>
      </c>
      <c r="F4" s="187" t="e">
        <f>'C завтраками| Bed and breakfast'!#REF!</f>
        <v>#REF!</v>
      </c>
      <c r="G4" s="187" t="e">
        <f>'C завтраками| Bed and breakfast'!#REF!</f>
        <v>#REF!</v>
      </c>
      <c r="H4" s="187" t="e">
        <f>'C завтраками| Bed and breakfast'!#REF!</f>
        <v>#REF!</v>
      </c>
      <c r="I4" s="187">
        <f>'C завтраками| Bed and breakfast'!B4</f>
        <v>46010</v>
      </c>
      <c r="J4" s="187">
        <f>'C завтраками| Bed and breakfast'!C4</f>
        <v>46011</v>
      </c>
      <c r="K4" s="187">
        <f>'C завтраками| Bed and breakfast'!D4</f>
        <v>46012</v>
      </c>
      <c r="L4" s="187">
        <f>'C завтраками| Bed and breakfast'!E4</f>
        <v>46013</v>
      </c>
      <c r="M4" s="187">
        <f>'C завтраками| Bed and breakfast'!F4</f>
        <v>46014</v>
      </c>
      <c r="N4" s="187">
        <f>'C завтраками| Bed and breakfast'!G4</f>
        <v>46015</v>
      </c>
      <c r="O4" s="187">
        <f>'C завтраками| Bed and breakfast'!H4</f>
        <v>46016</v>
      </c>
      <c r="P4" s="187">
        <f>'C завтраками| Bed and breakfast'!I4</f>
        <v>46017</v>
      </c>
      <c r="Q4" s="187">
        <f>'C завтраками| Bed and breakfast'!J4</f>
        <v>46018</v>
      </c>
      <c r="R4" s="187">
        <f>'C завтраками| Bed and breakfast'!K4</f>
        <v>46019</v>
      </c>
      <c r="S4" s="187">
        <f>'C завтраками| Bed and breakfast'!L4</f>
        <v>46020</v>
      </c>
      <c r="T4" s="187">
        <f>'C завтраками| Bed and breakfast'!M4</f>
        <v>46021</v>
      </c>
      <c r="U4" s="187">
        <f>'C завтраками| Bed and breakfast'!N4</f>
        <v>46022</v>
      </c>
      <c r="V4" s="187">
        <f>'C завтраками| Bed and breakfast'!O4</f>
        <v>46023</v>
      </c>
      <c r="W4" s="187">
        <f>'C завтраками| Bed and breakfast'!P4</f>
        <v>46024</v>
      </c>
      <c r="X4" s="187">
        <f>'C завтраками| Bed and breakfast'!Q4</f>
        <v>46025</v>
      </c>
      <c r="Y4" s="187">
        <f>'C завтраками| Bed and breakfast'!R4</f>
        <v>46026</v>
      </c>
      <c r="Z4" s="187">
        <f>'C завтраками| Bed and breakfast'!S4</f>
        <v>46027</v>
      </c>
      <c r="AA4" s="187">
        <f>'C завтраками| Bed and breakfast'!T4</f>
        <v>46028</v>
      </c>
      <c r="AB4" s="187">
        <f>'C завтраками| Bed and breakfast'!U4</f>
        <v>46029</v>
      </c>
      <c r="AC4" s="187">
        <f>'C завтраками| Bed and breakfast'!V4</f>
        <v>46030</v>
      </c>
      <c r="AD4" s="187">
        <f>'C завтраками| Bed and breakfast'!W4</f>
        <v>46031</v>
      </c>
      <c r="AE4" s="187">
        <f>'C завтраками| Bed and breakfast'!X4</f>
        <v>46032</v>
      </c>
      <c r="AF4" s="187">
        <f>'C завтраками| Bed and breakfast'!Y4</f>
        <v>46033</v>
      </c>
      <c r="AG4" s="187">
        <f>'C завтраками| Bed and breakfast'!Z4</f>
        <v>46034</v>
      </c>
      <c r="AH4" s="187">
        <f>'C завтраками| Bed and breakfast'!AA4</f>
        <v>46035</v>
      </c>
      <c r="AI4" s="187">
        <f>'C завтраками| Bed and breakfast'!AB4</f>
        <v>46036</v>
      </c>
      <c r="AJ4" s="187">
        <f>'C завтраками| Bed and breakfast'!AC4</f>
        <v>46037</v>
      </c>
      <c r="AK4" s="187">
        <f>'C завтраками| Bed and breakfast'!AD4</f>
        <v>46038</v>
      </c>
      <c r="AL4" s="187">
        <f>'C завтраками| Bed and breakfast'!AE4</f>
        <v>46039</v>
      </c>
      <c r="AM4" s="187">
        <f>'C завтраками| Bed and breakfast'!AF4</f>
        <v>46040</v>
      </c>
      <c r="AN4" s="187">
        <f>'C завтраками| Bed and breakfast'!AG4</f>
        <v>46041</v>
      </c>
      <c r="AO4" s="187">
        <f>'C завтраками| Bed and breakfast'!AH4</f>
        <v>46042</v>
      </c>
      <c r="AP4" s="187">
        <f>'C завтраками| Bed and breakfast'!AI4</f>
        <v>46043</v>
      </c>
      <c r="AQ4" s="187">
        <f>'C завтраками| Bed and breakfast'!AJ4</f>
        <v>46044</v>
      </c>
      <c r="AR4" s="187">
        <f>'C завтраками| Bed and breakfast'!AK4</f>
        <v>46045</v>
      </c>
      <c r="AS4" s="187">
        <f>'C завтраками| Bed and breakfast'!AL4</f>
        <v>46046</v>
      </c>
      <c r="AT4" s="187">
        <f>'C завтраками| Bed and breakfast'!AM4</f>
        <v>46047</v>
      </c>
      <c r="AU4" s="187">
        <f>'C завтраками| Bed and breakfast'!AN4</f>
        <v>46048</v>
      </c>
      <c r="AV4" s="187">
        <f>'C завтраками| Bed and breakfast'!AO4</f>
        <v>46049</v>
      </c>
      <c r="AW4" s="187">
        <f>'C завтраками| Bed and breakfast'!AP4</f>
        <v>46050</v>
      </c>
      <c r="AX4" s="187">
        <f>'C завтраками| Bed and breakfast'!AQ4</f>
        <v>46051</v>
      </c>
      <c r="AY4" s="187">
        <f>'C завтраками| Bed and breakfast'!AR4</f>
        <v>46052</v>
      </c>
      <c r="AZ4" s="187">
        <f>'C завтраками| Bed and breakfast'!AS4</f>
        <v>46053</v>
      </c>
      <c r="BA4" s="187">
        <f>'C завтраками| Bed and breakfast'!AT4</f>
        <v>46054</v>
      </c>
      <c r="BB4" s="187">
        <f>'C завтраками| Bed and breakfast'!AU4</f>
        <v>46055</v>
      </c>
      <c r="BC4" s="187">
        <f>'C завтраками| Bed and breakfast'!AV4</f>
        <v>46056</v>
      </c>
      <c r="BD4" s="187">
        <f>'C завтраками| Bed and breakfast'!AW4</f>
        <v>46057</v>
      </c>
      <c r="BE4" s="187">
        <f>'C завтраками| Bed and breakfast'!AX4</f>
        <v>46058</v>
      </c>
      <c r="BF4" s="187">
        <f>'C завтраками| Bed and breakfast'!AY4</f>
        <v>46059</v>
      </c>
      <c r="BG4" s="187">
        <f>'C завтраками| Bed and breakfast'!AZ4</f>
        <v>46060</v>
      </c>
      <c r="BH4" s="187">
        <f>'C завтраками| Bed and breakfast'!BA4</f>
        <v>46061</v>
      </c>
      <c r="BI4" s="187">
        <f>'C завтраками| Bed and breakfast'!BB4</f>
        <v>46062</v>
      </c>
      <c r="BJ4" s="187">
        <f>'C завтраками| Bed and breakfast'!BC4</f>
        <v>46063</v>
      </c>
      <c r="BK4" s="187">
        <f>'C завтраками| Bed and breakfast'!BD4</f>
        <v>46064</v>
      </c>
      <c r="BL4" s="187">
        <f>'C завтраками| Bed and breakfast'!BE4</f>
        <v>46065</v>
      </c>
      <c r="BM4" s="187">
        <f>'C завтраками| Bed and breakfast'!BF4</f>
        <v>46066</v>
      </c>
      <c r="BN4" s="187">
        <f>'C завтраками| Bed and breakfast'!BG4</f>
        <v>46067</v>
      </c>
      <c r="BO4" s="187">
        <f>'C завтраками| Bed and breakfast'!BH4</f>
        <v>46068</v>
      </c>
      <c r="BP4" s="187">
        <f>'C завтраками| Bed and breakfast'!BI4</f>
        <v>46069</v>
      </c>
      <c r="BQ4" s="187">
        <f>'C завтраками| Bed and breakfast'!BJ4</f>
        <v>46070</v>
      </c>
      <c r="BR4" s="187">
        <f>'C завтраками| Bed and breakfast'!BK4</f>
        <v>46071</v>
      </c>
      <c r="BS4" s="187">
        <f>'C завтраками| Bed and breakfast'!BL4</f>
        <v>46072</v>
      </c>
      <c r="BT4" s="187">
        <f>'C завтраками| Bed and breakfast'!BM4</f>
        <v>46073</v>
      </c>
      <c r="BU4" s="187">
        <f>'C завтраками| Bed and breakfast'!BN4</f>
        <v>46074</v>
      </c>
      <c r="BV4" s="187">
        <f>'C завтраками| Bed and breakfast'!BO4</f>
        <v>46075</v>
      </c>
      <c r="BW4" s="187">
        <f>'C завтраками| Bed and breakfast'!BP4</f>
        <v>46076</v>
      </c>
      <c r="BX4" s="187">
        <f>'C завтраками| Bed and breakfast'!BQ4</f>
        <v>46077</v>
      </c>
      <c r="BY4" s="187">
        <f>'C завтраками| Bed and breakfast'!BR4</f>
        <v>46078</v>
      </c>
      <c r="BZ4" s="187">
        <f>'C завтраками| Bed and breakfast'!BS4</f>
        <v>46079</v>
      </c>
      <c r="CA4" s="187">
        <f>'C завтраками| Bed and breakfast'!BT4</f>
        <v>46080</v>
      </c>
      <c r="CB4" s="187">
        <f>'C завтраками| Bed and breakfast'!BU4</f>
        <v>46081</v>
      </c>
      <c r="CC4" s="187">
        <f>'C завтраками| Bed and breakfast'!BV4</f>
        <v>46082</v>
      </c>
      <c r="CD4" s="187">
        <f>'C завтраками| Bed and breakfast'!BW4</f>
        <v>46083</v>
      </c>
      <c r="CE4" s="187">
        <f>'C завтраками| Bed and breakfast'!BX4</f>
        <v>46084</v>
      </c>
      <c r="CF4" s="187">
        <f>'C завтраками| Bed and breakfast'!BY4</f>
        <v>46085</v>
      </c>
      <c r="CG4" s="187">
        <f>'C завтраками| Bed and breakfast'!BZ4</f>
        <v>46086</v>
      </c>
      <c r="CH4" s="187">
        <f>'C завтраками| Bed and breakfast'!CA4</f>
        <v>46087</v>
      </c>
      <c r="CI4" s="187">
        <f>'C завтраками| Bed and breakfast'!CB4</f>
        <v>46088</v>
      </c>
      <c r="CJ4" s="187">
        <f>'C завтраками| Bed and breakfast'!CC4</f>
        <v>46089</v>
      </c>
      <c r="CK4" s="187">
        <f>'C завтраками| Bed and breakfast'!CD4</f>
        <v>46090</v>
      </c>
      <c r="CL4" s="187">
        <f>'C завтраками| Bed and breakfast'!CE4</f>
        <v>46091</v>
      </c>
      <c r="CM4" s="187">
        <f>'C завтраками| Bed and breakfast'!CF4</f>
        <v>46092</v>
      </c>
      <c r="CN4" s="187">
        <f>'C завтраками| Bed and breakfast'!CG4</f>
        <v>46093</v>
      </c>
      <c r="CO4" s="187">
        <f>'C завтраками| Bed and breakfast'!CH4</f>
        <v>46094</v>
      </c>
      <c r="CP4" s="187">
        <f>'C завтраками| Bed and breakfast'!CI4</f>
        <v>46095</v>
      </c>
      <c r="CQ4" s="187">
        <f>'C завтраками| Bed and breakfast'!CJ4</f>
        <v>46096</v>
      </c>
      <c r="CR4" s="187">
        <f>'C завтраками| Bed and breakfast'!CK4</f>
        <v>46097</v>
      </c>
      <c r="CS4" s="187">
        <f>'C завтраками| Bed and breakfast'!CL4</f>
        <v>46098</v>
      </c>
      <c r="CT4" s="187">
        <f>'C завтраками| Bed and breakfast'!CM4</f>
        <v>46099</v>
      </c>
      <c r="CU4" s="187">
        <f>'C завтраками| Bed and breakfast'!CN4</f>
        <v>46100</v>
      </c>
      <c r="CV4" s="187">
        <f>'C завтраками| Bed and breakfast'!CO4</f>
        <v>46101</v>
      </c>
      <c r="CW4" s="187">
        <f>'C завтраками| Bed and breakfast'!CP4</f>
        <v>46102</v>
      </c>
      <c r="CX4" s="187">
        <f>'C завтраками| Bed and breakfast'!CQ4</f>
        <v>46103</v>
      </c>
      <c r="CY4" s="187">
        <f>'C завтраками| Bed and breakfast'!CR4</f>
        <v>46104</v>
      </c>
      <c r="CZ4" s="187">
        <f>'C завтраками| Bed and breakfast'!CS4</f>
        <v>46105</v>
      </c>
      <c r="DA4" s="187">
        <f>'C завтраками| Bed and breakfast'!CT4</f>
        <v>46106</v>
      </c>
      <c r="DB4" s="187">
        <f>'C завтраками| Bed and breakfast'!CU4</f>
        <v>46107</v>
      </c>
      <c r="DC4" s="187">
        <f>'C завтраками| Bed and breakfast'!CV4</f>
        <v>46108</v>
      </c>
      <c r="DD4" s="187">
        <f>'C завтраками| Bed and breakfast'!CW4</f>
        <v>46109</v>
      </c>
      <c r="DE4" s="187">
        <f>'C завтраками| Bed and breakfast'!CX4</f>
        <v>46110</v>
      </c>
      <c r="DF4" s="187">
        <f>'C завтраками| Bed and breakfast'!CY4</f>
        <v>46111</v>
      </c>
      <c r="DG4" s="187">
        <f>'C завтраками| Bed and breakfast'!CZ4</f>
        <v>46112</v>
      </c>
      <c r="DH4" s="187">
        <f>'C завтраками| Bed and breakfast'!DA4</f>
        <v>46113</v>
      </c>
      <c r="DI4" s="187">
        <f>'C завтраками| Bed and breakfast'!DB4</f>
        <v>46114</v>
      </c>
      <c r="DJ4" s="187">
        <f>'C завтраками| Bed and breakfast'!DC4</f>
        <v>46115</v>
      </c>
      <c r="DK4" s="187">
        <f>'C завтраками| Bed and breakfast'!DD4</f>
        <v>46116</v>
      </c>
      <c r="DL4" s="187">
        <f>'C завтраками| Bed and breakfast'!DE4</f>
        <v>46117</v>
      </c>
      <c r="DM4" s="187">
        <f>'C завтраками| Bed and breakfast'!DF4</f>
        <v>46118</v>
      </c>
      <c r="DN4" s="187">
        <f>'C завтраками| Bed and breakfast'!DG4</f>
        <v>46119</v>
      </c>
      <c r="DO4" s="187">
        <f>'C завтраками| Bed and breakfast'!DH4</f>
        <v>46120</v>
      </c>
      <c r="DP4" s="187">
        <f>'C завтраками| Bed and breakfast'!DI4</f>
        <v>46121</v>
      </c>
      <c r="DQ4" s="187">
        <f>'C завтраками| Bed and breakfast'!DJ4</f>
        <v>46122</v>
      </c>
      <c r="DR4" s="187">
        <f>'C завтраками| Bed and breakfast'!DK4</f>
        <v>46123</v>
      </c>
    </row>
    <row r="5" spans="1:122" s="53" customFormat="1" ht="21.95" customHeight="1" x14ac:dyDescent="0.2">
      <c r="A5" s="98"/>
      <c r="B5" s="187" t="e">
        <f>'C завтраками| Bed and breakfast'!#REF!</f>
        <v>#REF!</v>
      </c>
      <c r="C5" s="187" t="e">
        <f>'C завтраками| Bed and breakfast'!#REF!</f>
        <v>#REF!</v>
      </c>
      <c r="D5" s="187" t="e">
        <f>'C завтраками| Bed and breakfast'!#REF!</f>
        <v>#REF!</v>
      </c>
      <c r="E5" s="187" t="e">
        <f>'C завтраками| Bed and breakfast'!#REF!</f>
        <v>#REF!</v>
      </c>
      <c r="F5" s="187" t="e">
        <f>'C завтраками| Bed and breakfast'!#REF!</f>
        <v>#REF!</v>
      </c>
      <c r="G5" s="187" t="e">
        <f>'C завтраками| Bed and breakfast'!#REF!</f>
        <v>#REF!</v>
      </c>
      <c r="H5" s="187" t="e">
        <f>'C завтраками| Bed and breakfast'!#REF!</f>
        <v>#REF!</v>
      </c>
      <c r="I5" s="187">
        <f>'C завтраками| Bed and breakfast'!B5</f>
        <v>46010</v>
      </c>
      <c r="J5" s="187">
        <f>'C завтраками| Bed and breakfast'!C5</f>
        <v>46011</v>
      </c>
      <c r="K5" s="187">
        <f>'C завтраками| Bed and breakfast'!D5</f>
        <v>46012</v>
      </c>
      <c r="L5" s="187">
        <f>'C завтраками| Bed and breakfast'!E5</f>
        <v>46013</v>
      </c>
      <c r="M5" s="187">
        <f>'C завтраками| Bed and breakfast'!F5</f>
        <v>46014</v>
      </c>
      <c r="N5" s="187">
        <f>'C завтраками| Bed and breakfast'!G5</f>
        <v>46015</v>
      </c>
      <c r="O5" s="187">
        <f>'C завтраками| Bed and breakfast'!H5</f>
        <v>46016</v>
      </c>
      <c r="P5" s="187">
        <f>'C завтраками| Bed and breakfast'!I5</f>
        <v>46017</v>
      </c>
      <c r="Q5" s="187">
        <f>'C завтраками| Bed and breakfast'!J5</f>
        <v>46018</v>
      </c>
      <c r="R5" s="187">
        <f>'C завтраками| Bed and breakfast'!K5</f>
        <v>46019</v>
      </c>
      <c r="S5" s="187">
        <f>'C завтраками| Bed and breakfast'!L5</f>
        <v>46020</v>
      </c>
      <c r="T5" s="187">
        <f>'C завтраками| Bed and breakfast'!M5</f>
        <v>46021</v>
      </c>
      <c r="U5" s="187">
        <f>'C завтраками| Bed and breakfast'!N5</f>
        <v>46022</v>
      </c>
      <c r="V5" s="187">
        <f>'C завтраками| Bed and breakfast'!O5</f>
        <v>46023</v>
      </c>
      <c r="W5" s="187">
        <f>'C завтраками| Bed and breakfast'!P5</f>
        <v>46024</v>
      </c>
      <c r="X5" s="187">
        <f>'C завтраками| Bed and breakfast'!Q5</f>
        <v>46025</v>
      </c>
      <c r="Y5" s="187">
        <f>'C завтраками| Bed and breakfast'!R5</f>
        <v>46026</v>
      </c>
      <c r="Z5" s="187">
        <f>'C завтраками| Bed and breakfast'!S5</f>
        <v>46027</v>
      </c>
      <c r="AA5" s="187">
        <f>'C завтраками| Bed and breakfast'!T5</f>
        <v>46028</v>
      </c>
      <c r="AB5" s="187">
        <f>'C завтраками| Bed and breakfast'!U5</f>
        <v>46029</v>
      </c>
      <c r="AC5" s="187">
        <f>'C завтраками| Bed and breakfast'!V5</f>
        <v>46030</v>
      </c>
      <c r="AD5" s="187">
        <f>'C завтраками| Bed and breakfast'!W5</f>
        <v>46031</v>
      </c>
      <c r="AE5" s="187">
        <f>'C завтраками| Bed and breakfast'!X5</f>
        <v>46032</v>
      </c>
      <c r="AF5" s="187">
        <f>'C завтраками| Bed and breakfast'!Y5</f>
        <v>46033</v>
      </c>
      <c r="AG5" s="187">
        <f>'C завтраками| Bed and breakfast'!Z5</f>
        <v>46034</v>
      </c>
      <c r="AH5" s="187">
        <f>'C завтраками| Bed and breakfast'!AA5</f>
        <v>46035</v>
      </c>
      <c r="AI5" s="187">
        <f>'C завтраками| Bed and breakfast'!AB5</f>
        <v>46036</v>
      </c>
      <c r="AJ5" s="187">
        <f>'C завтраками| Bed and breakfast'!AC5</f>
        <v>46037</v>
      </c>
      <c r="AK5" s="187">
        <f>'C завтраками| Bed and breakfast'!AD5</f>
        <v>46038</v>
      </c>
      <c r="AL5" s="187">
        <f>'C завтраками| Bed and breakfast'!AE5</f>
        <v>46039</v>
      </c>
      <c r="AM5" s="187">
        <f>'C завтраками| Bed and breakfast'!AF5</f>
        <v>46040</v>
      </c>
      <c r="AN5" s="187">
        <f>'C завтраками| Bed and breakfast'!AG5</f>
        <v>46041</v>
      </c>
      <c r="AO5" s="187">
        <f>'C завтраками| Bed and breakfast'!AH5</f>
        <v>46042</v>
      </c>
      <c r="AP5" s="187">
        <f>'C завтраками| Bed and breakfast'!AI5</f>
        <v>46043</v>
      </c>
      <c r="AQ5" s="187">
        <f>'C завтраками| Bed and breakfast'!AJ5</f>
        <v>46044</v>
      </c>
      <c r="AR5" s="187">
        <f>'C завтраками| Bed and breakfast'!AK5</f>
        <v>46045</v>
      </c>
      <c r="AS5" s="187">
        <f>'C завтраками| Bed and breakfast'!AL5</f>
        <v>46046</v>
      </c>
      <c r="AT5" s="187">
        <f>'C завтраками| Bed and breakfast'!AM5</f>
        <v>46047</v>
      </c>
      <c r="AU5" s="187">
        <f>'C завтраками| Bed and breakfast'!AN5</f>
        <v>46048</v>
      </c>
      <c r="AV5" s="187">
        <f>'C завтраками| Bed and breakfast'!AO5</f>
        <v>46049</v>
      </c>
      <c r="AW5" s="187">
        <f>'C завтраками| Bed and breakfast'!AP5</f>
        <v>46050</v>
      </c>
      <c r="AX5" s="187">
        <f>'C завтраками| Bed and breakfast'!AQ5</f>
        <v>46051</v>
      </c>
      <c r="AY5" s="187">
        <f>'C завтраками| Bed and breakfast'!AR5</f>
        <v>46052</v>
      </c>
      <c r="AZ5" s="187">
        <f>'C завтраками| Bed and breakfast'!AS5</f>
        <v>46053</v>
      </c>
      <c r="BA5" s="187">
        <f>'C завтраками| Bed and breakfast'!AT5</f>
        <v>46054</v>
      </c>
      <c r="BB5" s="187">
        <f>'C завтраками| Bed and breakfast'!AU5</f>
        <v>46055</v>
      </c>
      <c r="BC5" s="187">
        <f>'C завтраками| Bed and breakfast'!AV5</f>
        <v>46056</v>
      </c>
      <c r="BD5" s="187">
        <f>'C завтраками| Bed and breakfast'!AW5</f>
        <v>46057</v>
      </c>
      <c r="BE5" s="187">
        <f>'C завтраками| Bed and breakfast'!AX5</f>
        <v>46058</v>
      </c>
      <c r="BF5" s="187">
        <f>'C завтраками| Bed and breakfast'!AY5</f>
        <v>46059</v>
      </c>
      <c r="BG5" s="187">
        <f>'C завтраками| Bed and breakfast'!AZ5</f>
        <v>46060</v>
      </c>
      <c r="BH5" s="187">
        <f>'C завтраками| Bed and breakfast'!BA5</f>
        <v>46061</v>
      </c>
      <c r="BI5" s="187">
        <f>'C завтраками| Bed and breakfast'!BB5</f>
        <v>46062</v>
      </c>
      <c r="BJ5" s="187">
        <f>'C завтраками| Bed and breakfast'!BC5</f>
        <v>46063</v>
      </c>
      <c r="BK5" s="187">
        <f>'C завтраками| Bed and breakfast'!BD5</f>
        <v>46064</v>
      </c>
      <c r="BL5" s="187">
        <f>'C завтраками| Bed and breakfast'!BE5</f>
        <v>46065</v>
      </c>
      <c r="BM5" s="187">
        <f>'C завтраками| Bed and breakfast'!BF5</f>
        <v>46066</v>
      </c>
      <c r="BN5" s="187">
        <f>'C завтраками| Bed and breakfast'!BG5</f>
        <v>46067</v>
      </c>
      <c r="BO5" s="187">
        <f>'C завтраками| Bed and breakfast'!BH5</f>
        <v>46068</v>
      </c>
      <c r="BP5" s="187">
        <f>'C завтраками| Bed and breakfast'!BI5</f>
        <v>46069</v>
      </c>
      <c r="BQ5" s="187">
        <f>'C завтраками| Bed and breakfast'!BJ5</f>
        <v>46070</v>
      </c>
      <c r="BR5" s="187">
        <f>'C завтраками| Bed and breakfast'!BK5</f>
        <v>46071</v>
      </c>
      <c r="BS5" s="187">
        <f>'C завтраками| Bed and breakfast'!BL5</f>
        <v>46072</v>
      </c>
      <c r="BT5" s="187">
        <f>'C завтраками| Bed and breakfast'!BM5</f>
        <v>46073</v>
      </c>
      <c r="BU5" s="187">
        <f>'C завтраками| Bed and breakfast'!BN5</f>
        <v>46074</v>
      </c>
      <c r="BV5" s="187">
        <f>'C завтраками| Bed and breakfast'!BO5</f>
        <v>46075</v>
      </c>
      <c r="BW5" s="187">
        <f>'C завтраками| Bed and breakfast'!BP5</f>
        <v>46076</v>
      </c>
      <c r="BX5" s="187">
        <f>'C завтраками| Bed and breakfast'!BQ5</f>
        <v>46077</v>
      </c>
      <c r="BY5" s="187">
        <f>'C завтраками| Bed and breakfast'!BR5</f>
        <v>46078</v>
      </c>
      <c r="BZ5" s="187">
        <f>'C завтраками| Bed and breakfast'!BS5</f>
        <v>46079</v>
      </c>
      <c r="CA5" s="187">
        <f>'C завтраками| Bed and breakfast'!BT5</f>
        <v>46080</v>
      </c>
      <c r="CB5" s="187">
        <f>'C завтраками| Bed and breakfast'!BU5</f>
        <v>46081</v>
      </c>
      <c r="CC5" s="187">
        <f>'C завтраками| Bed and breakfast'!BV5</f>
        <v>46082</v>
      </c>
      <c r="CD5" s="187">
        <f>'C завтраками| Bed and breakfast'!BW5</f>
        <v>46083</v>
      </c>
      <c r="CE5" s="187">
        <f>'C завтраками| Bed and breakfast'!BX5</f>
        <v>46084</v>
      </c>
      <c r="CF5" s="187">
        <f>'C завтраками| Bed and breakfast'!BY5</f>
        <v>46085</v>
      </c>
      <c r="CG5" s="187">
        <f>'C завтраками| Bed and breakfast'!BZ5</f>
        <v>46086</v>
      </c>
      <c r="CH5" s="187">
        <f>'C завтраками| Bed and breakfast'!CA5</f>
        <v>46087</v>
      </c>
      <c r="CI5" s="187">
        <f>'C завтраками| Bed and breakfast'!CB5</f>
        <v>46088</v>
      </c>
      <c r="CJ5" s="187">
        <f>'C завтраками| Bed and breakfast'!CC5</f>
        <v>46089</v>
      </c>
      <c r="CK5" s="187">
        <f>'C завтраками| Bed and breakfast'!CD5</f>
        <v>46090</v>
      </c>
      <c r="CL5" s="187">
        <f>'C завтраками| Bed and breakfast'!CE5</f>
        <v>46091</v>
      </c>
      <c r="CM5" s="187">
        <f>'C завтраками| Bed and breakfast'!CF5</f>
        <v>46092</v>
      </c>
      <c r="CN5" s="187">
        <f>'C завтраками| Bed and breakfast'!CG5</f>
        <v>46093</v>
      </c>
      <c r="CO5" s="187">
        <f>'C завтраками| Bed and breakfast'!CH5</f>
        <v>46094</v>
      </c>
      <c r="CP5" s="187">
        <f>'C завтраками| Bed and breakfast'!CI5</f>
        <v>46095</v>
      </c>
      <c r="CQ5" s="187">
        <f>'C завтраками| Bed and breakfast'!CJ5</f>
        <v>46096</v>
      </c>
      <c r="CR5" s="187">
        <f>'C завтраками| Bed and breakfast'!CK5</f>
        <v>46097</v>
      </c>
      <c r="CS5" s="187">
        <f>'C завтраками| Bed and breakfast'!CL5</f>
        <v>46098</v>
      </c>
      <c r="CT5" s="187">
        <f>'C завтраками| Bed and breakfast'!CM5</f>
        <v>46099</v>
      </c>
      <c r="CU5" s="187">
        <f>'C завтраками| Bed and breakfast'!CN5</f>
        <v>46100</v>
      </c>
      <c r="CV5" s="187">
        <f>'C завтраками| Bed and breakfast'!CO5</f>
        <v>46101</v>
      </c>
      <c r="CW5" s="187">
        <f>'C завтраками| Bed and breakfast'!CP5</f>
        <v>46102</v>
      </c>
      <c r="CX5" s="187">
        <f>'C завтраками| Bed and breakfast'!CQ5</f>
        <v>46103</v>
      </c>
      <c r="CY5" s="187">
        <f>'C завтраками| Bed and breakfast'!CR5</f>
        <v>46104</v>
      </c>
      <c r="CZ5" s="187">
        <f>'C завтраками| Bed and breakfast'!CS5</f>
        <v>46105</v>
      </c>
      <c r="DA5" s="187">
        <f>'C завтраками| Bed and breakfast'!CT5</f>
        <v>46106</v>
      </c>
      <c r="DB5" s="187">
        <f>'C завтраками| Bed and breakfast'!CU5</f>
        <v>46107</v>
      </c>
      <c r="DC5" s="187">
        <f>'C завтраками| Bed and breakfast'!CV5</f>
        <v>46108</v>
      </c>
      <c r="DD5" s="187">
        <f>'C завтраками| Bed and breakfast'!CW5</f>
        <v>46109</v>
      </c>
      <c r="DE5" s="187">
        <f>'C завтраками| Bed and breakfast'!CX5</f>
        <v>46110</v>
      </c>
      <c r="DF5" s="187">
        <f>'C завтраками| Bed and breakfast'!CY5</f>
        <v>46111</v>
      </c>
      <c r="DG5" s="187">
        <f>'C завтраками| Bed and breakfast'!CZ5</f>
        <v>46112</v>
      </c>
      <c r="DH5" s="187">
        <f>'C завтраками| Bed and breakfast'!DA5</f>
        <v>46113</v>
      </c>
      <c r="DI5" s="187">
        <f>'C завтраками| Bed and breakfast'!DB5</f>
        <v>46114</v>
      </c>
      <c r="DJ5" s="187">
        <f>'C завтраками| Bed and breakfast'!DC5</f>
        <v>46115</v>
      </c>
      <c r="DK5" s="187">
        <f>'C завтраками| Bed and breakfast'!DD5</f>
        <v>46116</v>
      </c>
      <c r="DL5" s="187">
        <f>'C завтраками| Bed and breakfast'!DE5</f>
        <v>46117</v>
      </c>
      <c r="DM5" s="187">
        <f>'C завтраками| Bed and breakfast'!DF5</f>
        <v>46118</v>
      </c>
      <c r="DN5" s="187">
        <f>'C завтраками| Bed and breakfast'!DG5</f>
        <v>46119</v>
      </c>
      <c r="DO5" s="187">
        <f>'C завтраками| Bed and breakfast'!DH5</f>
        <v>46120</v>
      </c>
      <c r="DP5" s="187">
        <f>'C завтраками| Bed and breakfast'!DI5</f>
        <v>46121</v>
      </c>
      <c r="DQ5" s="187">
        <f>'C завтраками| Bed and breakfast'!DJ5</f>
        <v>46122</v>
      </c>
      <c r="DR5" s="187">
        <f>'C завтраками| Bed and breakfast'!DK5</f>
        <v>46123</v>
      </c>
    </row>
    <row r="6" spans="1:122" s="53" customFormat="1" x14ac:dyDescent="0.2">
      <c r="A6" s="42" t="s">
        <v>83</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row>
    <row r="7" spans="1:122" s="53" customFormat="1" x14ac:dyDescent="0.2">
      <c r="A7" s="88">
        <v>1</v>
      </c>
      <c r="B7" s="8" t="e">
        <f>'C завтраками| Bed and breakfast'!#REF!*0.9</f>
        <v>#REF!</v>
      </c>
      <c r="C7" s="8" t="e">
        <f>'C завтраками| Bed and breakfast'!#REF!*0.9</f>
        <v>#REF!</v>
      </c>
      <c r="D7" s="8" t="e">
        <f>'C завтраками| Bed and breakfast'!#REF!*0.9</f>
        <v>#REF!</v>
      </c>
      <c r="E7" s="8" t="e">
        <f>'C завтраками| Bed and breakfast'!#REF!*0.9</f>
        <v>#REF!</v>
      </c>
      <c r="F7" s="8" t="e">
        <f>'C завтраками| Bed and breakfast'!#REF!*0.9</f>
        <v>#REF!</v>
      </c>
      <c r="G7" s="8" t="e">
        <f>'C завтраками| Bed and breakfast'!#REF!*0.9</f>
        <v>#REF!</v>
      </c>
      <c r="H7" s="8" t="e">
        <f>'C завтраками| Bed and breakfast'!#REF!*0.9</f>
        <v>#REF!</v>
      </c>
      <c r="I7" s="8">
        <f>'C завтраками| Bed and breakfast'!B7*0.9</f>
        <v>14220</v>
      </c>
      <c r="J7" s="8">
        <f>'C завтраками| Bed and breakfast'!C7*0.9</f>
        <v>14220</v>
      </c>
      <c r="K7" s="8">
        <f>'C завтраками| Bed and breakfast'!D7*0.9</f>
        <v>15660</v>
      </c>
      <c r="L7" s="8">
        <f>'C завтраками| Bed and breakfast'!E7*0.9</f>
        <v>17100</v>
      </c>
      <c r="M7" s="8">
        <f>'C завтраками| Bed and breakfast'!F7*0.9</f>
        <v>19170</v>
      </c>
      <c r="N7" s="8">
        <f>'C завтраками| Bed and breakfast'!G7*0.9</f>
        <v>21240</v>
      </c>
      <c r="O7" s="8">
        <f>'C завтраками| Bed and breakfast'!H7*0.9</f>
        <v>21240</v>
      </c>
      <c r="P7" s="8">
        <f>'C завтраками| Bed and breakfast'!I7*0.9</f>
        <v>19170</v>
      </c>
      <c r="Q7" s="8">
        <f>'C завтраками| Bed and breakfast'!J7*0.9</f>
        <v>21240</v>
      </c>
      <c r="R7" s="8">
        <f>'C завтраками| Bed and breakfast'!K7*0.9</f>
        <v>15660</v>
      </c>
      <c r="S7" s="8">
        <f>'C завтраками| Bed and breakfast'!L7*0.9</f>
        <v>14220</v>
      </c>
      <c r="T7" s="8">
        <f>'C завтраками| Bed and breakfast'!M7*0.9</f>
        <v>33525</v>
      </c>
      <c r="U7" s="8">
        <f>'C завтраками| Bed and breakfast'!N7*0.9</f>
        <v>46575</v>
      </c>
      <c r="V7" s="8">
        <f>'C завтраками| Bed and breakfast'!O7*0.9</f>
        <v>46575</v>
      </c>
      <c r="W7" s="8">
        <f>'C завтраками| Bed and breakfast'!P7*0.9</f>
        <v>46575</v>
      </c>
      <c r="X7" s="8">
        <f>'C завтраками| Bed and breakfast'!Q7*0.9</f>
        <v>40275</v>
      </c>
      <c r="Y7" s="8">
        <f>'C завтраками| Bed and breakfast'!R7*0.9</f>
        <v>40275</v>
      </c>
      <c r="Z7" s="8">
        <f>'C завтраками| Bed and breakfast'!S7*0.9</f>
        <v>40275</v>
      </c>
      <c r="AA7" s="8">
        <f>'C завтраками| Bed and breakfast'!T7*0.9</f>
        <v>40275</v>
      </c>
      <c r="AB7" s="8">
        <f>'C завтраками| Bed and breakfast'!U7*0.9</f>
        <v>40275</v>
      </c>
      <c r="AC7" s="8">
        <f>'C завтраками| Bed and breakfast'!V7*0.9</f>
        <v>40275</v>
      </c>
      <c r="AD7" s="8">
        <f>'C завтраками| Bed and breakfast'!W7*0.9</f>
        <v>32805</v>
      </c>
      <c r="AE7" s="8">
        <f>'C завтраками| Bed and breakfast'!X7*0.9</f>
        <v>17955</v>
      </c>
      <c r="AF7" s="8">
        <f>'C завтраками| Bed and breakfast'!Y7*0.9</f>
        <v>17955</v>
      </c>
      <c r="AG7" s="8">
        <f>'C завтраками| Bed and breakfast'!Z7*0.9</f>
        <v>17955</v>
      </c>
      <c r="AH7" s="8">
        <f>'C завтраками| Bed and breakfast'!AA7*0.9</f>
        <v>17955</v>
      </c>
      <c r="AI7" s="8">
        <f>'C завтраками| Bed and breakfast'!AB7*0.9</f>
        <v>17955</v>
      </c>
      <c r="AJ7" s="8">
        <f>'C завтраками| Bed and breakfast'!AC7*0.9</f>
        <v>19755</v>
      </c>
      <c r="AK7" s="8">
        <f>'C завтраками| Bed and breakfast'!AD7*0.9</f>
        <v>19755</v>
      </c>
      <c r="AL7" s="8">
        <f>'C завтраками| Bed and breakfast'!AE7*0.9</f>
        <v>19755</v>
      </c>
      <c r="AM7" s="8">
        <f>'C завтраками| Bed and breakfast'!AF7*0.9</f>
        <v>19755</v>
      </c>
      <c r="AN7" s="8">
        <f>'C завтраками| Bed and breakfast'!AG7*0.9</f>
        <v>19755</v>
      </c>
      <c r="AO7" s="8">
        <f>'C завтраками| Bed and breakfast'!AH7*0.9</f>
        <v>17955</v>
      </c>
      <c r="AP7" s="8">
        <f>'C завтраками| Bed and breakfast'!AI7*0.9</f>
        <v>17955</v>
      </c>
      <c r="AQ7" s="8">
        <f>'C завтраками| Bed and breakfast'!AJ7*0.9</f>
        <v>17955</v>
      </c>
      <c r="AR7" s="8">
        <f>'C завтраками| Bed and breakfast'!AK7*0.9</f>
        <v>17955</v>
      </c>
      <c r="AS7" s="8">
        <f>'C завтраками| Bed and breakfast'!AL7*0.9</f>
        <v>17955</v>
      </c>
      <c r="AT7" s="8">
        <f>'C завтраками| Bed and breakfast'!AM7*0.9</f>
        <v>21555</v>
      </c>
      <c r="AU7" s="8">
        <f>'C завтраками| Bed and breakfast'!AN7*0.9</f>
        <v>21555</v>
      </c>
      <c r="AV7" s="8">
        <f>'C завтраками| Bed and breakfast'!AO7*0.9</f>
        <v>21555</v>
      </c>
      <c r="AW7" s="8">
        <f>'C завтраками| Bed and breakfast'!AP7*0.9</f>
        <v>21555</v>
      </c>
      <c r="AX7" s="8">
        <f>'C завтраками| Bed and breakfast'!AQ7*0.9</f>
        <v>21555</v>
      </c>
      <c r="AY7" s="8">
        <f>'C завтраками| Bed and breakfast'!AR7*0.9</f>
        <v>23355</v>
      </c>
      <c r="AZ7" s="8">
        <f>'C завтраками| Bed and breakfast'!AS7*0.9</f>
        <v>25605</v>
      </c>
      <c r="BA7" s="8">
        <f>'C завтраками| Bed and breakfast'!AT7*0.9</f>
        <v>26055</v>
      </c>
      <c r="BB7" s="8">
        <f>'C завтраками| Bed and breakfast'!AU7*0.9</f>
        <v>26055</v>
      </c>
      <c r="BC7" s="8">
        <f>'C завтраками| Bed and breakfast'!AV7*0.9</f>
        <v>26055</v>
      </c>
      <c r="BD7" s="8">
        <f>'C завтраками| Bed and breakfast'!AW7*0.9</f>
        <v>26055</v>
      </c>
      <c r="BE7" s="8">
        <f>'C завтраками| Bed and breakfast'!AX7*0.9</f>
        <v>26055</v>
      </c>
      <c r="BF7" s="8">
        <f>'C завтраками| Bed and breakfast'!AY7*0.9</f>
        <v>26055</v>
      </c>
      <c r="BG7" s="8">
        <f>'C завтраками| Bed and breakfast'!AZ7*0.9</f>
        <v>26055</v>
      </c>
      <c r="BH7" s="8">
        <f>'C завтраками| Bed and breakfast'!BA7*0.9</f>
        <v>26055</v>
      </c>
      <c r="BI7" s="8">
        <f>'C завтраками| Bed and breakfast'!BB7*0.9</f>
        <v>26055</v>
      </c>
      <c r="BJ7" s="8">
        <f>'C завтраками| Bed and breakfast'!BC7*0.9</f>
        <v>26055</v>
      </c>
      <c r="BK7" s="8">
        <f>'C завтраками| Bed and breakfast'!BD7*0.9</f>
        <v>24255</v>
      </c>
      <c r="BL7" s="8">
        <f>'C завтраками| Bed and breakfast'!BE7*0.9</f>
        <v>24255</v>
      </c>
      <c r="BM7" s="8">
        <f>'C завтраками| Bed and breakfast'!BF7*0.9</f>
        <v>26055</v>
      </c>
      <c r="BN7" s="8">
        <f>'C завтраками| Bed and breakfast'!BG7*0.9</f>
        <v>26055</v>
      </c>
      <c r="BO7" s="8">
        <f>'C завтраками| Bed and breakfast'!BH7*0.9</f>
        <v>27855</v>
      </c>
      <c r="BP7" s="8">
        <f>'C завтраками| Bed and breakfast'!BI7*0.9</f>
        <v>30105</v>
      </c>
      <c r="BQ7" s="8">
        <f>'C завтраками| Bed and breakfast'!BJ7*0.9</f>
        <v>30105</v>
      </c>
      <c r="BR7" s="8">
        <f>'C завтраками| Bed and breakfast'!BK7*0.9</f>
        <v>30105</v>
      </c>
      <c r="BS7" s="8">
        <f>'C завтраками| Bed and breakfast'!BL7*0.9</f>
        <v>30105</v>
      </c>
      <c r="BT7" s="8">
        <f>'C завтраками| Bed and breakfast'!BM7*0.9</f>
        <v>32355</v>
      </c>
      <c r="BU7" s="8">
        <f>'C завтраками| Bed and breakfast'!BN7*0.9</f>
        <v>35055</v>
      </c>
      <c r="BV7" s="8">
        <f>'C завтраками| Bed and breakfast'!BO7*0.9</f>
        <v>35055</v>
      </c>
      <c r="BW7" s="8">
        <f>'C завтраками| Bed and breakfast'!BP7*0.9</f>
        <v>32355</v>
      </c>
      <c r="BX7" s="8">
        <f>'C завтраками| Bed and breakfast'!BQ7*0.9</f>
        <v>27855</v>
      </c>
      <c r="BY7" s="8">
        <f>'C завтраками| Bed and breakfast'!BR7*0.9</f>
        <v>27855</v>
      </c>
      <c r="BZ7" s="8">
        <f>'C завтраками| Bed and breakfast'!BS7*0.9</f>
        <v>30105</v>
      </c>
      <c r="CA7" s="8">
        <f>'C завтраками| Bed and breakfast'!BT7*0.9</f>
        <v>30105</v>
      </c>
      <c r="CB7" s="8">
        <f>'C завтраками| Bed and breakfast'!BU7*0.9</f>
        <v>22455</v>
      </c>
      <c r="CC7" s="8">
        <f>'C завтраками| Bed and breakfast'!BV7*0.9</f>
        <v>22860</v>
      </c>
      <c r="CD7" s="8">
        <f>'C завтраками| Bed and breakfast'!BW7*0.9</f>
        <v>22860</v>
      </c>
      <c r="CE7" s="8">
        <f>'C завтраками| Bed and breakfast'!BX7*0.9</f>
        <v>22860</v>
      </c>
      <c r="CF7" s="8">
        <f>'C завтраками| Bed and breakfast'!BY7*0.9</f>
        <v>21510</v>
      </c>
      <c r="CG7" s="8">
        <f>'C завтраками| Bed and breakfast'!BZ7*0.9</f>
        <v>21510</v>
      </c>
      <c r="CH7" s="8">
        <f>'C завтраками| Bed and breakfast'!CA7*0.9</f>
        <v>22860</v>
      </c>
      <c r="CI7" s="8">
        <f>'C завтраками| Bed and breakfast'!CB7*0.9</f>
        <v>22860</v>
      </c>
      <c r="CJ7" s="8">
        <f>'C завтраками| Bed and breakfast'!CC7*0.9</f>
        <v>22860</v>
      </c>
      <c r="CK7" s="8">
        <f>'C завтраками| Bed and breakfast'!CD7*0.9</f>
        <v>21510</v>
      </c>
      <c r="CL7" s="8">
        <f>'C завтраками| Bed and breakfast'!CE7*0.9</f>
        <v>21510</v>
      </c>
      <c r="CM7" s="8">
        <f>'C завтраками| Bed and breakfast'!CF7*0.9</f>
        <v>21510</v>
      </c>
      <c r="CN7" s="8">
        <f>'C завтраками| Bed and breakfast'!CG7*0.9</f>
        <v>21510</v>
      </c>
      <c r="CO7" s="8">
        <f>'C завтраками| Bed and breakfast'!CH7*0.9</f>
        <v>21510</v>
      </c>
      <c r="CP7" s="8">
        <f>'C завтраками| Bed and breakfast'!CI7*0.9</f>
        <v>21510</v>
      </c>
      <c r="CQ7" s="8">
        <f>'C завтраками| Bed and breakfast'!CJ7*0.9</f>
        <v>21510</v>
      </c>
      <c r="CR7" s="8">
        <f>'C завтраками| Bed and breakfast'!CK7*0.9</f>
        <v>21510</v>
      </c>
      <c r="CS7" s="8">
        <f>'C завтраками| Bed and breakfast'!CL7*0.9</f>
        <v>21510</v>
      </c>
      <c r="CT7" s="8">
        <f>'C завтраками| Bed and breakfast'!CM7*0.9</f>
        <v>21510</v>
      </c>
      <c r="CU7" s="8">
        <f>'C завтраками| Bed and breakfast'!CN7*0.9</f>
        <v>21510</v>
      </c>
      <c r="CV7" s="8">
        <f>'C завтраками| Bed and breakfast'!CO7*0.9</f>
        <v>21510</v>
      </c>
      <c r="CW7" s="8">
        <f>'C завтраками| Bed and breakfast'!CP7*0.9</f>
        <v>21510</v>
      </c>
      <c r="CX7" s="8">
        <f>'C завтраками| Bed and breakfast'!CQ7*0.9</f>
        <v>21510</v>
      </c>
      <c r="CY7" s="8">
        <f>'C завтраками| Bed and breakfast'!CR7*0.9</f>
        <v>21510</v>
      </c>
      <c r="CZ7" s="8">
        <f>'C завтраками| Bed and breakfast'!CS7*0.9</f>
        <v>21510</v>
      </c>
      <c r="DA7" s="8">
        <f>'C завтраками| Bed and breakfast'!CT7*0.9</f>
        <v>21510</v>
      </c>
      <c r="DB7" s="8">
        <f>'C завтраками| Bed and breakfast'!CU7*0.9</f>
        <v>21510</v>
      </c>
      <c r="DC7" s="8">
        <f>'C завтраками| Bed and breakfast'!CV7*0.9</f>
        <v>21510</v>
      </c>
      <c r="DD7" s="8">
        <f>'C завтраками| Bed and breakfast'!CW7*0.9</f>
        <v>21510</v>
      </c>
      <c r="DE7" s="8">
        <f>'C завтраками| Bed and breakfast'!CX7*0.9</f>
        <v>21510</v>
      </c>
      <c r="DF7" s="8">
        <f>'C завтраками| Bed and breakfast'!CY7*0.9</f>
        <v>21510</v>
      </c>
      <c r="DG7" s="8">
        <f>'C завтраками| Bed and breakfast'!CZ7*0.9</f>
        <v>21510</v>
      </c>
      <c r="DH7" s="8">
        <f>'C завтраками| Bed and breakfast'!DA7*0.9</f>
        <v>13185</v>
      </c>
      <c r="DI7" s="8">
        <f>'C завтраками| Bed and breakfast'!DB7*0.9</f>
        <v>13185</v>
      </c>
      <c r="DJ7" s="8">
        <f>'C завтраками| Bed and breakfast'!DC7*0.9</f>
        <v>13635</v>
      </c>
      <c r="DK7" s="8">
        <f>'C завтраками| Bed and breakfast'!DD7*0.9</f>
        <v>13635</v>
      </c>
      <c r="DL7" s="8">
        <f>'C завтраками| Bed and breakfast'!DE7*0.9</f>
        <v>13185</v>
      </c>
      <c r="DM7" s="8">
        <f>'C завтраками| Bed and breakfast'!DF7*0.9</f>
        <v>13185</v>
      </c>
      <c r="DN7" s="8">
        <f>'C завтраками| Bed and breakfast'!DG7*0.9</f>
        <v>13185</v>
      </c>
      <c r="DO7" s="8">
        <f>'C завтраками| Bed and breakfast'!DH7*0.9</f>
        <v>13185</v>
      </c>
      <c r="DP7" s="8">
        <f>'C завтраками| Bed and breakfast'!DI7*0.9</f>
        <v>13185</v>
      </c>
      <c r="DQ7" s="8">
        <f>'C завтраками| Bed and breakfast'!DJ7*0.9</f>
        <v>13635</v>
      </c>
      <c r="DR7" s="8">
        <f>'C завтраками| Bed and breakfast'!DK7*0.9</f>
        <v>13635</v>
      </c>
    </row>
    <row r="8" spans="1:122" s="53" customFormat="1" x14ac:dyDescent="0.2">
      <c r="A8" s="88">
        <v>2</v>
      </c>
      <c r="B8" s="8" t="e">
        <f>'C завтраками| Bed and breakfast'!#REF!*0.9</f>
        <v>#REF!</v>
      </c>
      <c r="C8" s="8" t="e">
        <f>'C завтраками| Bed and breakfast'!#REF!*0.9</f>
        <v>#REF!</v>
      </c>
      <c r="D8" s="8" t="e">
        <f>'C завтраками| Bed and breakfast'!#REF!*0.9</f>
        <v>#REF!</v>
      </c>
      <c r="E8" s="8" t="e">
        <f>'C завтраками| Bed and breakfast'!#REF!*0.9</f>
        <v>#REF!</v>
      </c>
      <c r="F8" s="8" t="e">
        <f>'C завтраками| Bed and breakfast'!#REF!*0.9</f>
        <v>#REF!</v>
      </c>
      <c r="G8" s="8" t="e">
        <f>'C завтраками| Bed and breakfast'!#REF!*0.9</f>
        <v>#REF!</v>
      </c>
      <c r="H8" s="8" t="e">
        <f>'C завтраками| Bed and breakfast'!#REF!*0.9</f>
        <v>#REF!</v>
      </c>
      <c r="I8" s="8">
        <f>'C завтраками| Bed and breakfast'!B8*0.9</f>
        <v>15750</v>
      </c>
      <c r="J8" s="8">
        <f>'C завтраками| Bed and breakfast'!C8*0.9</f>
        <v>15750</v>
      </c>
      <c r="K8" s="8">
        <f>'C завтраками| Bed and breakfast'!D8*0.9</f>
        <v>17190</v>
      </c>
      <c r="L8" s="8">
        <f>'C завтраками| Bed and breakfast'!E8*0.9</f>
        <v>18630</v>
      </c>
      <c r="M8" s="8">
        <f>'C завтраками| Bed and breakfast'!F8*0.9</f>
        <v>20700</v>
      </c>
      <c r="N8" s="8">
        <f>'C завтраками| Bed and breakfast'!G8*0.9</f>
        <v>22770</v>
      </c>
      <c r="O8" s="8">
        <f>'C завтраками| Bed and breakfast'!H8*0.9</f>
        <v>22770</v>
      </c>
      <c r="P8" s="8">
        <f>'C завтраками| Bed and breakfast'!I8*0.9</f>
        <v>20700</v>
      </c>
      <c r="Q8" s="8">
        <f>'C завтраками| Bed and breakfast'!J8*0.9</f>
        <v>22770</v>
      </c>
      <c r="R8" s="8">
        <f>'C завтраками| Bed and breakfast'!K8*0.9</f>
        <v>17190</v>
      </c>
      <c r="S8" s="8">
        <f>'C завтраками| Bed and breakfast'!L8*0.9</f>
        <v>16245</v>
      </c>
      <c r="T8" s="8">
        <f>'C завтраками| Bed and breakfast'!M8*0.9</f>
        <v>35550</v>
      </c>
      <c r="U8" s="8">
        <f>'C завтраками| Bed and breakfast'!N8*0.9</f>
        <v>48600</v>
      </c>
      <c r="V8" s="8">
        <f>'C завтраками| Bed and breakfast'!O8*0.9</f>
        <v>48600</v>
      </c>
      <c r="W8" s="8">
        <f>'C завтраками| Bed and breakfast'!P8*0.9</f>
        <v>48600</v>
      </c>
      <c r="X8" s="8">
        <f>'C завтраками| Bed and breakfast'!Q8*0.9</f>
        <v>42300</v>
      </c>
      <c r="Y8" s="8">
        <f>'C завтраками| Bed and breakfast'!R8*0.9</f>
        <v>42300</v>
      </c>
      <c r="Z8" s="8">
        <f>'C завтраками| Bed and breakfast'!S8*0.9</f>
        <v>42300</v>
      </c>
      <c r="AA8" s="8">
        <f>'C завтраками| Bed and breakfast'!T8*0.9</f>
        <v>42300</v>
      </c>
      <c r="AB8" s="8">
        <f>'C завтраками| Bed and breakfast'!U8*0.9</f>
        <v>42300</v>
      </c>
      <c r="AC8" s="8">
        <f>'C завтраками| Bed and breakfast'!V8*0.9</f>
        <v>42300</v>
      </c>
      <c r="AD8" s="8">
        <f>'C завтраками| Bed and breakfast'!W8*0.9</f>
        <v>34560</v>
      </c>
      <c r="AE8" s="8">
        <f>'C завтраками| Bed and breakfast'!X8*0.9</f>
        <v>19710</v>
      </c>
      <c r="AF8" s="8">
        <f>'C завтраками| Bed and breakfast'!Y8*0.9</f>
        <v>19710</v>
      </c>
      <c r="AG8" s="8">
        <f>'C завтраками| Bed and breakfast'!Z8*0.9</f>
        <v>19710</v>
      </c>
      <c r="AH8" s="8">
        <f>'C завтраками| Bed and breakfast'!AA8*0.9</f>
        <v>19710</v>
      </c>
      <c r="AI8" s="8">
        <f>'C завтраками| Bed and breakfast'!AB8*0.9</f>
        <v>19710</v>
      </c>
      <c r="AJ8" s="8">
        <f>'C завтраками| Bed and breakfast'!AC8*0.9</f>
        <v>21510</v>
      </c>
      <c r="AK8" s="8">
        <f>'C завтраками| Bed and breakfast'!AD8*0.9</f>
        <v>21510</v>
      </c>
      <c r="AL8" s="8">
        <f>'C завтраками| Bed and breakfast'!AE8*0.9</f>
        <v>21510</v>
      </c>
      <c r="AM8" s="8">
        <f>'C завтраками| Bed and breakfast'!AF8*0.9</f>
        <v>21510</v>
      </c>
      <c r="AN8" s="8">
        <f>'C завтраками| Bed and breakfast'!AG8*0.9</f>
        <v>21510</v>
      </c>
      <c r="AO8" s="8">
        <f>'C завтраками| Bed and breakfast'!AH8*0.9</f>
        <v>19710</v>
      </c>
      <c r="AP8" s="8">
        <f>'C завтраками| Bed and breakfast'!AI8*0.9</f>
        <v>19710</v>
      </c>
      <c r="AQ8" s="8">
        <f>'C завтраками| Bed and breakfast'!AJ8*0.9</f>
        <v>19710</v>
      </c>
      <c r="AR8" s="8">
        <f>'C завтраками| Bed and breakfast'!AK8*0.9</f>
        <v>19710</v>
      </c>
      <c r="AS8" s="8">
        <f>'C завтраками| Bed and breakfast'!AL8*0.9</f>
        <v>19710</v>
      </c>
      <c r="AT8" s="8">
        <f>'C завтраками| Bed and breakfast'!AM8*0.9</f>
        <v>23310</v>
      </c>
      <c r="AU8" s="8">
        <f>'C завтраками| Bed and breakfast'!AN8*0.9</f>
        <v>23310</v>
      </c>
      <c r="AV8" s="8">
        <f>'C завтраками| Bed and breakfast'!AO8*0.9</f>
        <v>23310</v>
      </c>
      <c r="AW8" s="8">
        <f>'C завтраками| Bed and breakfast'!AP8*0.9</f>
        <v>23310</v>
      </c>
      <c r="AX8" s="8">
        <f>'C завтраками| Bed and breakfast'!AQ8*0.9</f>
        <v>23310</v>
      </c>
      <c r="AY8" s="8">
        <f>'C завтраками| Bed and breakfast'!AR8*0.9</f>
        <v>25110</v>
      </c>
      <c r="AZ8" s="8">
        <f>'C завтраками| Bed and breakfast'!AS8*0.9</f>
        <v>27360</v>
      </c>
      <c r="BA8" s="8">
        <f>'C завтраками| Bed and breakfast'!AT8*0.9</f>
        <v>27810</v>
      </c>
      <c r="BB8" s="8">
        <f>'C завтраками| Bed and breakfast'!AU8*0.9</f>
        <v>27810</v>
      </c>
      <c r="BC8" s="8">
        <f>'C завтраками| Bed and breakfast'!AV8*0.9</f>
        <v>27810</v>
      </c>
      <c r="BD8" s="8">
        <f>'C завтраками| Bed and breakfast'!AW8*0.9</f>
        <v>27810</v>
      </c>
      <c r="BE8" s="8">
        <f>'C завтраками| Bed and breakfast'!AX8*0.9</f>
        <v>27810</v>
      </c>
      <c r="BF8" s="8">
        <f>'C завтраками| Bed and breakfast'!AY8*0.9</f>
        <v>27810</v>
      </c>
      <c r="BG8" s="8">
        <f>'C завтраками| Bed and breakfast'!AZ8*0.9</f>
        <v>27810</v>
      </c>
      <c r="BH8" s="8">
        <f>'C завтраками| Bed and breakfast'!BA8*0.9</f>
        <v>27810</v>
      </c>
      <c r="BI8" s="8">
        <f>'C завтраками| Bed and breakfast'!BB8*0.9</f>
        <v>27810</v>
      </c>
      <c r="BJ8" s="8">
        <f>'C завтраками| Bed and breakfast'!BC8*0.9</f>
        <v>27810</v>
      </c>
      <c r="BK8" s="8">
        <f>'C завтраками| Bed and breakfast'!BD8*0.9</f>
        <v>26010</v>
      </c>
      <c r="BL8" s="8">
        <f>'C завтраками| Bed and breakfast'!BE8*0.9</f>
        <v>26010</v>
      </c>
      <c r="BM8" s="8">
        <f>'C завтраками| Bed and breakfast'!BF8*0.9</f>
        <v>27810</v>
      </c>
      <c r="BN8" s="8">
        <f>'C завтраками| Bed and breakfast'!BG8*0.9</f>
        <v>27810</v>
      </c>
      <c r="BO8" s="8">
        <f>'C завтраками| Bed and breakfast'!BH8*0.9</f>
        <v>29610</v>
      </c>
      <c r="BP8" s="8">
        <f>'C завтраками| Bed and breakfast'!BI8*0.9</f>
        <v>31860</v>
      </c>
      <c r="BQ8" s="8">
        <f>'C завтраками| Bed and breakfast'!BJ8*0.9</f>
        <v>31860</v>
      </c>
      <c r="BR8" s="8">
        <f>'C завтраками| Bed and breakfast'!BK8*0.9</f>
        <v>31860</v>
      </c>
      <c r="BS8" s="8">
        <f>'C завтраками| Bed and breakfast'!BL8*0.9</f>
        <v>31860</v>
      </c>
      <c r="BT8" s="8">
        <f>'C завтраками| Bed and breakfast'!BM8*0.9</f>
        <v>34110</v>
      </c>
      <c r="BU8" s="8">
        <f>'C завтраками| Bed and breakfast'!BN8*0.9</f>
        <v>36810</v>
      </c>
      <c r="BV8" s="8">
        <f>'C завтраками| Bed and breakfast'!BO8*0.9</f>
        <v>36810</v>
      </c>
      <c r="BW8" s="8">
        <f>'C завтраками| Bed and breakfast'!BP8*0.9</f>
        <v>34110</v>
      </c>
      <c r="BX8" s="8">
        <f>'C завтраками| Bed and breakfast'!BQ8*0.9</f>
        <v>29610</v>
      </c>
      <c r="BY8" s="8">
        <f>'C завтраками| Bed and breakfast'!BR8*0.9</f>
        <v>29610</v>
      </c>
      <c r="BZ8" s="8">
        <f>'C завтраками| Bed and breakfast'!BS8*0.9</f>
        <v>31860</v>
      </c>
      <c r="CA8" s="8">
        <f>'C завтраками| Bed and breakfast'!BT8*0.9</f>
        <v>31860</v>
      </c>
      <c r="CB8" s="8">
        <f>'C завтраками| Bed and breakfast'!BU8*0.9</f>
        <v>24210</v>
      </c>
      <c r="CC8" s="8">
        <f>'C завтраками| Bed and breakfast'!BV8*0.9</f>
        <v>24615</v>
      </c>
      <c r="CD8" s="8">
        <f>'C завтраками| Bed and breakfast'!BW8*0.9</f>
        <v>24615</v>
      </c>
      <c r="CE8" s="8">
        <f>'C завтраками| Bed and breakfast'!BX8*0.9</f>
        <v>24615</v>
      </c>
      <c r="CF8" s="8">
        <f>'C завтраками| Bed and breakfast'!BY8*0.9</f>
        <v>23265</v>
      </c>
      <c r="CG8" s="8">
        <f>'C завтраками| Bed and breakfast'!BZ8*0.9</f>
        <v>23265</v>
      </c>
      <c r="CH8" s="8">
        <f>'C завтраками| Bed and breakfast'!CA8*0.9</f>
        <v>24615</v>
      </c>
      <c r="CI8" s="8">
        <f>'C завтраками| Bed and breakfast'!CB8*0.9</f>
        <v>24615</v>
      </c>
      <c r="CJ8" s="8">
        <f>'C завтраками| Bed and breakfast'!CC8*0.9</f>
        <v>24615</v>
      </c>
      <c r="CK8" s="8">
        <f>'C завтраками| Bed and breakfast'!CD8*0.9</f>
        <v>23265</v>
      </c>
      <c r="CL8" s="8">
        <f>'C завтраками| Bed and breakfast'!CE8*0.9</f>
        <v>23265</v>
      </c>
      <c r="CM8" s="8">
        <f>'C завтраками| Bed and breakfast'!CF8*0.9</f>
        <v>23265</v>
      </c>
      <c r="CN8" s="8">
        <f>'C завтраками| Bed and breakfast'!CG8*0.9</f>
        <v>23265</v>
      </c>
      <c r="CO8" s="8">
        <f>'C завтраками| Bed and breakfast'!CH8*0.9</f>
        <v>23265</v>
      </c>
      <c r="CP8" s="8">
        <f>'C завтраками| Bed and breakfast'!CI8*0.9</f>
        <v>23265</v>
      </c>
      <c r="CQ8" s="8">
        <f>'C завтраками| Bed and breakfast'!CJ8*0.9</f>
        <v>23265</v>
      </c>
      <c r="CR8" s="8">
        <f>'C завтраками| Bed and breakfast'!CK8*0.9</f>
        <v>23265</v>
      </c>
      <c r="CS8" s="8">
        <f>'C завтраками| Bed and breakfast'!CL8*0.9</f>
        <v>23265</v>
      </c>
      <c r="CT8" s="8">
        <f>'C завтраками| Bed and breakfast'!CM8*0.9</f>
        <v>23265</v>
      </c>
      <c r="CU8" s="8">
        <f>'C завтраками| Bed and breakfast'!CN8*0.9</f>
        <v>23265</v>
      </c>
      <c r="CV8" s="8">
        <f>'C завтраками| Bed and breakfast'!CO8*0.9</f>
        <v>23265</v>
      </c>
      <c r="CW8" s="8">
        <f>'C завтраками| Bed and breakfast'!CP8*0.9</f>
        <v>23265</v>
      </c>
      <c r="CX8" s="8">
        <f>'C завтраками| Bed and breakfast'!CQ8*0.9</f>
        <v>23265</v>
      </c>
      <c r="CY8" s="8">
        <f>'C завтраками| Bed and breakfast'!CR8*0.9</f>
        <v>23265</v>
      </c>
      <c r="CZ8" s="8">
        <f>'C завтраками| Bed and breakfast'!CS8*0.9</f>
        <v>23265</v>
      </c>
      <c r="DA8" s="8">
        <f>'C завтраками| Bed and breakfast'!CT8*0.9</f>
        <v>23265</v>
      </c>
      <c r="DB8" s="8">
        <f>'C завтраками| Bed and breakfast'!CU8*0.9</f>
        <v>23265</v>
      </c>
      <c r="DC8" s="8">
        <f>'C завтраками| Bed and breakfast'!CV8*0.9</f>
        <v>23265</v>
      </c>
      <c r="DD8" s="8">
        <f>'C завтраками| Bed and breakfast'!CW8*0.9</f>
        <v>23265</v>
      </c>
      <c r="DE8" s="8">
        <f>'C завтраками| Bed and breakfast'!CX8*0.9</f>
        <v>23265</v>
      </c>
      <c r="DF8" s="8">
        <f>'C завтраками| Bed and breakfast'!CY8*0.9</f>
        <v>23265</v>
      </c>
      <c r="DG8" s="8">
        <f>'C завтраками| Bed and breakfast'!CZ8*0.9</f>
        <v>23265</v>
      </c>
      <c r="DH8" s="8">
        <f>'C завтраками| Bed and breakfast'!DA8*0.9</f>
        <v>14850</v>
      </c>
      <c r="DI8" s="8">
        <f>'C завтраками| Bed and breakfast'!DB8*0.9</f>
        <v>14850</v>
      </c>
      <c r="DJ8" s="8">
        <f>'C завтраками| Bed and breakfast'!DC8*0.9</f>
        <v>15300</v>
      </c>
      <c r="DK8" s="8">
        <f>'C завтраками| Bed and breakfast'!DD8*0.9</f>
        <v>15300</v>
      </c>
      <c r="DL8" s="8">
        <f>'C завтраками| Bed and breakfast'!DE8*0.9</f>
        <v>14850</v>
      </c>
      <c r="DM8" s="8">
        <f>'C завтраками| Bed and breakfast'!DF8*0.9</f>
        <v>14850</v>
      </c>
      <c r="DN8" s="8">
        <f>'C завтраками| Bed and breakfast'!DG8*0.9</f>
        <v>14850</v>
      </c>
      <c r="DO8" s="8">
        <f>'C завтраками| Bed and breakfast'!DH8*0.9</f>
        <v>14850</v>
      </c>
      <c r="DP8" s="8">
        <f>'C завтраками| Bed and breakfast'!DI8*0.9</f>
        <v>14850</v>
      </c>
      <c r="DQ8" s="8">
        <f>'C завтраками| Bed and breakfast'!DJ8*0.9</f>
        <v>15300</v>
      </c>
      <c r="DR8" s="8">
        <f>'C завтраками| Bed and breakfast'!DK8*0.9</f>
        <v>15300</v>
      </c>
    </row>
    <row r="9" spans="1:122" s="53" customFormat="1" x14ac:dyDescent="0.2">
      <c r="A9" s="42" t="s">
        <v>234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row>
    <row r="10" spans="1:122" s="53" customFormat="1" x14ac:dyDescent="0.2">
      <c r="A10" s="180">
        <v>1</v>
      </c>
      <c r="B10" s="8" t="e">
        <f>'C завтраками| Bed and breakfast'!#REF!*0.9</f>
        <v>#REF!</v>
      </c>
      <c r="C10" s="8" t="e">
        <f>'C завтраками| Bed and breakfast'!#REF!*0.9</f>
        <v>#REF!</v>
      </c>
      <c r="D10" s="8" t="e">
        <f>'C завтраками| Bed and breakfast'!#REF!*0.9</f>
        <v>#REF!</v>
      </c>
      <c r="E10" s="8" t="e">
        <f>'C завтраками| Bed and breakfast'!#REF!*0.9</f>
        <v>#REF!</v>
      </c>
      <c r="F10" s="8" t="e">
        <f>'C завтраками| Bed and breakfast'!#REF!*0.9</f>
        <v>#REF!</v>
      </c>
      <c r="G10" s="8" t="e">
        <f>'C завтраками| Bed and breakfast'!#REF!*0.9</f>
        <v>#REF!</v>
      </c>
      <c r="H10" s="8" t="e">
        <f>'C завтраками| Bed and breakfast'!#REF!*0.9</f>
        <v>#REF!</v>
      </c>
      <c r="I10" s="8">
        <f>'C завтраками| Bed and breakfast'!B10*0.9</f>
        <v>15120</v>
      </c>
      <c r="J10" s="8">
        <f>'C завтраками| Bed and breakfast'!C10*0.9</f>
        <v>15120</v>
      </c>
      <c r="K10" s="8">
        <f>'C завтраками| Bed and breakfast'!D10*0.9</f>
        <v>16560</v>
      </c>
      <c r="L10" s="8">
        <f>'C завтраками| Bed and breakfast'!E10*0.9</f>
        <v>18000</v>
      </c>
      <c r="M10" s="8">
        <f>'C завтраками| Bed and breakfast'!F10*0.9</f>
        <v>20070</v>
      </c>
      <c r="N10" s="8">
        <f>'C завтраками| Bed and breakfast'!G10*0.9</f>
        <v>22140</v>
      </c>
      <c r="O10" s="8">
        <f>'C завтраками| Bed and breakfast'!H10*0.9</f>
        <v>22140</v>
      </c>
      <c r="P10" s="8">
        <f>'C завтраками| Bed and breakfast'!I10*0.9</f>
        <v>20070</v>
      </c>
      <c r="Q10" s="8">
        <f>'C завтраками| Bed and breakfast'!J10*0.9</f>
        <v>22140</v>
      </c>
      <c r="R10" s="8">
        <f>'C завтраками| Bed and breakfast'!K10*0.9</f>
        <v>16560</v>
      </c>
      <c r="S10" s="8">
        <f>'C завтраками| Bed and breakfast'!L10*0.9</f>
        <v>16020</v>
      </c>
      <c r="T10" s="8">
        <f>'C завтраками| Bed and breakfast'!M10*0.9</f>
        <v>35325</v>
      </c>
      <c r="U10" s="8">
        <f>'C завтраками| Bed and breakfast'!N10*0.9</f>
        <v>48375</v>
      </c>
      <c r="V10" s="8">
        <f>'C завтраками| Bed and breakfast'!O10*0.9</f>
        <v>48375</v>
      </c>
      <c r="W10" s="8">
        <f>'C завтраками| Bed and breakfast'!P10*0.9</f>
        <v>48375</v>
      </c>
      <c r="X10" s="8">
        <f>'C завтраками| Bed and breakfast'!Q10*0.9</f>
        <v>42075</v>
      </c>
      <c r="Y10" s="8">
        <f>'C завтраками| Bed and breakfast'!R10*0.9</f>
        <v>42075</v>
      </c>
      <c r="Z10" s="8">
        <f>'C завтраками| Bed and breakfast'!S10*0.9</f>
        <v>42075</v>
      </c>
      <c r="AA10" s="8">
        <f>'C завтраками| Bed and breakfast'!T10*0.9</f>
        <v>42075</v>
      </c>
      <c r="AB10" s="8">
        <f>'C завтраками| Bed and breakfast'!U10*0.9</f>
        <v>42075</v>
      </c>
      <c r="AC10" s="8">
        <f>'C завтраками| Bed and breakfast'!V10*0.9</f>
        <v>42075</v>
      </c>
      <c r="AD10" s="8">
        <f>'C завтраками| Bed and breakfast'!W10*0.9</f>
        <v>34605</v>
      </c>
      <c r="AE10" s="8">
        <f>'C завтраками| Bed and breakfast'!X10*0.9</f>
        <v>19755</v>
      </c>
      <c r="AF10" s="8">
        <f>'C завтраками| Bed and breakfast'!Y10*0.9</f>
        <v>19755</v>
      </c>
      <c r="AG10" s="8">
        <f>'C завтраками| Bed and breakfast'!Z10*0.9</f>
        <v>19755</v>
      </c>
      <c r="AH10" s="8">
        <f>'C завтраками| Bed and breakfast'!AA10*0.9</f>
        <v>19755</v>
      </c>
      <c r="AI10" s="8">
        <f>'C завтраками| Bed and breakfast'!AB10*0.9</f>
        <v>19755</v>
      </c>
      <c r="AJ10" s="8">
        <f>'C завтраками| Bed and breakfast'!AC10*0.9</f>
        <v>21555</v>
      </c>
      <c r="AK10" s="8">
        <f>'C завтраками| Bed and breakfast'!AD10*0.9</f>
        <v>21555</v>
      </c>
      <c r="AL10" s="8">
        <f>'C завтраками| Bed and breakfast'!AE10*0.9</f>
        <v>21555</v>
      </c>
      <c r="AM10" s="8">
        <f>'C завтраками| Bed and breakfast'!AF10*0.9</f>
        <v>21555</v>
      </c>
      <c r="AN10" s="8">
        <f>'C завтраками| Bed and breakfast'!AG10*0.9</f>
        <v>21555</v>
      </c>
      <c r="AO10" s="8">
        <f>'C завтраками| Bed and breakfast'!AH10*0.9</f>
        <v>19755</v>
      </c>
      <c r="AP10" s="8">
        <f>'C завтраками| Bed and breakfast'!AI10*0.9</f>
        <v>19755</v>
      </c>
      <c r="AQ10" s="8">
        <f>'C завтраками| Bed and breakfast'!AJ10*0.9</f>
        <v>19755</v>
      </c>
      <c r="AR10" s="8">
        <f>'C завтраками| Bed and breakfast'!AK10*0.9</f>
        <v>19755</v>
      </c>
      <c r="AS10" s="8">
        <f>'C завтраками| Bed and breakfast'!AL10*0.9</f>
        <v>19755</v>
      </c>
      <c r="AT10" s="8">
        <f>'C завтраками| Bed and breakfast'!AM10*0.9</f>
        <v>23355</v>
      </c>
      <c r="AU10" s="8">
        <f>'C завтраками| Bed and breakfast'!AN10*0.9</f>
        <v>23355</v>
      </c>
      <c r="AV10" s="8">
        <f>'C завтраками| Bed and breakfast'!AO10*0.9</f>
        <v>23355</v>
      </c>
      <c r="AW10" s="8">
        <f>'C завтраками| Bed and breakfast'!AP10*0.9</f>
        <v>23355</v>
      </c>
      <c r="AX10" s="8">
        <f>'C завтраками| Bed and breakfast'!AQ10*0.9</f>
        <v>23355</v>
      </c>
      <c r="AY10" s="8">
        <f>'C завтраками| Bed and breakfast'!AR10*0.9</f>
        <v>25155</v>
      </c>
      <c r="AZ10" s="8">
        <f>'C завтраками| Bed and breakfast'!AS10*0.9</f>
        <v>27405</v>
      </c>
      <c r="BA10" s="8">
        <f>'C завтраками| Bed and breakfast'!AT10*0.9</f>
        <v>27855</v>
      </c>
      <c r="BB10" s="8">
        <f>'C завтраками| Bed and breakfast'!AU10*0.9</f>
        <v>27855</v>
      </c>
      <c r="BC10" s="8">
        <f>'C завтраками| Bed and breakfast'!AV10*0.9</f>
        <v>27855</v>
      </c>
      <c r="BD10" s="8">
        <f>'C завтраками| Bed and breakfast'!AW10*0.9</f>
        <v>27855</v>
      </c>
      <c r="BE10" s="8">
        <f>'C завтраками| Bed and breakfast'!AX10*0.9</f>
        <v>27855</v>
      </c>
      <c r="BF10" s="8">
        <f>'C завтраками| Bed and breakfast'!AY10*0.9</f>
        <v>27855</v>
      </c>
      <c r="BG10" s="8">
        <f>'C завтраками| Bed and breakfast'!AZ10*0.9</f>
        <v>27855</v>
      </c>
      <c r="BH10" s="8">
        <f>'C завтраками| Bed and breakfast'!BA10*0.9</f>
        <v>27855</v>
      </c>
      <c r="BI10" s="8">
        <f>'C завтраками| Bed and breakfast'!BB10*0.9</f>
        <v>27855</v>
      </c>
      <c r="BJ10" s="8">
        <f>'C завтраками| Bed and breakfast'!BC10*0.9</f>
        <v>27855</v>
      </c>
      <c r="BK10" s="8">
        <f>'C завтраками| Bed and breakfast'!BD10*0.9</f>
        <v>26055</v>
      </c>
      <c r="BL10" s="8">
        <f>'C завтраками| Bed and breakfast'!BE10*0.9</f>
        <v>26055</v>
      </c>
      <c r="BM10" s="8">
        <f>'C завтраками| Bed and breakfast'!BF10*0.9</f>
        <v>27855</v>
      </c>
      <c r="BN10" s="8">
        <f>'C завтраками| Bed and breakfast'!BG10*0.9</f>
        <v>27855</v>
      </c>
      <c r="BO10" s="8">
        <f>'C завтраками| Bed and breakfast'!BH10*0.9</f>
        <v>29655</v>
      </c>
      <c r="BP10" s="8">
        <f>'C завтраками| Bed and breakfast'!BI10*0.9</f>
        <v>31905</v>
      </c>
      <c r="BQ10" s="8">
        <f>'C завтраками| Bed and breakfast'!BJ10*0.9</f>
        <v>31905</v>
      </c>
      <c r="BR10" s="8">
        <f>'C завтраками| Bed and breakfast'!BK10*0.9</f>
        <v>31905</v>
      </c>
      <c r="BS10" s="8">
        <f>'C завтраками| Bed and breakfast'!BL10*0.9</f>
        <v>31905</v>
      </c>
      <c r="BT10" s="8">
        <f>'C завтраками| Bed and breakfast'!BM10*0.9</f>
        <v>34155</v>
      </c>
      <c r="BU10" s="8">
        <f>'C завтраками| Bed and breakfast'!BN10*0.9</f>
        <v>36855</v>
      </c>
      <c r="BV10" s="8">
        <f>'C завтраками| Bed and breakfast'!BO10*0.9</f>
        <v>36855</v>
      </c>
      <c r="BW10" s="8">
        <f>'C завтраками| Bed and breakfast'!BP10*0.9</f>
        <v>34155</v>
      </c>
      <c r="BX10" s="8">
        <f>'C завтраками| Bed and breakfast'!BQ10*0.9</f>
        <v>29655</v>
      </c>
      <c r="BY10" s="8">
        <f>'C завтраками| Bed and breakfast'!BR10*0.9</f>
        <v>29655</v>
      </c>
      <c r="BZ10" s="8">
        <f>'C завтраками| Bed and breakfast'!BS10*0.9</f>
        <v>31905</v>
      </c>
      <c r="CA10" s="8">
        <f>'C завтраками| Bed and breakfast'!BT10*0.9</f>
        <v>31905</v>
      </c>
      <c r="CB10" s="8">
        <f>'C завтраками| Bed and breakfast'!BU10*0.9</f>
        <v>24255</v>
      </c>
      <c r="CC10" s="8">
        <f>'C завтраками| Bed and breakfast'!BV10*0.9</f>
        <v>24660</v>
      </c>
      <c r="CD10" s="8">
        <f>'C завтраками| Bed and breakfast'!BW10*0.9</f>
        <v>24660</v>
      </c>
      <c r="CE10" s="8">
        <f>'C завтраками| Bed and breakfast'!BX10*0.9</f>
        <v>24660</v>
      </c>
      <c r="CF10" s="8">
        <f>'C завтраками| Bed and breakfast'!BY10*0.9</f>
        <v>23310</v>
      </c>
      <c r="CG10" s="8">
        <f>'C завтраками| Bed and breakfast'!BZ10*0.9</f>
        <v>23310</v>
      </c>
      <c r="CH10" s="8">
        <f>'C завтраками| Bed and breakfast'!CA10*0.9</f>
        <v>24660</v>
      </c>
      <c r="CI10" s="8">
        <f>'C завтраками| Bed and breakfast'!CB10*0.9</f>
        <v>24660</v>
      </c>
      <c r="CJ10" s="8">
        <f>'C завтраками| Bed and breakfast'!CC10*0.9</f>
        <v>24660</v>
      </c>
      <c r="CK10" s="8">
        <f>'C завтраками| Bed and breakfast'!CD10*0.9</f>
        <v>23310</v>
      </c>
      <c r="CL10" s="8">
        <f>'C завтраками| Bed and breakfast'!CE10*0.9</f>
        <v>23310</v>
      </c>
      <c r="CM10" s="8">
        <f>'C завтраками| Bed and breakfast'!CF10*0.9</f>
        <v>23310</v>
      </c>
      <c r="CN10" s="8">
        <f>'C завтраками| Bed and breakfast'!CG10*0.9</f>
        <v>23310</v>
      </c>
      <c r="CO10" s="8">
        <f>'C завтраками| Bed and breakfast'!CH10*0.9</f>
        <v>23310</v>
      </c>
      <c r="CP10" s="8">
        <f>'C завтраками| Bed and breakfast'!CI10*0.9</f>
        <v>23310</v>
      </c>
      <c r="CQ10" s="8">
        <f>'C завтраками| Bed and breakfast'!CJ10*0.9</f>
        <v>23310</v>
      </c>
      <c r="CR10" s="8">
        <f>'C завтраками| Bed and breakfast'!CK10*0.9</f>
        <v>23310</v>
      </c>
      <c r="CS10" s="8">
        <f>'C завтраками| Bed and breakfast'!CL10*0.9</f>
        <v>23310</v>
      </c>
      <c r="CT10" s="8">
        <f>'C завтраками| Bed and breakfast'!CM10*0.9</f>
        <v>23310</v>
      </c>
      <c r="CU10" s="8">
        <f>'C завтраками| Bed and breakfast'!CN10*0.9</f>
        <v>23310</v>
      </c>
      <c r="CV10" s="8">
        <f>'C завтраками| Bed and breakfast'!CO10*0.9</f>
        <v>23310</v>
      </c>
      <c r="CW10" s="8">
        <f>'C завтраками| Bed and breakfast'!CP10*0.9</f>
        <v>23310</v>
      </c>
      <c r="CX10" s="8">
        <f>'C завтраками| Bed and breakfast'!CQ10*0.9</f>
        <v>23310</v>
      </c>
      <c r="CY10" s="8">
        <f>'C завтраками| Bed and breakfast'!CR10*0.9</f>
        <v>23310</v>
      </c>
      <c r="CZ10" s="8">
        <f>'C завтраками| Bed and breakfast'!CS10*0.9</f>
        <v>23310</v>
      </c>
      <c r="DA10" s="8">
        <f>'C завтраками| Bed and breakfast'!CT10*0.9</f>
        <v>23310</v>
      </c>
      <c r="DB10" s="8">
        <f>'C завтраками| Bed and breakfast'!CU10*0.9</f>
        <v>23310</v>
      </c>
      <c r="DC10" s="8">
        <f>'C завтраками| Bed and breakfast'!CV10*0.9</f>
        <v>23310</v>
      </c>
      <c r="DD10" s="8">
        <f>'C завтраками| Bed and breakfast'!CW10*0.9</f>
        <v>23310</v>
      </c>
      <c r="DE10" s="8">
        <f>'C завтраками| Bed and breakfast'!CX10*0.9</f>
        <v>23310</v>
      </c>
      <c r="DF10" s="8">
        <f>'C завтраками| Bed and breakfast'!CY10*0.9</f>
        <v>23310</v>
      </c>
      <c r="DG10" s="8">
        <f>'C завтраками| Bed and breakfast'!CZ10*0.9</f>
        <v>23310</v>
      </c>
      <c r="DH10" s="8">
        <f>'C завтраками| Bed and breakfast'!DA10*0.9</f>
        <v>14985</v>
      </c>
      <c r="DI10" s="8">
        <f>'C завтраками| Bed and breakfast'!DB10*0.9</f>
        <v>14985</v>
      </c>
      <c r="DJ10" s="8">
        <f>'C завтраками| Bed and breakfast'!DC10*0.9</f>
        <v>15435</v>
      </c>
      <c r="DK10" s="8">
        <f>'C завтраками| Bed and breakfast'!DD10*0.9</f>
        <v>15435</v>
      </c>
      <c r="DL10" s="8">
        <f>'C завтраками| Bed and breakfast'!DE10*0.9</f>
        <v>14985</v>
      </c>
      <c r="DM10" s="8">
        <f>'C завтраками| Bed and breakfast'!DF10*0.9</f>
        <v>14985</v>
      </c>
      <c r="DN10" s="8">
        <f>'C завтраками| Bed and breakfast'!DG10*0.9</f>
        <v>14985</v>
      </c>
      <c r="DO10" s="8">
        <f>'C завтраками| Bed and breakfast'!DH10*0.9</f>
        <v>14985</v>
      </c>
      <c r="DP10" s="8">
        <f>'C завтраками| Bed and breakfast'!DI10*0.9</f>
        <v>14985</v>
      </c>
      <c r="DQ10" s="8">
        <f>'C завтраками| Bed and breakfast'!DJ10*0.9</f>
        <v>15435</v>
      </c>
      <c r="DR10" s="8">
        <f>'C завтраками| Bed and breakfast'!DK10*0.9</f>
        <v>15435</v>
      </c>
    </row>
    <row r="11" spans="1:122" s="53" customFormat="1" x14ac:dyDescent="0.2">
      <c r="A11" s="180">
        <v>2</v>
      </c>
      <c r="B11" s="8" t="e">
        <f>'C завтраками| Bed and breakfast'!#REF!*0.9</f>
        <v>#REF!</v>
      </c>
      <c r="C11" s="8" t="e">
        <f>'C завтраками| Bed and breakfast'!#REF!*0.9</f>
        <v>#REF!</v>
      </c>
      <c r="D11" s="8" t="e">
        <f>'C завтраками| Bed and breakfast'!#REF!*0.9</f>
        <v>#REF!</v>
      </c>
      <c r="E11" s="8" t="e">
        <f>'C завтраками| Bed and breakfast'!#REF!*0.9</f>
        <v>#REF!</v>
      </c>
      <c r="F11" s="8" t="e">
        <f>'C завтраками| Bed and breakfast'!#REF!*0.9</f>
        <v>#REF!</v>
      </c>
      <c r="G11" s="8" t="e">
        <f>'C завтраками| Bed and breakfast'!#REF!*0.9</f>
        <v>#REF!</v>
      </c>
      <c r="H11" s="8" t="e">
        <f>'C завтраками| Bed and breakfast'!#REF!*0.9</f>
        <v>#REF!</v>
      </c>
      <c r="I11" s="8">
        <f>'C завтраками| Bed and breakfast'!B11*0.9</f>
        <v>16650</v>
      </c>
      <c r="J11" s="8">
        <f>'C завтраками| Bed and breakfast'!C11*0.9</f>
        <v>16650</v>
      </c>
      <c r="K11" s="8">
        <f>'C завтраками| Bed and breakfast'!D11*0.9</f>
        <v>18090</v>
      </c>
      <c r="L11" s="8">
        <f>'C завтраками| Bed and breakfast'!E11*0.9</f>
        <v>19530</v>
      </c>
      <c r="M11" s="8">
        <f>'C завтраками| Bed and breakfast'!F11*0.9</f>
        <v>21600</v>
      </c>
      <c r="N11" s="8">
        <f>'C завтраками| Bed and breakfast'!G11*0.9</f>
        <v>23670</v>
      </c>
      <c r="O11" s="8">
        <f>'C завтраками| Bed and breakfast'!H11*0.9</f>
        <v>23670</v>
      </c>
      <c r="P11" s="8">
        <f>'C завтраками| Bed and breakfast'!I11*0.9</f>
        <v>21600</v>
      </c>
      <c r="Q11" s="8">
        <f>'C завтраками| Bed and breakfast'!J11*0.9</f>
        <v>23670</v>
      </c>
      <c r="R11" s="8">
        <f>'C завтраками| Bed and breakfast'!K11*0.9</f>
        <v>18090</v>
      </c>
      <c r="S11" s="8">
        <f>'C завтраками| Bed and breakfast'!L11*0.9</f>
        <v>18045</v>
      </c>
      <c r="T11" s="8">
        <f>'C завтраками| Bed and breakfast'!M11*0.9</f>
        <v>37350</v>
      </c>
      <c r="U11" s="8">
        <f>'C завтраками| Bed and breakfast'!N11*0.9</f>
        <v>50400</v>
      </c>
      <c r="V11" s="8">
        <f>'C завтраками| Bed and breakfast'!O11*0.9</f>
        <v>50400</v>
      </c>
      <c r="W11" s="8">
        <f>'C завтраками| Bed and breakfast'!P11*0.9</f>
        <v>50400</v>
      </c>
      <c r="X11" s="8">
        <f>'C завтраками| Bed and breakfast'!Q11*0.9</f>
        <v>44100</v>
      </c>
      <c r="Y11" s="8">
        <f>'C завтраками| Bed and breakfast'!R11*0.9</f>
        <v>44100</v>
      </c>
      <c r="Z11" s="8">
        <f>'C завтраками| Bed and breakfast'!S11*0.9</f>
        <v>44100</v>
      </c>
      <c r="AA11" s="8">
        <f>'C завтраками| Bed and breakfast'!T11*0.9</f>
        <v>44100</v>
      </c>
      <c r="AB11" s="8">
        <f>'C завтраками| Bed and breakfast'!U11*0.9</f>
        <v>44100</v>
      </c>
      <c r="AC11" s="8">
        <f>'C завтраками| Bed and breakfast'!V11*0.9</f>
        <v>44100</v>
      </c>
      <c r="AD11" s="8">
        <f>'C завтраками| Bed and breakfast'!W11*0.9</f>
        <v>36360</v>
      </c>
      <c r="AE11" s="8">
        <f>'C завтраками| Bed and breakfast'!X11*0.9</f>
        <v>21510</v>
      </c>
      <c r="AF11" s="8">
        <f>'C завтраками| Bed and breakfast'!Y11*0.9</f>
        <v>21510</v>
      </c>
      <c r="AG11" s="8">
        <f>'C завтраками| Bed and breakfast'!Z11*0.9</f>
        <v>21510</v>
      </c>
      <c r="AH11" s="8">
        <f>'C завтраками| Bed and breakfast'!AA11*0.9</f>
        <v>21510</v>
      </c>
      <c r="AI11" s="8">
        <f>'C завтраками| Bed and breakfast'!AB11*0.9</f>
        <v>21510</v>
      </c>
      <c r="AJ11" s="8">
        <f>'C завтраками| Bed and breakfast'!AC11*0.9</f>
        <v>23310</v>
      </c>
      <c r="AK11" s="8">
        <f>'C завтраками| Bed and breakfast'!AD11*0.9</f>
        <v>23310</v>
      </c>
      <c r="AL11" s="8">
        <f>'C завтраками| Bed and breakfast'!AE11*0.9</f>
        <v>23310</v>
      </c>
      <c r="AM11" s="8">
        <f>'C завтраками| Bed and breakfast'!AF11*0.9</f>
        <v>23310</v>
      </c>
      <c r="AN11" s="8">
        <f>'C завтраками| Bed and breakfast'!AG11*0.9</f>
        <v>23310</v>
      </c>
      <c r="AO11" s="8">
        <f>'C завтраками| Bed and breakfast'!AH11*0.9</f>
        <v>21510</v>
      </c>
      <c r="AP11" s="8">
        <f>'C завтраками| Bed and breakfast'!AI11*0.9</f>
        <v>21510</v>
      </c>
      <c r="AQ11" s="8">
        <f>'C завтраками| Bed and breakfast'!AJ11*0.9</f>
        <v>21510</v>
      </c>
      <c r="AR11" s="8">
        <f>'C завтраками| Bed and breakfast'!AK11*0.9</f>
        <v>21510</v>
      </c>
      <c r="AS11" s="8">
        <f>'C завтраками| Bed and breakfast'!AL11*0.9</f>
        <v>21510</v>
      </c>
      <c r="AT11" s="8">
        <f>'C завтраками| Bed and breakfast'!AM11*0.9</f>
        <v>25110</v>
      </c>
      <c r="AU11" s="8">
        <f>'C завтраками| Bed and breakfast'!AN11*0.9</f>
        <v>25110</v>
      </c>
      <c r="AV11" s="8">
        <f>'C завтраками| Bed and breakfast'!AO11*0.9</f>
        <v>25110</v>
      </c>
      <c r="AW11" s="8">
        <f>'C завтраками| Bed and breakfast'!AP11*0.9</f>
        <v>25110</v>
      </c>
      <c r="AX11" s="8">
        <f>'C завтраками| Bed and breakfast'!AQ11*0.9</f>
        <v>25110</v>
      </c>
      <c r="AY11" s="8">
        <f>'C завтраками| Bed and breakfast'!AR11*0.9</f>
        <v>26910</v>
      </c>
      <c r="AZ11" s="8">
        <f>'C завтраками| Bed and breakfast'!AS11*0.9</f>
        <v>29160</v>
      </c>
      <c r="BA11" s="8">
        <f>'C завтраками| Bed and breakfast'!AT11*0.9</f>
        <v>29610</v>
      </c>
      <c r="BB11" s="8">
        <f>'C завтраками| Bed and breakfast'!AU11*0.9</f>
        <v>29610</v>
      </c>
      <c r="BC11" s="8">
        <f>'C завтраками| Bed and breakfast'!AV11*0.9</f>
        <v>29610</v>
      </c>
      <c r="BD11" s="8">
        <f>'C завтраками| Bed and breakfast'!AW11*0.9</f>
        <v>29610</v>
      </c>
      <c r="BE11" s="8">
        <f>'C завтраками| Bed and breakfast'!AX11*0.9</f>
        <v>29610</v>
      </c>
      <c r="BF11" s="8">
        <f>'C завтраками| Bed and breakfast'!AY11*0.9</f>
        <v>29610</v>
      </c>
      <c r="BG11" s="8">
        <f>'C завтраками| Bed and breakfast'!AZ11*0.9</f>
        <v>29610</v>
      </c>
      <c r="BH11" s="8">
        <f>'C завтраками| Bed and breakfast'!BA11*0.9</f>
        <v>29610</v>
      </c>
      <c r="BI11" s="8">
        <f>'C завтраками| Bed and breakfast'!BB11*0.9</f>
        <v>29610</v>
      </c>
      <c r="BJ11" s="8">
        <f>'C завтраками| Bed and breakfast'!BC11*0.9</f>
        <v>29610</v>
      </c>
      <c r="BK11" s="8">
        <f>'C завтраками| Bed and breakfast'!BD11*0.9</f>
        <v>27810</v>
      </c>
      <c r="BL11" s="8">
        <f>'C завтраками| Bed and breakfast'!BE11*0.9</f>
        <v>27810</v>
      </c>
      <c r="BM11" s="8">
        <f>'C завтраками| Bed and breakfast'!BF11*0.9</f>
        <v>29610</v>
      </c>
      <c r="BN11" s="8">
        <f>'C завтраками| Bed and breakfast'!BG11*0.9</f>
        <v>29610</v>
      </c>
      <c r="BO11" s="8">
        <f>'C завтраками| Bed and breakfast'!BH11*0.9</f>
        <v>31410</v>
      </c>
      <c r="BP11" s="8">
        <f>'C завтраками| Bed and breakfast'!BI11*0.9</f>
        <v>33660</v>
      </c>
      <c r="BQ11" s="8">
        <f>'C завтраками| Bed and breakfast'!BJ11*0.9</f>
        <v>33660</v>
      </c>
      <c r="BR11" s="8">
        <f>'C завтраками| Bed and breakfast'!BK11*0.9</f>
        <v>33660</v>
      </c>
      <c r="BS11" s="8">
        <f>'C завтраками| Bed and breakfast'!BL11*0.9</f>
        <v>33660</v>
      </c>
      <c r="BT11" s="8">
        <f>'C завтраками| Bed and breakfast'!BM11*0.9</f>
        <v>35910</v>
      </c>
      <c r="BU11" s="8">
        <f>'C завтраками| Bed and breakfast'!BN11*0.9</f>
        <v>38610</v>
      </c>
      <c r="BV11" s="8">
        <f>'C завтраками| Bed and breakfast'!BO11*0.9</f>
        <v>38610</v>
      </c>
      <c r="BW11" s="8">
        <f>'C завтраками| Bed and breakfast'!BP11*0.9</f>
        <v>35910</v>
      </c>
      <c r="BX11" s="8">
        <f>'C завтраками| Bed and breakfast'!BQ11*0.9</f>
        <v>31410</v>
      </c>
      <c r="BY11" s="8">
        <f>'C завтраками| Bed and breakfast'!BR11*0.9</f>
        <v>31410</v>
      </c>
      <c r="BZ11" s="8">
        <f>'C завтраками| Bed and breakfast'!BS11*0.9</f>
        <v>33660</v>
      </c>
      <c r="CA11" s="8">
        <f>'C завтраками| Bed and breakfast'!BT11*0.9</f>
        <v>33660</v>
      </c>
      <c r="CB11" s="8">
        <f>'C завтраками| Bed and breakfast'!BU11*0.9</f>
        <v>26010</v>
      </c>
      <c r="CC11" s="8">
        <f>'C завтраками| Bed and breakfast'!BV11*0.9</f>
        <v>26415</v>
      </c>
      <c r="CD11" s="8">
        <f>'C завтраками| Bed and breakfast'!BW11*0.9</f>
        <v>26415</v>
      </c>
      <c r="CE11" s="8">
        <f>'C завтраками| Bed and breakfast'!BX11*0.9</f>
        <v>26415</v>
      </c>
      <c r="CF11" s="8">
        <f>'C завтраками| Bed and breakfast'!BY11*0.9</f>
        <v>25065</v>
      </c>
      <c r="CG11" s="8">
        <f>'C завтраками| Bed and breakfast'!BZ11*0.9</f>
        <v>25065</v>
      </c>
      <c r="CH11" s="8">
        <f>'C завтраками| Bed and breakfast'!CA11*0.9</f>
        <v>26415</v>
      </c>
      <c r="CI11" s="8">
        <f>'C завтраками| Bed and breakfast'!CB11*0.9</f>
        <v>26415</v>
      </c>
      <c r="CJ11" s="8">
        <f>'C завтраками| Bed and breakfast'!CC11*0.9</f>
        <v>26415</v>
      </c>
      <c r="CK11" s="8">
        <f>'C завтраками| Bed and breakfast'!CD11*0.9</f>
        <v>25065</v>
      </c>
      <c r="CL11" s="8">
        <f>'C завтраками| Bed and breakfast'!CE11*0.9</f>
        <v>25065</v>
      </c>
      <c r="CM11" s="8">
        <f>'C завтраками| Bed and breakfast'!CF11*0.9</f>
        <v>25065</v>
      </c>
      <c r="CN11" s="8">
        <f>'C завтраками| Bed and breakfast'!CG11*0.9</f>
        <v>25065</v>
      </c>
      <c r="CO11" s="8">
        <f>'C завтраками| Bed and breakfast'!CH11*0.9</f>
        <v>25065</v>
      </c>
      <c r="CP11" s="8">
        <f>'C завтраками| Bed and breakfast'!CI11*0.9</f>
        <v>25065</v>
      </c>
      <c r="CQ11" s="8">
        <f>'C завтраками| Bed and breakfast'!CJ11*0.9</f>
        <v>25065</v>
      </c>
      <c r="CR11" s="8">
        <f>'C завтраками| Bed and breakfast'!CK11*0.9</f>
        <v>25065</v>
      </c>
      <c r="CS11" s="8">
        <f>'C завтраками| Bed and breakfast'!CL11*0.9</f>
        <v>25065</v>
      </c>
      <c r="CT11" s="8">
        <f>'C завтраками| Bed and breakfast'!CM11*0.9</f>
        <v>25065</v>
      </c>
      <c r="CU11" s="8">
        <f>'C завтраками| Bed and breakfast'!CN11*0.9</f>
        <v>25065</v>
      </c>
      <c r="CV11" s="8">
        <f>'C завтраками| Bed and breakfast'!CO11*0.9</f>
        <v>25065</v>
      </c>
      <c r="CW11" s="8">
        <f>'C завтраками| Bed and breakfast'!CP11*0.9</f>
        <v>25065</v>
      </c>
      <c r="CX11" s="8">
        <f>'C завтраками| Bed and breakfast'!CQ11*0.9</f>
        <v>25065</v>
      </c>
      <c r="CY11" s="8">
        <f>'C завтраками| Bed and breakfast'!CR11*0.9</f>
        <v>25065</v>
      </c>
      <c r="CZ11" s="8">
        <f>'C завтраками| Bed and breakfast'!CS11*0.9</f>
        <v>25065</v>
      </c>
      <c r="DA11" s="8">
        <f>'C завтраками| Bed and breakfast'!CT11*0.9</f>
        <v>25065</v>
      </c>
      <c r="DB11" s="8">
        <f>'C завтраками| Bed and breakfast'!CU11*0.9</f>
        <v>25065</v>
      </c>
      <c r="DC11" s="8">
        <f>'C завтраками| Bed and breakfast'!CV11*0.9</f>
        <v>25065</v>
      </c>
      <c r="DD11" s="8">
        <f>'C завтраками| Bed and breakfast'!CW11*0.9</f>
        <v>25065</v>
      </c>
      <c r="DE11" s="8">
        <f>'C завтраками| Bed and breakfast'!CX11*0.9</f>
        <v>25065</v>
      </c>
      <c r="DF11" s="8">
        <f>'C завтраками| Bed and breakfast'!CY11*0.9</f>
        <v>25065</v>
      </c>
      <c r="DG11" s="8">
        <f>'C завтраками| Bed and breakfast'!CZ11*0.9</f>
        <v>24975</v>
      </c>
      <c r="DH11" s="8">
        <f>'C завтраками| Bed and breakfast'!DA11*0.9</f>
        <v>16650</v>
      </c>
      <c r="DI11" s="8">
        <f>'C завтраками| Bed and breakfast'!DB11*0.9</f>
        <v>16650</v>
      </c>
      <c r="DJ11" s="8">
        <f>'C завтраками| Bed and breakfast'!DC11*0.9</f>
        <v>17100</v>
      </c>
      <c r="DK11" s="8">
        <f>'C завтраками| Bed and breakfast'!DD11*0.9</f>
        <v>17100</v>
      </c>
      <c r="DL11" s="8">
        <f>'C завтраками| Bed and breakfast'!DE11*0.9</f>
        <v>16650</v>
      </c>
      <c r="DM11" s="8">
        <f>'C завтраками| Bed and breakfast'!DF11*0.9</f>
        <v>16650</v>
      </c>
      <c r="DN11" s="8">
        <f>'C завтраками| Bed and breakfast'!DG11*0.9</f>
        <v>16650</v>
      </c>
      <c r="DO11" s="8">
        <f>'C завтраками| Bed and breakfast'!DH11*0.9</f>
        <v>16650</v>
      </c>
      <c r="DP11" s="8">
        <f>'C завтраками| Bed and breakfast'!DI11*0.9</f>
        <v>16650</v>
      </c>
      <c r="DQ11" s="8">
        <f>'C завтраками| Bed and breakfast'!DJ11*0.9</f>
        <v>17100</v>
      </c>
      <c r="DR11" s="8">
        <f>'C завтраками| Bed and breakfast'!DK11*0.9</f>
        <v>17100</v>
      </c>
    </row>
    <row r="12" spans="1:122" s="53" customFormat="1" x14ac:dyDescent="0.2">
      <c r="A12" s="42" t="s">
        <v>84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row>
    <row r="13" spans="1:122" s="53" customFormat="1" x14ac:dyDescent="0.2">
      <c r="A13" s="88">
        <f>A7</f>
        <v>1</v>
      </c>
      <c r="B13" s="8" t="e">
        <f>'C завтраками| Bed and breakfast'!#REF!*0.9</f>
        <v>#REF!</v>
      </c>
      <c r="C13" s="8" t="e">
        <f>'C завтраками| Bed and breakfast'!#REF!*0.9</f>
        <v>#REF!</v>
      </c>
      <c r="D13" s="8" t="e">
        <f>'C завтраками| Bed and breakfast'!#REF!*0.9</f>
        <v>#REF!</v>
      </c>
      <c r="E13" s="8" t="e">
        <f>'C завтраками| Bed and breakfast'!#REF!*0.9</f>
        <v>#REF!</v>
      </c>
      <c r="F13" s="8" t="e">
        <f>'C завтраками| Bed and breakfast'!#REF!*0.9</f>
        <v>#REF!</v>
      </c>
      <c r="G13" s="8" t="e">
        <f>'C завтраками| Bed and breakfast'!#REF!*0.9</f>
        <v>#REF!</v>
      </c>
      <c r="H13" s="8" t="e">
        <f>'C завтраками| Bed and breakfast'!#REF!*0.9</f>
        <v>#REF!</v>
      </c>
      <c r="I13" s="8">
        <f>'C завтраками| Bed and breakfast'!B13*0.9</f>
        <v>16020</v>
      </c>
      <c r="J13" s="8">
        <f>'C завтраками| Bed and breakfast'!C13*0.9</f>
        <v>16020</v>
      </c>
      <c r="K13" s="8">
        <f>'C завтраками| Bed and breakfast'!D13*0.9</f>
        <v>17460</v>
      </c>
      <c r="L13" s="8">
        <f>'C завтраками| Bed and breakfast'!E13*0.9</f>
        <v>18900</v>
      </c>
      <c r="M13" s="8">
        <f>'C завтраками| Bed and breakfast'!F13*0.9</f>
        <v>20970</v>
      </c>
      <c r="N13" s="8">
        <f>'C завтраками| Bed and breakfast'!G13*0.9</f>
        <v>23040</v>
      </c>
      <c r="O13" s="8">
        <f>'C завтраками| Bed and breakfast'!H13*0.9</f>
        <v>23040</v>
      </c>
      <c r="P13" s="8">
        <f>'C завтраками| Bed and breakfast'!I13*0.9</f>
        <v>20970</v>
      </c>
      <c r="Q13" s="8">
        <f>'C завтраками| Bed and breakfast'!J13*0.9</f>
        <v>23040</v>
      </c>
      <c r="R13" s="8">
        <f>'C завтраками| Bed and breakfast'!K13*0.9</f>
        <v>17460</v>
      </c>
      <c r="S13" s="8">
        <f>'C завтраками| Bed and breakfast'!L13*0.9</f>
        <v>16920</v>
      </c>
      <c r="T13" s="8">
        <f>'C завтраками| Bed and breakfast'!M13*0.9</f>
        <v>36225</v>
      </c>
      <c r="U13" s="8">
        <f>'C завтраками| Bed and breakfast'!N13*0.9</f>
        <v>49275</v>
      </c>
      <c r="V13" s="8">
        <f>'C завтраками| Bed and breakfast'!O13*0.9</f>
        <v>49275</v>
      </c>
      <c r="W13" s="8">
        <f>'C завтраками| Bed and breakfast'!P13*0.9</f>
        <v>49275</v>
      </c>
      <c r="X13" s="8">
        <f>'C завтраками| Bed and breakfast'!Q13*0.9</f>
        <v>42975</v>
      </c>
      <c r="Y13" s="8">
        <f>'C завтраками| Bed and breakfast'!R13*0.9</f>
        <v>42975</v>
      </c>
      <c r="Z13" s="8">
        <f>'C завтраками| Bed and breakfast'!S13*0.9</f>
        <v>42975</v>
      </c>
      <c r="AA13" s="8">
        <f>'C завтраками| Bed and breakfast'!T13*0.9</f>
        <v>42975</v>
      </c>
      <c r="AB13" s="8">
        <f>'C завтраками| Bed and breakfast'!U13*0.9</f>
        <v>42975</v>
      </c>
      <c r="AC13" s="8">
        <f>'C завтраками| Bed and breakfast'!V13*0.9</f>
        <v>42975</v>
      </c>
      <c r="AD13" s="8">
        <f>'C завтраками| Bed and breakfast'!W13*0.9</f>
        <v>35505</v>
      </c>
      <c r="AE13" s="8">
        <f>'C завтраками| Bed and breakfast'!X13*0.9</f>
        <v>20655</v>
      </c>
      <c r="AF13" s="8">
        <f>'C завтраками| Bed and breakfast'!Y13*0.9</f>
        <v>20655</v>
      </c>
      <c r="AG13" s="8">
        <f>'C завтраками| Bed and breakfast'!Z13*0.9</f>
        <v>20655</v>
      </c>
      <c r="AH13" s="8">
        <f>'C завтраками| Bed and breakfast'!AA13*0.9</f>
        <v>20655</v>
      </c>
      <c r="AI13" s="8">
        <f>'C завтраками| Bed and breakfast'!AB13*0.9</f>
        <v>20655</v>
      </c>
      <c r="AJ13" s="8">
        <f>'C завтраками| Bed and breakfast'!AC13*0.9</f>
        <v>22455</v>
      </c>
      <c r="AK13" s="8">
        <f>'C завтраками| Bed and breakfast'!AD13*0.9</f>
        <v>22455</v>
      </c>
      <c r="AL13" s="8">
        <f>'C завтраками| Bed and breakfast'!AE13*0.9</f>
        <v>22455</v>
      </c>
      <c r="AM13" s="8">
        <f>'C завтраками| Bed and breakfast'!AF13*0.9</f>
        <v>22455</v>
      </c>
      <c r="AN13" s="8">
        <f>'C завтраками| Bed and breakfast'!AG13*0.9</f>
        <v>22455</v>
      </c>
      <c r="AO13" s="8">
        <f>'C завтраками| Bed and breakfast'!AH13*0.9</f>
        <v>20655</v>
      </c>
      <c r="AP13" s="8">
        <f>'C завтраками| Bed and breakfast'!AI13*0.9</f>
        <v>20655</v>
      </c>
      <c r="AQ13" s="8">
        <f>'C завтраками| Bed and breakfast'!AJ13*0.9</f>
        <v>20655</v>
      </c>
      <c r="AR13" s="8">
        <f>'C завтраками| Bed and breakfast'!AK13*0.9</f>
        <v>20655</v>
      </c>
      <c r="AS13" s="8">
        <f>'C завтраками| Bed and breakfast'!AL13*0.9</f>
        <v>20655</v>
      </c>
      <c r="AT13" s="8">
        <f>'C завтраками| Bed and breakfast'!AM13*0.9</f>
        <v>24255</v>
      </c>
      <c r="AU13" s="8">
        <f>'C завтраками| Bed and breakfast'!AN13*0.9</f>
        <v>24255</v>
      </c>
      <c r="AV13" s="8">
        <f>'C завтраками| Bed and breakfast'!AO13*0.9</f>
        <v>24255</v>
      </c>
      <c r="AW13" s="8">
        <f>'C завтраками| Bed and breakfast'!AP13*0.9</f>
        <v>24255</v>
      </c>
      <c r="AX13" s="8">
        <f>'C завтраками| Bed and breakfast'!AQ13*0.9</f>
        <v>24255</v>
      </c>
      <c r="AY13" s="8">
        <f>'C завтраками| Bed and breakfast'!AR13*0.9</f>
        <v>26055</v>
      </c>
      <c r="AZ13" s="8">
        <f>'C завтраками| Bed and breakfast'!AS13*0.9</f>
        <v>28305</v>
      </c>
      <c r="BA13" s="8">
        <f>'C завтраками| Bed and breakfast'!AT13*0.9</f>
        <v>28755</v>
      </c>
      <c r="BB13" s="8">
        <f>'C завтраками| Bed and breakfast'!AU13*0.9</f>
        <v>28755</v>
      </c>
      <c r="BC13" s="8">
        <f>'C завтраками| Bed and breakfast'!AV13*0.9</f>
        <v>28755</v>
      </c>
      <c r="BD13" s="8">
        <f>'C завтраками| Bed and breakfast'!AW13*0.9</f>
        <v>28755</v>
      </c>
      <c r="BE13" s="8">
        <f>'C завтраками| Bed and breakfast'!AX13*0.9</f>
        <v>28755</v>
      </c>
      <c r="BF13" s="8">
        <f>'C завтраками| Bed and breakfast'!AY13*0.9</f>
        <v>28755</v>
      </c>
      <c r="BG13" s="8">
        <f>'C завтраками| Bed and breakfast'!AZ13*0.9</f>
        <v>28755</v>
      </c>
      <c r="BH13" s="8">
        <f>'C завтраками| Bed and breakfast'!BA13*0.9</f>
        <v>28755</v>
      </c>
      <c r="BI13" s="8">
        <f>'C завтраками| Bed and breakfast'!BB13*0.9</f>
        <v>28755</v>
      </c>
      <c r="BJ13" s="8">
        <f>'C завтраками| Bed and breakfast'!BC13*0.9</f>
        <v>28755</v>
      </c>
      <c r="BK13" s="8">
        <f>'C завтраками| Bed and breakfast'!BD13*0.9</f>
        <v>26955</v>
      </c>
      <c r="BL13" s="8">
        <f>'C завтраками| Bed and breakfast'!BE13*0.9</f>
        <v>26955</v>
      </c>
      <c r="BM13" s="8">
        <f>'C завтраками| Bed and breakfast'!BF13*0.9</f>
        <v>28755</v>
      </c>
      <c r="BN13" s="8">
        <f>'C завтраками| Bed and breakfast'!BG13*0.9</f>
        <v>28755</v>
      </c>
      <c r="BO13" s="8">
        <f>'C завтраками| Bed and breakfast'!BH13*0.9</f>
        <v>30555</v>
      </c>
      <c r="BP13" s="8">
        <f>'C завтраками| Bed and breakfast'!BI13*0.9</f>
        <v>32805</v>
      </c>
      <c r="BQ13" s="8">
        <f>'C завтраками| Bed and breakfast'!BJ13*0.9</f>
        <v>32805</v>
      </c>
      <c r="BR13" s="8">
        <f>'C завтраками| Bed and breakfast'!BK13*0.9</f>
        <v>32805</v>
      </c>
      <c r="BS13" s="8">
        <f>'C завтраками| Bed and breakfast'!BL13*0.9</f>
        <v>32805</v>
      </c>
      <c r="BT13" s="8">
        <f>'C завтраками| Bed and breakfast'!BM13*0.9</f>
        <v>35055</v>
      </c>
      <c r="BU13" s="8">
        <f>'C завтраками| Bed and breakfast'!BN13*0.9</f>
        <v>37755</v>
      </c>
      <c r="BV13" s="8">
        <f>'C завтраками| Bed and breakfast'!BO13*0.9</f>
        <v>37755</v>
      </c>
      <c r="BW13" s="8">
        <f>'C завтраками| Bed and breakfast'!BP13*0.9</f>
        <v>35055</v>
      </c>
      <c r="BX13" s="8">
        <f>'C завтраками| Bed and breakfast'!BQ13*0.9</f>
        <v>30555</v>
      </c>
      <c r="BY13" s="8">
        <f>'C завтраками| Bed and breakfast'!BR13*0.9</f>
        <v>30555</v>
      </c>
      <c r="BZ13" s="8">
        <f>'C завтраками| Bed and breakfast'!BS13*0.9</f>
        <v>32805</v>
      </c>
      <c r="CA13" s="8">
        <f>'C завтраками| Bed and breakfast'!BT13*0.9</f>
        <v>32805</v>
      </c>
      <c r="CB13" s="8">
        <f>'C завтраками| Bed and breakfast'!BU13*0.9</f>
        <v>25155</v>
      </c>
      <c r="CC13" s="8">
        <f>'C завтраками| Bed and breakfast'!BV13*0.9</f>
        <v>25560</v>
      </c>
      <c r="CD13" s="8">
        <f>'C завтраками| Bed and breakfast'!BW13*0.9</f>
        <v>25560</v>
      </c>
      <c r="CE13" s="8">
        <f>'C завтраками| Bed and breakfast'!BX13*0.9</f>
        <v>25560</v>
      </c>
      <c r="CF13" s="8">
        <f>'C завтраками| Bed and breakfast'!BY13*0.9</f>
        <v>24210</v>
      </c>
      <c r="CG13" s="8">
        <f>'C завтраками| Bed and breakfast'!BZ13*0.9</f>
        <v>24210</v>
      </c>
      <c r="CH13" s="8">
        <f>'C завтраками| Bed and breakfast'!CA13*0.9</f>
        <v>25560</v>
      </c>
      <c r="CI13" s="8">
        <f>'C завтраками| Bed and breakfast'!CB13*0.9</f>
        <v>25560</v>
      </c>
      <c r="CJ13" s="8">
        <f>'C завтраками| Bed and breakfast'!CC13*0.9</f>
        <v>25560</v>
      </c>
      <c r="CK13" s="8">
        <f>'C завтраками| Bed and breakfast'!CD13*0.9</f>
        <v>24210</v>
      </c>
      <c r="CL13" s="8">
        <f>'C завтраками| Bed and breakfast'!CE13*0.9</f>
        <v>24210</v>
      </c>
      <c r="CM13" s="8">
        <f>'C завтраками| Bed and breakfast'!CF13*0.9</f>
        <v>24210</v>
      </c>
      <c r="CN13" s="8">
        <f>'C завтраками| Bed and breakfast'!CG13*0.9</f>
        <v>24210</v>
      </c>
      <c r="CO13" s="8">
        <f>'C завтраками| Bed and breakfast'!CH13*0.9</f>
        <v>24210</v>
      </c>
      <c r="CP13" s="8">
        <f>'C завтраками| Bed and breakfast'!CI13*0.9</f>
        <v>24210</v>
      </c>
      <c r="CQ13" s="8">
        <f>'C завтраками| Bed and breakfast'!CJ13*0.9</f>
        <v>24210</v>
      </c>
      <c r="CR13" s="8">
        <f>'C завтраками| Bed and breakfast'!CK13*0.9</f>
        <v>24210</v>
      </c>
      <c r="CS13" s="8">
        <f>'C завтраками| Bed and breakfast'!CL13*0.9</f>
        <v>24210</v>
      </c>
      <c r="CT13" s="8">
        <f>'C завтраками| Bed and breakfast'!CM13*0.9</f>
        <v>24210</v>
      </c>
      <c r="CU13" s="8">
        <f>'C завтраками| Bed and breakfast'!CN13*0.9</f>
        <v>24210</v>
      </c>
      <c r="CV13" s="8">
        <f>'C завтраками| Bed and breakfast'!CO13*0.9</f>
        <v>24210</v>
      </c>
      <c r="CW13" s="8">
        <f>'C завтраками| Bed and breakfast'!CP13*0.9</f>
        <v>24210</v>
      </c>
      <c r="CX13" s="8">
        <f>'C завтраками| Bed and breakfast'!CQ13*0.9</f>
        <v>24210</v>
      </c>
      <c r="CY13" s="8">
        <f>'C завтраками| Bed and breakfast'!CR13*0.9</f>
        <v>24210</v>
      </c>
      <c r="CZ13" s="8">
        <f>'C завтраками| Bed and breakfast'!CS13*0.9</f>
        <v>24210</v>
      </c>
      <c r="DA13" s="8">
        <f>'C завтраками| Bed and breakfast'!CT13*0.9</f>
        <v>24210</v>
      </c>
      <c r="DB13" s="8">
        <f>'C завтраками| Bed and breakfast'!CU13*0.9</f>
        <v>24210</v>
      </c>
      <c r="DC13" s="8">
        <f>'C завтраками| Bed and breakfast'!CV13*0.9</f>
        <v>24210</v>
      </c>
      <c r="DD13" s="8">
        <f>'C завтраками| Bed and breakfast'!CW13*0.9</f>
        <v>24210</v>
      </c>
      <c r="DE13" s="8">
        <f>'C завтраками| Bed and breakfast'!CX13*0.9</f>
        <v>24210</v>
      </c>
      <c r="DF13" s="8">
        <f>'C завтраками| Bed and breakfast'!CY13*0.9</f>
        <v>24210</v>
      </c>
      <c r="DG13" s="8">
        <f>'C завтраками| Bed and breakfast'!CZ13*0.9</f>
        <v>24210</v>
      </c>
      <c r="DH13" s="8">
        <f>'C завтраками| Bed and breakfast'!DA13*0.9</f>
        <v>15885</v>
      </c>
      <c r="DI13" s="8">
        <f>'C завтраками| Bed and breakfast'!DB13*0.9</f>
        <v>15885</v>
      </c>
      <c r="DJ13" s="8">
        <f>'C завтраками| Bed and breakfast'!DC13*0.9</f>
        <v>16335</v>
      </c>
      <c r="DK13" s="8">
        <f>'C завтраками| Bed and breakfast'!DD13*0.9</f>
        <v>16335</v>
      </c>
      <c r="DL13" s="8">
        <f>'C завтраками| Bed and breakfast'!DE13*0.9</f>
        <v>15885</v>
      </c>
      <c r="DM13" s="8">
        <f>'C завтраками| Bed and breakfast'!DF13*0.9</f>
        <v>15885</v>
      </c>
      <c r="DN13" s="8">
        <f>'C завтраками| Bed and breakfast'!DG13*0.9</f>
        <v>15885</v>
      </c>
      <c r="DO13" s="8">
        <f>'C завтраками| Bed and breakfast'!DH13*0.9</f>
        <v>15885</v>
      </c>
      <c r="DP13" s="8">
        <f>'C завтраками| Bed and breakfast'!DI13*0.9</f>
        <v>15885</v>
      </c>
      <c r="DQ13" s="8">
        <f>'C завтраками| Bed and breakfast'!DJ13*0.9</f>
        <v>16335</v>
      </c>
      <c r="DR13" s="8">
        <f>'C завтраками| Bed and breakfast'!DK13*0.9</f>
        <v>16335</v>
      </c>
    </row>
    <row r="14" spans="1:122" s="53" customFormat="1" x14ac:dyDescent="0.2">
      <c r="A14" s="88">
        <f>A8</f>
        <v>2</v>
      </c>
      <c r="B14" s="8" t="e">
        <f>'C завтраками| Bed and breakfast'!#REF!*0.9</f>
        <v>#REF!</v>
      </c>
      <c r="C14" s="8" t="e">
        <f>'C завтраками| Bed and breakfast'!#REF!*0.9</f>
        <v>#REF!</v>
      </c>
      <c r="D14" s="8" t="e">
        <f>'C завтраками| Bed and breakfast'!#REF!*0.9</f>
        <v>#REF!</v>
      </c>
      <c r="E14" s="8" t="e">
        <f>'C завтраками| Bed and breakfast'!#REF!*0.9</f>
        <v>#REF!</v>
      </c>
      <c r="F14" s="8" t="e">
        <f>'C завтраками| Bed and breakfast'!#REF!*0.9</f>
        <v>#REF!</v>
      </c>
      <c r="G14" s="8" t="e">
        <f>'C завтраками| Bed and breakfast'!#REF!*0.9</f>
        <v>#REF!</v>
      </c>
      <c r="H14" s="8" t="e">
        <f>'C завтраками| Bed and breakfast'!#REF!*0.9</f>
        <v>#REF!</v>
      </c>
      <c r="I14" s="8">
        <f>'C завтраками| Bed and breakfast'!B14*0.9</f>
        <v>17550</v>
      </c>
      <c r="J14" s="8">
        <f>'C завтраками| Bed and breakfast'!C14*0.9</f>
        <v>17550</v>
      </c>
      <c r="K14" s="8">
        <f>'C завтраками| Bed and breakfast'!D14*0.9</f>
        <v>18990</v>
      </c>
      <c r="L14" s="8">
        <f>'C завтраками| Bed and breakfast'!E14*0.9</f>
        <v>20430</v>
      </c>
      <c r="M14" s="8">
        <f>'C завтраками| Bed and breakfast'!F14*0.9</f>
        <v>22500</v>
      </c>
      <c r="N14" s="8">
        <f>'C завтраками| Bed and breakfast'!G14*0.9</f>
        <v>24570</v>
      </c>
      <c r="O14" s="8">
        <f>'C завтраками| Bed and breakfast'!H14*0.9</f>
        <v>24570</v>
      </c>
      <c r="P14" s="8">
        <f>'C завтраками| Bed and breakfast'!I14*0.9</f>
        <v>22500</v>
      </c>
      <c r="Q14" s="8">
        <f>'C завтраками| Bed and breakfast'!J14*0.9</f>
        <v>24570</v>
      </c>
      <c r="R14" s="8">
        <f>'C завтраками| Bed and breakfast'!K14*0.9</f>
        <v>18990</v>
      </c>
      <c r="S14" s="8">
        <f>'C завтраками| Bed and breakfast'!L14*0.9</f>
        <v>18945</v>
      </c>
      <c r="T14" s="8">
        <f>'C завтраками| Bed and breakfast'!M14*0.9</f>
        <v>38250</v>
      </c>
      <c r="U14" s="8">
        <f>'C завтраками| Bed and breakfast'!N14*0.9</f>
        <v>51300</v>
      </c>
      <c r="V14" s="8">
        <f>'C завтраками| Bed and breakfast'!O14*0.9</f>
        <v>51300</v>
      </c>
      <c r="W14" s="8">
        <f>'C завтраками| Bed and breakfast'!P14*0.9</f>
        <v>51300</v>
      </c>
      <c r="X14" s="8">
        <f>'C завтраками| Bed and breakfast'!Q14*0.9</f>
        <v>45000</v>
      </c>
      <c r="Y14" s="8">
        <f>'C завтраками| Bed and breakfast'!R14*0.9</f>
        <v>45000</v>
      </c>
      <c r="Z14" s="8">
        <f>'C завтраками| Bed and breakfast'!S14*0.9</f>
        <v>45000</v>
      </c>
      <c r="AA14" s="8">
        <f>'C завтраками| Bed and breakfast'!T14*0.9</f>
        <v>45000</v>
      </c>
      <c r="AB14" s="8">
        <f>'C завтраками| Bed and breakfast'!U14*0.9</f>
        <v>45000</v>
      </c>
      <c r="AC14" s="8">
        <f>'C завтраками| Bed and breakfast'!V14*0.9</f>
        <v>45000</v>
      </c>
      <c r="AD14" s="8">
        <f>'C завтраками| Bed and breakfast'!W14*0.9</f>
        <v>37260</v>
      </c>
      <c r="AE14" s="8">
        <f>'C завтраками| Bed and breakfast'!X14*0.9</f>
        <v>22410</v>
      </c>
      <c r="AF14" s="8">
        <f>'C завтраками| Bed and breakfast'!Y14*0.9</f>
        <v>22410</v>
      </c>
      <c r="AG14" s="8">
        <f>'C завтраками| Bed and breakfast'!Z14*0.9</f>
        <v>22410</v>
      </c>
      <c r="AH14" s="8">
        <f>'C завтраками| Bed and breakfast'!AA14*0.9</f>
        <v>22410</v>
      </c>
      <c r="AI14" s="8">
        <f>'C завтраками| Bed and breakfast'!AB14*0.9</f>
        <v>22410</v>
      </c>
      <c r="AJ14" s="8">
        <f>'C завтраками| Bed and breakfast'!AC14*0.9</f>
        <v>24210</v>
      </c>
      <c r="AK14" s="8">
        <f>'C завтраками| Bed and breakfast'!AD14*0.9</f>
        <v>24210</v>
      </c>
      <c r="AL14" s="8">
        <f>'C завтраками| Bed and breakfast'!AE14*0.9</f>
        <v>24210</v>
      </c>
      <c r="AM14" s="8">
        <f>'C завтраками| Bed and breakfast'!AF14*0.9</f>
        <v>24210</v>
      </c>
      <c r="AN14" s="8">
        <f>'C завтраками| Bed and breakfast'!AG14*0.9</f>
        <v>24210</v>
      </c>
      <c r="AO14" s="8">
        <f>'C завтраками| Bed and breakfast'!AH14*0.9</f>
        <v>22410</v>
      </c>
      <c r="AP14" s="8">
        <f>'C завтраками| Bed and breakfast'!AI14*0.9</f>
        <v>22410</v>
      </c>
      <c r="AQ14" s="8">
        <f>'C завтраками| Bed and breakfast'!AJ14*0.9</f>
        <v>22410</v>
      </c>
      <c r="AR14" s="8">
        <f>'C завтраками| Bed and breakfast'!AK14*0.9</f>
        <v>22410</v>
      </c>
      <c r="AS14" s="8">
        <f>'C завтраками| Bed and breakfast'!AL14*0.9</f>
        <v>22410</v>
      </c>
      <c r="AT14" s="8">
        <f>'C завтраками| Bed and breakfast'!AM14*0.9</f>
        <v>26010</v>
      </c>
      <c r="AU14" s="8">
        <f>'C завтраками| Bed and breakfast'!AN14*0.9</f>
        <v>26010</v>
      </c>
      <c r="AV14" s="8">
        <f>'C завтраками| Bed and breakfast'!AO14*0.9</f>
        <v>26010</v>
      </c>
      <c r="AW14" s="8">
        <f>'C завтраками| Bed and breakfast'!AP14*0.9</f>
        <v>26010</v>
      </c>
      <c r="AX14" s="8">
        <f>'C завтраками| Bed and breakfast'!AQ14*0.9</f>
        <v>26010</v>
      </c>
      <c r="AY14" s="8">
        <f>'C завтраками| Bed and breakfast'!AR14*0.9</f>
        <v>27810</v>
      </c>
      <c r="AZ14" s="8">
        <f>'C завтраками| Bed and breakfast'!AS14*0.9</f>
        <v>30060</v>
      </c>
      <c r="BA14" s="8">
        <f>'C завтраками| Bed and breakfast'!AT14*0.9</f>
        <v>30510</v>
      </c>
      <c r="BB14" s="8">
        <f>'C завтраками| Bed and breakfast'!AU14*0.9</f>
        <v>30510</v>
      </c>
      <c r="BC14" s="8">
        <f>'C завтраками| Bed and breakfast'!AV14*0.9</f>
        <v>30510</v>
      </c>
      <c r="BD14" s="8">
        <f>'C завтраками| Bed and breakfast'!AW14*0.9</f>
        <v>30510</v>
      </c>
      <c r="BE14" s="8">
        <f>'C завтраками| Bed and breakfast'!AX14*0.9</f>
        <v>30510</v>
      </c>
      <c r="BF14" s="8">
        <f>'C завтраками| Bed and breakfast'!AY14*0.9</f>
        <v>30510</v>
      </c>
      <c r="BG14" s="8">
        <f>'C завтраками| Bed and breakfast'!AZ14*0.9</f>
        <v>30510</v>
      </c>
      <c r="BH14" s="8">
        <f>'C завтраками| Bed and breakfast'!BA14*0.9</f>
        <v>30510</v>
      </c>
      <c r="BI14" s="8">
        <f>'C завтраками| Bed and breakfast'!BB14*0.9</f>
        <v>30510</v>
      </c>
      <c r="BJ14" s="8">
        <f>'C завтраками| Bed and breakfast'!BC14*0.9</f>
        <v>30510</v>
      </c>
      <c r="BK14" s="8">
        <f>'C завтраками| Bed and breakfast'!BD14*0.9</f>
        <v>28710</v>
      </c>
      <c r="BL14" s="8">
        <f>'C завтраками| Bed and breakfast'!BE14*0.9</f>
        <v>28710</v>
      </c>
      <c r="BM14" s="8">
        <f>'C завтраками| Bed and breakfast'!BF14*0.9</f>
        <v>30510</v>
      </c>
      <c r="BN14" s="8">
        <f>'C завтраками| Bed and breakfast'!BG14*0.9</f>
        <v>30510</v>
      </c>
      <c r="BO14" s="8">
        <f>'C завтраками| Bed and breakfast'!BH14*0.9</f>
        <v>32310</v>
      </c>
      <c r="BP14" s="8">
        <f>'C завтраками| Bed and breakfast'!BI14*0.9</f>
        <v>34560</v>
      </c>
      <c r="BQ14" s="8">
        <f>'C завтраками| Bed and breakfast'!BJ14*0.9</f>
        <v>34560</v>
      </c>
      <c r="BR14" s="8">
        <f>'C завтраками| Bed and breakfast'!BK14*0.9</f>
        <v>34560</v>
      </c>
      <c r="BS14" s="8">
        <f>'C завтраками| Bed and breakfast'!BL14*0.9</f>
        <v>34560</v>
      </c>
      <c r="BT14" s="8">
        <f>'C завтраками| Bed and breakfast'!BM14*0.9</f>
        <v>36810</v>
      </c>
      <c r="BU14" s="8">
        <f>'C завтраками| Bed and breakfast'!BN14*0.9</f>
        <v>39510</v>
      </c>
      <c r="BV14" s="8">
        <f>'C завтраками| Bed and breakfast'!BO14*0.9</f>
        <v>39510</v>
      </c>
      <c r="BW14" s="8">
        <f>'C завтраками| Bed and breakfast'!BP14*0.9</f>
        <v>36810</v>
      </c>
      <c r="BX14" s="8">
        <f>'C завтраками| Bed and breakfast'!BQ14*0.9</f>
        <v>32310</v>
      </c>
      <c r="BY14" s="8">
        <f>'C завтраками| Bed and breakfast'!BR14*0.9</f>
        <v>32310</v>
      </c>
      <c r="BZ14" s="8">
        <f>'C завтраками| Bed and breakfast'!BS14*0.9</f>
        <v>34560</v>
      </c>
      <c r="CA14" s="8">
        <f>'C завтраками| Bed and breakfast'!BT14*0.9</f>
        <v>34560</v>
      </c>
      <c r="CB14" s="8">
        <f>'C завтраками| Bed and breakfast'!BU14*0.9</f>
        <v>26910</v>
      </c>
      <c r="CC14" s="8">
        <f>'C завтраками| Bed and breakfast'!BV14*0.9</f>
        <v>27315</v>
      </c>
      <c r="CD14" s="8">
        <f>'C завтраками| Bed and breakfast'!BW14*0.9</f>
        <v>27315</v>
      </c>
      <c r="CE14" s="8">
        <f>'C завтраками| Bed and breakfast'!BX14*0.9</f>
        <v>27315</v>
      </c>
      <c r="CF14" s="8">
        <f>'C завтраками| Bed and breakfast'!BY14*0.9</f>
        <v>25965</v>
      </c>
      <c r="CG14" s="8">
        <f>'C завтраками| Bed and breakfast'!BZ14*0.9</f>
        <v>25965</v>
      </c>
      <c r="CH14" s="8">
        <f>'C завтраками| Bed and breakfast'!CA14*0.9</f>
        <v>27315</v>
      </c>
      <c r="CI14" s="8">
        <f>'C завтраками| Bed and breakfast'!CB14*0.9</f>
        <v>27315</v>
      </c>
      <c r="CJ14" s="8">
        <f>'C завтраками| Bed and breakfast'!CC14*0.9</f>
        <v>27315</v>
      </c>
      <c r="CK14" s="8">
        <f>'C завтраками| Bed and breakfast'!CD14*0.9</f>
        <v>25965</v>
      </c>
      <c r="CL14" s="8">
        <f>'C завтраками| Bed and breakfast'!CE14*0.9</f>
        <v>25965</v>
      </c>
      <c r="CM14" s="8">
        <f>'C завтраками| Bed and breakfast'!CF14*0.9</f>
        <v>25965</v>
      </c>
      <c r="CN14" s="8">
        <f>'C завтраками| Bed and breakfast'!CG14*0.9</f>
        <v>25965</v>
      </c>
      <c r="CO14" s="8">
        <f>'C завтраками| Bed and breakfast'!CH14*0.9</f>
        <v>25965</v>
      </c>
      <c r="CP14" s="8">
        <f>'C завтраками| Bed and breakfast'!CI14*0.9</f>
        <v>25965</v>
      </c>
      <c r="CQ14" s="8">
        <f>'C завтраками| Bed and breakfast'!CJ14*0.9</f>
        <v>25965</v>
      </c>
      <c r="CR14" s="8">
        <f>'C завтраками| Bed and breakfast'!CK14*0.9</f>
        <v>25965</v>
      </c>
      <c r="CS14" s="8">
        <f>'C завтраками| Bed and breakfast'!CL14*0.9</f>
        <v>25965</v>
      </c>
      <c r="CT14" s="8">
        <f>'C завтраками| Bed and breakfast'!CM14*0.9</f>
        <v>25965</v>
      </c>
      <c r="CU14" s="8">
        <f>'C завтраками| Bed and breakfast'!CN14*0.9</f>
        <v>25965</v>
      </c>
      <c r="CV14" s="8">
        <f>'C завтраками| Bed and breakfast'!CO14*0.9</f>
        <v>25965</v>
      </c>
      <c r="CW14" s="8">
        <f>'C завтраками| Bed and breakfast'!CP14*0.9</f>
        <v>25965</v>
      </c>
      <c r="CX14" s="8">
        <f>'C завтраками| Bed and breakfast'!CQ14*0.9</f>
        <v>25965</v>
      </c>
      <c r="CY14" s="8">
        <f>'C завтраками| Bed and breakfast'!CR14*0.9</f>
        <v>25965</v>
      </c>
      <c r="CZ14" s="8">
        <f>'C завтраками| Bed and breakfast'!CS14*0.9</f>
        <v>25965</v>
      </c>
      <c r="DA14" s="8">
        <f>'C завтраками| Bed and breakfast'!CT14*0.9</f>
        <v>25965</v>
      </c>
      <c r="DB14" s="8">
        <f>'C завтраками| Bed and breakfast'!CU14*0.9</f>
        <v>25965</v>
      </c>
      <c r="DC14" s="8">
        <f>'C завтраками| Bed and breakfast'!CV14*0.9</f>
        <v>25965</v>
      </c>
      <c r="DD14" s="8">
        <f>'C завтраками| Bed and breakfast'!CW14*0.9</f>
        <v>25965</v>
      </c>
      <c r="DE14" s="8">
        <f>'C завтраками| Bed and breakfast'!CX14*0.9</f>
        <v>25965</v>
      </c>
      <c r="DF14" s="8">
        <f>'C завтраками| Bed and breakfast'!CY14*0.9</f>
        <v>25965</v>
      </c>
      <c r="DG14" s="8">
        <f>'C завтраками| Bed and breakfast'!CZ14*0.9</f>
        <v>25965</v>
      </c>
      <c r="DH14" s="8">
        <f>'C завтраками| Bed and breakfast'!DA14*0.9</f>
        <v>17550</v>
      </c>
      <c r="DI14" s="8">
        <f>'C завтраками| Bed and breakfast'!DB14*0.9</f>
        <v>17550</v>
      </c>
      <c r="DJ14" s="8">
        <f>'C завтраками| Bed and breakfast'!DC14*0.9</f>
        <v>18000</v>
      </c>
      <c r="DK14" s="8">
        <f>'C завтраками| Bed and breakfast'!DD14*0.9</f>
        <v>18000</v>
      </c>
      <c r="DL14" s="8">
        <f>'C завтраками| Bed and breakfast'!DE14*0.9</f>
        <v>17550</v>
      </c>
      <c r="DM14" s="8">
        <f>'C завтраками| Bed and breakfast'!DF14*0.9</f>
        <v>17550</v>
      </c>
      <c r="DN14" s="8">
        <f>'C завтраками| Bed and breakfast'!DG14*0.9</f>
        <v>17550</v>
      </c>
      <c r="DO14" s="8">
        <f>'C завтраками| Bed and breakfast'!DH14*0.9</f>
        <v>17550</v>
      </c>
      <c r="DP14" s="8">
        <f>'C завтраками| Bed and breakfast'!DI14*0.9</f>
        <v>17550</v>
      </c>
      <c r="DQ14" s="8">
        <f>'C завтраками| Bed and breakfast'!DJ14*0.9</f>
        <v>18000</v>
      </c>
      <c r="DR14" s="8">
        <f>'C завтраками| Bed and breakfast'!DK14*0.9</f>
        <v>18000</v>
      </c>
    </row>
    <row r="15" spans="1:122" s="53" customFormat="1" x14ac:dyDescent="0.2">
      <c r="A15" s="42" t="s">
        <v>85</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row>
    <row r="16" spans="1:122" s="53" customFormat="1" x14ac:dyDescent="0.2">
      <c r="A16" s="88">
        <f>A7</f>
        <v>1</v>
      </c>
      <c r="B16" s="8" t="e">
        <f>'C завтраками| Bed and breakfast'!#REF!*0.9</f>
        <v>#REF!</v>
      </c>
      <c r="C16" s="8" t="e">
        <f>'C завтраками| Bed and breakfast'!#REF!*0.9</f>
        <v>#REF!</v>
      </c>
      <c r="D16" s="8" t="e">
        <f>'C завтраками| Bed and breakfast'!#REF!*0.9</f>
        <v>#REF!</v>
      </c>
      <c r="E16" s="8" t="e">
        <f>'C завтраками| Bed and breakfast'!#REF!*0.9</f>
        <v>#REF!</v>
      </c>
      <c r="F16" s="8" t="e">
        <f>'C завтраками| Bed and breakfast'!#REF!*0.9</f>
        <v>#REF!</v>
      </c>
      <c r="G16" s="8" t="e">
        <f>'C завтраками| Bed and breakfast'!#REF!*0.9</f>
        <v>#REF!</v>
      </c>
      <c r="H16" s="8" t="e">
        <f>'C завтраками| Bed and breakfast'!#REF!*0.9</f>
        <v>#REF!</v>
      </c>
      <c r="I16" s="8">
        <f>'C завтраками| Bed and breakfast'!B16*0.9</f>
        <v>17550</v>
      </c>
      <c r="J16" s="8">
        <f>'C завтраками| Bed and breakfast'!C16*0.9</f>
        <v>17550</v>
      </c>
      <c r="K16" s="8">
        <f>'C завтраками| Bed and breakfast'!D16*0.9</f>
        <v>18990</v>
      </c>
      <c r="L16" s="8">
        <f>'C завтраками| Bed and breakfast'!E16*0.9</f>
        <v>20430</v>
      </c>
      <c r="M16" s="8">
        <f>'C завтраками| Bed and breakfast'!F16*0.9</f>
        <v>22500</v>
      </c>
      <c r="N16" s="8">
        <f>'C завтраками| Bed and breakfast'!G16*0.9</f>
        <v>24570</v>
      </c>
      <c r="O16" s="8">
        <f>'C завтраками| Bed and breakfast'!H16*0.9</f>
        <v>24570</v>
      </c>
      <c r="P16" s="8">
        <f>'C завтраками| Bed and breakfast'!I16*0.9</f>
        <v>22500</v>
      </c>
      <c r="Q16" s="8">
        <f>'C завтраками| Bed and breakfast'!J16*0.9</f>
        <v>24570</v>
      </c>
      <c r="R16" s="8">
        <f>'C завтраками| Bed and breakfast'!K16*0.9</f>
        <v>18990</v>
      </c>
      <c r="S16" s="8">
        <f>'C завтраками| Bed and breakfast'!L16*0.9</f>
        <v>18720</v>
      </c>
      <c r="T16" s="8">
        <f>'C завтраками| Bed and breakfast'!M16*0.9</f>
        <v>38025</v>
      </c>
      <c r="U16" s="8">
        <f>'C завтраками| Bed and breakfast'!N16*0.9</f>
        <v>51075</v>
      </c>
      <c r="V16" s="8">
        <f>'C завтраками| Bed and breakfast'!O16*0.9</f>
        <v>51075</v>
      </c>
      <c r="W16" s="8">
        <f>'C завтраками| Bed and breakfast'!P16*0.9</f>
        <v>51075</v>
      </c>
      <c r="X16" s="8">
        <f>'C завтраками| Bed and breakfast'!Q16*0.9</f>
        <v>44775</v>
      </c>
      <c r="Y16" s="8">
        <f>'C завтраками| Bed and breakfast'!R16*0.9</f>
        <v>44775</v>
      </c>
      <c r="Z16" s="8">
        <f>'C завтраками| Bed and breakfast'!S16*0.9</f>
        <v>44775</v>
      </c>
      <c r="AA16" s="8">
        <f>'C завтраками| Bed and breakfast'!T16*0.9</f>
        <v>44775</v>
      </c>
      <c r="AB16" s="8">
        <f>'C завтраками| Bed and breakfast'!U16*0.9</f>
        <v>44775</v>
      </c>
      <c r="AC16" s="8">
        <f>'C завтраками| Bed and breakfast'!V16*0.9</f>
        <v>44775</v>
      </c>
      <c r="AD16" s="8">
        <f>'C завтраками| Bed and breakfast'!W16*0.9</f>
        <v>36855</v>
      </c>
      <c r="AE16" s="8">
        <f>'C завтраками| Bed and breakfast'!X16*0.9</f>
        <v>22005</v>
      </c>
      <c r="AF16" s="8">
        <f>'C завтраками| Bed and breakfast'!Y16*0.9</f>
        <v>22005</v>
      </c>
      <c r="AG16" s="8">
        <f>'C завтраками| Bed and breakfast'!Z16*0.9</f>
        <v>22005</v>
      </c>
      <c r="AH16" s="8">
        <f>'C завтраками| Bed and breakfast'!AA16*0.9</f>
        <v>22005</v>
      </c>
      <c r="AI16" s="8">
        <f>'C завтраками| Bed and breakfast'!AB16*0.9</f>
        <v>22005</v>
      </c>
      <c r="AJ16" s="8">
        <f>'C завтраками| Bed and breakfast'!AC16*0.9</f>
        <v>23805</v>
      </c>
      <c r="AK16" s="8">
        <f>'C завтраками| Bed and breakfast'!AD16*0.9</f>
        <v>23805</v>
      </c>
      <c r="AL16" s="8">
        <f>'C завтраками| Bed and breakfast'!AE16*0.9</f>
        <v>23805</v>
      </c>
      <c r="AM16" s="8">
        <f>'C завтраками| Bed and breakfast'!AF16*0.9</f>
        <v>23805</v>
      </c>
      <c r="AN16" s="8">
        <f>'C завтраками| Bed and breakfast'!AG16*0.9</f>
        <v>23805</v>
      </c>
      <c r="AO16" s="8">
        <f>'C завтраками| Bed and breakfast'!AH16*0.9</f>
        <v>22005</v>
      </c>
      <c r="AP16" s="8">
        <f>'C завтраками| Bed and breakfast'!AI16*0.9</f>
        <v>22005</v>
      </c>
      <c r="AQ16" s="8">
        <f>'C завтраками| Bed and breakfast'!AJ16*0.9</f>
        <v>22005</v>
      </c>
      <c r="AR16" s="8">
        <f>'C завтраками| Bed and breakfast'!AK16*0.9</f>
        <v>22005</v>
      </c>
      <c r="AS16" s="8">
        <f>'C завтраками| Bed and breakfast'!AL16*0.9</f>
        <v>22005</v>
      </c>
      <c r="AT16" s="8">
        <f>'C завтраками| Bed and breakfast'!AM16*0.9</f>
        <v>25605</v>
      </c>
      <c r="AU16" s="8">
        <f>'C завтраками| Bed and breakfast'!AN16*0.9</f>
        <v>25605</v>
      </c>
      <c r="AV16" s="8">
        <f>'C завтраками| Bed and breakfast'!AO16*0.9</f>
        <v>25605</v>
      </c>
      <c r="AW16" s="8">
        <f>'C завтраками| Bed and breakfast'!AP16*0.9</f>
        <v>25605</v>
      </c>
      <c r="AX16" s="8">
        <f>'C завтраками| Bed and breakfast'!AQ16*0.9</f>
        <v>25605</v>
      </c>
      <c r="AY16" s="8">
        <f>'C завтраками| Bed and breakfast'!AR16*0.9</f>
        <v>27405</v>
      </c>
      <c r="AZ16" s="8">
        <f>'C завтраками| Bed and breakfast'!AS16*0.9</f>
        <v>29655</v>
      </c>
      <c r="BA16" s="8">
        <f>'C завтраками| Bed and breakfast'!AT16*0.9</f>
        <v>30285</v>
      </c>
      <c r="BB16" s="8">
        <f>'C завтраками| Bed and breakfast'!AU16*0.9</f>
        <v>30285</v>
      </c>
      <c r="BC16" s="8">
        <f>'C завтраками| Bed and breakfast'!AV16*0.9</f>
        <v>30285</v>
      </c>
      <c r="BD16" s="8">
        <f>'C завтраками| Bed and breakfast'!AW16*0.9</f>
        <v>30285</v>
      </c>
      <c r="BE16" s="8">
        <f>'C завтраками| Bed and breakfast'!AX16*0.9</f>
        <v>30285</v>
      </c>
      <c r="BF16" s="8">
        <f>'C завтраками| Bed and breakfast'!AY16*0.9</f>
        <v>30285</v>
      </c>
      <c r="BG16" s="8">
        <f>'C завтраками| Bed and breakfast'!AZ16*0.9</f>
        <v>30285</v>
      </c>
      <c r="BH16" s="8">
        <f>'C завтраками| Bed and breakfast'!BA16*0.9</f>
        <v>30285</v>
      </c>
      <c r="BI16" s="8">
        <f>'C завтраками| Bed and breakfast'!BB16*0.9</f>
        <v>30285</v>
      </c>
      <c r="BJ16" s="8">
        <f>'C завтраками| Bed and breakfast'!BC16*0.9</f>
        <v>30285</v>
      </c>
      <c r="BK16" s="8">
        <f>'C завтраками| Bed and breakfast'!BD16*0.9</f>
        <v>28485</v>
      </c>
      <c r="BL16" s="8">
        <f>'C завтраками| Bed and breakfast'!BE16*0.9</f>
        <v>28485</v>
      </c>
      <c r="BM16" s="8">
        <f>'C завтраками| Bed and breakfast'!BF16*0.9</f>
        <v>30285</v>
      </c>
      <c r="BN16" s="8">
        <f>'C завтраками| Bed and breakfast'!BG16*0.9</f>
        <v>30285</v>
      </c>
      <c r="BO16" s="8">
        <f>'C завтраками| Bed and breakfast'!BH16*0.9</f>
        <v>32085</v>
      </c>
      <c r="BP16" s="8">
        <f>'C завтраками| Bed and breakfast'!BI16*0.9</f>
        <v>34335</v>
      </c>
      <c r="BQ16" s="8">
        <f>'C завтраками| Bed and breakfast'!BJ16*0.9</f>
        <v>34335</v>
      </c>
      <c r="BR16" s="8">
        <f>'C завтраками| Bed and breakfast'!BK16*0.9</f>
        <v>34335</v>
      </c>
      <c r="BS16" s="8">
        <f>'C завтраками| Bed and breakfast'!BL16*0.9</f>
        <v>34335</v>
      </c>
      <c r="BT16" s="8">
        <f>'C завтраками| Bed and breakfast'!BM16*0.9</f>
        <v>36585</v>
      </c>
      <c r="BU16" s="8">
        <f>'C завтраками| Bed and breakfast'!BN16*0.9</f>
        <v>39285</v>
      </c>
      <c r="BV16" s="8">
        <f>'C завтраками| Bed and breakfast'!BO16*0.9</f>
        <v>39285</v>
      </c>
      <c r="BW16" s="8">
        <f>'C завтраками| Bed and breakfast'!BP16*0.9</f>
        <v>36585</v>
      </c>
      <c r="BX16" s="8">
        <f>'C завтраками| Bed and breakfast'!BQ16*0.9</f>
        <v>32085</v>
      </c>
      <c r="BY16" s="8">
        <f>'C завтраками| Bed and breakfast'!BR16*0.9</f>
        <v>32085</v>
      </c>
      <c r="BZ16" s="8">
        <f>'C завтраками| Bed and breakfast'!BS16*0.9</f>
        <v>34335</v>
      </c>
      <c r="CA16" s="8">
        <f>'C завтраками| Bed and breakfast'!BT16*0.9</f>
        <v>34335</v>
      </c>
      <c r="CB16" s="8">
        <f>'C завтраками| Bed and breakfast'!BU16*0.9</f>
        <v>26685</v>
      </c>
      <c r="CC16" s="8">
        <f>'C завтраками| Bed and breakfast'!BV16*0.9</f>
        <v>27090</v>
      </c>
      <c r="CD16" s="8">
        <f>'C завтраками| Bed and breakfast'!BW16*0.9</f>
        <v>27090</v>
      </c>
      <c r="CE16" s="8">
        <f>'C завтраками| Bed and breakfast'!BX16*0.9</f>
        <v>27090</v>
      </c>
      <c r="CF16" s="8">
        <f>'C завтраками| Bed and breakfast'!BY16*0.9</f>
        <v>25740</v>
      </c>
      <c r="CG16" s="8">
        <f>'C завтраками| Bed and breakfast'!BZ16*0.9</f>
        <v>25740</v>
      </c>
      <c r="CH16" s="8">
        <f>'C завтраками| Bed and breakfast'!CA16*0.9</f>
        <v>27090</v>
      </c>
      <c r="CI16" s="8">
        <f>'C завтраками| Bed and breakfast'!CB16*0.9</f>
        <v>27090</v>
      </c>
      <c r="CJ16" s="8">
        <f>'C завтраками| Bed and breakfast'!CC16*0.9</f>
        <v>27090</v>
      </c>
      <c r="CK16" s="8">
        <f>'C завтраками| Bed and breakfast'!CD16*0.9</f>
        <v>25560</v>
      </c>
      <c r="CL16" s="8">
        <f>'C завтраками| Bed and breakfast'!CE16*0.9</f>
        <v>25560</v>
      </c>
      <c r="CM16" s="8">
        <f>'C завтраками| Bed and breakfast'!CF16*0.9</f>
        <v>25560</v>
      </c>
      <c r="CN16" s="8">
        <f>'C завтраками| Bed and breakfast'!CG16*0.9</f>
        <v>25560</v>
      </c>
      <c r="CO16" s="8">
        <f>'C завтраками| Bed and breakfast'!CH16*0.9</f>
        <v>25560</v>
      </c>
      <c r="CP16" s="8">
        <f>'C завтраками| Bed and breakfast'!CI16*0.9</f>
        <v>25560</v>
      </c>
      <c r="CQ16" s="8">
        <f>'C завтраками| Bed and breakfast'!CJ16*0.9</f>
        <v>25560</v>
      </c>
      <c r="CR16" s="8">
        <f>'C завтраками| Bed and breakfast'!CK16*0.9</f>
        <v>25560</v>
      </c>
      <c r="CS16" s="8">
        <f>'C завтраками| Bed and breakfast'!CL16*0.9</f>
        <v>25560</v>
      </c>
      <c r="CT16" s="8">
        <f>'C завтраками| Bed and breakfast'!CM16*0.9</f>
        <v>25560</v>
      </c>
      <c r="CU16" s="8">
        <f>'C завтраками| Bed and breakfast'!CN16*0.9</f>
        <v>25560</v>
      </c>
      <c r="CV16" s="8">
        <f>'C завтраками| Bed and breakfast'!CO16*0.9</f>
        <v>25560</v>
      </c>
      <c r="CW16" s="8">
        <f>'C завтраками| Bed and breakfast'!CP16*0.9</f>
        <v>25560</v>
      </c>
      <c r="CX16" s="8">
        <f>'C завтраками| Bed and breakfast'!CQ16*0.9</f>
        <v>25560</v>
      </c>
      <c r="CY16" s="8">
        <f>'C завтраками| Bed and breakfast'!CR16*0.9</f>
        <v>25560</v>
      </c>
      <c r="CZ16" s="8">
        <f>'C завтраками| Bed and breakfast'!CS16*0.9</f>
        <v>25560</v>
      </c>
      <c r="DA16" s="8">
        <f>'C завтраками| Bed and breakfast'!CT16*0.9</f>
        <v>25560</v>
      </c>
      <c r="DB16" s="8">
        <f>'C завтраками| Bed and breakfast'!CU16*0.9</f>
        <v>25560</v>
      </c>
      <c r="DC16" s="8">
        <f>'C завтраками| Bed and breakfast'!CV16*0.9</f>
        <v>25560</v>
      </c>
      <c r="DD16" s="8">
        <f>'C завтраками| Bed and breakfast'!CW16*0.9</f>
        <v>25560</v>
      </c>
      <c r="DE16" s="8">
        <f>'C завтраками| Bed and breakfast'!CX16*0.9</f>
        <v>25560</v>
      </c>
      <c r="DF16" s="8">
        <f>'C завтраками| Bed and breakfast'!CY16*0.9</f>
        <v>25560</v>
      </c>
      <c r="DG16" s="8">
        <f>'C завтраками| Bed and breakfast'!CZ16*0.9</f>
        <v>25560</v>
      </c>
      <c r="DH16" s="8">
        <f>'C завтраками| Bed and breakfast'!DA16*0.9</f>
        <v>17235</v>
      </c>
      <c r="DI16" s="8">
        <f>'C завтраками| Bed and breakfast'!DB16*0.9</f>
        <v>17235</v>
      </c>
      <c r="DJ16" s="8">
        <f>'C завтраками| Bed and breakfast'!DC16*0.9</f>
        <v>17685</v>
      </c>
      <c r="DK16" s="8">
        <f>'C завтраками| Bed and breakfast'!DD16*0.9</f>
        <v>17685</v>
      </c>
      <c r="DL16" s="8">
        <f>'C завтраками| Bed and breakfast'!DE16*0.9</f>
        <v>17235</v>
      </c>
      <c r="DM16" s="8">
        <f>'C завтраками| Bed and breakfast'!DF16*0.9</f>
        <v>17235</v>
      </c>
      <c r="DN16" s="8">
        <f>'C завтраками| Bed and breakfast'!DG16*0.9</f>
        <v>17235</v>
      </c>
      <c r="DO16" s="8">
        <f>'C завтраками| Bed and breakfast'!DH16*0.9</f>
        <v>17235</v>
      </c>
      <c r="DP16" s="8">
        <f>'C завтраками| Bed and breakfast'!DI16*0.9</f>
        <v>17235</v>
      </c>
      <c r="DQ16" s="8">
        <f>'C завтраками| Bed and breakfast'!DJ16*0.9</f>
        <v>17685</v>
      </c>
      <c r="DR16" s="8">
        <f>'C завтраками| Bed and breakfast'!DK16*0.9</f>
        <v>17685</v>
      </c>
    </row>
    <row r="17" spans="1:122" s="53" customFormat="1" x14ac:dyDescent="0.2">
      <c r="A17" s="88">
        <f>A8</f>
        <v>2</v>
      </c>
      <c r="B17" s="8" t="e">
        <f>'C завтраками| Bed and breakfast'!#REF!*0.9</f>
        <v>#REF!</v>
      </c>
      <c r="C17" s="8" t="e">
        <f>'C завтраками| Bed and breakfast'!#REF!*0.9</f>
        <v>#REF!</v>
      </c>
      <c r="D17" s="8" t="e">
        <f>'C завтраками| Bed and breakfast'!#REF!*0.9</f>
        <v>#REF!</v>
      </c>
      <c r="E17" s="8" t="e">
        <f>'C завтраками| Bed and breakfast'!#REF!*0.9</f>
        <v>#REF!</v>
      </c>
      <c r="F17" s="8" t="e">
        <f>'C завтраками| Bed and breakfast'!#REF!*0.9</f>
        <v>#REF!</v>
      </c>
      <c r="G17" s="8" t="e">
        <f>'C завтраками| Bed and breakfast'!#REF!*0.9</f>
        <v>#REF!</v>
      </c>
      <c r="H17" s="8" t="e">
        <f>'C завтраками| Bed and breakfast'!#REF!*0.9</f>
        <v>#REF!</v>
      </c>
      <c r="I17" s="8">
        <f>'C завтраками| Bed and breakfast'!B17*0.9</f>
        <v>19080</v>
      </c>
      <c r="J17" s="8">
        <f>'C завтраками| Bed and breakfast'!C17*0.9</f>
        <v>19080</v>
      </c>
      <c r="K17" s="8">
        <f>'C завтраками| Bed and breakfast'!D17*0.9</f>
        <v>20520</v>
      </c>
      <c r="L17" s="8">
        <f>'C завтраками| Bed and breakfast'!E17*0.9</f>
        <v>21960</v>
      </c>
      <c r="M17" s="8">
        <f>'C завтраками| Bed and breakfast'!F17*0.9</f>
        <v>24030</v>
      </c>
      <c r="N17" s="8">
        <f>'C завтраками| Bed and breakfast'!G17*0.9</f>
        <v>26100</v>
      </c>
      <c r="O17" s="8">
        <f>'C завтраками| Bed and breakfast'!H17*0.9</f>
        <v>26100</v>
      </c>
      <c r="P17" s="8">
        <f>'C завтраками| Bed and breakfast'!I17*0.9</f>
        <v>24030</v>
      </c>
      <c r="Q17" s="8">
        <f>'C завтраками| Bed and breakfast'!J17*0.9</f>
        <v>26100</v>
      </c>
      <c r="R17" s="8">
        <f>'C завтраками| Bed and breakfast'!K17*0.9</f>
        <v>20520</v>
      </c>
      <c r="S17" s="8">
        <f>'C завтраками| Bed and breakfast'!L17*0.9</f>
        <v>20745</v>
      </c>
      <c r="T17" s="8">
        <f>'C завтраками| Bed and breakfast'!M17*0.9</f>
        <v>40050</v>
      </c>
      <c r="U17" s="8">
        <f>'C завтраками| Bed and breakfast'!N17*0.9</f>
        <v>53100</v>
      </c>
      <c r="V17" s="8">
        <f>'C завтраками| Bed and breakfast'!O17*0.9</f>
        <v>53100</v>
      </c>
      <c r="W17" s="8">
        <f>'C завтраками| Bed and breakfast'!P17*0.9</f>
        <v>53100</v>
      </c>
      <c r="X17" s="8">
        <f>'C завтраками| Bed and breakfast'!Q17*0.9</f>
        <v>46800</v>
      </c>
      <c r="Y17" s="8">
        <f>'C завтраками| Bed and breakfast'!R17*0.9</f>
        <v>46800</v>
      </c>
      <c r="Z17" s="8">
        <f>'C завтраками| Bed and breakfast'!S17*0.9</f>
        <v>46800</v>
      </c>
      <c r="AA17" s="8">
        <f>'C завтраками| Bed and breakfast'!T17*0.9</f>
        <v>46800</v>
      </c>
      <c r="AB17" s="8">
        <f>'C завтраками| Bed and breakfast'!U17*0.9</f>
        <v>46800</v>
      </c>
      <c r="AC17" s="8">
        <f>'C завтраками| Bed and breakfast'!V17*0.9</f>
        <v>46800</v>
      </c>
      <c r="AD17" s="8">
        <f>'C завтраками| Bed and breakfast'!W17*0.9</f>
        <v>38610</v>
      </c>
      <c r="AE17" s="8">
        <f>'C завтраками| Bed and breakfast'!X17*0.9</f>
        <v>23760</v>
      </c>
      <c r="AF17" s="8">
        <f>'C завтраками| Bed and breakfast'!Y17*0.9</f>
        <v>23760</v>
      </c>
      <c r="AG17" s="8">
        <f>'C завтраками| Bed and breakfast'!Z17*0.9</f>
        <v>23760</v>
      </c>
      <c r="AH17" s="8">
        <f>'C завтраками| Bed and breakfast'!AA17*0.9</f>
        <v>23760</v>
      </c>
      <c r="AI17" s="8">
        <f>'C завтраками| Bed and breakfast'!AB17*0.9</f>
        <v>23760</v>
      </c>
      <c r="AJ17" s="8">
        <f>'C завтраками| Bed and breakfast'!AC17*0.9</f>
        <v>25560</v>
      </c>
      <c r="AK17" s="8">
        <f>'C завтраками| Bed and breakfast'!AD17*0.9</f>
        <v>25560</v>
      </c>
      <c r="AL17" s="8">
        <f>'C завтраками| Bed and breakfast'!AE17*0.9</f>
        <v>25560</v>
      </c>
      <c r="AM17" s="8">
        <f>'C завтраками| Bed and breakfast'!AF17*0.9</f>
        <v>25560</v>
      </c>
      <c r="AN17" s="8">
        <f>'C завтраками| Bed and breakfast'!AG17*0.9</f>
        <v>25560</v>
      </c>
      <c r="AO17" s="8">
        <f>'C завтраками| Bed and breakfast'!AH17*0.9</f>
        <v>23760</v>
      </c>
      <c r="AP17" s="8">
        <f>'C завтраками| Bed and breakfast'!AI17*0.9</f>
        <v>23760</v>
      </c>
      <c r="AQ17" s="8">
        <f>'C завтраками| Bed and breakfast'!AJ17*0.9</f>
        <v>23760</v>
      </c>
      <c r="AR17" s="8">
        <f>'C завтраками| Bed and breakfast'!AK17*0.9</f>
        <v>23760</v>
      </c>
      <c r="AS17" s="8">
        <f>'C завтраками| Bed and breakfast'!AL17*0.9</f>
        <v>23760</v>
      </c>
      <c r="AT17" s="8">
        <f>'C завтраками| Bed and breakfast'!AM17*0.9</f>
        <v>27360</v>
      </c>
      <c r="AU17" s="8">
        <f>'C завтраками| Bed and breakfast'!AN17*0.9</f>
        <v>27360</v>
      </c>
      <c r="AV17" s="8">
        <f>'C завтраками| Bed and breakfast'!AO17*0.9</f>
        <v>27360</v>
      </c>
      <c r="AW17" s="8">
        <f>'C завтраками| Bed and breakfast'!AP17*0.9</f>
        <v>27360</v>
      </c>
      <c r="AX17" s="8">
        <f>'C завтраками| Bed and breakfast'!AQ17*0.9</f>
        <v>27360</v>
      </c>
      <c r="AY17" s="8">
        <f>'C завтраками| Bed and breakfast'!AR17*0.9</f>
        <v>29160</v>
      </c>
      <c r="AZ17" s="8">
        <f>'C завтраками| Bed and breakfast'!AS17*0.9</f>
        <v>31410</v>
      </c>
      <c r="BA17" s="8">
        <f>'C завтраками| Bed and breakfast'!AT17*0.9</f>
        <v>32040</v>
      </c>
      <c r="BB17" s="8">
        <f>'C завтраками| Bed and breakfast'!AU17*0.9</f>
        <v>32040</v>
      </c>
      <c r="BC17" s="8">
        <f>'C завтраками| Bed and breakfast'!AV17*0.9</f>
        <v>32040</v>
      </c>
      <c r="BD17" s="8">
        <f>'C завтраками| Bed and breakfast'!AW17*0.9</f>
        <v>32040</v>
      </c>
      <c r="BE17" s="8">
        <f>'C завтраками| Bed and breakfast'!AX17*0.9</f>
        <v>32040</v>
      </c>
      <c r="BF17" s="8">
        <f>'C завтраками| Bed and breakfast'!AY17*0.9</f>
        <v>32040</v>
      </c>
      <c r="BG17" s="8">
        <f>'C завтраками| Bed and breakfast'!AZ17*0.9</f>
        <v>32040</v>
      </c>
      <c r="BH17" s="8">
        <f>'C завтраками| Bed and breakfast'!BA17*0.9</f>
        <v>32040</v>
      </c>
      <c r="BI17" s="8">
        <f>'C завтраками| Bed and breakfast'!BB17*0.9</f>
        <v>32040</v>
      </c>
      <c r="BJ17" s="8">
        <f>'C завтраками| Bed and breakfast'!BC17*0.9</f>
        <v>32040</v>
      </c>
      <c r="BK17" s="8">
        <f>'C завтраками| Bed and breakfast'!BD17*0.9</f>
        <v>30240</v>
      </c>
      <c r="BL17" s="8">
        <f>'C завтраками| Bed and breakfast'!BE17*0.9</f>
        <v>30240</v>
      </c>
      <c r="BM17" s="8">
        <f>'C завтраками| Bed and breakfast'!BF17*0.9</f>
        <v>32040</v>
      </c>
      <c r="BN17" s="8">
        <f>'C завтраками| Bed and breakfast'!BG17*0.9</f>
        <v>32040</v>
      </c>
      <c r="BO17" s="8">
        <f>'C завтраками| Bed and breakfast'!BH17*0.9</f>
        <v>33840</v>
      </c>
      <c r="BP17" s="8">
        <f>'C завтраками| Bed and breakfast'!BI17*0.9</f>
        <v>36090</v>
      </c>
      <c r="BQ17" s="8">
        <f>'C завтраками| Bed and breakfast'!BJ17*0.9</f>
        <v>36090</v>
      </c>
      <c r="BR17" s="8">
        <f>'C завтраками| Bed and breakfast'!BK17*0.9</f>
        <v>36090</v>
      </c>
      <c r="BS17" s="8">
        <f>'C завтраками| Bed and breakfast'!BL17*0.9</f>
        <v>36090</v>
      </c>
      <c r="BT17" s="8">
        <f>'C завтраками| Bed and breakfast'!BM17*0.9</f>
        <v>38340</v>
      </c>
      <c r="BU17" s="8">
        <f>'C завтраками| Bed and breakfast'!BN17*0.9</f>
        <v>41040</v>
      </c>
      <c r="BV17" s="8">
        <f>'C завтраками| Bed and breakfast'!BO17*0.9</f>
        <v>41040</v>
      </c>
      <c r="BW17" s="8">
        <f>'C завтраками| Bed and breakfast'!BP17*0.9</f>
        <v>38340</v>
      </c>
      <c r="BX17" s="8">
        <f>'C завтраками| Bed and breakfast'!BQ17*0.9</f>
        <v>33840</v>
      </c>
      <c r="BY17" s="8">
        <f>'C завтраками| Bed and breakfast'!BR17*0.9</f>
        <v>33840</v>
      </c>
      <c r="BZ17" s="8">
        <f>'C завтраками| Bed and breakfast'!BS17*0.9</f>
        <v>36090</v>
      </c>
      <c r="CA17" s="8">
        <f>'C завтраками| Bed and breakfast'!BT17*0.9</f>
        <v>36090</v>
      </c>
      <c r="CB17" s="8">
        <f>'C завтраками| Bed and breakfast'!BU17*0.9</f>
        <v>28440</v>
      </c>
      <c r="CC17" s="8">
        <f>'C завтраками| Bed and breakfast'!BV17*0.9</f>
        <v>28845</v>
      </c>
      <c r="CD17" s="8">
        <f>'C завтраками| Bed and breakfast'!BW17*0.9</f>
        <v>28845</v>
      </c>
      <c r="CE17" s="8">
        <f>'C завтраками| Bed and breakfast'!BX17*0.9</f>
        <v>28845</v>
      </c>
      <c r="CF17" s="8">
        <f>'C завтраками| Bed and breakfast'!BY17*0.9</f>
        <v>27495</v>
      </c>
      <c r="CG17" s="8">
        <f>'C завтраками| Bed and breakfast'!BZ17*0.9</f>
        <v>27495</v>
      </c>
      <c r="CH17" s="8">
        <f>'C завтраками| Bed and breakfast'!CA17*0.9</f>
        <v>28845</v>
      </c>
      <c r="CI17" s="8">
        <f>'C завтраками| Bed and breakfast'!CB17*0.9</f>
        <v>28845</v>
      </c>
      <c r="CJ17" s="8">
        <f>'C завтраками| Bed and breakfast'!CC17*0.9</f>
        <v>28845</v>
      </c>
      <c r="CK17" s="8">
        <f>'C завтраками| Bed and breakfast'!CD17*0.9</f>
        <v>27315</v>
      </c>
      <c r="CL17" s="8">
        <f>'C завтраками| Bed and breakfast'!CE17*0.9</f>
        <v>27315</v>
      </c>
      <c r="CM17" s="8">
        <f>'C завтраками| Bed and breakfast'!CF17*0.9</f>
        <v>27315</v>
      </c>
      <c r="CN17" s="8">
        <f>'C завтраками| Bed and breakfast'!CG17*0.9</f>
        <v>27315</v>
      </c>
      <c r="CO17" s="8">
        <f>'C завтраками| Bed and breakfast'!CH17*0.9</f>
        <v>27315</v>
      </c>
      <c r="CP17" s="8">
        <f>'C завтраками| Bed and breakfast'!CI17*0.9</f>
        <v>27315</v>
      </c>
      <c r="CQ17" s="8">
        <f>'C завтраками| Bed and breakfast'!CJ17*0.9</f>
        <v>27315</v>
      </c>
      <c r="CR17" s="8">
        <f>'C завтраками| Bed and breakfast'!CK17*0.9</f>
        <v>27315</v>
      </c>
      <c r="CS17" s="8">
        <f>'C завтраками| Bed and breakfast'!CL17*0.9</f>
        <v>27315</v>
      </c>
      <c r="CT17" s="8">
        <f>'C завтраками| Bed and breakfast'!CM17*0.9</f>
        <v>27315</v>
      </c>
      <c r="CU17" s="8">
        <f>'C завтраками| Bed and breakfast'!CN17*0.9</f>
        <v>27315</v>
      </c>
      <c r="CV17" s="8">
        <f>'C завтраками| Bed and breakfast'!CO17*0.9</f>
        <v>27315</v>
      </c>
      <c r="CW17" s="8">
        <f>'C завтраками| Bed and breakfast'!CP17*0.9</f>
        <v>27315</v>
      </c>
      <c r="CX17" s="8">
        <f>'C завтраками| Bed and breakfast'!CQ17*0.9</f>
        <v>27315</v>
      </c>
      <c r="CY17" s="8">
        <f>'C завтраками| Bed and breakfast'!CR17*0.9</f>
        <v>27315</v>
      </c>
      <c r="CZ17" s="8">
        <f>'C завтраками| Bed and breakfast'!CS17*0.9</f>
        <v>27315</v>
      </c>
      <c r="DA17" s="8">
        <f>'C завтраками| Bed and breakfast'!CT17*0.9</f>
        <v>27315</v>
      </c>
      <c r="DB17" s="8">
        <f>'C завтраками| Bed and breakfast'!CU17*0.9</f>
        <v>27315</v>
      </c>
      <c r="DC17" s="8">
        <f>'C завтраками| Bed and breakfast'!CV17*0.9</f>
        <v>27315</v>
      </c>
      <c r="DD17" s="8">
        <f>'C завтраками| Bed and breakfast'!CW17*0.9</f>
        <v>27315</v>
      </c>
      <c r="DE17" s="8">
        <f>'C завтраками| Bed and breakfast'!CX17*0.9</f>
        <v>27315</v>
      </c>
      <c r="DF17" s="8">
        <f>'C завтраками| Bed and breakfast'!CY17*0.9</f>
        <v>27315</v>
      </c>
      <c r="DG17" s="8">
        <f>'C завтраками| Bed and breakfast'!CZ17*0.9</f>
        <v>27315</v>
      </c>
      <c r="DH17" s="8">
        <f>'C завтраками| Bed and breakfast'!DA17*0.9</f>
        <v>18900</v>
      </c>
      <c r="DI17" s="8">
        <f>'C завтраками| Bed and breakfast'!DB17*0.9</f>
        <v>18900</v>
      </c>
      <c r="DJ17" s="8">
        <f>'C завтраками| Bed and breakfast'!DC17*0.9</f>
        <v>19350</v>
      </c>
      <c r="DK17" s="8">
        <f>'C завтраками| Bed and breakfast'!DD17*0.9</f>
        <v>19350</v>
      </c>
      <c r="DL17" s="8">
        <f>'C завтраками| Bed and breakfast'!DE17*0.9</f>
        <v>18900</v>
      </c>
      <c r="DM17" s="8">
        <f>'C завтраками| Bed and breakfast'!DF17*0.9</f>
        <v>18900</v>
      </c>
      <c r="DN17" s="8">
        <f>'C завтраками| Bed and breakfast'!DG17*0.9</f>
        <v>18900</v>
      </c>
      <c r="DO17" s="8">
        <f>'C завтраками| Bed and breakfast'!DH17*0.9</f>
        <v>18900</v>
      </c>
      <c r="DP17" s="8">
        <f>'C завтраками| Bed and breakfast'!DI17*0.9</f>
        <v>18900</v>
      </c>
      <c r="DQ17" s="8">
        <f>'C завтраками| Bed and breakfast'!DJ17*0.9</f>
        <v>19350</v>
      </c>
      <c r="DR17" s="8">
        <f>'C завтраками| Bed and breakfast'!DK17*0.9</f>
        <v>19350</v>
      </c>
    </row>
    <row r="18" spans="1:122" s="53" customFormat="1" x14ac:dyDescent="0.2">
      <c r="A18" s="42" t="s">
        <v>86</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row>
    <row r="19" spans="1:122" s="53" customFormat="1" x14ac:dyDescent="0.2">
      <c r="A19" s="88">
        <f>A7</f>
        <v>1</v>
      </c>
      <c r="B19" s="8" t="e">
        <f>'C завтраками| Bed and breakfast'!#REF!*0.9</f>
        <v>#REF!</v>
      </c>
      <c r="C19" s="8" t="e">
        <f>'C завтраками| Bed and breakfast'!#REF!*0.9</f>
        <v>#REF!</v>
      </c>
      <c r="D19" s="8" t="e">
        <f>'C завтраками| Bed and breakfast'!#REF!*0.9</f>
        <v>#REF!</v>
      </c>
      <c r="E19" s="8" t="e">
        <f>'C завтраками| Bed and breakfast'!#REF!*0.9</f>
        <v>#REF!</v>
      </c>
      <c r="F19" s="8" t="e">
        <f>'C завтраками| Bed and breakfast'!#REF!*0.9</f>
        <v>#REF!</v>
      </c>
      <c r="G19" s="8" t="e">
        <f>'C завтраками| Bed and breakfast'!#REF!*0.9</f>
        <v>#REF!</v>
      </c>
      <c r="H19" s="8" t="e">
        <f>'C завтраками| Bed and breakfast'!#REF!*0.9</f>
        <v>#REF!</v>
      </c>
      <c r="I19" s="8">
        <f>'C завтраками| Bed and breakfast'!B19*0.9</f>
        <v>36720</v>
      </c>
      <c r="J19" s="8">
        <f>'C завтраками| Bed and breakfast'!C19*0.9</f>
        <v>36720</v>
      </c>
      <c r="K19" s="8">
        <f>'C завтраками| Bed and breakfast'!D19*0.9</f>
        <v>38160</v>
      </c>
      <c r="L19" s="8">
        <f>'C завтраками| Bed and breakfast'!E19*0.9</f>
        <v>39600</v>
      </c>
      <c r="M19" s="8">
        <f>'C завтраками| Bed and breakfast'!F19*0.9</f>
        <v>41670</v>
      </c>
      <c r="N19" s="8">
        <f>'C завтраками| Bed and breakfast'!G19*0.9</f>
        <v>43740</v>
      </c>
      <c r="O19" s="8">
        <f>'C завтраками| Bed and breakfast'!H19*0.9</f>
        <v>43740</v>
      </c>
      <c r="P19" s="8">
        <f>'C завтраками| Bed and breakfast'!I19*0.9</f>
        <v>41670</v>
      </c>
      <c r="Q19" s="8">
        <f>'C завтраками| Bed and breakfast'!J19*0.9</f>
        <v>43740</v>
      </c>
      <c r="R19" s="8">
        <f>'C завтраками| Bed and breakfast'!K19*0.9</f>
        <v>38160</v>
      </c>
      <c r="S19" s="8">
        <f>'C завтраками| Bed and breakfast'!L19*0.9</f>
        <v>36720</v>
      </c>
      <c r="T19" s="8">
        <f>'C завтраками| Bed and breakfast'!M19*0.9</f>
        <v>56025</v>
      </c>
      <c r="U19" s="8">
        <f>'C завтраками| Bed and breakfast'!N19*0.9</f>
        <v>69075</v>
      </c>
      <c r="V19" s="8">
        <f>'C завтраками| Bed and breakfast'!O19*0.9</f>
        <v>69075</v>
      </c>
      <c r="W19" s="8">
        <f>'C завтраками| Bed and breakfast'!P19*0.9</f>
        <v>69075</v>
      </c>
      <c r="X19" s="8">
        <f>'C завтраками| Bed and breakfast'!Q19*0.9</f>
        <v>62775</v>
      </c>
      <c r="Y19" s="8">
        <f>'C завтраками| Bed and breakfast'!R19*0.9</f>
        <v>62775</v>
      </c>
      <c r="Z19" s="8">
        <f>'C завтраками| Bed and breakfast'!S19*0.9</f>
        <v>62775</v>
      </c>
      <c r="AA19" s="8">
        <f>'C завтраками| Bed and breakfast'!T19*0.9</f>
        <v>62775</v>
      </c>
      <c r="AB19" s="8">
        <f>'C завтраками| Bed and breakfast'!U19*0.9</f>
        <v>62775</v>
      </c>
      <c r="AC19" s="8">
        <f>'C завтраками| Bed and breakfast'!V19*0.9</f>
        <v>62775</v>
      </c>
      <c r="AD19" s="8">
        <f>'C завтраками| Bed and breakfast'!W19*0.9</f>
        <v>50805</v>
      </c>
      <c r="AE19" s="8">
        <f>'C завтраками| Bed and breakfast'!X19*0.9</f>
        <v>35955</v>
      </c>
      <c r="AF19" s="8">
        <f>'C завтраками| Bed and breakfast'!Y19*0.9</f>
        <v>35955</v>
      </c>
      <c r="AG19" s="8">
        <f>'C завтраками| Bed and breakfast'!Z19*0.9</f>
        <v>35955</v>
      </c>
      <c r="AH19" s="8">
        <f>'C завтраками| Bed and breakfast'!AA19*0.9</f>
        <v>35955</v>
      </c>
      <c r="AI19" s="8">
        <f>'C завтраками| Bed and breakfast'!AB19*0.9</f>
        <v>35955</v>
      </c>
      <c r="AJ19" s="8">
        <f>'C завтраками| Bed and breakfast'!AC19*0.9</f>
        <v>37755</v>
      </c>
      <c r="AK19" s="8">
        <f>'C завтраками| Bed and breakfast'!AD19*0.9</f>
        <v>37755</v>
      </c>
      <c r="AL19" s="8">
        <f>'C завтраками| Bed and breakfast'!AE19*0.9</f>
        <v>37755</v>
      </c>
      <c r="AM19" s="8">
        <f>'C завтраками| Bed and breakfast'!AF19*0.9</f>
        <v>37755</v>
      </c>
      <c r="AN19" s="8">
        <f>'C завтраками| Bed and breakfast'!AG19*0.9</f>
        <v>37755</v>
      </c>
      <c r="AO19" s="8">
        <f>'C завтраками| Bed and breakfast'!AH19*0.9</f>
        <v>35955</v>
      </c>
      <c r="AP19" s="8">
        <f>'C завтраками| Bed and breakfast'!AI19*0.9</f>
        <v>35955</v>
      </c>
      <c r="AQ19" s="8">
        <f>'C завтраками| Bed and breakfast'!AJ19*0.9</f>
        <v>35955</v>
      </c>
      <c r="AR19" s="8">
        <f>'C завтраками| Bed and breakfast'!AK19*0.9</f>
        <v>35955</v>
      </c>
      <c r="AS19" s="8">
        <f>'C завтраками| Bed and breakfast'!AL19*0.9</f>
        <v>35955</v>
      </c>
      <c r="AT19" s="8">
        <f>'C завтраками| Bed and breakfast'!AM19*0.9</f>
        <v>39555</v>
      </c>
      <c r="AU19" s="8">
        <f>'C завтраками| Bed and breakfast'!AN19*0.9</f>
        <v>39555</v>
      </c>
      <c r="AV19" s="8">
        <f>'C завтраками| Bed and breakfast'!AO19*0.9</f>
        <v>39555</v>
      </c>
      <c r="AW19" s="8">
        <f>'C завтраками| Bed and breakfast'!AP19*0.9</f>
        <v>39555</v>
      </c>
      <c r="AX19" s="8">
        <f>'C завтраками| Bed and breakfast'!AQ19*0.9</f>
        <v>39555</v>
      </c>
      <c r="AY19" s="8">
        <f>'C завтраками| Bed and breakfast'!AR19*0.9</f>
        <v>41355</v>
      </c>
      <c r="AZ19" s="8">
        <f>'C завтраками| Bed and breakfast'!AS19*0.9</f>
        <v>43605</v>
      </c>
      <c r="BA19" s="8">
        <f>'C завтраками| Bed and breakfast'!AT19*0.9</f>
        <v>48555</v>
      </c>
      <c r="BB19" s="8">
        <f>'C завтраками| Bed and breakfast'!AU19*0.9</f>
        <v>48555</v>
      </c>
      <c r="BC19" s="8">
        <f>'C завтраками| Bed and breakfast'!AV19*0.9</f>
        <v>48555</v>
      </c>
      <c r="BD19" s="8">
        <f>'C завтраками| Bed and breakfast'!AW19*0.9</f>
        <v>48555</v>
      </c>
      <c r="BE19" s="8">
        <f>'C завтраками| Bed and breakfast'!AX19*0.9</f>
        <v>48555</v>
      </c>
      <c r="BF19" s="8">
        <f>'C завтраками| Bed and breakfast'!AY19*0.9</f>
        <v>48555</v>
      </c>
      <c r="BG19" s="8">
        <f>'C завтраками| Bed and breakfast'!AZ19*0.9</f>
        <v>48555</v>
      </c>
      <c r="BH19" s="8">
        <f>'C завтраками| Bed and breakfast'!BA19*0.9</f>
        <v>48555</v>
      </c>
      <c r="BI19" s="8">
        <f>'C завтраками| Bed and breakfast'!BB19*0.9</f>
        <v>48555</v>
      </c>
      <c r="BJ19" s="8">
        <f>'C завтраками| Bed and breakfast'!BC19*0.9</f>
        <v>48555</v>
      </c>
      <c r="BK19" s="8">
        <f>'C завтраками| Bed and breakfast'!BD19*0.9</f>
        <v>46755</v>
      </c>
      <c r="BL19" s="8">
        <f>'C завтраками| Bed and breakfast'!BE19*0.9</f>
        <v>46755</v>
      </c>
      <c r="BM19" s="8">
        <f>'C завтраками| Bed and breakfast'!BF19*0.9</f>
        <v>48555</v>
      </c>
      <c r="BN19" s="8">
        <f>'C завтраками| Bed and breakfast'!BG19*0.9</f>
        <v>48555</v>
      </c>
      <c r="BO19" s="8">
        <f>'C завтраками| Bed and breakfast'!BH19*0.9</f>
        <v>50355</v>
      </c>
      <c r="BP19" s="8">
        <f>'C завтраками| Bed and breakfast'!BI19*0.9</f>
        <v>52605</v>
      </c>
      <c r="BQ19" s="8">
        <f>'C завтраками| Bed and breakfast'!BJ19*0.9</f>
        <v>52605</v>
      </c>
      <c r="BR19" s="8">
        <f>'C завтраками| Bed and breakfast'!BK19*0.9</f>
        <v>52605</v>
      </c>
      <c r="BS19" s="8">
        <f>'C завтраками| Bed and breakfast'!BL19*0.9</f>
        <v>52605</v>
      </c>
      <c r="BT19" s="8">
        <f>'C завтраками| Bed and breakfast'!BM19*0.9</f>
        <v>54855</v>
      </c>
      <c r="BU19" s="8">
        <f>'C завтраками| Bed and breakfast'!BN19*0.9</f>
        <v>57555</v>
      </c>
      <c r="BV19" s="8">
        <f>'C завтраками| Bed and breakfast'!BO19*0.9</f>
        <v>57555</v>
      </c>
      <c r="BW19" s="8">
        <f>'C завтраками| Bed and breakfast'!BP19*0.9</f>
        <v>54855</v>
      </c>
      <c r="BX19" s="8">
        <f>'C завтраками| Bed and breakfast'!BQ19*0.9</f>
        <v>50355</v>
      </c>
      <c r="BY19" s="8">
        <f>'C завтраками| Bed and breakfast'!BR19*0.9</f>
        <v>50355</v>
      </c>
      <c r="BZ19" s="8">
        <f>'C завтраками| Bed and breakfast'!BS19*0.9</f>
        <v>52605</v>
      </c>
      <c r="CA19" s="8">
        <f>'C завтраками| Bed and breakfast'!BT19*0.9</f>
        <v>52605</v>
      </c>
      <c r="CB19" s="8">
        <f>'C завтраками| Bed and breakfast'!BU19*0.9</f>
        <v>44955</v>
      </c>
      <c r="CC19" s="8">
        <f>'C завтраками| Bed and breakfast'!BV19*0.9</f>
        <v>45360</v>
      </c>
      <c r="CD19" s="8">
        <f>'C завтраками| Bed and breakfast'!BW19*0.9</f>
        <v>45360</v>
      </c>
      <c r="CE19" s="8">
        <f>'C завтраками| Bed and breakfast'!BX19*0.9</f>
        <v>45360</v>
      </c>
      <c r="CF19" s="8">
        <f>'C завтраками| Bed and breakfast'!BY19*0.9</f>
        <v>44010</v>
      </c>
      <c r="CG19" s="8">
        <f>'C завтраками| Bed and breakfast'!BZ19*0.9</f>
        <v>44010</v>
      </c>
      <c r="CH19" s="8">
        <f>'C завтраками| Bed and breakfast'!CA19*0.9</f>
        <v>45360</v>
      </c>
      <c r="CI19" s="8">
        <f>'C завтраками| Bed and breakfast'!CB19*0.9</f>
        <v>45360</v>
      </c>
      <c r="CJ19" s="8">
        <f>'C завтраками| Bed and breakfast'!CC19*0.9</f>
        <v>45360</v>
      </c>
      <c r="CK19" s="8">
        <f>'C завтраками| Bed and breakfast'!CD19*0.9</f>
        <v>39510</v>
      </c>
      <c r="CL19" s="8">
        <f>'C завтраками| Bed and breakfast'!CE19*0.9</f>
        <v>39510</v>
      </c>
      <c r="CM19" s="8">
        <f>'C завтраками| Bed and breakfast'!CF19*0.9</f>
        <v>39510</v>
      </c>
      <c r="CN19" s="8">
        <f>'C завтраками| Bed and breakfast'!CG19*0.9</f>
        <v>39510</v>
      </c>
      <c r="CO19" s="8">
        <f>'C завтраками| Bed and breakfast'!CH19*0.9</f>
        <v>39510</v>
      </c>
      <c r="CP19" s="8">
        <f>'C завтраками| Bed and breakfast'!CI19*0.9</f>
        <v>39510</v>
      </c>
      <c r="CQ19" s="8">
        <f>'C завтраками| Bed and breakfast'!CJ19*0.9</f>
        <v>39510</v>
      </c>
      <c r="CR19" s="8">
        <f>'C завтраками| Bed and breakfast'!CK19*0.9</f>
        <v>39510</v>
      </c>
      <c r="CS19" s="8">
        <f>'C завтраками| Bed and breakfast'!CL19*0.9</f>
        <v>39510</v>
      </c>
      <c r="CT19" s="8">
        <f>'C завтраками| Bed and breakfast'!CM19*0.9</f>
        <v>39510</v>
      </c>
      <c r="CU19" s="8">
        <f>'C завтраками| Bed and breakfast'!CN19*0.9</f>
        <v>39510</v>
      </c>
      <c r="CV19" s="8">
        <f>'C завтраками| Bed and breakfast'!CO19*0.9</f>
        <v>39510</v>
      </c>
      <c r="CW19" s="8">
        <f>'C завтраками| Bed and breakfast'!CP19*0.9</f>
        <v>39510</v>
      </c>
      <c r="CX19" s="8">
        <f>'C завтраками| Bed and breakfast'!CQ19*0.9</f>
        <v>39510</v>
      </c>
      <c r="CY19" s="8">
        <f>'C завтраками| Bed and breakfast'!CR19*0.9</f>
        <v>39510</v>
      </c>
      <c r="CZ19" s="8">
        <f>'C завтраками| Bed and breakfast'!CS19*0.9</f>
        <v>39510</v>
      </c>
      <c r="DA19" s="8">
        <f>'C завтраками| Bed and breakfast'!CT19*0.9</f>
        <v>39510</v>
      </c>
      <c r="DB19" s="8">
        <f>'C завтраками| Bed and breakfast'!CU19*0.9</f>
        <v>39510</v>
      </c>
      <c r="DC19" s="8">
        <f>'C завтраками| Bed and breakfast'!CV19*0.9</f>
        <v>39510</v>
      </c>
      <c r="DD19" s="8">
        <f>'C завтраками| Bed and breakfast'!CW19*0.9</f>
        <v>39510</v>
      </c>
      <c r="DE19" s="8">
        <f>'C завтраками| Bed and breakfast'!CX19*0.9</f>
        <v>39510</v>
      </c>
      <c r="DF19" s="8">
        <f>'C завтраками| Bed and breakfast'!CY19*0.9</f>
        <v>39510</v>
      </c>
      <c r="DG19" s="8">
        <f>'C завтраками| Bed and breakfast'!CZ19*0.9</f>
        <v>39510</v>
      </c>
      <c r="DH19" s="8">
        <f>'C завтраками| Bed and breakfast'!DA19*0.9</f>
        <v>31185</v>
      </c>
      <c r="DI19" s="8">
        <f>'C завтраками| Bed and breakfast'!DB19*0.9</f>
        <v>31185</v>
      </c>
      <c r="DJ19" s="8">
        <f>'C завтраками| Bed and breakfast'!DC19*0.9</f>
        <v>31635</v>
      </c>
      <c r="DK19" s="8">
        <f>'C завтраками| Bed and breakfast'!DD19*0.9</f>
        <v>31635</v>
      </c>
      <c r="DL19" s="8">
        <f>'C завтраками| Bed and breakfast'!DE19*0.9</f>
        <v>31185</v>
      </c>
      <c r="DM19" s="8">
        <f>'C завтраками| Bed and breakfast'!DF19*0.9</f>
        <v>31185</v>
      </c>
      <c r="DN19" s="8">
        <f>'C завтраками| Bed and breakfast'!DG19*0.9</f>
        <v>31185</v>
      </c>
      <c r="DO19" s="8">
        <f>'C завтраками| Bed and breakfast'!DH19*0.9</f>
        <v>31185</v>
      </c>
      <c r="DP19" s="8">
        <f>'C завтраками| Bed and breakfast'!DI19*0.9</f>
        <v>31185</v>
      </c>
      <c r="DQ19" s="8">
        <f>'C завтраками| Bed and breakfast'!DJ19*0.9</f>
        <v>31635</v>
      </c>
      <c r="DR19" s="8">
        <f>'C завтраками| Bed and breakfast'!DK19*0.9</f>
        <v>31635</v>
      </c>
    </row>
    <row r="20" spans="1:122" s="53" customFormat="1" x14ac:dyDescent="0.2">
      <c r="A20" s="88">
        <f>A8</f>
        <v>2</v>
      </c>
      <c r="B20" s="8" t="e">
        <f>'C завтраками| Bed and breakfast'!#REF!*0.9</f>
        <v>#REF!</v>
      </c>
      <c r="C20" s="8" t="e">
        <f>'C завтраками| Bed and breakfast'!#REF!*0.9</f>
        <v>#REF!</v>
      </c>
      <c r="D20" s="8" t="e">
        <f>'C завтраками| Bed and breakfast'!#REF!*0.9</f>
        <v>#REF!</v>
      </c>
      <c r="E20" s="8" t="e">
        <f>'C завтраками| Bed and breakfast'!#REF!*0.9</f>
        <v>#REF!</v>
      </c>
      <c r="F20" s="8" t="e">
        <f>'C завтраками| Bed and breakfast'!#REF!*0.9</f>
        <v>#REF!</v>
      </c>
      <c r="G20" s="8" t="e">
        <f>'C завтраками| Bed and breakfast'!#REF!*0.9</f>
        <v>#REF!</v>
      </c>
      <c r="H20" s="8" t="e">
        <f>'C завтраками| Bed and breakfast'!#REF!*0.9</f>
        <v>#REF!</v>
      </c>
      <c r="I20" s="8">
        <f>'C завтраками| Bed and breakfast'!B20*0.9</f>
        <v>38250</v>
      </c>
      <c r="J20" s="8">
        <f>'C завтраками| Bed and breakfast'!C20*0.9</f>
        <v>38250</v>
      </c>
      <c r="K20" s="8">
        <f>'C завтраками| Bed and breakfast'!D20*0.9</f>
        <v>39690</v>
      </c>
      <c r="L20" s="8">
        <f>'C завтраками| Bed and breakfast'!E20*0.9</f>
        <v>41130</v>
      </c>
      <c r="M20" s="8">
        <f>'C завтраками| Bed and breakfast'!F20*0.9</f>
        <v>43200</v>
      </c>
      <c r="N20" s="8">
        <f>'C завтраками| Bed and breakfast'!G20*0.9</f>
        <v>45270</v>
      </c>
      <c r="O20" s="8">
        <f>'C завтраками| Bed and breakfast'!H20*0.9</f>
        <v>45270</v>
      </c>
      <c r="P20" s="8">
        <f>'C завтраками| Bed and breakfast'!I20*0.9</f>
        <v>43200</v>
      </c>
      <c r="Q20" s="8">
        <f>'C завтраками| Bed and breakfast'!J20*0.9</f>
        <v>45270</v>
      </c>
      <c r="R20" s="8">
        <f>'C завтраками| Bed and breakfast'!K20*0.9</f>
        <v>39690</v>
      </c>
      <c r="S20" s="8">
        <f>'C завтраками| Bed and breakfast'!L20*0.9</f>
        <v>38745</v>
      </c>
      <c r="T20" s="8">
        <f>'C завтраками| Bed and breakfast'!M20*0.9</f>
        <v>58050</v>
      </c>
      <c r="U20" s="8">
        <f>'C завтраками| Bed and breakfast'!N20*0.9</f>
        <v>71100</v>
      </c>
      <c r="V20" s="8">
        <f>'C завтраками| Bed and breakfast'!O20*0.9</f>
        <v>71100</v>
      </c>
      <c r="W20" s="8">
        <f>'C завтраками| Bed and breakfast'!P20*0.9</f>
        <v>71100</v>
      </c>
      <c r="X20" s="8">
        <f>'C завтраками| Bed and breakfast'!Q20*0.9</f>
        <v>64800</v>
      </c>
      <c r="Y20" s="8">
        <f>'C завтраками| Bed and breakfast'!R20*0.9</f>
        <v>64800</v>
      </c>
      <c r="Z20" s="8">
        <f>'C завтраками| Bed and breakfast'!S20*0.9</f>
        <v>64800</v>
      </c>
      <c r="AA20" s="8">
        <f>'C завтраками| Bed and breakfast'!T20*0.9</f>
        <v>64800</v>
      </c>
      <c r="AB20" s="8">
        <f>'C завтраками| Bed and breakfast'!U20*0.9</f>
        <v>64800</v>
      </c>
      <c r="AC20" s="8">
        <f>'C завтраками| Bed and breakfast'!V20*0.9</f>
        <v>64800</v>
      </c>
      <c r="AD20" s="8">
        <f>'C завтраками| Bed and breakfast'!W20*0.9</f>
        <v>52560</v>
      </c>
      <c r="AE20" s="8">
        <f>'C завтраками| Bed and breakfast'!X20*0.9</f>
        <v>37710</v>
      </c>
      <c r="AF20" s="8">
        <f>'C завтраками| Bed and breakfast'!Y20*0.9</f>
        <v>37710</v>
      </c>
      <c r="AG20" s="8">
        <f>'C завтраками| Bed and breakfast'!Z20*0.9</f>
        <v>37710</v>
      </c>
      <c r="AH20" s="8">
        <f>'C завтраками| Bed and breakfast'!AA20*0.9</f>
        <v>37710</v>
      </c>
      <c r="AI20" s="8">
        <f>'C завтраками| Bed and breakfast'!AB20*0.9</f>
        <v>37710</v>
      </c>
      <c r="AJ20" s="8">
        <f>'C завтраками| Bed and breakfast'!AC20*0.9</f>
        <v>39510</v>
      </c>
      <c r="AK20" s="8">
        <f>'C завтраками| Bed and breakfast'!AD20*0.9</f>
        <v>39510</v>
      </c>
      <c r="AL20" s="8">
        <f>'C завтраками| Bed and breakfast'!AE20*0.9</f>
        <v>39510</v>
      </c>
      <c r="AM20" s="8">
        <f>'C завтраками| Bed and breakfast'!AF20*0.9</f>
        <v>39510</v>
      </c>
      <c r="AN20" s="8">
        <f>'C завтраками| Bed and breakfast'!AG20*0.9</f>
        <v>39510</v>
      </c>
      <c r="AO20" s="8">
        <f>'C завтраками| Bed and breakfast'!AH20*0.9</f>
        <v>37710</v>
      </c>
      <c r="AP20" s="8">
        <f>'C завтраками| Bed and breakfast'!AI20*0.9</f>
        <v>37710</v>
      </c>
      <c r="AQ20" s="8">
        <f>'C завтраками| Bed and breakfast'!AJ20*0.9</f>
        <v>37710</v>
      </c>
      <c r="AR20" s="8">
        <f>'C завтраками| Bed and breakfast'!AK20*0.9</f>
        <v>37710</v>
      </c>
      <c r="AS20" s="8">
        <f>'C завтраками| Bed and breakfast'!AL20*0.9</f>
        <v>37710</v>
      </c>
      <c r="AT20" s="8">
        <f>'C завтраками| Bed and breakfast'!AM20*0.9</f>
        <v>41310</v>
      </c>
      <c r="AU20" s="8">
        <f>'C завтраками| Bed and breakfast'!AN20*0.9</f>
        <v>41310</v>
      </c>
      <c r="AV20" s="8">
        <f>'C завтраками| Bed and breakfast'!AO20*0.9</f>
        <v>41310</v>
      </c>
      <c r="AW20" s="8">
        <f>'C завтраками| Bed and breakfast'!AP20*0.9</f>
        <v>41310</v>
      </c>
      <c r="AX20" s="8">
        <f>'C завтраками| Bed and breakfast'!AQ20*0.9</f>
        <v>41310</v>
      </c>
      <c r="AY20" s="8">
        <f>'C завтраками| Bed and breakfast'!AR20*0.9</f>
        <v>43110</v>
      </c>
      <c r="AZ20" s="8">
        <f>'C завтраками| Bed and breakfast'!AS20*0.9</f>
        <v>45360</v>
      </c>
      <c r="BA20" s="8">
        <f>'C завтраками| Bed and breakfast'!AT20*0.9</f>
        <v>50310</v>
      </c>
      <c r="BB20" s="8">
        <f>'C завтраками| Bed and breakfast'!AU20*0.9</f>
        <v>50310</v>
      </c>
      <c r="BC20" s="8">
        <f>'C завтраками| Bed and breakfast'!AV20*0.9</f>
        <v>50310</v>
      </c>
      <c r="BD20" s="8">
        <f>'C завтраками| Bed and breakfast'!AW20*0.9</f>
        <v>50310</v>
      </c>
      <c r="BE20" s="8">
        <f>'C завтраками| Bed and breakfast'!AX20*0.9</f>
        <v>50310</v>
      </c>
      <c r="BF20" s="8">
        <f>'C завтраками| Bed and breakfast'!AY20*0.9</f>
        <v>50310</v>
      </c>
      <c r="BG20" s="8">
        <f>'C завтраками| Bed and breakfast'!AZ20*0.9</f>
        <v>50310</v>
      </c>
      <c r="BH20" s="8">
        <f>'C завтраками| Bed and breakfast'!BA20*0.9</f>
        <v>50310</v>
      </c>
      <c r="BI20" s="8">
        <f>'C завтраками| Bed and breakfast'!BB20*0.9</f>
        <v>50310</v>
      </c>
      <c r="BJ20" s="8">
        <f>'C завтраками| Bed and breakfast'!BC20*0.9</f>
        <v>50310</v>
      </c>
      <c r="BK20" s="8">
        <f>'C завтраками| Bed and breakfast'!BD20*0.9</f>
        <v>48510</v>
      </c>
      <c r="BL20" s="8">
        <f>'C завтраками| Bed and breakfast'!BE20*0.9</f>
        <v>48510</v>
      </c>
      <c r="BM20" s="8">
        <f>'C завтраками| Bed and breakfast'!BF20*0.9</f>
        <v>50310</v>
      </c>
      <c r="BN20" s="8">
        <f>'C завтраками| Bed and breakfast'!BG20*0.9</f>
        <v>50310</v>
      </c>
      <c r="BO20" s="8">
        <f>'C завтраками| Bed and breakfast'!BH20*0.9</f>
        <v>52110</v>
      </c>
      <c r="BP20" s="8">
        <f>'C завтраками| Bed and breakfast'!BI20*0.9</f>
        <v>54360</v>
      </c>
      <c r="BQ20" s="8">
        <f>'C завтраками| Bed and breakfast'!BJ20*0.9</f>
        <v>54360</v>
      </c>
      <c r="BR20" s="8">
        <f>'C завтраками| Bed and breakfast'!BK20*0.9</f>
        <v>54360</v>
      </c>
      <c r="BS20" s="8">
        <f>'C завтраками| Bed and breakfast'!BL20*0.9</f>
        <v>54360</v>
      </c>
      <c r="BT20" s="8">
        <f>'C завтраками| Bed and breakfast'!BM20*0.9</f>
        <v>56610</v>
      </c>
      <c r="BU20" s="8">
        <f>'C завтраками| Bed and breakfast'!BN20*0.9</f>
        <v>59310</v>
      </c>
      <c r="BV20" s="8">
        <f>'C завтраками| Bed and breakfast'!BO20*0.9</f>
        <v>59310</v>
      </c>
      <c r="BW20" s="8">
        <f>'C завтраками| Bed and breakfast'!BP20*0.9</f>
        <v>56610</v>
      </c>
      <c r="BX20" s="8">
        <f>'C завтраками| Bed and breakfast'!BQ20*0.9</f>
        <v>52110</v>
      </c>
      <c r="BY20" s="8">
        <f>'C завтраками| Bed and breakfast'!BR20*0.9</f>
        <v>52110</v>
      </c>
      <c r="BZ20" s="8">
        <f>'C завтраками| Bed and breakfast'!BS20*0.9</f>
        <v>54360</v>
      </c>
      <c r="CA20" s="8">
        <f>'C завтраками| Bed and breakfast'!BT20*0.9</f>
        <v>54360</v>
      </c>
      <c r="CB20" s="8">
        <f>'C завтраками| Bed and breakfast'!BU20*0.9</f>
        <v>46710</v>
      </c>
      <c r="CC20" s="8">
        <f>'C завтраками| Bed and breakfast'!BV20*0.9</f>
        <v>47115</v>
      </c>
      <c r="CD20" s="8">
        <f>'C завтраками| Bed and breakfast'!BW20*0.9</f>
        <v>47115</v>
      </c>
      <c r="CE20" s="8">
        <f>'C завтраками| Bed and breakfast'!BX20*0.9</f>
        <v>47115</v>
      </c>
      <c r="CF20" s="8">
        <f>'C завтраками| Bed and breakfast'!BY20*0.9</f>
        <v>45765</v>
      </c>
      <c r="CG20" s="8">
        <f>'C завтраками| Bed and breakfast'!BZ20*0.9</f>
        <v>45765</v>
      </c>
      <c r="CH20" s="8">
        <f>'C завтраками| Bed and breakfast'!CA20*0.9</f>
        <v>47115</v>
      </c>
      <c r="CI20" s="8">
        <f>'C завтраками| Bed and breakfast'!CB20*0.9</f>
        <v>47115</v>
      </c>
      <c r="CJ20" s="8">
        <f>'C завтраками| Bed and breakfast'!CC20*0.9</f>
        <v>47115</v>
      </c>
      <c r="CK20" s="8">
        <f>'C завтраками| Bed and breakfast'!CD20*0.9</f>
        <v>41265</v>
      </c>
      <c r="CL20" s="8">
        <f>'C завтраками| Bed and breakfast'!CE20*0.9</f>
        <v>41265</v>
      </c>
      <c r="CM20" s="8">
        <f>'C завтраками| Bed and breakfast'!CF20*0.9</f>
        <v>41265</v>
      </c>
      <c r="CN20" s="8">
        <f>'C завтраками| Bed and breakfast'!CG20*0.9</f>
        <v>41265</v>
      </c>
      <c r="CO20" s="8">
        <f>'C завтраками| Bed and breakfast'!CH20*0.9</f>
        <v>41265</v>
      </c>
      <c r="CP20" s="8">
        <f>'C завтраками| Bed and breakfast'!CI20*0.9</f>
        <v>41265</v>
      </c>
      <c r="CQ20" s="8">
        <f>'C завтраками| Bed and breakfast'!CJ20*0.9</f>
        <v>41265</v>
      </c>
      <c r="CR20" s="8">
        <f>'C завтраками| Bed and breakfast'!CK20*0.9</f>
        <v>41265</v>
      </c>
      <c r="CS20" s="8">
        <f>'C завтраками| Bed and breakfast'!CL20*0.9</f>
        <v>41265</v>
      </c>
      <c r="CT20" s="8">
        <f>'C завтраками| Bed and breakfast'!CM20*0.9</f>
        <v>41265</v>
      </c>
      <c r="CU20" s="8">
        <f>'C завтраками| Bed and breakfast'!CN20*0.9</f>
        <v>41265</v>
      </c>
      <c r="CV20" s="8">
        <f>'C завтраками| Bed and breakfast'!CO20*0.9</f>
        <v>41265</v>
      </c>
      <c r="CW20" s="8">
        <f>'C завтраками| Bed and breakfast'!CP20*0.9</f>
        <v>41265</v>
      </c>
      <c r="CX20" s="8">
        <f>'C завтраками| Bed and breakfast'!CQ20*0.9</f>
        <v>41265</v>
      </c>
      <c r="CY20" s="8">
        <f>'C завтраками| Bed and breakfast'!CR20*0.9</f>
        <v>41265</v>
      </c>
      <c r="CZ20" s="8">
        <f>'C завтраками| Bed and breakfast'!CS20*0.9</f>
        <v>41265</v>
      </c>
      <c r="DA20" s="8">
        <f>'C завтраками| Bed and breakfast'!CT20*0.9</f>
        <v>41265</v>
      </c>
      <c r="DB20" s="8">
        <f>'C завтраками| Bed and breakfast'!CU20*0.9</f>
        <v>41265</v>
      </c>
      <c r="DC20" s="8">
        <f>'C завтраками| Bed and breakfast'!CV20*0.9</f>
        <v>41265</v>
      </c>
      <c r="DD20" s="8">
        <f>'C завтраками| Bed and breakfast'!CW20*0.9</f>
        <v>41265</v>
      </c>
      <c r="DE20" s="8">
        <f>'C завтраками| Bed and breakfast'!CX20*0.9</f>
        <v>41265</v>
      </c>
      <c r="DF20" s="8">
        <f>'C завтраками| Bed and breakfast'!CY20*0.9</f>
        <v>41265</v>
      </c>
      <c r="DG20" s="8">
        <f>'C завтраками| Bed and breakfast'!CZ20*0.9</f>
        <v>41265</v>
      </c>
      <c r="DH20" s="8">
        <f>'C завтраками| Bed and breakfast'!DA20*0.9</f>
        <v>32850</v>
      </c>
      <c r="DI20" s="8">
        <f>'C завтраками| Bed and breakfast'!DB20*0.9</f>
        <v>32850</v>
      </c>
      <c r="DJ20" s="8">
        <f>'C завтраками| Bed and breakfast'!DC20*0.9</f>
        <v>33300</v>
      </c>
      <c r="DK20" s="8">
        <f>'C завтраками| Bed and breakfast'!DD20*0.9</f>
        <v>33300</v>
      </c>
      <c r="DL20" s="8">
        <f>'C завтраками| Bed and breakfast'!DE20*0.9</f>
        <v>32850</v>
      </c>
      <c r="DM20" s="8">
        <f>'C завтраками| Bed and breakfast'!DF20*0.9</f>
        <v>32850</v>
      </c>
      <c r="DN20" s="8">
        <f>'C завтраками| Bed and breakfast'!DG20*0.9</f>
        <v>32850</v>
      </c>
      <c r="DO20" s="8">
        <f>'C завтраками| Bed and breakfast'!DH20*0.9</f>
        <v>32850</v>
      </c>
      <c r="DP20" s="8">
        <f>'C завтраками| Bed and breakfast'!DI20*0.9</f>
        <v>32850</v>
      </c>
      <c r="DQ20" s="8">
        <f>'C завтраками| Bed and breakfast'!DJ20*0.9</f>
        <v>33300</v>
      </c>
      <c r="DR20" s="8">
        <f>'C завтраками| Bed and breakfast'!DK20*0.9</f>
        <v>33300</v>
      </c>
    </row>
    <row r="21" spans="1:122" s="53" customFormat="1" x14ac:dyDescent="0.2">
      <c r="A21" s="42" t="s">
        <v>87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row>
    <row r="22" spans="1:122" s="53" customFormat="1" x14ac:dyDescent="0.2">
      <c r="A22" s="88" t="s">
        <v>88</v>
      </c>
      <c r="B22" s="8" t="e">
        <f>'C завтраками| Bed and breakfast'!#REF!*0.9</f>
        <v>#REF!</v>
      </c>
      <c r="C22" s="8" t="e">
        <f>'C завтраками| Bed and breakfast'!#REF!*0.9</f>
        <v>#REF!</v>
      </c>
      <c r="D22" s="8" t="e">
        <f>'C завтраками| Bed and breakfast'!#REF!*0.9</f>
        <v>#REF!</v>
      </c>
      <c r="E22" s="8" t="e">
        <f>'C завтраками| Bed and breakfast'!#REF!*0.9</f>
        <v>#REF!</v>
      </c>
      <c r="F22" s="8" t="e">
        <f>'C завтраками| Bed and breakfast'!#REF!*0.9</f>
        <v>#REF!</v>
      </c>
      <c r="G22" s="8" t="e">
        <f>'C завтраками| Bed and breakfast'!#REF!*0.9</f>
        <v>#REF!</v>
      </c>
      <c r="H22" s="8" t="e">
        <f>'C завтраками| Bed and breakfast'!#REF!*0.9</f>
        <v>#REF!</v>
      </c>
      <c r="I22" s="8">
        <f>'C завтраками| Bed and breakfast'!B22*0.9</f>
        <v>65250</v>
      </c>
      <c r="J22" s="8">
        <f>'C завтраками| Bed and breakfast'!C22*0.9</f>
        <v>65250</v>
      </c>
      <c r="K22" s="8">
        <f>'C завтраками| Bed and breakfast'!D22*0.9</f>
        <v>66690</v>
      </c>
      <c r="L22" s="8">
        <f>'C завтраками| Bed and breakfast'!E22*0.9</f>
        <v>68130</v>
      </c>
      <c r="M22" s="8">
        <f>'C завтраками| Bed and breakfast'!F22*0.9</f>
        <v>70200</v>
      </c>
      <c r="N22" s="8">
        <f>'C завтраками| Bed and breakfast'!G22*0.9</f>
        <v>72270</v>
      </c>
      <c r="O22" s="8">
        <f>'C завтраками| Bed and breakfast'!H22*0.9</f>
        <v>72270</v>
      </c>
      <c r="P22" s="8">
        <f>'C завтраками| Bed and breakfast'!I22*0.9</f>
        <v>70200</v>
      </c>
      <c r="Q22" s="8">
        <f>'C завтраками| Bed and breakfast'!J22*0.9</f>
        <v>72270</v>
      </c>
      <c r="R22" s="8">
        <f>'C завтраками| Bed and breakfast'!K22*0.9</f>
        <v>66690</v>
      </c>
      <c r="S22" s="8">
        <f>'C завтраками| Bed and breakfast'!L22*0.9</f>
        <v>88245</v>
      </c>
      <c r="T22" s="8">
        <f>'C завтраками| Bed and breakfast'!M22*0.9</f>
        <v>107550</v>
      </c>
      <c r="U22" s="8">
        <f>'C завтраками| Bed and breakfast'!N22*0.9</f>
        <v>120600</v>
      </c>
      <c r="V22" s="8">
        <f>'C завтраками| Bed and breakfast'!O22*0.9</f>
        <v>120600</v>
      </c>
      <c r="W22" s="8">
        <f>'C завтраками| Bed and breakfast'!P22*0.9</f>
        <v>120600</v>
      </c>
      <c r="X22" s="8">
        <f>'C завтраками| Bed and breakfast'!Q22*0.9</f>
        <v>114300</v>
      </c>
      <c r="Y22" s="8">
        <f>'C завтраками| Bed and breakfast'!R22*0.9</f>
        <v>114300</v>
      </c>
      <c r="Z22" s="8">
        <f>'C завтраками| Bed and breakfast'!S22*0.9</f>
        <v>114300</v>
      </c>
      <c r="AA22" s="8">
        <f>'C завтраками| Bed and breakfast'!T22*0.9</f>
        <v>114300</v>
      </c>
      <c r="AB22" s="8">
        <f>'C завтраками| Bed and breakfast'!U22*0.9</f>
        <v>114300</v>
      </c>
      <c r="AC22" s="8">
        <f>'C завтраками| Bed and breakfast'!V22*0.9</f>
        <v>114300</v>
      </c>
      <c r="AD22" s="8">
        <f>'C завтраками| Bed and breakfast'!W22*0.9</f>
        <v>84060</v>
      </c>
      <c r="AE22" s="8">
        <f>'C завтраками| Bed and breakfast'!X22*0.9</f>
        <v>69210</v>
      </c>
      <c r="AF22" s="8">
        <f>'C завтраками| Bed and breakfast'!Y22*0.9</f>
        <v>69210</v>
      </c>
      <c r="AG22" s="8">
        <f>'C завтраками| Bed and breakfast'!Z22*0.9</f>
        <v>69210</v>
      </c>
      <c r="AH22" s="8">
        <f>'C завтраками| Bed and breakfast'!AA22*0.9</f>
        <v>69210</v>
      </c>
      <c r="AI22" s="8">
        <f>'C завтраками| Bed and breakfast'!AB22*0.9</f>
        <v>69210</v>
      </c>
      <c r="AJ22" s="8">
        <f>'C завтраками| Bed and breakfast'!AC22*0.9</f>
        <v>71010</v>
      </c>
      <c r="AK22" s="8">
        <f>'C завтраками| Bed and breakfast'!AD22*0.9</f>
        <v>71010</v>
      </c>
      <c r="AL22" s="8">
        <f>'C завтраками| Bed and breakfast'!AE22*0.9</f>
        <v>71010</v>
      </c>
      <c r="AM22" s="8">
        <f>'C завтраками| Bed and breakfast'!AF22*0.9</f>
        <v>71010</v>
      </c>
      <c r="AN22" s="8">
        <f>'C завтраками| Bed and breakfast'!AG22*0.9</f>
        <v>71010</v>
      </c>
      <c r="AO22" s="8">
        <f>'C завтраками| Bed and breakfast'!AH22*0.9</f>
        <v>69210</v>
      </c>
      <c r="AP22" s="8">
        <f>'C завтраками| Bed and breakfast'!AI22*0.9</f>
        <v>69210</v>
      </c>
      <c r="AQ22" s="8">
        <f>'C завтраками| Bed and breakfast'!AJ22*0.9</f>
        <v>69210</v>
      </c>
      <c r="AR22" s="8">
        <f>'C завтраками| Bed and breakfast'!AK22*0.9</f>
        <v>69210</v>
      </c>
      <c r="AS22" s="8">
        <f>'C завтраками| Bed and breakfast'!AL22*0.9</f>
        <v>69210</v>
      </c>
      <c r="AT22" s="8">
        <f>'C завтраками| Bed and breakfast'!AM22*0.9</f>
        <v>72810</v>
      </c>
      <c r="AU22" s="8">
        <f>'C завтраками| Bed and breakfast'!AN22*0.9</f>
        <v>72810</v>
      </c>
      <c r="AV22" s="8">
        <f>'C завтраками| Bed and breakfast'!AO22*0.9</f>
        <v>72810</v>
      </c>
      <c r="AW22" s="8">
        <f>'C завтраками| Bed and breakfast'!AP22*0.9</f>
        <v>72810</v>
      </c>
      <c r="AX22" s="8">
        <f>'C завтраками| Bed and breakfast'!AQ22*0.9</f>
        <v>72810</v>
      </c>
      <c r="AY22" s="8">
        <f>'C завтраками| Bed and breakfast'!AR22*0.9</f>
        <v>74610</v>
      </c>
      <c r="AZ22" s="8">
        <f>'C завтраками| Bed and breakfast'!AS22*0.9</f>
        <v>76860</v>
      </c>
      <c r="BA22" s="8">
        <f>'C завтраками| Bed and breakfast'!AT22*0.9</f>
        <v>86310</v>
      </c>
      <c r="BB22" s="8">
        <f>'C завтраками| Bed and breakfast'!AU22*0.9</f>
        <v>86310</v>
      </c>
      <c r="BC22" s="8">
        <f>'C завтраками| Bed and breakfast'!AV22*0.9</f>
        <v>86310</v>
      </c>
      <c r="BD22" s="8">
        <f>'C завтраками| Bed and breakfast'!AW22*0.9</f>
        <v>86310</v>
      </c>
      <c r="BE22" s="8">
        <f>'C завтраками| Bed and breakfast'!AX22*0.9</f>
        <v>86310</v>
      </c>
      <c r="BF22" s="8">
        <f>'C завтраками| Bed and breakfast'!AY22*0.9</f>
        <v>86310</v>
      </c>
      <c r="BG22" s="8">
        <f>'C завтраками| Bed and breakfast'!AZ22*0.9</f>
        <v>86310</v>
      </c>
      <c r="BH22" s="8">
        <f>'C завтраками| Bed and breakfast'!BA22*0.9</f>
        <v>86310</v>
      </c>
      <c r="BI22" s="8">
        <f>'C завтраками| Bed and breakfast'!BB22*0.9</f>
        <v>86310</v>
      </c>
      <c r="BJ22" s="8">
        <f>'C завтраками| Bed and breakfast'!BC22*0.9</f>
        <v>86310</v>
      </c>
      <c r="BK22" s="8">
        <f>'C завтраками| Bed and breakfast'!BD22*0.9</f>
        <v>84510</v>
      </c>
      <c r="BL22" s="8">
        <f>'C завтраками| Bed and breakfast'!BE22*0.9</f>
        <v>84510</v>
      </c>
      <c r="BM22" s="8">
        <f>'C завтраками| Bed and breakfast'!BF22*0.9</f>
        <v>86310</v>
      </c>
      <c r="BN22" s="8">
        <f>'C завтраками| Bed and breakfast'!BG22*0.9</f>
        <v>86310</v>
      </c>
      <c r="BO22" s="8">
        <f>'C завтраками| Bed and breakfast'!BH22*0.9</f>
        <v>88110</v>
      </c>
      <c r="BP22" s="8">
        <f>'C завтраками| Bed and breakfast'!BI22*0.9</f>
        <v>90360</v>
      </c>
      <c r="BQ22" s="8">
        <f>'C завтраками| Bed and breakfast'!BJ22*0.9</f>
        <v>90360</v>
      </c>
      <c r="BR22" s="8">
        <f>'C завтраками| Bed and breakfast'!BK22*0.9</f>
        <v>90360</v>
      </c>
      <c r="BS22" s="8">
        <f>'C завтраками| Bed and breakfast'!BL22*0.9</f>
        <v>90360</v>
      </c>
      <c r="BT22" s="8">
        <f>'C завтраками| Bed and breakfast'!BM22*0.9</f>
        <v>92610</v>
      </c>
      <c r="BU22" s="8">
        <f>'C завтраками| Bed and breakfast'!BN22*0.9</f>
        <v>95310</v>
      </c>
      <c r="BV22" s="8">
        <f>'C завтраками| Bed and breakfast'!BO22*0.9</f>
        <v>95310</v>
      </c>
      <c r="BW22" s="8">
        <f>'C завтраками| Bed and breakfast'!BP22*0.9</f>
        <v>92610</v>
      </c>
      <c r="BX22" s="8">
        <f>'C завтраками| Bed and breakfast'!BQ22*0.9</f>
        <v>88110</v>
      </c>
      <c r="BY22" s="8">
        <f>'C завтраками| Bed and breakfast'!BR22*0.9</f>
        <v>88110</v>
      </c>
      <c r="BZ22" s="8">
        <f>'C завтраками| Bed and breakfast'!BS22*0.9</f>
        <v>90360</v>
      </c>
      <c r="CA22" s="8">
        <f>'C завтраками| Bed and breakfast'!BT22*0.9</f>
        <v>90360</v>
      </c>
      <c r="CB22" s="8">
        <f>'C завтраками| Bed and breakfast'!BU22*0.9</f>
        <v>82710</v>
      </c>
      <c r="CC22" s="8">
        <f>'C завтраками| Bed and breakfast'!BV22*0.9</f>
        <v>83115</v>
      </c>
      <c r="CD22" s="8">
        <f>'C завтраками| Bed and breakfast'!BW22*0.9</f>
        <v>83115</v>
      </c>
      <c r="CE22" s="8">
        <f>'C завтраками| Bed and breakfast'!BX22*0.9</f>
        <v>83115</v>
      </c>
      <c r="CF22" s="8">
        <f>'C завтраками| Bed and breakfast'!BY22*0.9</f>
        <v>81765</v>
      </c>
      <c r="CG22" s="8">
        <f>'C завтраками| Bed and breakfast'!BZ22*0.9</f>
        <v>81765</v>
      </c>
      <c r="CH22" s="8">
        <f>'C завтраками| Bed and breakfast'!CA22*0.9</f>
        <v>83115</v>
      </c>
      <c r="CI22" s="8">
        <f>'C завтраками| Bed and breakfast'!CB22*0.9</f>
        <v>83115</v>
      </c>
      <c r="CJ22" s="8">
        <f>'C завтраками| Bed and breakfast'!CC22*0.9</f>
        <v>83115</v>
      </c>
      <c r="CK22" s="8">
        <f>'C завтраками| Bed and breakfast'!CD22*0.9</f>
        <v>72765</v>
      </c>
      <c r="CL22" s="8">
        <f>'C завтраками| Bed and breakfast'!CE22*0.9</f>
        <v>72765</v>
      </c>
      <c r="CM22" s="8">
        <f>'C завтраками| Bed and breakfast'!CF22*0.9</f>
        <v>72765</v>
      </c>
      <c r="CN22" s="8">
        <f>'C завтраками| Bed and breakfast'!CG22*0.9</f>
        <v>72765</v>
      </c>
      <c r="CO22" s="8">
        <f>'C завтраками| Bed and breakfast'!CH22*0.9</f>
        <v>72765</v>
      </c>
      <c r="CP22" s="8">
        <f>'C завтраками| Bed and breakfast'!CI22*0.9</f>
        <v>72765</v>
      </c>
      <c r="CQ22" s="8">
        <f>'C завтраками| Bed and breakfast'!CJ22*0.9</f>
        <v>72765</v>
      </c>
      <c r="CR22" s="8">
        <f>'C завтраками| Bed and breakfast'!CK22*0.9</f>
        <v>72765</v>
      </c>
      <c r="CS22" s="8">
        <f>'C завтраками| Bed and breakfast'!CL22*0.9</f>
        <v>72765</v>
      </c>
      <c r="CT22" s="8">
        <f>'C завтраками| Bed and breakfast'!CM22*0.9</f>
        <v>72765</v>
      </c>
      <c r="CU22" s="8">
        <f>'C завтраками| Bed and breakfast'!CN22*0.9</f>
        <v>72765</v>
      </c>
      <c r="CV22" s="8">
        <f>'C завтраками| Bed and breakfast'!CO22*0.9</f>
        <v>72765</v>
      </c>
      <c r="CW22" s="8">
        <f>'C завтраками| Bed and breakfast'!CP22*0.9</f>
        <v>72765</v>
      </c>
      <c r="CX22" s="8">
        <f>'C завтраками| Bed and breakfast'!CQ22*0.9</f>
        <v>72765</v>
      </c>
      <c r="CY22" s="8">
        <f>'C завтраками| Bed and breakfast'!CR22*0.9</f>
        <v>72765</v>
      </c>
      <c r="CZ22" s="8">
        <f>'C завтраками| Bed and breakfast'!CS22*0.9</f>
        <v>72765</v>
      </c>
      <c r="DA22" s="8">
        <f>'C завтраками| Bed and breakfast'!CT22*0.9</f>
        <v>72765</v>
      </c>
      <c r="DB22" s="8">
        <f>'C завтраками| Bed and breakfast'!CU22*0.9</f>
        <v>72765</v>
      </c>
      <c r="DC22" s="8">
        <f>'C завтраками| Bed and breakfast'!CV22*0.9</f>
        <v>72765</v>
      </c>
      <c r="DD22" s="8">
        <f>'C завтраками| Bed and breakfast'!CW22*0.9</f>
        <v>72765</v>
      </c>
      <c r="DE22" s="8">
        <f>'C завтраками| Bed and breakfast'!CX22*0.9</f>
        <v>72765</v>
      </c>
      <c r="DF22" s="8">
        <f>'C завтраками| Bed and breakfast'!CY22*0.9</f>
        <v>72765</v>
      </c>
      <c r="DG22" s="8">
        <f>'C завтраками| Bed and breakfast'!CZ22*0.9</f>
        <v>72765</v>
      </c>
      <c r="DH22" s="8">
        <f>'C завтраками| Bed and breakfast'!DA22*0.9</f>
        <v>64350</v>
      </c>
      <c r="DI22" s="8">
        <f>'C завтраками| Bed and breakfast'!DB22*0.9</f>
        <v>64350</v>
      </c>
      <c r="DJ22" s="8">
        <f>'C завтраками| Bed and breakfast'!DC22*0.9</f>
        <v>64800</v>
      </c>
      <c r="DK22" s="8">
        <f>'C завтраками| Bed and breakfast'!DD22*0.9</f>
        <v>64800</v>
      </c>
      <c r="DL22" s="8">
        <f>'C завтраками| Bed and breakfast'!DE22*0.9</f>
        <v>64350</v>
      </c>
      <c r="DM22" s="8">
        <f>'C завтраками| Bed and breakfast'!DF22*0.9</f>
        <v>64350</v>
      </c>
      <c r="DN22" s="8">
        <f>'C завтраками| Bed and breakfast'!DG22*0.9</f>
        <v>64350</v>
      </c>
      <c r="DO22" s="8">
        <f>'C завтраками| Bed and breakfast'!DH22*0.9</f>
        <v>64350</v>
      </c>
      <c r="DP22" s="8">
        <f>'C завтраками| Bed and breakfast'!DI22*0.9</f>
        <v>64350</v>
      </c>
      <c r="DQ22" s="8">
        <f>'C завтраками| Bed and breakfast'!DJ22*0.9</f>
        <v>64800</v>
      </c>
      <c r="DR22" s="8">
        <f>'C завтраками| Bed and breakfast'!DK22*0.9</f>
        <v>64800</v>
      </c>
    </row>
    <row r="23" spans="1:122" s="53" customFormat="1" x14ac:dyDescent="0.2">
      <c r="A23" s="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row>
    <row r="24" spans="1:122" ht="18" customHeight="1" x14ac:dyDescent="0.2">
      <c r="A24" s="111" t="s">
        <v>100</v>
      </c>
      <c r="B24" s="187" t="e">
        <f t="shared" ref="B24:AD25" si="0">B4</f>
        <v>#REF!</v>
      </c>
      <c r="C24" s="187" t="e">
        <f t="shared" si="0"/>
        <v>#REF!</v>
      </c>
      <c r="D24" s="187" t="e">
        <f t="shared" si="0"/>
        <v>#REF!</v>
      </c>
      <c r="E24" s="187" t="e">
        <f t="shared" si="0"/>
        <v>#REF!</v>
      </c>
      <c r="F24" s="187" t="e">
        <f t="shared" si="0"/>
        <v>#REF!</v>
      </c>
      <c r="G24" s="187" t="e">
        <f t="shared" si="0"/>
        <v>#REF!</v>
      </c>
      <c r="H24" s="187" t="e">
        <f t="shared" si="0"/>
        <v>#REF!</v>
      </c>
      <c r="I24" s="187">
        <f t="shared" si="0"/>
        <v>46010</v>
      </c>
      <c r="J24" s="187">
        <f t="shared" si="0"/>
        <v>46011</v>
      </c>
      <c r="K24" s="187">
        <f t="shared" si="0"/>
        <v>46012</v>
      </c>
      <c r="L24" s="187">
        <f t="shared" si="0"/>
        <v>46013</v>
      </c>
      <c r="M24" s="187">
        <f t="shared" si="0"/>
        <v>46014</v>
      </c>
      <c r="N24" s="187">
        <f t="shared" si="0"/>
        <v>46015</v>
      </c>
      <c r="O24" s="187">
        <f t="shared" si="0"/>
        <v>46016</v>
      </c>
      <c r="P24" s="187">
        <f t="shared" si="0"/>
        <v>46017</v>
      </c>
      <c r="Q24" s="187">
        <f t="shared" si="0"/>
        <v>46018</v>
      </c>
      <c r="R24" s="187">
        <f t="shared" si="0"/>
        <v>46019</v>
      </c>
      <c r="S24" s="187">
        <f t="shared" si="0"/>
        <v>46020</v>
      </c>
      <c r="T24" s="187">
        <f t="shared" si="0"/>
        <v>46021</v>
      </c>
      <c r="U24" s="187">
        <f t="shared" si="0"/>
        <v>46022</v>
      </c>
      <c r="V24" s="187">
        <f t="shared" si="0"/>
        <v>46023</v>
      </c>
      <c r="W24" s="187">
        <f t="shared" si="0"/>
        <v>46024</v>
      </c>
      <c r="X24" s="187">
        <f t="shared" si="0"/>
        <v>46025</v>
      </c>
      <c r="Y24" s="187">
        <f t="shared" si="0"/>
        <v>46026</v>
      </c>
      <c r="Z24" s="187">
        <f t="shared" si="0"/>
        <v>46027</v>
      </c>
      <c r="AA24" s="187">
        <f t="shared" si="0"/>
        <v>46028</v>
      </c>
      <c r="AB24" s="187">
        <f t="shared" si="0"/>
        <v>46029</v>
      </c>
      <c r="AC24" s="187">
        <f t="shared" si="0"/>
        <v>46030</v>
      </c>
      <c r="AD24" s="187">
        <f t="shared" si="0"/>
        <v>46031</v>
      </c>
      <c r="AE24" s="187">
        <f t="shared" ref="AE24:CP25" si="1">AE4</f>
        <v>46032</v>
      </c>
      <c r="AF24" s="187">
        <f t="shared" si="1"/>
        <v>46033</v>
      </c>
      <c r="AG24" s="187">
        <f t="shared" si="1"/>
        <v>46034</v>
      </c>
      <c r="AH24" s="187">
        <f t="shared" si="1"/>
        <v>46035</v>
      </c>
      <c r="AI24" s="187">
        <f t="shared" si="1"/>
        <v>46036</v>
      </c>
      <c r="AJ24" s="187">
        <f t="shared" si="1"/>
        <v>46037</v>
      </c>
      <c r="AK24" s="187">
        <f t="shared" si="1"/>
        <v>46038</v>
      </c>
      <c r="AL24" s="187">
        <f t="shared" si="1"/>
        <v>46039</v>
      </c>
      <c r="AM24" s="187">
        <f t="shared" si="1"/>
        <v>46040</v>
      </c>
      <c r="AN24" s="187">
        <f t="shared" si="1"/>
        <v>46041</v>
      </c>
      <c r="AO24" s="187">
        <f t="shared" si="1"/>
        <v>46042</v>
      </c>
      <c r="AP24" s="187">
        <f t="shared" si="1"/>
        <v>46043</v>
      </c>
      <c r="AQ24" s="187">
        <f t="shared" si="1"/>
        <v>46044</v>
      </c>
      <c r="AR24" s="187">
        <f t="shared" si="1"/>
        <v>46045</v>
      </c>
      <c r="AS24" s="187">
        <f t="shared" si="1"/>
        <v>46046</v>
      </c>
      <c r="AT24" s="187">
        <f t="shared" si="1"/>
        <v>46047</v>
      </c>
      <c r="AU24" s="187">
        <f t="shared" si="1"/>
        <v>46048</v>
      </c>
      <c r="AV24" s="187">
        <f t="shared" si="1"/>
        <v>46049</v>
      </c>
      <c r="AW24" s="187">
        <f t="shared" si="1"/>
        <v>46050</v>
      </c>
      <c r="AX24" s="187">
        <f t="shared" si="1"/>
        <v>46051</v>
      </c>
      <c r="AY24" s="187">
        <f t="shared" si="1"/>
        <v>46052</v>
      </c>
      <c r="AZ24" s="187">
        <f t="shared" si="1"/>
        <v>46053</v>
      </c>
      <c r="BA24" s="187">
        <f t="shared" si="1"/>
        <v>46054</v>
      </c>
      <c r="BB24" s="187">
        <f t="shared" si="1"/>
        <v>46055</v>
      </c>
      <c r="BC24" s="187">
        <f t="shared" si="1"/>
        <v>46056</v>
      </c>
      <c r="BD24" s="187">
        <f t="shared" si="1"/>
        <v>46057</v>
      </c>
      <c r="BE24" s="187">
        <f t="shared" si="1"/>
        <v>46058</v>
      </c>
      <c r="BF24" s="187">
        <f t="shared" si="1"/>
        <v>46059</v>
      </c>
      <c r="BG24" s="187">
        <f t="shared" si="1"/>
        <v>46060</v>
      </c>
      <c r="BH24" s="187">
        <f t="shared" si="1"/>
        <v>46061</v>
      </c>
      <c r="BI24" s="187">
        <f t="shared" si="1"/>
        <v>46062</v>
      </c>
      <c r="BJ24" s="187">
        <f t="shared" si="1"/>
        <v>46063</v>
      </c>
      <c r="BK24" s="187">
        <f t="shared" si="1"/>
        <v>46064</v>
      </c>
      <c r="BL24" s="187">
        <f t="shared" si="1"/>
        <v>46065</v>
      </c>
      <c r="BM24" s="187">
        <f t="shared" si="1"/>
        <v>46066</v>
      </c>
      <c r="BN24" s="187">
        <f t="shared" si="1"/>
        <v>46067</v>
      </c>
      <c r="BO24" s="187">
        <f t="shared" si="1"/>
        <v>46068</v>
      </c>
      <c r="BP24" s="187">
        <f t="shared" si="1"/>
        <v>46069</v>
      </c>
      <c r="BQ24" s="187">
        <f t="shared" si="1"/>
        <v>46070</v>
      </c>
      <c r="BR24" s="187">
        <f t="shared" si="1"/>
        <v>46071</v>
      </c>
      <c r="BS24" s="187">
        <f t="shared" si="1"/>
        <v>46072</v>
      </c>
      <c r="BT24" s="187">
        <f t="shared" si="1"/>
        <v>46073</v>
      </c>
      <c r="BU24" s="187">
        <f t="shared" si="1"/>
        <v>46074</v>
      </c>
      <c r="BV24" s="187">
        <f t="shared" si="1"/>
        <v>46075</v>
      </c>
      <c r="BW24" s="187">
        <f t="shared" si="1"/>
        <v>46076</v>
      </c>
      <c r="BX24" s="187">
        <f t="shared" si="1"/>
        <v>46077</v>
      </c>
      <c r="BY24" s="187">
        <f t="shared" si="1"/>
        <v>46078</v>
      </c>
      <c r="BZ24" s="187">
        <f t="shared" si="1"/>
        <v>46079</v>
      </c>
      <c r="CA24" s="187">
        <f t="shared" si="1"/>
        <v>46080</v>
      </c>
      <c r="CB24" s="187">
        <f t="shared" si="1"/>
        <v>46081</v>
      </c>
      <c r="CC24" s="187">
        <f t="shared" si="1"/>
        <v>46082</v>
      </c>
      <c r="CD24" s="187">
        <f t="shared" si="1"/>
        <v>46083</v>
      </c>
      <c r="CE24" s="187">
        <f t="shared" si="1"/>
        <v>46084</v>
      </c>
      <c r="CF24" s="187">
        <f t="shared" si="1"/>
        <v>46085</v>
      </c>
      <c r="CG24" s="187">
        <f t="shared" si="1"/>
        <v>46086</v>
      </c>
      <c r="CH24" s="187">
        <f t="shared" si="1"/>
        <v>46087</v>
      </c>
      <c r="CI24" s="187">
        <f t="shared" si="1"/>
        <v>46088</v>
      </c>
      <c r="CJ24" s="187">
        <f t="shared" si="1"/>
        <v>46089</v>
      </c>
      <c r="CK24" s="187">
        <f t="shared" si="1"/>
        <v>46090</v>
      </c>
      <c r="CL24" s="187">
        <f t="shared" si="1"/>
        <v>46091</v>
      </c>
      <c r="CM24" s="187">
        <f t="shared" si="1"/>
        <v>46092</v>
      </c>
      <c r="CN24" s="187">
        <f t="shared" si="1"/>
        <v>46093</v>
      </c>
      <c r="CO24" s="187">
        <f t="shared" si="1"/>
        <v>46094</v>
      </c>
      <c r="CP24" s="187">
        <f t="shared" si="1"/>
        <v>46095</v>
      </c>
      <c r="CQ24" s="187">
        <f t="shared" ref="CQ24:DG25" si="2">CQ4</f>
        <v>46096</v>
      </c>
      <c r="CR24" s="187">
        <f t="shared" si="2"/>
        <v>46097</v>
      </c>
      <c r="CS24" s="187">
        <f t="shared" si="2"/>
        <v>46098</v>
      </c>
      <c r="CT24" s="187">
        <f t="shared" si="2"/>
        <v>46099</v>
      </c>
      <c r="CU24" s="187">
        <f t="shared" si="2"/>
        <v>46100</v>
      </c>
      <c r="CV24" s="187">
        <f t="shared" si="2"/>
        <v>46101</v>
      </c>
      <c r="CW24" s="187">
        <f t="shared" si="2"/>
        <v>46102</v>
      </c>
      <c r="CX24" s="187">
        <f t="shared" si="2"/>
        <v>46103</v>
      </c>
      <c r="CY24" s="187">
        <f t="shared" si="2"/>
        <v>46104</v>
      </c>
      <c r="CZ24" s="187">
        <f t="shared" si="2"/>
        <v>46105</v>
      </c>
      <c r="DA24" s="187">
        <f t="shared" si="2"/>
        <v>46106</v>
      </c>
      <c r="DB24" s="187">
        <f t="shared" si="2"/>
        <v>46107</v>
      </c>
      <c r="DC24" s="187">
        <f t="shared" si="2"/>
        <v>46108</v>
      </c>
      <c r="DD24" s="187">
        <f t="shared" si="2"/>
        <v>46109</v>
      </c>
      <c r="DE24" s="187">
        <f t="shared" si="2"/>
        <v>46110</v>
      </c>
      <c r="DF24" s="187">
        <f t="shared" si="2"/>
        <v>46111</v>
      </c>
      <c r="DG24" s="187">
        <f t="shared" si="2"/>
        <v>46112</v>
      </c>
      <c r="DH24" s="187">
        <f t="shared" ref="DH24:DR24" si="3">DH4</f>
        <v>46113</v>
      </c>
      <c r="DI24" s="187">
        <f t="shared" si="3"/>
        <v>46114</v>
      </c>
      <c r="DJ24" s="187">
        <f t="shared" si="3"/>
        <v>46115</v>
      </c>
      <c r="DK24" s="187">
        <f t="shared" si="3"/>
        <v>46116</v>
      </c>
      <c r="DL24" s="187">
        <f t="shared" si="3"/>
        <v>46117</v>
      </c>
      <c r="DM24" s="187">
        <f t="shared" si="3"/>
        <v>46118</v>
      </c>
      <c r="DN24" s="187">
        <f t="shared" si="3"/>
        <v>46119</v>
      </c>
      <c r="DO24" s="187">
        <f t="shared" si="3"/>
        <v>46120</v>
      </c>
      <c r="DP24" s="187">
        <f t="shared" si="3"/>
        <v>46121</v>
      </c>
      <c r="DQ24" s="187">
        <f t="shared" si="3"/>
        <v>46122</v>
      </c>
      <c r="DR24" s="187">
        <f t="shared" si="3"/>
        <v>46123</v>
      </c>
    </row>
    <row r="25" spans="1:122" ht="20.25" customHeight="1" x14ac:dyDescent="0.2">
      <c r="A25" s="90" t="s">
        <v>64</v>
      </c>
      <c r="B25" s="187" t="e">
        <f t="shared" si="0"/>
        <v>#REF!</v>
      </c>
      <c r="C25" s="187" t="e">
        <f t="shared" si="0"/>
        <v>#REF!</v>
      </c>
      <c r="D25" s="187" t="e">
        <f t="shared" si="0"/>
        <v>#REF!</v>
      </c>
      <c r="E25" s="187" t="e">
        <f t="shared" si="0"/>
        <v>#REF!</v>
      </c>
      <c r="F25" s="187" t="e">
        <f t="shared" si="0"/>
        <v>#REF!</v>
      </c>
      <c r="G25" s="187" t="e">
        <f t="shared" si="0"/>
        <v>#REF!</v>
      </c>
      <c r="H25" s="187" t="e">
        <f t="shared" si="0"/>
        <v>#REF!</v>
      </c>
      <c r="I25" s="187">
        <f t="shared" si="0"/>
        <v>46010</v>
      </c>
      <c r="J25" s="187">
        <f t="shared" si="0"/>
        <v>46011</v>
      </c>
      <c r="K25" s="187">
        <f t="shared" si="0"/>
        <v>46012</v>
      </c>
      <c r="L25" s="187">
        <f t="shared" si="0"/>
        <v>46013</v>
      </c>
      <c r="M25" s="187">
        <f t="shared" si="0"/>
        <v>46014</v>
      </c>
      <c r="N25" s="187">
        <f t="shared" si="0"/>
        <v>46015</v>
      </c>
      <c r="O25" s="187">
        <f t="shared" si="0"/>
        <v>46016</v>
      </c>
      <c r="P25" s="187">
        <f t="shared" si="0"/>
        <v>46017</v>
      </c>
      <c r="Q25" s="187">
        <f t="shared" si="0"/>
        <v>46018</v>
      </c>
      <c r="R25" s="187">
        <f t="shared" si="0"/>
        <v>46019</v>
      </c>
      <c r="S25" s="187">
        <f t="shared" si="0"/>
        <v>46020</v>
      </c>
      <c r="T25" s="187">
        <f t="shared" si="0"/>
        <v>46021</v>
      </c>
      <c r="U25" s="187">
        <f t="shared" si="0"/>
        <v>46022</v>
      </c>
      <c r="V25" s="187">
        <f t="shared" si="0"/>
        <v>46023</v>
      </c>
      <c r="W25" s="187">
        <f t="shared" si="0"/>
        <v>46024</v>
      </c>
      <c r="X25" s="187">
        <f t="shared" si="0"/>
        <v>46025</v>
      </c>
      <c r="Y25" s="187">
        <f t="shared" si="0"/>
        <v>46026</v>
      </c>
      <c r="Z25" s="187">
        <f t="shared" si="0"/>
        <v>46027</v>
      </c>
      <c r="AA25" s="187">
        <f t="shared" si="0"/>
        <v>46028</v>
      </c>
      <c r="AB25" s="187">
        <f t="shared" si="0"/>
        <v>46029</v>
      </c>
      <c r="AC25" s="187">
        <f t="shared" si="0"/>
        <v>46030</v>
      </c>
      <c r="AD25" s="187">
        <f t="shared" si="0"/>
        <v>46031</v>
      </c>
      <c r="AE25" s="187">
        <f t="shared" si="1"/>
        <v>46032</v>
      </c>
      <c r="AF25" s="187">
        <f t="shared" si="1"/>
        <v>46033</v>
      </c>
      <c r="AG25" s="187">
        <f t="shared" si="1"/>
        <v>46034</v>
      </c>
      <c r="AH25" s="187">
        <f t="shared" si="1"/>
        <v>46035</v>
      </c>
      <c r="AI25" s="187">
        <f t="shared" si="1"/>
        <v>46036</v>
      </c>
      <c r="AJ25" s="187">
        <f t="shared" si="1"/>
        <v>46037</v>
      </c>
      <c r="AK25" s="187">
        <f t="shared" si="1"/>
        <v>46038</v>
      </c>
      <c r="AL25" s="187">
        <f t="shared" si="1"/>
        <v>46039</v>
      </c>
      <c r="AM25" s="187">
        <f t="shared" si="1"/>
        <v>46040</v>
      </c>
      <c r="AN25" s="187">
        <f t="shared" si="1"/>
        <v>46041</v>
      </c>
      <c r="AO25" s="187">
        <f t="shared" si="1"/>
        <v>46042</v>
      </c>
      <c r="AP25" s="187">
        <f t="shared" si="1"/>
        <v>46043</v>
      </c>
      <c r="AQ25" s="187">
        <f t="shared" si="1"/>
        <v>46044</v>
      </c>
      <c r="AR25" s="187">
        <f t="shared" si="1"/>
        <v>46045</v>
      </c>
      <c r="AS25" s="187">
        <f t="shared" si="1"/>
        <v>46046</v>
      </c>
      <c r="AT25" s="187">
        <f t="shared" si="1"/>
        <v>46047</v>
      </c>
      <c r="AU25" s="187">
        <f t="shared" si="1"/>
        <v>46048</v>
      </c>
      <c r="AV25" s="187">
        <f t="shared" si="1"/>
        <v>46049</v>
      </c>
      <c r="AW25" s="187">
        <f t="shared" si="1"/>
        <v>46050</v>
      </c>
      <c r="AX25" s="187">
        <f t="shared" si="1"/>
        <v>46051</v>
      </c>
      <c r="AY25" s="187">
        <f t="shared" si="1"/>
        <v>46052</v>
      </c>
      <c r="AZ25" s="187">
        <f t="shared" si="1"/>
        <v>46053</v>
      </c>
      <c r="BA25" s="187">
        <f t="shared" si="1"/>
        <v>46054</v>
      </c>
      <c r="BB25" s="187">
        <f t="shared" si="1"/>
        <v>46055</v>
      </c>
      <c r="BC25" s="187">
        <f t="shared" si="1"/>
        <v>46056</v>
      </c>
      <c r="BD25" s="187">
        <f t="shared" si="1"/>
        <v>46057</v>
      </c>
      <c r="BE25" s="187">
        <f t="shared" si="1"/>
        <v>46058</v>
      </c>
      <c r="BF25" s="187">
        <f t="shared" si="1"/>
        <v>46059</v>
      </c>
      <c r="BG25" s="187">
        <f t="shared" si="1"/>
        <v>46060</v>
      </c>
      <c r="BH25" s="187">
        <f t="shared" si="1"/>
        <v>46061</v>
      </c>
      <c r="BI25" s="187">
        <f t="shared" si="1"/>
        <v>46062</v>
      </c>
      <c r="BJ25" s="187">
        <f t="shared" si="1"/>
        <v>46063</v>
      </c>
      <c r="BK25" s="187">
        <f t="shared" si="1"/>
        <v>46064</v>
      </c>
      <c r="BL25" s="187">
        <f t="shared" si="1"/>
        <v>46065</v>
      </c>
      <c r="BM25" s="187">
        <f t="shared" si="1"/>
        <v>46066</v>
      </c>
      <c r="BN25" s="187">
        <f t="shared" si="1"/>
        <v>46067</v>
      </c>
      <c r="BO25" s="187">
        <f t="shared" si="1"/>
        <v>46068</v>
      </c>
      <c r="BP25" s="187">
        <f t="shared" si="1"/>
        <v>46069</v>
      </c>
      <c r="BQ25" s="187">
        <f t="shared" si="1"/>
        <v>46070</v>
      </c>
      <c r="BR25" s="187">
        <f t="shared" si="1"/>
        <v>46071</v>
      </c>
      <c r="BS25" s="187">
        <f t="shared" si="1"/>
        <v>46072</v>
      </c>
      <c r="BT25" s="187">
        <f t="shared" si="1"/>
        <v>46073</v>
      </c>
      <c r="BU25" s="187">
        <f t="shared" si="1"/>
        <v>46074</v>
      </c>
      <c r="BV25" s="187">
        <f t="shared" si="1"/>
        <v>46075</v>
      </c>
      <c r="BW25" s="187">
        <f t="shared" si="1"/>
        <v>46076</v>
      </c>
      <c r="BX25" s="187">
        <f t="shared" si="1"/>
        <v>46077</v>
      </c>
      <c r="BY25" s="187">
        <f t="shared" si="1"/>
        <v>46078</v>
      </c>
      <c r="BZ25" s="187">
        <f t="shared" si="1"/>
        <v>46079</v>
      </c>
      <c r="CA25" s="187">
        <f t="shared" si="1"/>
        <v>46080</v>
      </c>
      <c r="CB25" s="187">
        <f t="shared" si="1"/>
        <v>46081</v>
      </c>
      <c r="CC25" s="187">
        <f t="shared" si="1"/>
        <v>46082</v>
      </c>
      <c r="CD25" s="187">
        <f t="shared" si="1"/>
        <v>46083</v>
      </c>
      <c r="CE25" s="187">
        <f t="shared" si="1"/>
        <v>46084</v>
      </c>
      <c r="CF25" s="187">
        <f t="shared" si="1"/>
        <v>46085</v>
      </c>
      <c r="CG25" s="187">
        <f t="shared" si="1"/>
        <v>46086</v>
      </c>
      <c r="CH25" s="187">
        <f t="shared" si="1"/>
        <v>46087</v>
      </c>
      <c r="CI25" s="187">
        <f t="shared" si="1"/>
        <v>46088</v>
      </c>
      <c r="CJ25" s="187">
        <f t="shared" si="1"/>
        <v>46089</v>
      </c>
      <c r="CK25" s="187">
        <f t="shared" si="1"/>
        <v>46090</v>
      </c>
      <c r="CL25" s="187">
        <f t="shared" si="1"/>
        <v>46091</v>
      </c>
      <c r="CM25" s="187">
        <f t="shared" si="1"/>
        <v>46092</v>
      </c>
      <c r="CN25" s="187">
        <f t="shared" si="1"/>
        <v>46093</v>
      </c>
      <c r="CO25" s="187">
        <f t="shared" si="1"/>
        <v>46094</v>
      </c>
      <c r="CP25" s="187">
        <f t="shared" si="1"/>
        <v>46095</v>
      </c>
      <c r="CQ25" s="187">
        <f t="shared" si="2"/>
        <v>46096</v>
      </c>
      <c r="CR25" s="187">
        <f t="shared" si="2"/>
        <v>46097</v>
      </c>
      <c r="CS25" s="187">
        <f t="shared" si="2"/>
        <v>46098</v>
      </c>
      <c r="CT25" s="187">
        <f t="shared" si="2"/>
        <v>46099</v>
      </c>
      <c r="CU25" s="187">
        <f t="shared" si="2"/>
        <v>46100</v>
      </c>
      <c r="CV25" s="187">
        <f t="shared" si="2"/>
        <v>46101</v>
      </c>
      <c r="CW25" s="187">
        <f t="shared" si="2"/>
        <v>46102</v>
      </c>
      <c r="CX25" s="187">
        <f t="shared" si="2"/>
        <v>46103</v>
      </c>
      <c r="CY25" s="187">
        <f t="shared" si="2"/>
        <v>46104</v>
      </c>
      <c r="CZ25" s="187">
        <f t="shared" si="2"/>
        <v>46105</v>
      </c>
      <c r="DA25" s="187">
        <f t="shared" si="2"/>
        <v>46106</v>
      </c>
      <c r="DB25" s="187">
        <f t="shared" si="2"/>
        <v>46107</v>
      </c>
      <c r="DC25" s="187">
        <f t="shared" si="2"/>
        <v>46108</v>
      </c>
      <c r="DD25" s="187">
        <f t="shared" si="2"/>
        <v>46109</v>
      </c>
      <c r="DE25" s="187">
        <f t="shared" si="2"/>
        <v>46110</v>
      </c>
      <c r="DF25" s="187">
        <f t="shared" si="2"/>
        <v>46111</v>
      </c>
      <c r="DG25" s="187">
        <f t="shared" si="2"/>
        <v>46112</v>
      </c>
      <c r="DH25" s="187">
        <f t="shared" ref="DH25:DR25" si="4">DH5</f>
        <v>46113</v>
      </c>
      <c r="DI25" s="187">
        <f t="shared" si="4"/>
        <v>46114</v>
      </c>
      <c r="DJ25" s="187">
        <f t="shared" si="4"/>
        <v>46115</v>
      </c>
      <c r="DK25" s="187">
        <f t="shared" si="4"/>
        <v>46116</v>
      </c>
      <c r="DL25" s="187">
        <f t="shared" si="4"/>
        <v>46117</v>
      </c>
      <c r="DM25" s="187">
        <f t="shared" si="4"/>
        <v>46118</v>
      </c>
      <c r="DN25" s="187">
        <f t="shared" si="4"/>
        <v>46119</v>
      </c>
      <c r="DO25" s="187">
        <f t="shared" si="4"/>
        <v>46120</v>
      </c>
      <c r="DP25" s="187">
        <f t="shared" si="4"/>
        <v>46121</v>
      </c>
      <c r="DQ25" s="187">
        <f t="shared" si="4"/>
        <v>46122</v>
      </c>
      <c r="DR25" s="187">
        <f t="shared" si="4"/>
        <v>46123</v>
      </c>
    </row>
    <row r="26" spans="1:122" s="44" customFormat="1" x14ac:dyDescent="0.2">
      <c r="A26" s="42" t="s">
        <v>83</v>
      </c>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row>
    <row r="27" spans="1:122" s="50" customFormat="1" x14ac:dyDescent="0.2">
      <c r="A27" s="88">
        <v>1</v>
      </c>
      <c r="B27" s="192" t="e">
        <f t="shared" ref="B27:AD28" si="5">ROUNDUP(B7*0.87,)</f>
        <v>#REF!</v>
      </c>
      <c r="C27" s="192" t="e">
        <f t="shared" si="5"/>
        <v>#REF!</v>
      </c>
      <c r="D27" s="192" t="e">
        <f t="shared" si="5"/>
        <v>#REF!</v>
      </c>
      <c r="E27" s="192" t="e">
        <f t="shared" si="5"/>
        <v>#REF!</v>
      </c>
      <c r="F27" s="192" t="e">
        <f t="shared" si="5"/>
        <v>#REF!</v>
      </c>
      <c r="G27" s="192" t="e">
        <f t="shared" si="5"/>
        <v>#REF!</v>
      </c>
      <c r="H27" s="192" t="e">
        <f t="shared" si="5"/>
        <v>#REF!</v>
      </c>
      <c r="I27" s="192">
        <f t="shared" si="5"/>
        <v>12372</v>
      </c>
      <c r="J27" s="192">
        <f t="shared" si="5"/>
        <v>12372</v>
      </c>
      <c r="K27" s="192">
        <f t="shared" si="5"/>
        <v>13625</v>
      </c>
      <c r="L27" s="192">
        <f t="shared" si="5"/>
        <v>14877</v>
      </c>
      <c r="M27" s="192">
        <f t="shared" si="5"/>
        <v>16678</v>
      </c>
      <c r="N27" s="192">
        <f t="shared" si="5"/>
        <v>18479</v>
      </c>
      <c r="O27" s="192">
        <f t="shared" si="5"/>
        <v>18479</v>
      </c>
      <c r="P27" s="192">
        <f t="shared" si="5"/>
        <v>16678</v>
      </c>
      <c r="Q27" s="192">
        <f t="shared" si="5"/>
        <v>18479</v>
      </c>
      <c r="R27" s="192">
        <f t="shared" si="5"/>
        <v>13625</v>
      </c>
      <c r="S27" s="192">
        <f t="shared" si="5"/>
        <v>12372</v>
      </c>
      <c r="T27" s="192">
        <f t="shared" si="5"/>
        <v>29167</v>
      </c>
      <c r="U27" s="192">
        <f t="shared" si="5"/>
        <v>40521</v>
      </c>
      <c r="V27" s="192">
        <f t="shared" si="5"/>
        <v>40521</v>
      </c>
      <c r="W27" s="192">
        <f t="shared" si="5"/>
        <v>40521</v>
      </c>
      <c r="X27" s="192">
        <f t="shared" si="5"/>
        <v>35040</v>
      </c>
      <c r="Y27" s="192">
        <f t="shared" si="5"/>
        <v>35040</v>
      </c>
      <c r="Z27" s="192">
        <f t="shared" si="5"/>
        <v>35040</v>
      </c>
      <c r="AA27" s="192">
        <f t="shared" si="5"/>
        <v>35040</v>
      </c>
      <c r="AB27" s="192">
        <f t="shared" si="5"/>
        <v>35040</v>
      </c>
      <c r="AC27" s="192">
        <f t="shared" si="5"/>
        <v>35040</v>
      </c>
      <c r="AD27" s="192">
        <f t="shared" si="5"/>
        <v>28541</v>
      </c>
      <c r="AE27" s="192">
        <f t="shared" ref="AE27:CP28" si="6">ROUNDUP(AE7*0.87,)</f>
        <v>15621</v>
      </c>
      <c r="AF27" s="192">
        <f t="shared" si="6"/>
        <v>15621</v>
      </c>
      <c r="AG27" s="192">
        <f t="shared" si="6"/>
        <v>15621</v>
      </c>
      <c r="AH27" s="192">
        <f t="shared" si="6"/>
        <v>15621</v>
      </c>
      <c r="AI27" s="192">
        <f t="shared" si="6"/>
        <v>15621</v>
      </c>
      <c r="AJ27" s="192">
        <f t="shared" si="6"/>
        <v>17187</v>
      </c>
      <c r="AK27" s="192">
        <f t="shared" si="6"/>
        <v>17187</v>
      </c>
      <c r="AL27" s="192">
        <f t="shared" si="6"/>
        <v>17187</v>
      </c>
      <c r="AM27" s="192">
        <f t="shared" si="6"/>
        <v>17187</v>
      </c>
      <c r="AN27" s="192">
        <f t="shared" si="6"/>
        <v>17187</v>
      </c>
      <c r="AO27" s="192">
        <f t="shared" si="6"/>
        <v>15621</v>
      </c>
      <c r="AP27" s="192">
        <f t="shared" si="6"/>
        <v>15621</v>
      </c>
      <c r="AQ27" s="192">
        <f t="shared" si="6"/>
        <v>15621</v>
      </c>
      <c r="AR27" s="192">
        <f t="shared" si="6"/>
        <v>15621</v>
      </c>
      <c r="AS27" s="192">
        <f t="shared" si="6"/>
        <v>15621</v>
      </c>
      <c r="AT27" s="192">
        <f t="shared" si="6"/>
        <v>18753</v>
      </c>
      <c r="AU27" s="192">
        <f t="shared" si="6"/>
        <v>18753</v>
      </c>
      <c r="AV27" s="192">
        <f t="shared" si="6"/>
        <v>18753</v>
      </c>
      <c r="AW27" s="192">
        <f t="shared" si="6"/>
        <v>18753</v>
      </c>
      <c r="AX27" s="192">
        <f t="shared" si="6"/>
        <v>18753</v>
      </c>
      <c r="AY27" s="192">
        <f t="shared" si="6"/>
        <v>20319</v>
      </c>
      <c r="AZ27" s="192">
        <f t="shared" si="6"/>
        <v>22277</v>
      </c>
      <c r="BA27" s="192">
        <f t="shared" si="6"/>
        <v>22668</v>
      </c>
      <c r="BB27" s="192">
        <f t="shared" si="6"/>
        <v>22668</v>
      </c>
      <c r="BC27" s="192">
        <f t="shared" si="6"/>
        <v>22668</v>
      </c>
      <c r="BD27" s="192">
        <f t="shared" si="6"/>
        <v>22668</v>
      </c>
      <c r="BE27" s="192">
        <f t="shared" si="6"/>
        <v>22668</v>
      </c>
      <c r="BF27" s="192">
        <f t="shared" si="6"/>
        <v>22668</v>
      </c>
      <c r="BG27" s="192">
        <f t="shared" si="6"/>
        <v>22668</v>
      </c>
      <c r="BH27" s="192">
        <f t="shared" si="6"/>
        <v>22668</v>
      </c>
      <c r="BI27" s="192">
        <f t="shared" si="6"/>
        <v>22668</v>
      </c>
      <c r="BJ27" s="192">
        <f t="shared" si="6"/>
        <v>22668</v>
      </c>
      <c r="BK27" s="192">
        <f t="shared" si="6"/>
        <v>21102</v>
      </c>
      <c r="BL27" s="192">
        <f t="shared" si="6"/>
        <v>21102</v>
      </c>
      <c r="BM27" s="192">
        <f t="shared" si="6"/>
        <v>22668</v>
      </c>
      <c r="BN27" s="192">
        <f t="shared" si="6"/>
        <v>22668</v>
      </c>
      <c r="BO27" s="192">
        <f t="shared" si="6"/>
        <v>24234</v>
      </c>
      <c r="BP27" s="192">
        <f t="shared" si="6"/>
        <v>26192</v>
      </c>
      <c r="BQ27" s="192">
        <f t="shared" si="6"/>
        <v>26192</v>
      </c>
      <c r="BR27" s="192">
        <f t="shared" si="6"/>
        <v>26192</v>
      </c>
      <c r="BS27" s="192">
        <f t="shared" si="6"/>
        <v>26192</v>
      </c>
      <c r="BT27" s="192">
        <f t="shared" si="6"/>
        <v>28149</v>
      </c>
      <c r="BU27" s="192">
        <f t="shared" si="6"/>
        <v>30498</v>
      </c>
      <c r="BV27" s="192">
        <f t="shared" si="6"/>
        <v>30498</v>
      </c>
      <c r="BW27" s="192">
        <f t="shared" si="6"/>
        <v>28149</v>
      </c>
      <c r="BX27" s="192">
        <f t="shared" si="6"/>
        <v>24234</v>
      </c>
      <c r="BY27" s="192">
        <f t="shared" si="6"/>
        <v>24234</v>
      </c>
      <c r="BZ27" s="192">
        <f t="shared" si="6"/>
        <v>26192</v>
      </c>
      <c r="CA27" s="192">
        <f t="shared" si="6"/>
        <v>26192</v>
      </c>
      <c r="CB27" s="192">
        <f t="shared" si="6"/>
        <v>19536</v>
      </c>
      <c r="CC27" s="192">
        <f t="shared" si="6"/>
        <v>19889</v>
      </c>
      <c r="CD27" s="192">
        <f t="shared" si="6"/>
        <v>19889</v>
      </c>
      <c r="CE27" s="192">
        <f t="shared" si="6"/>
        <v>19889</v>
      </c>
      <c r="CF27" s="192">
        <f t="shared" si="6"/>
        <v>18714</v>
      </c>
      <c r="CG27" s="192">
        <f t="shared" si="6"/>
        <v>18714</v>
      </c>
      <c r="CH27" s="192">
        <f t="shared" si="6"/>
        <v>19889</v>
      </c>
      <c r="CI27" s="192">
        <f t="shared" si="6"/>
        <v>19889</v>
      </c>
      <c r="CJ27" s="192">
        <f t="shared" si="6"/>
        <v>19889</v>
      </c>
      <c r="CK27" s="192">
        <f t="shared" si="6"/>
        <v>18714</v>
      </c>
      <c r="CL27" s="192">
        <f t="shared" si="6"/>
        <v>18714</v>
      </c>
      <c r="CM27" s="192">
        <f t="shared" si="6"/>
        <v>18714</v>
      </c>
      <c r="CN27" s="192">
        <f t="shared" si="6"/>
        <v>18714</v>
      </c>
      <c r="CO27" s="192">
        <f t="shared" si="6"/>
        <v>18714</v>
      </c>
      <c r="CP27" s="192">
        <f t="shared" si="6"/>
        <v>18714</v>
      </c>
      <c r="CQ27" s="192">
        <f t="shared" ref="CQ27:DG28" si="7">ROUNDUP(CQ7*0.87,)</f>
        <v>18714</v>
      </c>
      <c r="CR27" s="192">
        <f t="shared" si="7"/>
        <v>18714</v>
      </c>
      <c r="CS27" s="192">
        <f t="shared" si="7"/>
        <v>18714</v>
      </c>
      <c r="CT27" s="192">
        <f t="shared" si="7"/>
        <v>18714</v>
      </c>
      <c r="CU27" s="192">
        <f t="shared" si="7"/>
        <v>18714</v>
      </c>
      <c r="CV27" s="192">
        <f t="shared" si="7"/>
        <v>18714</v>
      </c>
      <c r="CW27" s="192">
        <f t="shared" si="7"/>
        <v>18714</v>
      </c>
      <c r="CX27" s="192">
        <f t="shared" si="7"/>
        <v>18714</v>
      </c>
      <c r="CY27" s="192">
        <f t="shared" si="7"/>
        <v>18714</v>
      </c>
      <c r="CZ27" s="192">
        <f t="shared" si="7"/>
        <v>18714</v>
      </c>
      <c r="DA27" s="192">
        <f t="shared" si="7"/>
        <v>18714</v>
      </c>
      <c r="DB27" s="192">
        <f t="shared" si="7"/>
        <v>18714</v>
      </c>
      <c r="DC27" s="192">
        <f t="shared" si="7"/>
        <v>18714</v>
      </c>
      <c r="DD27" s="192">
        <f t="shared" si="7"/>
        <v>18714</v>
      </c>
      <c r="DE27" s="192">
        <f t="shared" si="7"/>
        <v>18714</v>
      </c>
      <c r="DF27" s="192">
        <f t="shared" si="7"/>
        <v>18714</v>
      </c>
      <c r="DG27" s="192">
        <f t="shared" si="7"/>
        <v>18714</v>
      </c>
      <c r="DH27" s="192">
        <f t="shared" ref="DH27:DR27" si="8">ROUNDUP(DH7*0.87,)</f>
        <v>11471</v>
      </c>
      <c r="DI27" s="192">
        <f t="shared" si="8"/>
        <v>11471</v>
      </c>
      <c r="DJ27" s="192">
        <f t="shared" si="8"/>
        <v>11863</v>
      </c>
      <c r="DK27" s="192">
        <f t="shared" si="8"/>
        <v>11863</v>
      </c>
      <c r="DL27" s="192">
        <f t="shared" si="8"/>
        <v>11471</v>
      </c>
      <c r="DM27" s="192">
        <f t="shared" si="8"/>
        <v>11471</v>
      </c>
      <c r="DN27" s="192">
        <f t="shared" si="8"/>
        <v>11471</v>
      </c>
      <c r="DO27" s="192">
        <f t="shared" si="8"/>
        <v>11471</v>
      </c>
      <c r="DP27" s="192">
        <f t="shared" si="8"/>
        <v>11471</v>
      </c>
      <c r="DQ27" s="192">
        <f t="shared" si="8"/>
        <v>11863</v>
      </c>
      <c r="DR27" s="192">
        <f t="shared" si="8"/>
        <v>11863</v>
      </c>
    </row>
    <row r="28" spans="1:122" s="50" customFormat="1" x14ac:dyDescent="0.2">
      <c r="A28" s="88">
        <v>2</v>
      </c>
      <c r="B28" s="192" t="e">
        <f t="shared" si="5"/>
        <v>#REF!</v>
      </c>
      <c r="C28" s="192" t="e">
        <f t="shared" si="5"/>
        <v>#REF!</v>
      </c>
      <c r="D28" s="192" t="e">
        <f t="shared" si="5"/>
        <v>#REF!</v>
      </c>
      <c r="E28" s="192" t="e">
        <f t="shared" si="5"/>
        <v>#REF!</v>
      </c>
      <c r="F28" s="192" t="e">
        <f t="shared" si="5"/>
        <v>#REF!</v>
      </c>
      <c r="G28" s="192" t="e">
        <f t="shared" si="5"/>
        <v>#REF!</v>
      </c>
      <c r="H28" s="192" t="e">
        <f t="shared" si="5"/>
        <v>#REF!</v>
      </c>
      <c r="I28" s="192">
        <f t="shared" si="5"/>
        <v>13703</v>
      </c>
      <c r="J28" s="192">
        <f t="shared" si="5"/>
        <v>13703</v>
      </c>
      <c r="K28" s="192">
        <f t="shared" si="5"/>
        <v>14956</v>
      </c>
      <c r="L28" s="192">
        <f t="shared" si="5"/>
        <v>16209</v>
      </c>
      <c r="M28" s="192">
        <f t="shared" si="5"/>
        <v>18009</v>
      </c>
      <c r="N28" s="192">
        <f t="shared" si="5"/>
        <v>19810</v>
      </c>
      <c r="O28" s="192">
        <f t="shared" si="5"/>
        <v>19810</v>
      </c>
      <c r="P28" s="192">
        <f t="shared" si="5"/>
        <v>18009</v>
      </c>
      <c r="Q28" s="192">
        <f t="shared" si="5"/>
        <v>19810</v>
      </c>
      <c r="R28" s="192">
        <f t="shared" si="5"/>
        <v>14956</v>
      </c>
      <c r="S28" s="192">
        <f t="shared" si="5"/>
        <v>14134</v>
      </c>
      <c r="T28" s="192">
        <f t="shared" si="5"/>
        <v>30929</v>
      </c>
      <c r="U28" s="192">
        <f t="shared" si="5"/>
        <v>42282</v>
      </c>
      <c r="V28" s="192">
        <f t="shared" si="5"/>
        <v>42282</v>
      </c>
      <c r="W28" s="192">
        <f t="shared" si="5"/>
        <v>42282</v>
      </c>
      <c r="X28" s="192">
        <f t="shared" si="5"/>
        <v>36801</v>
      </c>
      <c r="Y28" s="192">
        <f t="shared" si="5"/>
        <v>36801</v>
      </c>
      <c r="Z28" s="192">
        <f t="shared" si="5"/>
        <v>36801</v>
      </c>
      <c r="AA28" s="192">
        <f t="shared" si="5"/>
        <v>36801</v>
      </c>
      <c r="AB28" s="192">
        <f t="shared" si="5"/>
        <v>36801</v>
      </c>
      <c r="AC28" s="192">
        <f t="shared" si="5"/>
        <v>36801</v>
      </c>
      <c r="AD28" s="192">
        <f t="shared" si="5"/>
        <v>30068</v>
      </c>
      <c r="AE28" s="192">
        <f t="shared" si="6"/>
        <v>17148</v>
      </c>
      <c r="AF28" s="192">
        <f t="shared" si="6"/>
        <v>17148</v>
      </c>
      <c r="AG28" s="192">
        <f t="shared" si="6"/>
        <v>17148</v>
      </c>
      <c r="AH28" s="192">
        <f t="shared" si="6"/>
        <v>17148</v>
      </c>
      <c r="AI28" s="192">
        <f t="shared" si="6"/>
        <v>17148</v>
      </c>
      <c r="AJ28" s="192">
        <f t="shared" si="6"/>
        <v>18714</v>
      </c>
      <c r="AK28" s="192">
        <f t="shared" si="6"/>
        <v>18714</v>
      </c>
      <c r="AL28" s="192">
        <f t="shared" si="6"/>
        <v>18714</v>
      </c>
      <c r="AM28" s="192">
        <f t="shared" si="6"/>
        <v>18714</v>
      </c>
      <c r="AN28" s="192">
        <f t="shared" si="6"/>
        <v>18714</v>
      </c>
      <c r="AO28" s="192">
        <f t="shared" si="6"/>
        <v>17148</v>
      </c>
      <c r="AP28" s="192">
        <f t="shared" si="6"/>
        <v>17148</v>
      </c>
      <c r="AQ28" s="192">
        <f t="shared" si="6"/>
        <v>17148</v>
      </c>
      <c r="AR28" s="192">
        <f t="shared" si="6"/>
        <v>17148</v>
      </c>
      <c r="AS28" s="192">
        <f t="shared" si="6"/>
        <v>17148</v>
      </c>
      <c r="AT28" s="192">
        <f t="shared" si="6"/>
        <v>20280</v>
      </c>
      <c r="AU28" s="192">
        <f t="shared" si="6"/>
        <v>20280</v>
      </c>
      <c r="AV28" s="192">
        <f t="shared" si="6"/>
        <v>20280</v>
      </c>
      <c r="AW28" s="192">
        <f t="shared" si="6"/>
        <v>20280</v>
      </c>
      <c r="AX28" s="192">
        <f t="shared" si="6"/>
        <v>20280</v>
      </c>
      <c r="AY28" s="192">
        <f t="shared" si="6"/>
        <v>21846</v>
      </c>
      <c r="AZ28" s="192">
        <f t="shared" si="6"/>
        <v>23804</v>
      </c>
      <c r="BA28" s="192">
        <f t="shared" si="6"/>
        <v>24195</v>
      </c>
      <c r="BB28" s="192">
        <f t="shared" si="6"/>
        <v>24195</v>
      </c>
      <c r="BC28" s="192">
        <f t="shared" si="6"/>
        <v>24195</v>
      </c>
      <c r="BD28" s="192">
        <f t="shared" si="6"/>
        <v>24195</v>
      </c>
      <c r="BE28" s="192">
        <f t="shared" si="6"/>
        <v>24195</v>
      </c>
      <c r="BF28" s="192">
        <f t="shared" si="6"/>
        <v>24195</v>
      </c>
      <c r="BG28" s="192">
        <f t="shared" si="6"/>
        <v>24195</v>
      </c>
      <c r="BH28" s="192">
        <f t="shared" si="6"/>
        <v>24195</v>
      </c>
      <c r="BI28" s="192">
        <f t="shared" si="6"/>
        <v>24195</v>
      </c>
      <c r="BJ28" s="192">
        <f t="shared" si="6"/>
        <v>24195</v>
      </c>
      <c r="BK28" s="192">
        <f t="shared" si="6"/>
        <v>22629</v>
      </c>
      <c r="BL28" s="192">
        <f t="shared" si="6"/>
        <v>22629</v>
      </c>
      <c r="BM28" s="192">
        <f t="shared" si="6"/>
        <v>24195</v>
      </c>
      <c r="BN28" s="192">
        <f t="shared" si="6"/>
        <v>24195</v>
      </c>
      <c r="BO28" s="192">
        <f t="shared" si="6"/>
        <v>25761</v>
      </c>
      <c r="BP28" s="192">
        <f t="shared" si="6"/>
        <v>27719</v>
      </c>
      <c r="BQ28" s="192">
        <f t="shared" si="6"/>
        <v>27719</v>
      </c>
      <c r="BR28" s="192">
        <f t="shared" si="6"/>
        <v>27719</v>
      </c>
      <c r="BS28" s="192">
        <f t="shared" si="6"/>
        <v>27719</v>
      </c>
      <c r="BT28" s="192">
        <f t="shared" si="6"/>
        <v>29676</v>
      </c>
      <c r="BU28" s="192">
        <f t="shared" si="6"/>
        <v>32025</v>
      </c>
      <c r="BV28" s="192">
        <f t="shared" si="6"/>
        <v>32025</v>
      </c>
      <c r="BW28" s="192">
        <f t="shared" si="6"/>
        <v>29676</v>
      </c>
      <c r="BX28" s="192">
        <f t="shared" si="6"/>
        <v>25761</v>
      </c>
      <c r="BY28" s="192">
        <f t="shared" si="6"/>
        <v>25761</v>
      </c>
      <c r="BZ28" s="192">
        <f t="shared" si="6"/>
        <v>27719</v>
      </c>
      <c r="CA28" s="192">
        <f t="shared" si="6"/>
        <v>27719</v>
      </c>
      <c r="CB28" s="192">
        <f t="shared" si="6"/>
        <v>21063</v>
      </c>
      <c r="CC28" s="192">
        <f t="shared" si="6"/>
        <v>21416</v>
      </c>
      <c r="CD28" s="192">
        <f t="shared" si="6"/>
        <v>21416</v>
      </c>
      <c r="CE28" s="192">
        <f t="shared" si="6"/>
        <v>21416</v>
      </c>
      <c r="CF28" s="192">
        <f t="shared" si="6"/>
        <v>20241</v>
      </c>
      <c r="CG28" s="192">
        <f t="shared" si="6"/>
        <v>20241</v>
      </c>
      <c r="CH28" s="192">
        <f t="shared" si="6"/>
        <v>21416</v>
      </c>
      <c r="CI28" s="192">
        <f t="shared" si="6"/>
        <v>21416</v>
      </c>
      <c r="CJ28" s="192">
        <f t="shared" si="6"/>
        <v>21416</v>
      </c>
      <c r="CK28" s="192">
        <f t="shared" si="6"/>
        <v>20241</v>
      </c>
      <c r="CL28" s="192">
        <f t="shared" si="6"/>
        <v>20241</v>
      </c>
      <c r="CM28" s="192">
        <f t="shared" si="6"/>
        <v>20241</v>
      </c>
      <c r="CN28" s="192">
        <f t="shared" si="6"/>
        <v>20241</v>
      </c>
      <c r="CO28" s="192">
        <f t="shared" si="6"/>
        <v>20241</v>
      </c>
      <c r="CP28" s="192">
        <f t="shared" si="6"/>
        <v>20241</v>
      </c>
      <c r="CQ28" s="192">
        <f t="shared" si="7"/>
        <v>20241</v>
      </c>
      <c r="CR28" s="192">
        <f t="shared" si="7"/>
        <v>20241</v>
      </c>
      <c r="CS28" s="192">
        <f t="shared" si="7"/>
        <v>20241</v>
      </c>
      <c r="CT28" s="192">
        <f t="shared" si="7"/>
        <v>20241</v>
      </c>
      <c r="CU28" s="192">
        <f t="shared" si="7"/>
        <v>20241</v>
      </c>
      <c r="CV28" s="192">
        <f t="shared" si="7"/>
        <v>20241</v>
      </c>
      <c r="CW28" s="192">
        <f t="shared" si="7"/>
        <v>20241</v>
      </c>
      <c r="CX28" s="192">
        <f t="shared" si="7"/>
        <v>20241</v>
      </c>
      <c r="CY28" s="192">
        <f t="shared" si="7"/>
        <v>20241</v>
      </c>
      <c r="CZ28" s="192">
        <f t="shared" si="7"/>
        <v>20241</v>
      </c>
      <c r="DA28" s="192">
        <f t="shared" si="7"/>
        <v>20241</v>
      </c>
      <c r="DB28" s="192">
        <f t="shared" si="7"/>
        <v>20241</v>
      </c>
      <c r="DC28" s="192">
        <f t="shared" si="7"/>
        <v>20241</v>
      </c>
      <c r="DD28" s="192">
        <f t="shared" si="7"/>
        <v>20241</v>
      </c>
      <c r="DE28" s="192">
        <f t="shared" si="7"/>
        <v>20241</v>
      </c>
      <c r="DF28" s="192">
        <f t="shared" si="7"/>
        <v>20241</v>
      </c>
      <c r="DG28" s="192">
        <f t="shared" si="7"/>
        <v>20241</v>
      </c>
      <c r="DH28" s="192">
        <f t="shared" ref="DH28:DR28" si="9">ROUNDUP(DH8*0.87,)</f>
        <v>12920</v>
      </c>
      <c r="DI28" s="192">
        <f t="shared" si="9"/>
        <v>12920</v>
      </c>
      <c r="DJ28" s="192">
        <f t="shared" si="9"/>
        <v>13311</v>
      </c>
      <c r="DK28" s="192">
        <f t="shared" si="9"/>
        <v>13311</v>
      </c>
      <c r="DL28" s="192">
        <f t="shared" si="9"/>
        <v>12920</v>
      </c>
      <c r="DM28" s="192">
        <f t="shared" si="9"/>
        <v>12920</v>
      </c>
      <c r="DN28" s="192">
        <f t="shared" si="9"/>
        <v>12920</v>
      </c>
      <c r="DO28" s="192">
        <f t="shared" si="9"/>
        <v>12920</v>
      </c>
      <c r="DP28" s="192">
        <f t="shared" si="9"/>
        <v>12920</v>
      </c>
      <c r="DQ28" s="192">
        <f t="shared" si="9"/>
        <v>13311</v>
      </c>
      <c r="DR28" s="192">
        <f t="shared" si="9"/>
        <v>13311</v>
      </c>
    </row>
    <row r="29" spans="1:122" s="50" customFormat="1" x14ac:dyDescent="0.2">
      <c r="A29" s="42" t="s">
        <v>234</v>
      </c>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row>
    <row r="30" spans="1:122" s="50" customFormat="1" x14ac:dyDescent="0.2">
      <c r="A30" s="180">
        <v>1</v>
      </c>
      <c r="B30" s="192" t="e">
        <f t="shared" ref="B30:AD31" si="10">ROUNDUP(B10*0.87,)</f>
        <v>#REF!</v>
      </c>
      <c r="C30" s="192" t="e">
        <f t="shared" si="10"/>
        <v>#REF!</v>
      </c>
      <c r="D30" s="192" t="e">
        <f t="shared" si="10"/>
        <v>#REF!</v>
      </c>
      <c r="E30" s="192" t="e">
        <f t="shared" si="10"/>
        <v>#REF!</v>
      </c>
      <c r="F30" s="192" t="e">
        <f t="shared" si="10"/>
        <v>#REF!</v>
      </c>
      <c r="G30" s="192" t="e">
        <f t="shared" si="10"/>
        <v>#REF!</v>
      </c>
      <c r="H30" s="192" t="e">
        <f t="shared" si="10"/>
        <v>#REF!</v>
      </c>
      <c r="I30" s="192">
        <f t="shared" si="10"/>
        <v>13155</v>
      </c>
      <c r="J30" s="192">
        <f t="shared" si="10"/>
        <v>13155</v>
      </c>
      <c r="K30" s="192">
        <f t="shared" si="10"/>
        <v>14408</v>
      </c>
      <c r="L30" s="192">
        <f t="shared" si="10"/>
        <v>15660</v>
      </c>
      <c r="M30" s="192">
        <f t="shared" si="10"/>
        <v>17461</v>
      </c>
      <c r="N30" s="192">
        <f t="shared" si="10"/>
        <v>19262</v>
      </c>
      <c r="O30" s="192">
        <f t="shared" si="10"/>
        <v>19262</v>
      </c>
      <c r="P30" s="192">
        <f t="shared" si="10"/>
        <v>17461</v>
      </c>
      <c r="Q30" s="192">
        <f t="shared" si="10"/>
        <v>19262</v>
      </c>
      <c r="R30" s="192">
        <f t="shared" si="10"/>
        <v>14408</v>
      </c>
      <c r="S30" s="192">
        <f t="shared" si="10"/>
        <v>13938</v>
      </c>
      <c r="T30" s="192">
        <f t="shared" si="10"/>
        <v>30733</v>
      </c>
      <c r="U30" s="192">
        <f t="shared" si="10"/>
        <v>42087</v>
      </c>
      <c r="V30" s="192">
        <f t="shared" si="10"/>
        <v>42087</v>
      </c>
      <c r="W30" s="192">
        <f t="shared" si="10"/>
        <v>42087</v>
      </c>
      <c r="X30" s="192">
        <f t="shared" si="10"/>
        <v>36606</v>
      </c>
      <c r="Y30" s="192">
        <f t="shared" si="10"/>
        <v>36606</v>
      </c>
      <c r="Z30" s="192">
        <f t="shared" si="10"/>
        <v>36606</v>
      </c>
      <c r="AA30" s="192">
        <f t="shared" si="10"/>
        <v>36606</v>
      </c>
      <c r="AB30" s="192">
        <f t="shared" si="10"/>
        <v>36606</v>
      </c>
      <c r="AC30" s="192">
        <f t="shared" si="10"/>
        <v>36606</v>
      </c>
      <c r="AD30" s="192">
        <f t="shared" si="10"/>
        <v>30107</v>
      </c>
      <c r="AE30" s="192">
        <f t="shared" ref="AE30:CP31" si="11">ROUNDUP(AE10*0.87,)</f>
        <v>17187</v>
      </c>
      <c r="AF30" s="192">
        <f t="shared" si="11"/>
        <v>17187</v>
      </c>
      <c r="AG30" s="192">
        <f t="shared" si="11"/>
        <v>17187</v>
      </c>
      <c r="AH30" s="192">
        <f t="shared" si="11"/>
        <v>17187</v>
      </c>
      <c r="AI30" s="192">
        <f t="shared" si="11"/>
        <v>17187</v>
      </c>
      <c r="AJ30" s="192">
        <f t="shared" si="11"/>
        <v>18753</v>
      </c>
      <c r="AK30" s="192">
        <f t="shared" si="11"/>
        <v>18753</v>
      </c>
      <c r="AL30" s="192">
        <f t="shared" si="11"/>
        <v>18753</v>
      </c>
      <c r="AM30" s="192">
        <f t="shared" si="11"/>
        <v>18753</v>
      </c>
      <c r="AN30" s="192">
        <f t="shared" si="11"/>
        <v>18753</v>
      </c>
      <c r="AO30" s="192">
        <f t="shared" si="11"/>
        <v>17187</v>
      </c>
      <c r="AP30" s="192">
        <f t="shared" si="11"/>
        <v>17187</v>
      </c>
      <c r="AQ30" s="192">
        <f t="shared" si="11"/>
        <v>17187</v>
      </c>
      <c r="AR30" s="192">
        <f t="shared" si="11"/>
        <v>17187</v>
      </c>
      <c r="AS30" s="192">
        <f t="shared" si="11"/>
        <v>17187</v>
      </c>
      <c r="AT30" s="192">
        <f t="shared" si="11"/>
        <v>20319</v>
      </c>
      <c r="AU30" s="192">
        <f t="shared" si="11"/>
        <v>20319</v>
      </c>
      <c r="AV30" s="192">
        <f t="shared" si="11"/>
        <v>20319</v>
      </c>
      <c r="AW30" s="192">
        <f t="shared" si="11"/>
        <v>20319</v>
      </c>
      <c r="AX30" s="192">
        <f t="shared" si="11"/>
        <v>20319</v>
      </c>
      <c r="AY30" s="192">
        <f t="shared" si="11"/>
        <v>21885</v>
      </c>
      <c r="AZ30" s="192">
        <f t="shared" si="11"/>
        <v>23843</v>
      </c>
      <c r="BA30" s="192">
        <f t="shared" si="11"/>
        <v>24234</v>
      </c>
      <c r="BB30" s="192">
        <f t="shared" si="11"/>
        <v>24234</v>
      </c>
      <c r="BC30" s="192">
        <f t="shared" si="11"/>
        <v>24234</v>
      </c>
      <c r="BD30" s="192">
        <f t="shared" si="11"/>
        <v>24234</v>
      </c>
      <c r="BE30" s="192">
        <f t="shared" si="11"/>
        <v>24234</v>
      </c>
      <c r="BF30" s="192">
        <f t="shared" si="11"/>
        <v>24234</v>
      </c>
      <c r="BG30" s="192">
        <f t="shared" si="11"/>
        <v>24234</v>
      </c>
      <c r="BH30" s="192">
        <f t="shared" si="11"/>
        <v>24234</v>
      </c>
      <c r="BI30" s="192">
        <f t="shared" si="11"/>
        <v>24234</v>
      </c>
      <c r="BJ30" s="192">
        <f t="shared" si="11"/>
        <v>24234</v>
      </c>
      <c r="BK30" s="192">
        <f t="shared" si="11"/>
        <v>22668</v>
      </c>
      <c r="BL30" s="192">
        <f t="shared" si="11"/>
        <v>22668</v>
      </c>
      <c r="BM30" s="192">
        <f t="shared" si="11"/>
        <v>24234</v>
      </c>
      <c r="BN30" s="192">
        <f t="shared" si="11"/>
        <v>24234</v>
      </c>
      <c r="BO30" s="192">
        <f t="shared" si="11"/>
        <v>25800</v>
      </c>
      <c r="BP30" s="192">
        <f t="shared" si="11"/>
        <v>27758</v>
      </c>
      <c r="BQ30" s="192">
        <f t="shared" si="11"/>
        <v>27758</v>
      </c>
      <c r="BR30" s="192">
        <f t="shared" si="11"/>
        <v>27758</v>
      </c>
      <c r="BS30" s="192">
        <f t="shared" si="11"/>
        <v>27758</v>
      </c>
      <c r="BT30" s="192">
        <f t="shared" si="11"/>
        <v>29715</v>
      </c>
      <c r="BU30" s="192">
        <f t="shared" si="11"/>
        <v>32064</v>
      </c>
      <c r="BV30" s="192">
        <f t="shared" si="11"/>
        <v>32064</v>
      </c>
      <c r="BW30" s="192">
        <f t="shared" si="11"/>
        <v>29715</v>
      </c>
      <c r="BX30" s="192">
        <f t="shared" si="11"/>
        <v>25800</v>
      </c>
      <c r="BY30" s="192">
        <f t="shared" si="11"/>
        <v>25800</v>
      </c>
      <c r="BZ30" s="192">
        <f t="shared" si="11"/>
        <v>27758</v>
      </c>
      <c r="CA30" s="192">
        <f t="shared" si="11"/>
        <v>27758</v>
      </c>
      <c r="CB30" s="192">
        <f t="shared" si="11"/>
        <v>21102</v>
      </c>
      <c r="CC30" s="192">
        <f t="shared" si="11"/>
        <v>21455</v>
      </c>
      <c r="CD30" s="192">
        <f t="shared" si="11"/>
        <v>21455</v>
      </c>
      <c r="CE30" s="192">
        <f t="shared" si="11"/>
        <v>21455</v>
      </c>
      <c r="CF30" s="192">
        <f t="shared" si="11"/>
        <v>20280</v>
      </c>
      <c r="CG30" s="192">
        <f t="shared" si="11"/>
        <v>20280</v>
      </c>
      <c r="CH30" s="192">
        <f t="shared" si="11"/>
        <v>21455</v>
      </c>
      <c r="CI30" s="192">
        <f t="shared" si="11"/>
        <v>21455</v>
      </c>
      <c r="CJ30" s="192">
        <f t="shared" si="11"/>
        <v>21455</v>
      </c>
      <c r="CK30" s="192">
        <f t="shared" si="11"/>
        <v>20280</v>
      </c>
      <c r="CL30" s="192">
        <f t="shared" si="11"/>
        <v>20280</v>
      </c>
      <c r="CM30" s="192">
        <f t="shared" si="11"/>
        <v>20280</v>
      </c>
      <c r="CN30" s="192">
        <f t="shared" si="11"/>
        <v>20280</v>
      </c>
      <c r="CO30" s="192">
        <f t="shared" si="11"/>
        <v>20280</v>
      </c>
      <c r="CP30" s="192">
        <f t="shared" si="11"/>
        <v>20280</v>
      </c>
      <c r="CQ30" s="192">
        <f t="shared" ref="CQ30:DG31" si="12">ROUNDUP(CQ10*0.87,)</f>
        <v>20280</v>
      </c>
      <c r="CR30" s="192">
        <f t="shared" si="12"/>
        <v>20280</v>
      </c>
      <c r="CS30" s="192">
        <f t="shared" si="12"/>
        <v>20280</v>
      </c>
      <c r="CT30" s="192">
        <f t="shared" si="12"/>
        <v>20280</v>
      </c>
      <c r="CU30" s="192">
        <f t="shared" si="12"/>
        <v>20280</v>
      </c>
      <c r="CV30" s="192">
        <f t="shared" si="12"/>
        <v>20280</v>
      </c>
      <c r="CW30" s="192">
        <f t="shared" si="12"/>
        <v>20280</v>
      </c>
      <c r="CX30" s="192">
        <f t="shared" si="12"/>
        <v>20280</v>
      </c>
      <c r="CY30" s="192">
        <f t="shared" si="12"/>
        <v>20280</v>
      </c>
      <c r="CZ30" s="192">
        <f t="shared" si="12"/>
        <v>20280</v>
      </c>
      <c r="DA30" s="192">
        <f t="shared" si="12"/>
        <v>20280</v>
      </c>
      <c r="DB30" s="192">
        <f t="shared" si="12"/>
        <v>20280</v>
      </c>
      <c r="DC30" s="192">
        <f t="shared" si="12"/>
        <v>20280</v>
      </c>
      <c r="DD30" s="192">
        <f t="shared" si="12"/>
        <v>20280</v>
      </c>
      <c r="DE30" s="192">
        <f t="shared" si="12"/>
        <v>20280</v>
      </c>
      <c r="DF30" s="192">
        <f t="shared" si="12"/>
        <v>20280</v>
      </c>
      <c r="DG30" s="192">
        <f t="shared" si="12"/>
        <v>20280</v>
      </c>
      <c r="DH30" s="192">
        <f t="shared" ref="DH30:DR30" si="13">ROUNDUP(DH10*0.87,)</f>
        <v>13037</v>
      </c>
      <c r="DI30" s="192">
        <f t="shared" si="13"/>
        <v>13037</v>
      </c>
      <c r="DJ30" s="192">
        <f t="shared" si="13"/>
        <v>13429</v>
      </c>
      <c r="DK30" s="192">
        <f t="shared" si="13"/>
        <v>13429</v>
      </c>
      <c r="DL30" s="192">
        <f t="shared" si="13"/>
        <v>13037</v>
      </c>
      <c r="DM30" s="192">
        <f t="shared" si="13"/>
        <v>13037</v>
      </c>
      <c r="DN30" s="192">
        <f t="shared" si="13"/>
        <v>13037</v>
      </c>
      <c r="DO30" s="192">
        <f t="shared" si="13"/>
        <v>13037</v>
      </c>
      <c r="DP30" s="192">
        <f t="shared" si="13"/>
        <v>13037</v>
      </c>
      <c r="DQ30" s="192">
        <f t="shared" si="13"/>
        <v>13429</v>
      </c>
      <c r="DR30" s="192">
        <f t="shared" si="13"/>
        <v>13429</v>
      </c>
    </row>
    <row r="31" spans="1:122" s="50" customFormat="1" x14ac:dyDescent="0.2">
      <c r="A31" s="180">
        <v>2</v>
      </c>
      <c r="B31" s="192" t="e">
        <f t="shared" si="10"/>
        <v>#REF!</v>
      </c>
      <c r="C31" s="192" t="e">
        <f t="shared" si="10"/>
        <v>#REF!</v>
      </c>
      <c r="D31" s="192" t="e">
        <f t="shared" si="10"/>
        <v>#REF!</v>
      </c>
      <c r="E31" s="192" t="e">
        <f t="shared" si="10"/>
        <v>#REF!</v>
      </c>
      <c r="F31" s="192" t="e">
        <f t="shared" si="10"/>
        <v>#REF!</v>
      </c>
      <c r="G31" s="192" t="e">
        <f t="shared" si="10"/>
        <v>#REF!</v>
      </c>
      <c r="H31" s="192" t="e">
        <f t="shared" si="10"/>
        <v>#REF!</v>
      </c>
      <c r="I31" s="192">
        <f t="shared" si="10"/>
        <v>14486</v>
      </c>
      <c r="J31" s="192">
        <f t="shared" si="10"/>
        <v>14486</v>
      </c>
      <c r="K31" s="192">
        <f t="shared" si="10"/>
        <v>15739</v>
      </c>
      <c r="L31" s="192">
        <f t="shared" si="10"/>
        <v>16992</v>
      </c>
      <c r="M31" s="192">
        <f t="shared" si="10"/>
        <v>18792</v>
      </c>
      <c r="N31" s="192">
        <f t="shared" si="10"/>
        <v>20593</v>
      </c>
      <c r="O31" s="192">
        <f t="shared" si="10"/>
        <v>20593</v>
      </c>
      <c r="P31" s="192">
        <f t="shared" si="10"/>
        <v>18792</v>
      </c>
      <c r="Q31" s="192">
        <f t="shared" si="10"/>
        <v>20593</v>
      </c>
      <c r="R31" s="192">
        <f t="shared" si="10"/>
        <v>15739</v>
      </c>
      <c r="S31" s="192">
        <f t="shared" si="10"/>
        <v>15700</v>
      </c>
      <c r="T31" s="192">
        <f t="shared" si="10"/>
        <v>32495</v>
      </c>
      <c r="U31" s="192">
        <f t="shared" si="10"/>
        <v>43848</v>
      </c>
      <c r="V31" s="192">
        <f t="shared" si="10"/>
        <v>43848</v>
      </c>
      <c r="W31" s="192">
        <f t="shared" si="10"/>
        <v>43848</v>
      </c>
      <c r="X31" s="192">
        <f t="shared" si="10"/>
        <v>38367</v>
      </c>
      <c r="Y31" s="192">
        <f t="shared" si="10"/>
        <v>38367</v>
      </c>
      <c r="Z31" s="192">
        <f t="shared" si="10"/>
        <v>38367</v>
      </c>
      <c r="AA31" s="192">
        <f t="shared" si="10"/>
        <v>38367</v>
      </c>
      <c r="AB31" s="192">
        <f t="shared" si="10"/>
        <v>38367</v>
      </c>
      <c r="AC31" s="192">
        <f t="shared" si="10"/>
        <v>38367</v>
      </c>
      <c r="AD31" s="192">
        <f t="shared" si="10"/>
        <v>31634</v>
      </c>
      <c r="AE31" s="192">
        <f t="shared" si="11"/>
        <v>18714</v>
      </c>
      <c r="AF31" s="192">
        <f t="shared" si="11"/>
        <v>18714</v>
      </c>
      <c r="AG31" s="192">
        <f t="shared" si="11"/>
        <v>18714</v>
      </c>
      <c r="AH31" s="192">
        <f t="shared" si="11"/>
        <v>18714</v>
      </c>
      <c r="AI31" s="192">
        <f t="shared" si="11"/>
        <v>18714</v>
      </c>
      <c r="AJ31" s="192">
        <f t="shared" si="11"/>
        <v>20280</v>
      </c>
      <c r="AK31" s="192">
        <f t="shared" si="11"/>
        <v>20280</v>
      </c>
      <c r="AL31" s="192">
        <f t="shared" si="11"/>
        <v>20280</v>
      </c>
      <c r="AM31" s="192">
        <f t="shared" si="11"/>
        <v>20280</v>
      </c>
      <c r="AN31" s="192">
        <f t="shared" si="11"/>
        <v>20280</v>
      </c>
      <c r="AO31" s="192">
        <f t="shared" si="11"/>
        <v>18714</v>
      </c>
      <c r="AP31" s="192">
        <f t="shared" si="11"/>
        <v>18714</v>
      </c>
      <c r="AQ31" s="192">
        <f t="shared" si="11"/>
        <v>18714</v>
      </c>
      <c r="AR31" s="192">
        <f t="shared" si="11"/>
        <v>18714</v>
      </c>
      <c r="AS31" s="192">
        <f t="shared" si="11"/>
        <v>18714</v>
      </c>
      <c r="AT31" s="192">
        <f t="shared" si="11"/>
        <v>21846</v>
      </c>
      <c r="AU31" s="192">
        <f t="shared" si="11"/>
        <v>21846</v>
      </c>
      <c r="AV31" s="192">
        <f t="shared" si="11"/>
        <v>21846</v>
      </c>
      <c r="AW31" s="192">
        <f t="shared" si="11"/>
        <v>21846</v>
      </c>
      <c r="AX31" s="192">
        <f t="shared" si="11"/>
        <v>21846</v>
      </c>
      <c r="AY31" s="192">
        <f t="shared" si="11"/>
        <v>23412</v>
      </c>
      <c r="AZ31" s="192">
        <f t="shared" si="11"/>
        <v>25370</v>
      </c>
      <c r="BA31" s="192">
        <f t="shared" si="11"/>
        <v>25761</v>
      </c>
      <c r="BB31" s="192">
        <f t="shared" si="11"/>
        <v>25761</v>
      </c>
      <c r="BC31" s="192">
        <f t="shared" si="11"/>
        <v>25761</v>
      </c>
      <c r="BD31" s="192">
        <f t="shared" si="11"/>
        <v>25761</v>
      </c>
      <c r="BE31" s="192">
        <f t="shared" si="11"/>
        <v>25761</v>
      </c>
      <c r="BF31" s="192">
        <f t="shared" si="11"/>
        <v>25761</v>
      </c>
      <c r="BG31" s="192">
        <f t="shared" si="11"/>
        <v>25761</v>
      </c>
      <c r="BH31" s="192">
        <f t="shared" si="11"/>
        <v>25761</v>
      </c>
      <c r="BI31" s="192">
        <f t="shared" si="11"/>
        <v>25761</v>
      </c>
      <c r="BJ31" s="192">
        <f t="shared" si="11"/>
        <v>25761</v>
      </c>
      <c r="BK31" s="192">
        <f t="shared" si="11"/>
        <v>24195</v>
      </c>
      <c r="BL31" s="192">
        <f t="shared" si="11"/>
        <v>24195</v>
      </c>
      <c r="BM31" s="192">
        <f t="shared" si="11"/>
        <v>25761</v>
      </c>
      <c r="BN31" s="192">
        <f t="shared" si="11"/>
        <v>25761</v>
      </c>
      <c r="BO31" s="192">
        <f t="shared" si="11"/>
        <v>27327</v>
      </c>
      <c r="BP31" s="192">
        <f t="shared" si="11"/>
        <v>29285</v>
      </c>
      <c r="BQ31" s="192">
        <f t="shared" si="11"/>
        <v>29285</v>
      </c>
      <c r="BR31" s="192">
        <f t="shared" si="11"/>
        <v>29285</v>
      </c>
      <c r="BS31" s="192">
        <f t="shared" si="11"/>
        <v>29285</v>
      </c>
      <c r="BT31" s="192">
        <f t="shared" si="11"/>
        <v>31242</v>
      </c>
      <c r="BU31" s="192">
        <f t="shared" si="11"/>
        <v>33591</v>
      </c>
      <c r="BV31" s="192">
        <f t="shared" si="11"/>
        <v>33591</v>
      </c>
      <c r="BW31" s="192">
        <f t="shared" si="11"/>
        <v>31242</v>
      </c>
      <c r="BX31" s="192">
        <f t="shared" si="11"/>
        <v>27327</v>
      </c>
      <c r="BY31" s="192">
        <f t="shared" si="11"/>
        <v>27327</v>
      </c>
      <c r="BZ31" s="192">
        <f t="shared" si="11"/>
        <v>29285</v>
      </c>
      <c r="CA31" s="192">
        <f t="shared" si="11"/>
        <v>29285</v>
      </c>
      <c r="CB31" s="192">
        <f t="shared" si="11"/>
        <v>22629</v>
      </c>
      <c r="CC31" s="192">
        <f t="shared" si="11"/>
        <v>22982</v>
      </c>
      <c r="CD31" s="192">
        <f t="shared" si="11"/>
        <v>22982</v>
      </c>
      <c r="CE31" s="192">
        <f t="shared" si="11"/>
        <v>22982</v>
      </c>
      <c r="CF31" s="192">
        <f t="shared" si="11"/>
        <v>21807</v>
      </c>
      <c r="CG31" s="192">
        <f t="shared" si="11"/>
        <v>21807</v>
      </c>
      <c r="CH31" s="192">
        <f t="shared" si="11"/>
        <v>22982</v>
      </c>
      <c r="CI31" s="192">
        <f t="shared" si="11"/>
        <v>22982</v>
      </c>
      <c r="CJ31" s="192">
        <f t="shared" si="11"/>
        <v>22982</v>
      </c>
      <c r="CK31" s="192">
        <f t="shared" si="11"/>
        <v>21807</v>
      </c>
      <c r="CL31" s="192">
        <f t="shared" si="11"/>
        <v>21807</v>
      </c>
      <c r="CM31" s="192">
        <f t="shared" si="11"/>
        <v>21807</v>
      </c>
      <c r="CN31" s="192">
        <f t="shared" si="11"/>
        <v>21807</v>
      </c>
      <c r="CO31" s="192">
        <f t="shared" si="11"/>
        <v>21807</v>
      </c>
      <c r="CP31" s="192">
        <f t="shared" si="11"/>
        <v>21807</v>
      </c>
      <c r="CQ31" s="192">
        <f t="shared" si="12"/>
        <v>21807</v>
      </c>
      <c r="CR31" s="192">
        <f t="shared" si="12"/>
        <v>21807</v>
      </c>
      <c r="CS31" s="192">
        <f t="shared" si="12"/>
        <v>21807</v>
      </c>
      <c r="CT31" s="192">
        <f t="shared" si="12"/>
        <v>21807</v>
      </c>
      <c r="CU31" s="192">
        <f t="shared" si="12"/>
        <v>21807</v>
      </c>
      <c r="CV31" s="192">
        <f t="shared" si="12"/>
        <v>21807</v>
      </c>
      <c r="CW31" s="192">
        <f t="shared" si="12"/>
        <v>21807</v>
      </c>
      <c r="CX31" s="192">
        <f t="shared" si="12"/>
        <v>21807</v>
      </c>
      <c r="CY31" s="192">
        <f t="shared" si="12"/>
        <v>21807</v>
      </c>
      <c r="CZ31" s="192">
        <f t="shared" si="12"/>
        <v>21807</v>
      </c>
      <c r="DA31" s="192">
        <f t="shared" si="12"/>
        <v>21807</v>
      </c>
      <c r="DB31" s="192">
        <f t="shared" si="12"/>
        <v>21807</v>
      </c>
      <c r="DC31" s="192">
        <f t="shared" si="12"/>
        <v>21807</v>
      </c>
      <c r="DD31" s="192">
        <f t="shared" si="12"/>
        <v>21807</v>
      </c>
      <c r="DE31" s="192">
        <f t="shared" si="12"/>
        <v>21807</v>
      </c>
      <c r="DF31" s="192">
        <f t="shared" si="12"/>
        <v>21807</v>
      </c>
      <c r="DG31" s="192">
        <f t="shared" si="12"/>
        <v>21729</v>
      </c>
      <c r="DH31" s="192">
        <f t="shared" ref="DH31:DR31" si="14">ROUNDUP(DH11*0.87,)</f>
        <v>14486</v>
      </c>
      <c r="DI31" s="192">
        <f t="shared" si="14"/>
        <v>14486</v>
      </c>
      <c r="DJ31" s="192">
        <f t="shared" si="14"/>
        <v>14877</v>
      </c>
      <c r="DK31" s="192">
        <f t="shared" si="14"/>
        <v>14877</v>
      </c>
      <c r="DL31" s="192">
        <f t="shared" si="14"/>
        <v>14486</v>
      </c>
      <c r="DM31" s="192">
        <f t="shared" si="14"/>
        <v>14486</v>
      </c>
      <c r="DN31" s="192">
        <f t="shared" si="14"/>
        <v>14486</v>
      </c>
      <c r="DO31" s="192">
        <f t="shared" si="14"/>
        <v>14486</v>
      </c>
      <c r="DP31" s="192">
        <f t="shared" si="14"/>
        <v>14486</v>
      </c>
      <c r="DQ31" s="192">
        <f t="shared" si="14"/>
        <v>14877</v>
      </c>
      <c r="DR31" s="192">
        <f t="shared" si="14"/>
        <v>14877</v>
      </c>
    </row>
    <row r="32" spans="1:122" s="50" customFormat="1" x14ac:dyDescent="0.2">
      <c r="A32" s="42" t="s">
        <v>84</v>
      </c>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row>
    <row r="33" spans="1:122" s="50" customFormat="1" x14ac:dyDescent="0.2">
      <c r="A33" s="88">
        <f>A27</f>
        <v>1</v>
      </c>
      <c r="B33" s="192" t="e">
        <f t="shared" ref="B33:AD34" si="15">ROUNDUP(B13*0.87,)</f>
        <v>#REF!</v>
      </c>
      <c r="C33" s="192" t="e">
        <f t="shared" si="15"/>
        <v>#REF!</v>
      </c>
      <c r="D33" s="192" t="e">
        <f t="shared" si="15"/>
        <v>#REF!</v>
      </c>
      <c r="E33" s="192" t="e">
        <f t="shared" si="15"/>
        <v>#REF!</v>
      </c>
      <c r="F33" s="192" t="e">
        <f t="shared" si="15"/>
        <v>#REF!</v>
      </c>
      <c r="G33" s="192" t="e">
        <f t="shared" si="15"/>
        <v>#REF!</v>
      </c>
      <c r="H33" s="192" t="e">
        <f t="shared" si="15"/>
        <v>#REF!</v>
      </c>
      <c r="I33" s="192">
        <f t="shared" si="15"/>
        <v>13938</v>
      </c>
      <c r="J33" s="192">
        <f t="shared" si="15"/>
        <v>13938</v>
      </c>
      <c r="K33" s="192">
        <f t="shared" si="15"/>
        <v>15191</v>
      </c>
      <c r="L33" s="192">
        <f t="shared" si="15"/>
        <v>16443</v>
      </c>
      <c r="M33" s="192">
        <f t="shared" si="15"/>
        <v>18244</v>
      </c>
      <c r="N33" s="192">
        <f t="shared" si="15"/>
        <v>20045</v>
      </c>
      <c r="O33" s="192">
        <f t="shared" si="15"/>
        <v>20045</v>
      </c>
      <c r="P33" s="192">
        <f t="shared" si="15"/>
        <v>18244</v>
      </c>
      <c r="Q33" s="192">
        <f t="shared" si="15"/>
        <v>20045</v>
      </c>
      <c r="R33" s="192">
        <f t="shared" si="15"/>
        <v>15191</v>
      </c>
      <c r="S33" s="192">
        <f t="shared" si="15"/>
        <v>14721</v>
      </c>
      <c r="T33" s="192">
        <f t="shared" si="15"/>
        <v>31516</v>
      </c>
      <c r="U33" s="192">
        <f t="shared" si="15"/>
        <v>42870</v>
      </c>
      <c r="V33" s="192">
        <f t="shared" si="15"/>
        <v>42870</v>
      </c>
      <c r="W33" s="192">
        <f t="shared" si="15"/>
        <v>42870</v>
      </c>
      <c r="X33" s="192">
        <f t="shared" si="15"/>
        <v>37389</v>
      </c>
      <c r="Y33" s="192">
        <f t="shared" si="15"/>
        <v>37389</v>
      </c>
      <c r="Z33" s="192">
        <f t="shared" si="15"/>
        <v>37389</v>
      </c>
      <c r="AA33" s="192">
        <f t="shared" si="15"/>
        <v>37389</v>
      </c>
      <c r="AB33" s="192">
        <f t="shared" si="15"/>
        <v>37389</v>
      </c>
      <c r="AC33" s="192">
        <f t="shared" si="15"/>
        <v>37389</v>
      </c>
      <c r="AD33" s="192">
        <f t="shared" si="15"/>
        <v>30890</v>
      </c>
      <c r="AE33" s="192">
        <f t="shared" ref="AE33:CP34" si="16">ROUNDUP(AE13*0.87,)</f>
        <v>17970</v>
      </c>
      <c r="AF33" s="192">
        <f t="shared" si="16"/>
        <v>17970</v>
      </c>
      <c r="AG33" s="192">
        <f t="shared" si="16"/>
        <v>17970</v>
      </c>
      <c r="AH33" s="192">
        <f t="shared" si="16"/>
        <v>17970</v>
      </c>
      <c r="AI33" s="192">
        <f t="shared" si="16"/>
        <v>17970</v>
      </c>
      <c r="AJ33" s="192">
        <f t="shared" si="16"/>
        <v>19536</v>
      </c>
      <c r="AK33" s="192">
        <f t="shared" si="16"/>
        <v>19536</v>
      </c>
      <c r="AL33" s="192">
        <f t="shared" si="16"/>
        <v>19536</v>
      </c>
      <c r="AM33" s="192">
        <f t="shared" si="16"/>
        <v>19536</v>
      </c>
      <c r="AN33" s="192">
        <f t="shared" si="16"/>
        <v>19536</v>
      </c>
      <c r="AO33" s="192">
        <f t="shared" si="16"/>
        <v>17970</v>
      </c>
      <c r="AP33" s="192">
        <f t="shared" si="16"/>
        <v>17970</v>
      </c>
      <c r="AQ33" s="192">
        <f t="shared" si="16"/>
        <v>17970</v>
      </c>
      <c r="AR33" s="192">
        <f t="shared" si="16"/>
        <v>17970</v>
      </c>
      <c r="AS33" s="192">
        <f t="shared" si="16"/>
        <v>17970</v>
      </c>
      <c r="AT33" s="192">
        <f t="shared" si="16"/>
        <v>21102</v>
      </c>
      <c r="AU33" s="192">
        <f t="shared" si="16"/>
        <v>21102</v>
      </c>
      <c r="AV33" s="192">
        <f t="shared" si="16"/>
        <v>21102</v>
      </c>
      <c r="AW33" s="192">
        <f t="shared" si="16"/>
        <v>21102</v>
      </c>
      <c r="AX33" s="192">
        <f t="shared" si="16"/>
        <v>21102</v>
      </c>
      <c r="AY33" s="192">
        <f t="shared" si="16"/>
        <v>22668</v>
      </c>
      <c r="AZ33" s="192">
        <f t="shared" si="16"/>
        <v>24626</v>
      </c>
      <c r="BA33" s="192">
        <f t="shared" si="16"/>
        <v>25017</v>
      </c>
      <c r="BB33" s="192">
        <f t="shared" si="16"/>
        <v>25017</v>
      </c>
      <c r="BC33" s="192">
        <f t="shared" si="16"/>
        <v>25017</v>
      </c>
      <c r="BD33" s="192">
        <f t="shared" si="16"/>
        <v>25017</v>
      </c>
      <c r="BE33" s="192">
        <f t="shared" si="16"/>
        <v>25017</v>
      </c>
      <c r="BF33" s="192">
        <f t="shared" si="16"/>
        <v>25017</v>
      </c>
      <c r="BG33" s="192">
        <f t="shared" si="16"/>
        <v>25017</v>
      </c>
      <c r="BH33" s="192">
        <f t="shared" si="16"/>
        <v>25017</v>
      </c>
      <c r="BI33" s="192">
        <f t="shared" si="16"/>
        <v>25017</v>
      </c>
      <c r="BJ33" s="192">
        <f t="shared" si="16"/>
        <v>25017</v>
      </c>
      <c r="BK33" s="192">
        <f t="shared" si="16"/>
        <v>23451</v>
      </c>
      <c r="BL33" s="192">
        <f t="shared" si="16"/>
        <v>23451</v>
      </c>
      <c r="BM33" s="192">
        <f t="shared" si="16"/>
        <v>25017</v>
      </c>
      <c r="BN33" s="192">
        <f t="shared" si="16"/>
        <v>25017</v>
      </c>
      <c r="BO33" s="192">
        <f t="shared" si="16"/>
        <v>26583</v>
      </c>
      <c r="BP33" s="192">
        <f t="shared" si="16"/>
        <v>28541</v>
      </c>
      <c r="BQ33" s="192">
        <f t="shared" si="16"/>
        <v>28541</v>
      </c>
      <c r="BR33" s="192">
        <f t="shared" si="16"/>
        <v>28541</v>
      </c>
      <c r="BS33" s="192">
        <f t="shared" si="16"/>
        <v>28541</v>
      </c>
      <c r="BT33" s="192">
        <f t="shared" si="16"/>
        <v>30498</v>
      </c>
      <c r="BU33" s="192">
        <f t="shared" si="16"/>
        <v>32847</v>
      </c>
      <c r="BV33" s="192">
        <f t="shared" si="16"/>
        <v>32847</v>
      </c>
      <c r="BW33" s="192">
        <f t="shared" si="16"/>
        <v>30498</v>
      </c>
      <c r="BX33" s="192">
        <f t="shared" si="16"/>
        <v>26583</v>
      </c>
      <c r="BY33" s="192">
        <f t="shared" si="16"/>
        <v>26583</v>
      </c>
      <c r="BZ33" s="192">
        <f t="shared" si="16"/>
        <v>28541</v>
      </c>
      <c r="CA33" s="192">
        <f t="shared" si="16"/>
        <v>28541</v>
      </c>
      <c r="CB33" s="192">
        <f t="shared" si="16"/>
        <v>21885</v>
      </c>
      <c r="CC33" s="192">
        <f t="shared" si="16"/>
        <v>22238</v>
      </c>
      <c r="CD33" s="192">
        <f t="shared" si="16"/>
        <v>22238</v>
      </c>
      <c r="CE33" s="192">
        <f t="shared" si="16"/>
        <v>22238</v>
      </c>
      <c r="CF33" s="192">
        <f t="shared" si="16"/>
        <v>21063</v>
      </c>
      <c r="CG33" s="192">
        <f t="shared" si="16"/>
        <v>21063</v>
      </c>
      <c r="CH33" s="192">
        <f t="shared" si="16"/>
        <v>22238</v>
      </c>
      <c r="CI33" s="192">
        <f t="shared" si="16"/>
        <v>22238</v>
      </c>
      <c r="CJ33" s="192">
        <f t="shared" si="16"/>
        <v>22238</v>
      </c>
      <c r="CK33" s="192">
        <f t="shared" si="16"/>
        <v>21063</v>
      </c>
      <c r="CL33" s="192">
        <f t="shared" si="16"/>
        <v>21063</v>
      </c>
      <c r="CM33" s="192">
        <f t="shared" si="16"/>
        <v>21063</v>
      </c>
      <c r="CN33" s="192">
        <f t="shared" si="16"/>
        <v>21063</v>
      </c>
      <c r="CO33" s="192">
        <f t="shared" si="16"/>
        <v>21063</v>
      </c>
      <c r="CP33" s="192">
        <f t="shared" si="16"/>
        <v>21063</v>
      </c>
      <c r="CQ33" s="192">
        <f t="shared" ref="CQ33:DG34" si="17">ROUNDUP(CQ13*0.87,)</f>
        <v>21063</v>
      </c>
      <c r="CR33" s="192">
        <f t="shared" si="17"/>
        <v>21063</v>
      </c>
      <c r="CS33" s="192">
        <f t="shared" si="17"/>
        <v>21063</v>
      </c>
      <c r="CT33" s="192">
        <f t="shared" si="17"/>
        <v>21063</v>
      </c>
      <c r="CU33" s="192">
        <f t="shared" si="17"/>
        <v>21063</v>
      </c>
      <c r="CV33" s="192">
        <f t="shared" si="17"/>
        <v>21063</v>
      </c>
      <c r="CW33" s="192">
        <f t="shared" si="17"/>
        <v>21063</v>
      </c>
      <c r="CX33" s="192">
        <f t="shared" si="17"/>
        <v>21063</v>
      </c>
      <c r="CY33" s="192">
        <f t="shared" si="17"/>
        <v>21063</v>
      </c>
      <c r="CZ33" s="192">
        <f t="shared" si="17"/>
        <v>21063</v>
      </c>
      <c r="DA33" s="192">
        <f t="shared" si="17"/>
        <v>21063</v>
      </c>
      <c r="DB33" s="192">
        <f t="shared" si="17"/>
        <v>21063</v>
      </c>
      <c r="DC33" s="192">
        <f t="shared" si="17"/>
        <v>21063</v>
      </c>
      <c r="DD33" s="192">
        <f t="shared" si="17"/>
        <v>21063</v>
      </c>
      <c r="DE33" s="192">
        <f t="shared" si="17"/>
        <v>21063</v>
      </c>
      <c r="DF33" s="192">
        <f t="shared" si="17"/>
        <v>21063</v>
      </c>
      <c r="DG33" s="192">
        <f t="shared" si="17"/>
        <v>21063</v>
      </c>
      <c r="DH33" s="192">
        <f t="shared" ref="DH33:DR33" si="18">ROUNDUP(DH13*0.87,)</f>
        <v>13820</v>
      </c>
      <c r="DI33" s="192">
        <f t="shared" si="18"/>
        <v>13820</v>
      </c>
      <c r="DJ33" s="192">
        <f t="shared" si="18"/>
        <v>14212</v>
      </c>
      <c r="DK33" s="192">
        <f t="shared" si="18"/>
        <v>14212</v>
      </c>
      <c r="DL33" s="192">
        <f t="shared" si="18"/>
        <v>13820</v>
      </c>
      <c r="DM33" s="192">
        <f t="shared" si="18"/>
        <v>13820</v>
      </c>
      <c r="DN33" s="192">
        <f t="shared" si="18"/>
        <v>13820</v>
      </c>
      <c r="DO33" s="192">
        <f t="shared" si="18"/>
        <v>13820</v>
      </c>
      <c r="DP33" s="192">
        <f t="shared" si="18"/>
        <v>13820</v>
      </c>
      <c r="DQ33" s="192">
        <f t="shared" si="18"/>
        <v>14212</v>
      </c>
      <c r="DR33" s="192">
        <f t="shared" si="18"/>
        <v>14212</v>
      </c>
    </row>
    <row r="34" spans="1:122" s="50" customFormat="1" x14ac:dyDescent="0.2">
      <c r="A34" s="88">
        <f>A28</f>
        <v>2</v>
      </c>
      <c r="B34" s="192" t="e">
        <f t="shared" si="15"/>
        <v>#REF!</v>
      </c>
      <c r="C34" s="192" t="e">
        <f t="shared" si="15"/>
        <v>#REF!</v>
      </c>
      <c r="D34" s="192" t="e">
        <f t="shared" si="15"/>
        <v>#REF!</v>
      </c>
      <c r="E34" s="192" t="e">
        <f t="shared" si="15"/>
        <v>#REF!</v>
      </c>
      <c r="F34" s="192" t="e">
        <f t="shared" si="15"/>
        <v>#REF!</v>
      </c>
      <c r="G34" s="192" t="e">
        <f t="shared" si="15"/>
        <v>#REF!</v>
      </c>
      <c r="H34" s="192" t="e">
        <f t="shared" si="15"/>
        <v>#REF!</v>
      </c>
      <c r="I34" s="192">
        <f t="shared" si="15"/>
        <v>15269</v>
      </c>
      <c r="J34" s="192">
        <f t="shared" si="15"/>
        <v>15269</v>
      </c>
      <c r="K34" s="192">
        <f t="shared" si="15"/>
        <v>16522</v>
      </c>
      <c r="L34" s="192">
        <f t="shared" si="15"/>
        <v>17775</v>
      </c>
      <c r="M34" s="192">
        <f t="shared" si="15"/>
        <v>19575</v>
      </c>
      <c r="N34" s="192">
        <f t="shared" si="15"/>
        <v>21376</v>
      </c>
      <c r="O34" s="192">
        <f t="shared" si="15"/>
        <v>21376</v>
      </c>
      <c r="P34" s="192">
        <f t="shared" si="15"/>
        <v>19575</v>
      </c>
      <c r="Q34" s="192">
        <f t="shared" si="15"/>
        <v>21376</v>
      </c>
      <c r="R34" s="192">
        <f t="shared" si="15"/>
        <v>16522</v>
      </c>
      <c r="S34" s="192">
        <f t="shared" si="15"/>
        <v>16483</v>
      </c>
      <c r="T34" s="192">
        <f t="shared" si="15"/>
        <v>33278</v>
      </c>
      <c r="U34" s="192">
        <f t="shared" si="15"/>
        <v>44631</v>
      </c>
      <c r="V34" s="192">
        <f t="shared" si="15"/>
        <v>44631</v>
      </c>
      <c r="W34" s="192">
        <f t="shared" si="15"/>
        <v>44631</v>
      </c>
      <c r="X34" s="192">
        <f t="shared" si="15"/>
        <v>39150</v>
      </c>
      <c r="Y34" s="192">
        <f t="shared" si="15"/>
        <v>39150</v>
      </c>
      <c r="Z34" s="192">
        <f t="shared" si="15"/>
        <v>39150</v>
      </c>
      <c r="AA34" s="192">
        <f t="shared" si="15"/>
        <v>39150</v>
      </c>
      <c r="AB34" s="192">
        <f t="shared" si="15"/>
        <v>39150</v>
      </c>
      <c r="AC34" s="192">
        <f t="shared" si="15"/>
        <v>39150</v>
      </c>
      <c r="AD34" s="192">
        <f t="shared" si="15"/>
        <v>32417</v>
      </c>
      <c r="AE34" s="192">
        <f t="shared" si="16"/>
        <v>19497</v>
      </c>
      <c r="AF34" s="192">
        <f t="shared" si="16"/>
        <v>19497</v>
      </c>
      <c r="AG34" s="192">
        <f t="shared" si="16"/>
        <v>19497</v>
      </c>
      <c r="AH34" s="192">
        <f t="shared" si="16"/>
        <v>19497</v>
      </c>
      <c r="AI34" s="192">
        <f t="shared" si="16"/>
        <v>19497</v>
      </c>
      <c r="AJ34" s="192">
        <f t="shared" si="16"/>
        <v>21063</v>
      </c>
      <c r="AK34" s="192">
        <f t="shared" si="16"/>
        <v>21063</v>
      </c>
      <c r="AL34" s="192">
        <f t="shared" si="16"/>
        <v>21063</v>
      </c>
      <c r="AM34" s="192">
        <f t="shared" si="16"/>
        <v>21063</v>
      </c>
      <c r="AN34" s="192">
        <f t="shared" si="16"/>
        <v>21063</v>
      </c>
      <c r="AO34" s="192">
        <f t="shared" si="16"/>
        <v>19497</v>
      </c>
      <c r="AP34" s="192">
        <f t="shared" si="16"/>
        <v>19497</v>
      </c>
      <c r="AQ34" s="192">
        <f t="shared" si="16"/>
        <v>19497</v>
      </c>
      <c r="AR34" s="192">
        <f t="shared" si="16"/>
        <v>19497</v>
      </c>
      <c r="AS34" s="192">
        <f t="shared" si="16"/>
        <v>19497</v>
      </c>
      <c r="AT34" s="192">
        <f t="shared" si="16"/>
        <v>22629</v>
      </c>
      <c r="AU34" s="192">
        <f t="shared" si="16"/>
        <v>22629</v>
      </c>
      <c r="AV34" s="192">
        <f t="shared" si="16"/>
        <v>22629</v>
      </c>
      <c r="AW34" s="192">
        <f t="shared" si="16"/>
        <v>22629</v>
      </c>
      <c r="AX34" s="192">
        <f t="shared" si="16"/>
        <v>22629</v>
      </c>
      <c r="AY34" s="192">
        <f t="shared" si="16"/>
        <v>24195</v>
      </c>
      <c r="AZ34" s="192">
        <f t="shared" si="16"/>
        <v>26153</v>
      </c>
      <c r="BA34" s="192">
        <f t="shared" si="16"/>
        <v>26544</v>
      </c>
      <c r="BB34" s="192">
        <f t="shared" si="16"/>
        <v>26544</v>
      </c>
      <c r="BC34" s="192">
        <f t="shared" si="16"/>
        <v>26544</v>
      </c>
      <c r="BD34" s="192">
        <f t="shared" si="16"/>
        <v>26544</v>
      </c>
      <c r="BE34" s="192">
        <f t="shared" si="16"/>
        <v>26544</v>
      </c>
      <c r="BF34" s="192">
        <f t="shared" si="16"/>
        <v>26544</v>
      </c>
      <c r="BG34" s="192">
        <f t="shared" si="16"/>
        <v>26544</v>
      </c>
      <c r="BH34" s="192">
        <f t="shared" si="16"/>
        <v>26544</v>
      </c>
      <c r="BI34" s="192">
        <f t="shared" si="16"/>
        <v>26544</v>
      </c>
      <c r="BJ34" s="192">
        <f t="shared" si="16"/>
        <v>26544</v>
      </c>
      <c r="BK34" s="192">
        <f t="shared" si="16"/>
        <v>24978</v>
      </c>
      <c r="BL34" s="192">
        <f t="shared" si="16"/>
        <v>24978</v>
      </c>
      <c r="BM34" s="192">
        <f t="shared" si="16"/>
        <v>26544</v>
      </c>
      <c r="BN34" s="192">
        <f t="shared" si="16"/>
        <v>26544</v>
      </c>
      <c r="BO34" s="192">
        <f t="shared" si="16"/>
        <v>28110</v>
      </c>
      <c r="BP34" s="192">
        <f t="shared" si="16"/>
        <v>30068</v>
      </c>
      <c r="BQ34" s="192">
        <f t="shared" si="16"/>
        <v>30068</v>
      </c>
      <c r="BR34" s="192">
        <f t="shared" si="16"/>
        <v>30068</v>
      </c>
      <c r="BS34" s="192">
        <f t="shared" si="16"/>
        <v>30068</v>
      </c>
      <c r="BT34" s="192">
        <f t="shared" si="16"/>
        <v>32025</v>
      </c>
      <c r="BU34" s="192">
        <f t="shared" si="16"/>
        <v>34374</v>
      </c>
      <c r="BV34" s="192">
        <f t="shared" si="16"/>
        <v>34374</v>
      </c>
      <c r="BW34" s="192">
        <f t="shared" si="16"/>
        <v>32025</v>
      </c>
      <c r="BX34" s="192">
        <f t="shared" si="16"/>
        <v>28110</v>
      </c>
      <c r="BY34" s="192">
        <f t="shared" si="16"/>
        <v>28110</v>
      </c>
      <c r="BZ34" s="192">
        <f t="shared" si="16"/>
        <v>30068</v>
      </c>
      <c r="CA34" s="192">
        <f t="shared" si="16"/>
        <v>30068</v>
      </c>
      <c r="CB34" s="192">
        <f t="shared" si="16"/>
        <v>23412</v>
      </c>
      <c r="CC34" s="192">
        <f t="shared" si="16"/>
        <v>23765</v>
      </c>
      <c r="CD34" s="192">
        <f t="shared" si="16"/>
        <v>23765</v>
      </c>
      <c r="CE34" s="192">
        <f t="shared" si="16"/>
        <v>23765</v>
      </c>
      <c r="CF34" s="192">
        <f t="shared" si="16"/>
        <v>22590</v>
      </c>
      <c r="CG34" s="192">
        <f t="shared" si="16"/>
        <v>22590</v>
      </c>
      <c r="CH34" s="192">
        <f t="shared" si="16"/>
        <v>23765</v>
      </c>
      <c r="CI34" s="192">
        <f t="shared" si="16"/>
        <v>23765</v>
      </c>
      <c r="CJ34" s="192">
        <f t="shared" si="16"/>
        <v>23765</v>
      </c>
      <c r="CK34" s="192">
        <f t="shared" si="16"/>
        <v>22590</v>
      </c>
      <c r="CL34" s="192">
        <f t="shared" si="16"/>
        <v>22590</v>
      </c>
      <c r="CM34" s="192">
        <f t="shared" si="16"/>
        <v>22590</v>
      </c>
      <c r="CN34" s="192">
        <f t="shared" si="16"/>
        <v>22590</v>
      </c>
      <c r="CO34" s="192">
        <f t="shared" si="16"/>
        <v>22590</v>
      </c>
      <c r="CP34" s="192">
        <f t="shared" si="16"/>
        <v>22590</v>
      </c>
      <c r="CQ34" s="192">
        <f t="shared" si="17"/>
        <v>22590</v>
      </c>
      <c r="CR34" s="192">
        <f t="shared" si="17"/>
        <v>22590</v>
      </c>
      <c r="CS34" s="192">
        <f t="shared" si="17"/>
        <v>22590</v>
      </c>
      <c r="CT34" s="192">
        <f t="shared" si="17"/>
        <v>22590</v>
      </c>
      <c r="CU34" s="192">
        <f t="shared" si="17"/>
        <v>22590</v>
      </c>
      <c r="CV34" s="192">
        <f t="shared" si="17"/>
        <v>22590</v>
      </c>
      <c r="CW34" s="192">
        <f t="shared" si="17"/>
        <v>22590</v>
      </c>
      <c r="CX34" s="192">
        <f t="shared" si="17"/>
        <v>22590</v>
      </c>
      <c r="CY34" s="192">
        <f t="shared" si="17"/>
        <v>22590</v>
      </c>
      <c r="CZ34" s="192">
        <f t="shared" si="17"/>
        <v>22590</v>
      </c>
      <c r="DA34" s="192">
        <f t="shared" si="17"/>
        <v>22590</v>
      </c>
      <c r="DB34" s="192">
        <f t="shared" si="17"/>
        <v>22590</v>
      </c>
      <c r="DC34" s="192">
        <f t="shared" si="17"/>
        <v>22590</v>
      </c>
      <c r="DD34" s="192">
        <f t="shared" si="17"/>
        <v>22590</v>
      </c>
      <c r="DE34" s="192">
        <f t="shared" si="17"/>
        <v>22590</v>
      </c>
      <c r="DF34" s="192">
        <f t="shared" si="17"/>
        <v>22590</v>
      </c>
      <c r="DG34" s="192">
        <f t="shared" si="17"/>
        <v>22590</v>
      </c>
      <c r="DH34" s="192">
        <f t="shared" ref="DH34:DR34" si="19">ROUNDUP(DH14*0.87,)</f>
        <v>15269</v>
      </c>
      <c r="DI34" s="192">
        <f t="shared" si="19"/>
        <v>15269</v>
      </c>
      <c r="DJ34" s="192">
        <f t="shared" si="19"/>
        <v>15660</v>
      </c>
      <c r="DK34" s="192">
        <f t="shared" si="19"/>
        <v>15660</v>
      </c>
      <c r="DL34" s="192">
        <f t="shared" si="19"/>
        <v>15269</v>
      </c>
      <c r="DM34" s="192">
        <f t="shared" si="19"/>
        <v>15269</v>
      </c>
      <c r="DN34" s="192">
        <f t="shared" si="19"/>
        <v>15269</v>
      </c>
      <c r="DO34" s="192">
        <f t="shared" si="19"/>
        <v>15269</v>
      </c>
      <c r="DP34" s="192">
        <f t="shared" si="19"/>
        <v>15269</v>
      </c>
      <c r="DQ34" s="192">
        <f t="shared" si="19"/>
        <v>15660</v>
      </c>
      <c r="DR34" s="192">
        <f t="shared" si="19"/>
        <v>15660</v>
      </c>
    </row>
    <row r="35" spans="1:122" s="50" customFormat="1" x14ac:dyDescent="0.2">
      <c r="A35" s="42" t="s">
        <v>85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row>
    <row r="36" spans="1:122" s="50" customFormat="1" x14ac:dyDescent="0.2">
      <c r="A36" s="88">
        <f>A27</f>
        <v>1</v>
      </c>
      <c r="B36" s="192" t="e">
        <f t="shared" ref="B36:AD37" si="20">ROUNDUP(B16*0.87,)</f>
        <v>#REF!</v>
      </c>
      <c r="C36" s="192" t="e">
        <f t="shared" si="20"/>
        <v>#REF!</v>
      </c>
      <c r="D36" s="192" t="e">
        <f t="shared" si="20"/>
        <v>#REF!</v>
      </c>
      <c r="E36" s="192" t="e">
        <f t="shared" si="20"/>
        <v>#REF!</v>
      </c>
      <c r="F36" s="192" t="e">
        <f t="shared" si="20"/>
        <v>#REF!</v>
      </c>
      <c r="G36" s="192" t="e">
        <f t="shared" si="20"/>
        <v>#REF!</v>
      </c>
      <c r="H36" s="192" t="e">
        <f t="shared" si="20"/>
        <v>#REF!</v>
      </c>
      <c r="I36" s="192">
        <f t="shared" si="20"/>
        <v>15269</v>
      </c>
      <c r="J36" s="192">
        <f t="shared" si="20"/>
        <v>15269</v>
      </c>
      <c r="K36" s="192">
        <f t="shared" si="20"/>
        <v>16522</v>
      </c>
      <c r="L36" s="192">
        <f t="shared" si="20"/>
        <v>17775</v>
      </c>
      <c r="M36" s="192">
        <f t="shared" si="20"/>
        <v>19575</v>
      </c>
      <c r="N36" s="192">
        <f t="shared" si="20"/>
        <v>21376</v>
      </c>
      <c r="O36" s="192">
        <f t="shared" si="20"/>
        <v>21376</v>
      </c>
      <c r="P36" s="192">
        <f t="shared" si="20"/>
        <v>19575</v>
      </c>
      <c r="Q36" s="192">
        <f t="shared" si="20"/>
        <v>21376</v>
      </c>
      <c r="R36" s="192">
        <f t="shared" si="20"/>
        <v>16522</v>
      </c>
      <c r="S36" s="192">
        <f t="shared" si="20"/>
        <v>16287</v>
      </c>
      <c r="T36" s="192">
        <f t="shared" si="20"/>
        <v>33082</v>
      </c>
      <c r="U36" s="192">
        <f t="shared" si="20"/>
        <v>44436</v>
      </c>
      <c r="V36" s="192">
        <f t="shared" si="20"/>
        <v>44436</v>
      </c>
      <c r="W36" s="192">
        <f t="shared" si="20"/>
        <v>44436</v>
      </c>
      <c r="X36" s="192">
        <f t="shared" si="20"/>
        <v>38955</v>
      </c>
      <c r="Y36" s="192">
        <f t="shared" si="20"/>
        <v>38955</v>
      </c>
      <c r="Z36" s="192">
        <f t="shared" si="20"/>
        <v>38955</v>
      </c>
      <c r="AA36" s="192">
        <f t="shared" si="20"/>
        <v>38955</v>
      </c>
      <c r="AB36" s="192">
        <f t="shared" si="20"/>
        <v>38955</v>
      </c>
      <c r="AC36" s="192">
        <f t="shared" si="20"/>
        <v>38955</v>
      </c>
      <c r="AD36" s="192">
        <f t="shared" si="20"/>
        <v>32064</v>
      </c>
      <c r="AE36" s="192">
        <f t="shared" ref="AE36:CP37" si="21">ROUNDUP(AE16*0.87,)</f>
        <v>19145</v>
      </c>
      <c r="AF36" s="192">
        <f t="shared" si="21"/>
        <v>19145</v>
      </c>
      <c r="AG36" s="192">
        <f t="shared" si="21"/>
        <v>19145</v>
      </c>
      <c r="AH36" s="192">
        <f t="shared" si="21"/>
        <v>19145</v>
      </c>
      <c r="AI36" s="192">
        <f t="shared" si="21"/>
        <v>19145</v>
      </c>
      <c r="AJ36" s="192">
        <f t="shared" si="21"/>
        <v>20711</v>
      </c>
      <c r="AK36" s="192">
        <f t="shared" si="21"/>
        <v>20711</v>
      </c>
      <c r="AL36" s="192">
        <f t="shared" si="21"/>
        <v>20711</v>
      </c>
      <c r="AM36" s="192">
        <f t="shared" si="21"/>
        <v>20711</v>
      </c>
      <c r="AN36" s="192">
        <f t="shared" si="21"/>
        <v>20711</v>
      </c>
      <c r="AO36" s="192">
        <f t="shared" si="21"/>
        <v>19145</v>
      </c>
      <c r="AP36" s="192">
        <f t="shared" si="21"/>
        <v>19145</v>
      </c>
      <c r="AQ36" s="192">
        <f t="shared" si="21"/>
        <v>19145</v>
      </c>
      <c r="AR36" s="192">
        <f t="shared" si="21"/>
        <v>19145</v>
      </c>
      <c r="AS36" s="192">
        <f t="shared" si="21"/>
        <v>19145</v>
      </c>
      <c r="AT36" s="192">
        <f t="shared" si="21"/>
        <v>22277</v>
      </c>
      <c r="AU36" s="192">
        <f t="shared" si="21"/>
        <v>22277</v>
      </c>
      <c r="AV36" s="192">
        <f t="shared" si="21"/>
        <v>22277</v>
      </c>
      <c r="AW36" s="192">
        <f t="shared" si="21"/>
        <v>22277</v>
      </c>
      <c r="AX36" s="192">
        <f t="shared" si="21"/>
        <v>22277</v>
      </c>
      <c r="AY36" s="192">
        <f t="shared" si="21"/>
        <v>23843</v>
      </c>
      <c r="AZ36" s="192">
        <f t="shared" si="21"/>
        <v>25800</v>
      </c>
      <c r="BA36" s="192">
        <f t="shared" si="21"/>
        <v>26348</v>
      </c>
      <c r="BB36" s="192">
        <f t="shared" si="21"/>
        <v>26348</v>
      </c>
      <c r="BC36" s="192">
        <f t="shared" si="21"/>
        <v>26348</v>
      </c>
      <c r="BD36" s="192">
        <f t="shared" si="21"/>
        <v>26348</v>
      </c>
      <c r="BE36" s="192">
        <f t="shared" si="21"/>
        <v>26348</v>
      </c>
      <c r="BF36" s="192">
        <f t="shared" si="21"/>
        <v>26348</v>
      </c>
      <c r="BG36" s="192">
        <f t="shared" si="21"/>
        <v>26348</v>
      </c>
      <c r="BH36" s="192">
        <f t="shared" si="21"/>
        <v>26348</v>
      </c>
      <c r="BI36" s="192">
        <f t="shared" si="21"/>
        <v>26348</v>
      </c>
      <c r="BJ36" s="192">
        <f t="shared" si="21"/>
        <v>26348</v>
      </c>
      <c r="BK36" s="192">
        <f t="shared" si="21"/>
        <v>24782</v>
      </c>
      <c r="BL36" s="192">
        <f t="shared" si="21"/>
        <v>24782</v>
      </c>
      <c r="BM36" s="192">
        <f t="shared" si="21"/>
        <v>26348</v>
      </c>
      <c r="BN36" s="192">
        <f t="shared" si="21"/>
        <v>26348</v>
      </c>
      <c r="BO36" s="192">
        <f t="shared" si="21"/>
        <v>27914</v>
      </c>
      <c r="BP36" s="192">
        <f t="shared" si="21"/>
        <v>29872</v>
      </c>
      <c r="BQ36" s="192">
        <f t="shared" si="21"/>
        <v>29872</v>
      </c>
      <c r="BR36" s="192">
        <f t="shared" si="21"/>
        <v>29872</v>
      </c>
      <c r="BS36" s="192">
        <f t="shared" si="21"/>
        <v>29872</v>
      </c>
      <c r="BT36" s="192">
        <f t="shared" si="21"/>
        <v>31829</v>
      </c>
      <c r="BU36" s="192">
        <f t="shared" si="21"/>
        <v>34178</v>
      </c>
      <c r="BV36" s="192">
        <f t="shared" si="21"/>
        <v>34178</v>
      </c>
      <c r="BW36" s="192">
        <f t="shared" si="21"/>
        <v>31829</v>
      </c>
      <c r="BX36" s="192">
        <f t="shared" si="21"/>
        <v>27914</v>
      </c>
      <c r="BY36" s="192">
        <f t="shared" si="21"/>
        <v>27914</v>
      </c>
      <c r="BZ36" s="192">
        <f t="shared" si="21"/>
        <v>29872</v>
      </c>
      <c r="CA36" s="192">
        <f t="shared" si="21"/>
        <v>29872</v>
      </c>
      <c r="CB36" s="192">
        <f t="shared" si="21"/>
        <v>23216</v>
      </c>
      <c r="CC36" s="192">
        <f t="shared" si="21"/>
        <v>23569</v>
      </c>
      <c r="CD36" s="192">
        <f t="shared" si="21"/>
        <v>23569</v>
      </c>
      <c r="CE36" s="192">
        <f t="shared" si="21"/>
        <v>23569</v>
      </c>
      <c r="CF36" s="192">
        <f t="shared" si="21"/>
        <v>22394</v>
      </c>
      <c r="CG36" s="192">
        <f t="shared" si="21"/>
        <v>22394</v>
      </c>
      <c r="CH36" s="192">
        <f t="shared" si="21"/>
        <v>23569</v>
      </c>
      <c r="CI36" s="192">
        <f t="shared" si="21"/>
        <v>23569</v>
      </c>
      <c r="CJ36" s="192">
        <f t="shared" si="21"/>
        <v>23569</v>
      </c>
      <c r="CK36" s="192">
        <f t="shared" si="21"/>
        <v>22238</v>
      </c>
      <c r="CL36" s="192">
        <f t="shared" si="21"/>
        <v>22238</v>
      </c>
      <c r="CM36" s="192">
        <f t="shared" si="21"/>
        <v>22238</v>
      </c>
      <c r="CN36" s="192">
        <f t="shared" si="21"/>
        <v>22238</v>
      </c>
      <c r="CO36" s="192">
        <f t="shared" si="21"/>
        <v>22238</v>
      </c>
      <c r="CP36" s="192">
        <f t="shared" si="21"/>
        <v>22238</v>
      </c>
      <c r="CQ36" s="192">
        <f t="shared" ref="CQ36:DG37" si="22">ROUNDUP(CQ16*0.87,)</f>
        <v>22238</v>
      </c>
      <c r="CR36" s="192">
        <f t="shared" si="22"/>
        <v>22238</v>
      </c>
      <c r="CS36" s="192">
        <f t="shared" si="22"/>
        <v>22238</v>
      </c>
      <c r="CT36" s="192">
        <f t="shared" si="22"/>
        <v>22238</v>
      </c>
      <c r="CU36" s="192">
        <f t="shared" si="22"/>
        <v>22238</v>
      </c>
      <c r="CV36" s="192">
        <f t="shared" si="22"/>
        <v>22238</v>
      </c>
      <c r="CW36" s="192">
        <f t="shared" si="22"/>
        <v>22238</v>
      </c>
      <c r="CX36" s="192">
        <f t="shared" si="22"/>
        <v>22238</v>
      </c>
      <c r="CY36" s="192">
        <f t="shared" si="22"/>
        <v>22238</v>
      </c>
      <c r="CZ36" s="192">
        <f t="shared" si="22"/>
        <v>22238</v>
      </c>
      <c r="DA36" s="192">
        <f t="shared" si="22"/>
        <v>22238</v>
      </c>
      <c r="DB36" s="192">
        <f t="shared" si="22"/>
        <v>22238</v>
      </c>
      <c r="DC36" s="192">
        <f t="shared" si="22"/>
        <v>22238</v>
      </c>
      <c r="DD36" s="192">
        <f t="shared" si="22"/>
        <v>22238</v>
      </c>
      <c r="DE36" s="192">
        <f t="shared" si="22"/>
        <v>22238</v>
      </c>
      <c r="DF36" s="192">
        <f t="shared" si="22"/>
        <v>22238</v>
      </c>
      <c r="DG36" s="192">
        <f t="shared" si="22"/>
        <v>22238</v>
      </c>
      <c r="DH36" s="192">
        <f t="shared" ref="DH36:DR36" si="23">ROUNDUP(DH16*0.87,)</f>
        <v>14995</v>
      </c>
      <c r="DI36" s="192">
        <f t="shared" si="23"/>
        <v>14995</v>
      </c>
      <c r="DJ36" s="192">
        <f t="shared" si="23"/>
        <v>15386</v>
      </c>
      <c r="DK36" s="192">
        <f t="shared" si="23"/>
        <v>15386</v>
      </c>
      <c r="DL36" s="192">
        <f t="shared" si="23"/>
        <v>14995</v>
      </c>
      <c r="DM36" s="192">
        <f t="shared" si="23"/>
        <v>14995</v>
      </c>
      <c r="DN36" s="192">
        <f t="shared" si="23"/>
        <v>14995</v>
      </c>
      <c r="DO36" s="192">
        <f t="shared" si="23"/>
        <v>14995</v>
      </c>
      <c r="DP36" s="192">
        <f t="shared" si="23"/>
        <v>14995</v>
      </c>
      <c r="DQ36" s="192">
        <f t="shared" si="23"/>
        <v>15386</v>
      </c>
      <c r="DR36" s="192">
        <f t="shared" si="23"/>
        <v>15386</v>
      </c>
    </row>
    <row r="37" spans="1:122" s="50" customFormat="1" x14ac:dyDescent="0.2">
      <c r="A37" s="88">
        <f>A28</f>
        <v>2</v>
      </c>
      <c r="B37" s="192" t="e">
        <f t="shared" si="20"/>
        <v>#REF!</v>
      </c>
      <c r="C37" s="192" t="e">
        <f t="shared" si="20"/>
        <v>#REF!</v>
      </c>
      <c r="D37" s="192" t="e">
        <f t="shared" si="20"/>
        <v>#REF!</v>
      </c>
      <c r="E37" s="192" t="e">
        <f t="shared" si="20"/>
        <v>#REF!</v>
      </c>
      <c r="F37" s="192" t="e">
        <f t="shared" si="20"/>
        <v>#REF!</v>
      </c>
      <c r="G37" s="192" t="e">
        <f t="shared" si="20"/>
        <v>#REF!</v>
      </c>
      <c r="H37" s="192" t="e">
        <f t="shared" si="20"/>
        <v>#REF!</v>
      </c>
      <c r="I37" s="192">
        <f t="shared" si="20"/>
        <v>16600</v>
      </c>
      <c r="J37" s="192">
        <f t="shared" si="20"/>
        <v>16600</v>
      </c>
      <c r="K37" s="192">
        <f t="shared" si="20"/>
        <v>17853</v>
      </c>
      <c r="L37" s="192">
        <f t="shared" si="20"/>
        <v>19106</v>
      </c>
      <c r="M37" s="192">
        <f t="shared" si="20"/>
        <v>20907</v>
      </c>
      <c r="N37" s="192">
        <f t="shared" si="20"/>
        <v>22707</v>
      </c>
      <c r="O37" s="192">
        <f t="shared" si="20"/>
        <v>22707</v>
      </c>
      <c r="P37" s="192">
        <f t="shared" si="20"/>
        <v>20907</v>
      </c>
      <c r="Q37" s="192">
        <f t="shared" si="20"/>
        <v>22707</v>
      </c>
      <c r="R37" s="192">
        <f t="shared" si="20"/>
        <v>17853</v>
      </c>
      <c r="S37" s="192">
        <f t="shared" si="20"/>
        <v>18049</v>
      </c>
      <c r="T37" s="192">
        <f t="shared" si="20"/>
        <v>34844</v>
      </c>
      <c r="U37" s="192">
        <f t="shared" si="20"/>
        <v>46197</v>
      </c>
      <c r="V37" s="192">
        <f t="shared" si="20"/>
        <v>46197</v>
      </c>
      <c r="W37" s="192">
        <f t="shared" si="20"/>
        <v>46197</v>
      </c>
      <c r="X37" s="192">
        <f t="shared" si="20"/>
        <v>40716</v>
      </c>
      <c r="Y37" s="192">
        <f t="shared" si="20"/>
        <v>40716</v>
      </c>
      <c r="Z37" s="192">
        <f t="shared" si="20"/>
        <v>40716</v>
      </c>
      <c r="AA37" s="192">
        <f t="shared" si="20"/>
        <v>40716</v>
      </c>
      <c r="AB37" s="192">
        <f t="shared" si="20"/>
        <v>40716</v>
      </c>
      <c r="AC37" s="192">
        <f t="shared" si="20"/>
        <v>40716</v>
      </c>
      <c r="AD37" s="192">
        <f t="shared" si="20"/>
        <v>33591</v>
      </c>
      <c r="AE37" s="192">
        <f t="shared" si="21"/>
        <v>20672</v>
      </c>
      <c r="AF37" s="192">
        <f t="shared" si="21"/>
        <v>20672</v>
      </c>
      <c r="AG37" s="192">
        <f t="shared" si="21"/>
        <v>20672</v>
      </c>
      <c r="AH37" s="192">
        <f t="shared" si="21"/>
        <v>20672</v>
      </c>
      <c r="AI37" s="192">
        <f t="shared" si="21"/>
        <v>20672</v>
      </c>
      <c r="AJ37" s="192">
        <f t="shared" si="21"/>
        <v>22238</v>
      </c>
      <c r="AK37" s="192">
        <f t="shared" si="21"/>
        <v>22238</v>
      </c>
      <c r="AL37" s="192">
        <f t="shared" si="21"/>
        <v>22238</v>
      </c>
      <c r="AM37" s="192">
        <f t="shared" si="21"/>
        <v>22238</v>
      </c>
      <c r="AN37" s="192">
        <f t="shared" si="21"/>
        <v>22238</v>
      </c>
      <c r="AO37" s="192">
        <f t="shared" si="21"/>
        <v>20672</v>
      </c>
      <c r="AP37" s="192">
        <f t="shared" si="21"/>
        <v>20672</v>
      </c>
      <c r="AQ37" s="192">
        <f t="shared" si="21"/>
        <v>20672</v>
      </c>
      <c r="AR37" s="192">
        <f t="shared" si="21"/>
        <v>20672</v>
      </c>
      <c r="AS37" s="192">
        <f t="shared" si="21"/>
        <v>20672</v>
      </c>
      <c r="AT37" s="192">
        <f t="shared" si="21"/>
        <v>23804</v>
      </c>
      <c r="AU37" s="192">
        <f t="shared" si="21"/>
        <v>23804</v>
      </c>
      <c r="AV37" s="192">
        <f t="shared" si="21"/>
        <v>23804</v>
      </c>
      <c r="AW37" s="192">
        <f t="shared" si="21"/>
        <v>23804</v>
      </c>
      <c r="AX37" s="192">
        <f t="shared" si="21"/>
        <v>23804</v>
      </c>
      <c r="AY37" s="192">
        <f t="shared" si="21"/>
        <v>25370</v>
      </c>
      <c r="AZ37" s="192">
        <f t="shared" si="21"/>
        <v>27327</v>
      </c>
      <c r="BA37" s="192">
        <f t="shared" si="21"/>
        <v>27875</v>
      </c>
      <c r="BB37" s="192">
        <f t="shared" si="21"/>
        <v>27875</v>
      </c>
      <c r="BC37" s="192">
        <f t="shared" si="21"/>
        <v>27875</v>
      </c>
      <c r="BD37" s="192">
        <f t="shared" si="21"/>
        <v>27875</v>
      </c>
      <c r="BE37" s="192">
        <f t="shared" si="21"/>
        <v>27875</v>
      </c>
      <c r="BF37" s="192">
        <f t="shared" si="21"/>
        <v>27875</v>
      </c>
      <c r="BG37" s="192">
        <f t="shared" si="21"/>
        <v>27875</v>
      </c>
      <c r="BH37" s="192">
        <f t="shared" si="21"/>
        <v>27875</v>
      </c>
      <c r="BI37" s="192">
        <f t="shared" si="21"/>
        <v>27875</v>
      </c>
      <c r="BJ37" s="192">
        <f t="shared" si="21"/>
        <v>27875</v>
      </c>
      <c r="BK37" s="192">
        <f t="shared" si="21"/>
        <v>26309</v>
      </c>
      <c r="BL37" s="192">
        <f t="shared" si="21"/>
        <v>26309</v>
      </c>
      <c r="BM37" s="192">
        <f t="shared" si="21"/>
        <v>27875</v>
      </c>
      <c r="BN37" s="192">
        <f t="shared" si="21"/>
        <v>27875</v>
      </c>
      <c r="BO37" s="192">
        <f t="shared" si="21"/>
        <v>29441</v>
      </c>
      <c r="BP37" s="192">
        <f t="shared" si="21"/>
        <v>31399</v>
      </c>
      <c r="BQ37" s="192">
        <f t="shared" si="21"/>
        <v>31399</v>
      </c>
      <c r="BR37" s="192">
        <f t="shared" si="21"/>
        <v>31399</v>
      </c>
      <c r="BS37" s="192">
        <f t="shared" si="21"/>
        <v>31399</v>
      </c>
      <c r="BT37" s="192">
        <f t="shared" si="21"/>
        <v>33356</v>
      </c>
      <c r="BU37" s="192">
        <f t="shared" si="21"/>
        <v>35705</v>
      </c>
      <c r="BV37" s="192">
        <f t="shared" si="21"/>
        <v>35705</v>
      </c>
      <c r="BW37" s="192">
        <f t="shared" si="21"/>
        <v>33356</v>
      </c>
      <c r="BX37" s="192">
        <f t="shared" si="21"/>
        <v>29441</v>
      </c>
      <c r="BY37" s="192">
        <f t="shared" si="21"/>
        <v>29441</v>
      </c>
      <c r="BZ37" s="192">
        <f t="shared" si="21"/>
        <v>31399</v>
      </c>
      <c r="CA37" s="192">
        <f t="shared" si="21"/>
        <v>31399</v>
      </c>
      <c r="CB37" s="192">
        <f t="shared" si="21"/>
        <v>24743</v>
      </c>
      <c r="CC37" s="192">
        <f t="shared" si="21"/>
        <v>25096</v>
      </c>
      <c r="CD37" s="192">
        <f t="shared" si="21"/>
        <v>25096</v>
      </c>
      <c r="CE37" s="192">
        <f t="shared" si="21"/>
        <v>25096</v>
      </c>
      <c r="CF37" s="192">
        <f t="shared" si="21"/>
        <v>23921</v>
      </c>
      <c r="CG37" s="192">
        <f t="shared" si="21"/>
        <v>23921</v>
      </c>
      <c r="CH37" s="192">
        <f t="shared" si="21"/>
        <v>25096</v>
      </c>
      <c r="CI37" s="192">
        <f t="shared" si="21"/>
        <v>25096</v>
      </c>
      <c r="CJ37" s="192">
        <f t="shared" si="21"/>
        <v>25096</v>
      </c>
      <c r="CK37" s="192">
        <f t="shared" si="21"/>
        <v>23765</v>
      </c>
      <c r="CL37" s="192">
        <f t="shared" si="21"/>
        <v>23765</v>
      </c>
      <c r="CM37" s="192">
        <f t="shared" si="21"/>
        <v>23765</v>
      </c>
      <c r="CN37" s="192">
        <f t="shared" si="21"/>
        <v>23765</v>
      </c>
      <c r="CO37" s="192">
        <f t="shared" si="21"/>
        <v>23765</v>
      </c>
      <c r="CP37" s="192">
        <f t="shared" si="21"/>
        <v>23765</v>
      </c>
      <c r="CQ37" s="192">
        <f t="shared" si="22"/>
        <v>23765</v>
      </c>
      <c r="CR37" s="192">
        <f t="shared" si="22"/>
        <v>23765</v>
      </c>
      <c r="CS37" s="192">
        <f t="shared" si="22"/>
        <v>23765</v>
      </c>
      <c r="CT37" s="192">
        <f t="shared" si="22"/>
        <v>23765</v>
      </c>
      <c r="CU37" s="192">
        <f t="shared" si="22"/>
        <v>23765</v>
      </c>
      <c r="CV37" s="192">
        <f t="shared" si="22"/>
        <v>23765</v>
      </c>
      <c r="CW37" s="192">
        <f t="shared" si="22"/>
        <v>23765</v>
      </c>
      <c r="CX37" s="192">
        <f t="shared" si="22"/>
        <v>23765</v>
      </c>
      <c r="CY37" s="192">
        <f t="shared" si="22"/>
        <v>23765</v>
      </c>
      <c r="CZ37" s="192">
        <f t="shared" si="22"/>
        <v>23765</v>
      </c>
      <c r="DA37" s="192">
        <f t="shared" si="22"/>
        <v>23765</v>
      </c>
      <c r="DB37" s="192">
        <f t="shared" si="22"/>
        <v>23765</v>
      </c>
      <c r="DC37" s="192">
        <f t="shared" si="22"/>
        <v>23765</v>
      </c>
      <c r="DD37" s="192">
        <f t="shared" si="22"/>
        <v>23765</v>
      </c>
      <c r="DE37" s="192">
        <f t="shared" si="22"/>
        <v>23765</v>
      </c>
      <c r="DF37" s="192">
        <f t="shared" si="22"/>
        <v>23765</v>
      </c>
      <c r="DG37" s="192">
        <f t="shared" si="22"/>
        <v>23765</v>
      </c>
      <c r="DH37" s="192">
        <f t="shared" ref="DH37:DR37" si="24">ROUNDUP(DH17*0.87,)</f>
        <v>16443</v>
      </c>
      <c r="DI37" s="192">
        <f t="shared" si="24"/>
        <v>16443</v>
      </c>
      <c r="DJ37" s="192">
        <f t="shared" si="24"/>
        <v>16835</v>
      </c>
      <c r="DK37" s="192">
        <f t="shared" si="24"/>
        <v>16835</v>
      </c>
      <c r="DL37" s="192">
        <f t="shared" si="24"/>
        <v>16443</v>
      </c>
      <c r="DM37" s="192">
        <f t="shared" si="24"/>
        <v>16443</v>
      </c>
      <c r="DN37" s="192">
        <f t="shared" si="24"/>
        <v>16443</v>
      </c>
      <c r="DO37" s="192">
        <f t="shared" si="24"/>
        <v>16443</v>
      </c>
      <c r="DP37" s="192">
        <f t="shared" si="24"/>
        <v>16443</v>
      </c>
      <c r="DQ37" s="192">
        <f t="shared" si="24"/>
        <v>16835</v>
      </c>
      <c r="DR37" s="192">
        <f t="shared" si="24"/>
        <v>16835</v>
      </c>
    </row>
    <row r="38" spans="1:122" s="50" customFormat="1" x14ac:dyDescent="0.2">
      <c r="A38" s="42" t="s">
        <v>86</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row>
    <row r="39" spans="1:122" s="50" customFormat="1" x14ac:dyDescent="0.2">
      <c r="A39" s="88">
        <f>A27</f>
        <v>1</v>
      </c>
      <c r="B39" s="192" t="e">
        <f t="shared" ref="B39:AD40" si="25">ROUNDUP(B19*0.87,)</f>
        <v>#REF!</v>
      </c>
      <c r="C39" s="192" t="e">
        <f t="shared" si="25"/>
        <v>#REF!</v>
      </c>
      <c r="D39" s="192" t="e">
        <f t="shared" si="25"/>
        <v>#REF!</v>
      </c>
      <c r="E39" s="192" t="e">
        <f t="shared" si="25"/>
        <v>#REF!</v>
      </c>
      <c r="F39" s="192" t="e">
        <f t="shared" si="25"/>
        <v>#REF!</v>
      </c>
      <c r="G39" s="192" t="e">
        <f t="shared" si="25"/>
        <v>#REF!</v>
      </c>
      <c r="H39" s="192" t="e">
        <f t="shared" si="25"/>
        <v>#REF!</v>
      </c>
      <c r="I39" s="192">
        <f t="shared" si="25"/>
        <v>31947</v>
      </c>
      <c r="J39" s="192">
        <f t="shared" si="25"/>
        <v>31947</v>
      </c>
      <c r="K39" s="192">
        <f t="shared" si="25"/>
        <v>33200</v>
      </c>
      <c r="L39" s="192">
        <f t="shared" si="25"/>
        <v>34452</v>
      </c>
      <c r="M39" s="192">
        <f t="shared" si="25"/>
        <v>36253</v>
      </c>
      <c r="N39" s="192">
        <f t="shared" si="25"/>
        <v>38054</v>
      </c>
      <c r="O39" s="192">
        <f t="shared" si="25"/>
        <v>38054</v>
      </c>
      <c r="P39" s="192">
        <f t="shared" si="25"/>
        <v>36253</v>
      </c>
      <c r="Q39" s="192">
        <f t="shared" si="25"/>
        <v>38054</v>
      </c>
      <c r="R39" s="192">
        <f t="shared" si="25"/>
        <v>33200</v>
      </c>
      <c r="S39" s="192">
        <f t="shared" si="25"/>
        <v>31947</v>
      </c>
      <c r="T39" s="192">
        <f t="shared" si="25"/>
        <v>48742</v>
      </c>
      <c r="U39" s="192">
        <f t="shared" si="25"/>
        <v>60096</v>
      </c>
      <c r="V39" s="192">
        <f t="shared" si="25"/>
        <v>60096</v>
      </c>
      <c r="W39" s="192">
        <f t="shared" si="25"/>
        <v>60096</v>
      </c>
      <c r="X39" s="192">
        <f t="shared" si="25"/>
        <v>54615</v>
      </c>
      <c r="Y39" s="192">
        <f t="shared" si="25"/>
        <v>54615</v>
      </c>
      <c r="Z39" s="192">
        <f t="shared" si="25"/>
        <v>54615</v>
      </c>
      <c r="AA39" s="192">
        <f t="shared" si="25"/>
        <v>54615</v>
      </c>
      <c r="AB39" s="192">
        <f t="shared" si="25"/>
        <v>54615</v>
      </c>
      <c r="AC39" s="192">
        <f t="shared" si="25"/>
        <v>54615</v>
      </c>
      <c r="AD39" s="192">
        <f t="shared" si="25"/>
        <v>44201</v>
      </c>
      <c r="AE39" s="192">
        <f t="shared" ref="AE39:CP40" si="26">ROUNDUP(AE19*0.87,)</f>
        <v>31281</v>
      </c>
      <c r="AF39" s="192">
        <f t="shared" si="26"/>
        <v>31281</v>
      </c>
      <c r="AG39" s="192">
        <f t="shared" si="26"/>
        <v>31281</v>
      </c>
      <c r="AH39" s="192">
        <f t="shared" si="26"/>
        <v>31281</v>
      </c>
      <c r="AI39" s="192">
        <f t="shared" si="26"/>
        <v>31281</v>
      </c>
      <c r="AJ39" s="192">
        <f t="shared" si="26"/>
        <v>32847</v>
      </c>
      <c r="AK39" s="192">
        <f t="shared" si="26"/>
        <v>32847</v>
      </c>
      <c r="AL39" s="192">
        <f t="shared" si="26"/>
        <v>32847</v>
      </c>
      <c r="AM39" s="192">
        <f t="shared" si="26"/>
        <v>32847</v>
      </c>
      <c r="AN39" s="192">
        <f t="shared" si="26"/>
        <v>32847</v>
      </c>
      <c r="AO39" s="192">
        <f t="shared" si="26"/>
        <v>31281</v>
      </c>
      <c r="AP39" s="192">
        <f t="shared" si="26"/>
        <v>31281</v>
      </c>
      <c r="AQ39" s="192">
        <f t="shared" si="26"/>
        <v>31281</v>
      </c>
      <c r="AR39" s="192">
        <f t="shared" si="26"/>
        <v>31281</v>
      </c>
      <c r="AS39" s="192">
        <f t="shared" si="26"/>
        <v>31281</v>
      </c>
      <c r="AT39" s="192">
        <f t="shared" si="26"/>
        <v>34413</v>
      </c>
      <c r="AU39" s="192">
        <f t="shared" si="26"/>
        <v>34413</v>
      </c>
      <c r="AV39" s="192">
        <f t="shared" si="26"/>
        <v>34413</v>
      </c>
      <c r="AW39" s="192">
        <f t="shared" si="26"/>
        <v>34413</v>
      </c>
      <c r="AX39" s="192">
        <f t="shared" si="26"/>
        <v>34413</v>
      </c>
      <c r="AY39" s="192">
        <f t="shared" si="26"/>
        <v>35979</v>
      </c>
      <c r="AZ39" s="192">
        <f t="shared" si="26"/>
        <v>37937</v>
      </c>
      <c r="BA39" s="192">
        <f t="shared" si="26"/>
        <v>42243</v>
      </c>
      <c r="BB39" s="192">
        <f t="shared" si="26"/>
        <v>42243</v>
      </c>
      <c r="BC39" s="192">
        <f t="shared" si="26"/>
        <v>42243</v>
      </c>
      <c r="BD39" s="192">
        <f t="shared" si="26"/>
        <v>42243</v>
      </c>
      <c r="BE39" s="192">
        <f t="shared" si="26"/>
        <v>42243</v>
      </c>
      <c r="BF39" s="192">
        <f t="shared" si="26"/>
        <v>42243</v>
      </c>
      <c r="BG39" s="192">
        <f t="shared" si="26"/>
        <v>42243</v>
      </c>
      <c r="BH39" s="192">
        <f t="shared" si="26"/>
        <v>42243</v>
      </c>
      <c r="BI39" s="192">
        <f t="shared" si="26"/>
        <v>42243</v>
      </c>
      <c r="BJ39" s="192">
        <f t="shared" si="26"/>
        <v>42243</v>
      </c>
      <c r="BK39" s="192">
        <f t="shared" si="26"/>
        <v>40677</v>
      </c>
      <c r="BL39" s="192">
        <f t="shared" si="26"/>
        <v>40677</v>
      </c>
      <c r="BM39" s="192">
        <f t="shared" si="26"/>
        <v>42243</v>
      </c>
      <c r="BN39" s="192">
        <f t="shared" si="26"/>
        <v>42243</v>
      </c>
      <c r="BO39" s="192">
        <f t="shared" si="26"/>
        <v>43809</v>
      </c>
      <c r="BP39" s="192">
        <f t="shared" si="26"/>
        <v>45767</v>
      </c>
      <c r="BQ39" s="192">
        <f t="shared" si="26"/>
        <v>45767</v>
      </c>
      <c r="BR39" s="192">
        <f t="shared" si="26"/>
        <v>45767</v>
      </c>
      <c r="BS39" s="192">
        <f t="shared" si="26"/>
        <v>45767</v>
      </c>
      <c r="BT39" s="192">
        <f t="shared" si="26"/>
        <v>47724</v>
      </c>
      <c r="BU39" s="192">
        <f t="shared" si="26"/>
        <v>50073</v>
      </c>
      <c r="BV39" s="192">
        <f t="shared" si="26"/>
        <v>50073</v>
      </c>
      <c r="BW39" s="192">
        <f t="shared" si="26"/>
        <v>47724</v>
      </c>
      <c r="BX39" s="192">
        <f t="shared" si="26"/>
        <v>43809</v>
      </c>
      <c r="BY39" s="192">
        <f t="shared" si="26"/>
        <v>43809</v>
      </c>
      <c r="BZ39" s="192">
        <f t="shared" si="26"/>
        <v>45767</v>
      </c>
      <c r="CA39" s="192">
        <f t="shared" si="26"/>
        <v>45767</v>
      </c>
      <c r="CB39" s="192">
        <f t="shared" si="26"/>
        <v>39111</v>
      </c>
      <c r="CC39" s="192">
        <f t="shared" si="26"/>
        <v>39464</v>
      </c>
      <c r="CD39" s="192">
        <f t="shared" si="26"/>
        <v>39464</v>
      </c>
      <c r="CE39" s="192">
        <f t="shared" si="26"/>
        <v>39464</v>
      </c>
      <c r="CF39" s="192">
        <f t="shared" si="26"/>
        <v>38289</v>
      </c>
      <c r="CG39" s="192">
        <f t="shared" si="26"/>
        <v>38289</v>
      </c>
      <c r="CH39" s="192">
        <f t="shared" si="26"/>
        <v>39464</v>
      </c>
      <c r="CI39" s="192">
        <f t="shared" si="26"/>
        <v>39464</v>
      </c>
      <c r="CJ39" s="192">
        <f t="shared" si="26"/>
        <v>39464</v>
      </c>
      <c r="CK39" s="192">
        <f t="shared" si="26"/>
        <v>34374</v>
      </c>
      <c r="CL39" s="192">
        <f t="shared" si="26"/>
        <v>34374</v>
      </c>
      <c r="CM39" s="192">
        <f t="shared" si="26"/>
        <v>34374</v>
      </c>
      <c r="CN39" s="192">
        <f t="shared" si="26"/>
        <v>34374</v>
      </c>
      <c r="CO39" s="192">
        <f t="shared" si="26"/>
        <v>34374</v>
      </c>
      <c r="CP39" s="192">
        <f t="shared" si="26"/>
        <v>34374</v>
      </c>
      <c r="CQ39" s="192">
        <f t="shared" ref="CQ39:DG40" si="27">ROUNDUP(CQ19*0.87,)</f>
        <v>34374</v>
      </c>
      <c r="CR39" s="192">
        <f t="shared" si="27"/>
        <v>34374</v>
      </c>
      <c r="CS39" s="192">
        <f t="shared" si="27"/>
        <v>34374</v>
      </c>
      <c r="CT39" s="192">
        <f t="shared" si="27"/>
        <v>34374</v>
      </c>
      <c r="CU39" s="192">
        <f t="shared" si="27"/>
        <v>34374</v>
      </c>
      <c r="CV39" s="192">
        <f t="shared" si="27"/>
        <v>34374</v>
      </c>
      <c r="CW39" s="192">
        <f t="shared" si="27"/>
        <v>34374</v>
      </c>
      <c r="CX39" s="192">
        <f t="shared" si="27"/>
        <v>34374</v>
      </c>
      <c r="CY39" s="192">
        <f t="shared" si="27"/>
        <v>34374</v>
      </c>
      <c r="CZ39" s="192">
        <f t="shared" si="27"/>
        <v>34374</v>
      </c>
      <c r="DA39" s="192">
        <f t="shared" si="27"/>
        <v>34374</v>
      </c>
      <c r="DB39" s="192">
        <f t="shared" si="27"/>
        <v>34374</v>
      </c>
      <c r="DC39" s="192">
        <f t="shared" si="27"/>
        <v>34374</v>
      </c>
      <c r="DD39" s="192">
        <f t="shared" si="27"/>
        <v>34374</v>
      </c>
      <c r="DE39" s="192">
        <f t="shared" si="27"/>
        <v>34374</v>
      </c>
      <c r="DF39" s="192">
        <f t="shared" si="27"/>
        <v>34374</v>
      </c>
      <c r="DG39" s="192">
        <f t="shared" si="27"/>
        <v>34374</v>
      </c>
      <c r="DH39" s="192">
        <f t="shared" ref="DH39:DR39" si="28">ROUNDUP(DH19*0.87,)</f>
        <v>27131</v>
      </c>
      <c r="DI39" s="192">
        <f t="shared" si="28"/>
        <v>27131</v>
      </c>
      <c r="DJ39" s="192">
        <f t="shared" si="28"/>
        <v>27523</v>
      </c>
      <c r="DK39" s="192">
        <f t="shared" si="28"/>
        <v>27523</v>
      </c>
      <c r="DL39" s="192">
        <f t="shared" si="28"/>
        <v>27131</v>
      </c>
      <c r="DM39" s="192">
        <f t="shared" si="28"/>
        <v>27131</v>
      </c>
      <c r="DN39" s="192">
        <f t="shared" si="28"/>
        <v>27131</v>
      </c>
      <c r="DO39" s="192">
        <f t="shared" si="28"/>
        <v>27131</v>
      </c>
      <c r="DP39" s="192">
        <f t="shared" si="28"/>
        <v>27131</v>
      </c>
      <c r="DQ39" s="192">
        <f t="shared" si="28"/>
        <v>27523</v>
      </c>
      <c r="DR39" s="192">
        <f t="shared" si="28"/>
        <v>27523</v>
      </c>
    </row>
    <row r="40" spans="1:122" s="50" customFormat="1" x14ac:dyDescent="0.2">
      <c r="A40" s="88">
        <f>A28</f>
        <v>2</v>
      </c>
      <c r="B40" s="192" t="e">
        <f t="shared" si="25"/>
        <v>#REF!</v>
      </c>
      <c r="C40" s="192" t="e">
        <f t="shared" si="25"/>
        <v>#REF!</v>
      </c>
      <c r="D40" s="192" t="e">
        <f t="shared" si="25"/>
        <v>#REF!</v>
      </c>
      <c r="E40" s="192" t="e">
        <f t="shared" si="25"/>
        <v>#REF!</v>
      </c>
      <c r="F40" s="192" t="e">
        <f t="shared" si="25"/>
        <v>#REF!</v>
      </c>
      <c r="G40" s="192" t="e">
        <f t="shared" si="25"/>
        <v>#REF!</v>
      </c>
      <c r="H40" s="192" t="e">
        <f t="shared" si="25"/>
        <v>#REF!</v>
      </c>
      <c r="I40" s="192">
        <f t="shared" si="25"/>
        <v>33278</v>
      </c>
      <c r="J40" s="192">
        <f t="shared" si="25"/>
        <v>33278</v>
      </c>
      <c r="K40" s="192">
        <f t="shared" si="25"/>
        <v>34531</v>
      </c>
      <c r="L40" s="192">
        <f t="shared" si="25"/>
        <v>35784</v>
      </c>
      <c r="M40" s="192">
        <f t="shared" si="25"/>
        <v>37584</v>
      </c>
      <c r="N40" s="192">
        <f t="shared" si="25"/>
        <v>39385</v>
      </c>
      <c r="O40" s="192">
        <f t="shared" si="25"/>
        <v>39385</v>
      </c>
      <c r="P40" s="192">
        <f t="shared" si="25"/>
        <v>37584</v>
      </c>
      <c r="Q40" s="192">
        <f t="shared" si="25"/>
        <v>39385</v>
      </c>
      <c r="R40" s="192">
        <f t="shared" si="25"/>
        <v>34531</v>
      </c>
      <c r="S40" s="192">
        <f t="shared" si="25"/>
        <v>33709</v>
      </c>
      <c r="T40" s="192">
        <f t="shared" si="25"/>
        <v>50504</v>
      </c>
      <c r="U40" s="192">
        <f t="shared" si="25"/>
        <v>61857</v>
      </c>
      <c r="V40" s="192">
        <f t="shared" si="25"/>
        <v>61857</v>
      </c>
      <c r="W40" s="192">
        <f t="shared" si="25"/>
        <v>61857</v>
      </c>
      <c r="X40" s="192">
        <f t="shared" si="25"/>
        <v>56376</v>
      </c>
      <c r="Y40" s="192">
        <f t="shared" si="25"/>
        <v>56376</v>
      </c>
      <c r="Z40" s="192">
        <f t="shared" si="25"/>
        <v>56376</v>
      </c>
      <c r="AA40" s="192">
        <f t="shared" si="25"/>
        <v>56376</v>
      </c>
      <c r="AB40" s="192">
        <f t="shared" si="25"/>
        <v>56376</v>
      </c>
      <c r="AC40" s="192">
        <f t="shared" si="25"/>
        <v>56376</v>
      </c>
      <c r="AD40" s="192">
        <f t="shared" si="25"/>
        <v>45728</v>
      </c>
      <c r="AE40" s="192">
        <f t="shared" si="26"/>
        <v>32808</v>
      </c>
      <c r="AF40" s="192">
        <f t="shared" si="26"/>
        <v>32808</v>
      </c>
      <c r="AG40" s="192">
        <f t="shared" si="26"/>
        <v>32808</v>
      </c>
      <c r="AH40" s="192">
        <f t="shared" si="26"/>
        <v>32808</v>
      </c>
      <c r="AI40" s="192">
        <f t="shared" si="26"/>
        <v>32808</v>
      </c>
      <c r="AJ40" s="192">
        <f t="shared" si="26"/>
        <v>34374</v>
      </c>
      <c r="AK40" s="192">
        <f t="shared" si="26"/>
        <v>34374</v>
      </c>
      <c r="AL40" s="192">
        <f t="shared" si="26"/>
        <v>34374</v>
      </c>
      <c r="AM40" s="192">
        <f t="shared" si="26"/>
        <v>34374</v>
      </c>
      <c r="AN40" s="192">
        <f t="shared" si="26"/>
        <v>34374</v>
      </c>
      <c r="AO40" s="192">
        <f t="shared" si="26"/>
        <v>32808</v>
      </c>
      <c r="AP40" s="192">
        <f t="shared" si="26"/>
        <v>32808</v>
      </c>
      <c r="AQ40" s="192">
        <f t="shared" si="26"/>
        <v>32808</v>
      </c>
      <c r="AR40" s="192">
        <f t="shared" si="26"/>
        <v>32808</v>
      </c>
      <c r="AS40" s="192">
        <f t="shared" si="26"/>
        <v>32808</v>
      </c>
      <c r="AT40" s="192">
        <f t="shared" si="26"/>
        <v>35940</v>
      </c>
      <c r="AU40" s="192">
        <f t="shared" si="26"/>
        <v>35940</v>
      </c>
      <c r="AV40" s="192">
        <f t="shared" si="26"/>
        <v>35940</v>
      </c>
      <c r="AW40" s="192">
        <f t="shared" si="26"/>
        <v>35940</v>
      </c>
      <c r="AX40" s="192">
        <f t="shared" si="26"/>
        <v>35940</v>
      </c>
      <c r="AY40" s="192">
        <f t="shared" si="26"/>
        <v>37506</v>
      </c>
      <c r="AZ40" s="192">
        <f t="shared" si="26"/>
        <v>39464</v>
      </c>
      <c r="BA40" s="192">
        <f t="shared" si="26"/>
        <v>43770</v>
      </c>
      <c r="BB40" s="192">
        <f t="shared" si="26"/>
        <v>43770</v>
      </c>
      <c r="BC40" s="192">
        <f t="shared" si="26"/>
        <v>43770</v>
      </c>
      <c r="BD40" s="192">
        <f t="shared" si="26"/>
        <v>43770</v>
      </c>
      <c r="BE40" s="192">
        <f t="shared" si="26"/>
        <v>43770</v>
      </c>
      <c r="BF40" s="192">
        <f t="shared" si="26"/>
        <v>43770</v>
      </c>
      <c r="BG40" s="192">
        <f t="shared" si="26"/>
        <v>43770</v>
      </c>
      <c r="BH40" s="192">
        <f t="shared" si="26"/>
        <v>43770</v>
      </c>
      <c r="BI40" s="192">
        <f t="shared" si="26"/>
        <v>43770</v>
      </c>
      <c r="BJ40" s="192">
        <f t="shared" si="26"/>
        <v>43770</v>
      </c>
      <c r="BK40" s="192">
        <f t="shared" si="26"/>
        <v>42204</v>
      </c>
      <c r="BL40" s="192">
        <f t="shared" si="26"/>
        <v>42204</v>
      </c>
      <c r="BM40" s="192">
        <f t="shared" si="26"/>
        <v>43770</v>
      </c>
      <c r="BN40" s="192">
        <f t="shared" si="26"/>
        <v>43770</v>
      </c>
      <c r="BO40" s="192">
        <f t="shared" si="26"/>
        <v>45336</v>
      </c>
      <c r="BP40" s="192">
        <f t="shared" si="26"/>
        <v>47294</v>
      </c>
      <c r="BQ40" s="192">
        <f t="shared" si="26"/>
        <v>47294</v>
      </c>
      <c r="BR40" s="192">
        <f t="shared" si="26"/>
        <v>47294</v>
      </c>
      <c r="BS40" s="192">
        <f t="shared" si="26"/>
        <v>47294</v>
      </c>
      <c r="BT40" s="192">
        <f t="shared" si="26"/>
        <v>49251</v>
      </c>
      <c r="BU40" s="192">
        <f t="shared" si="26"/>
        <v>51600</v>
      </c>
      <c r="BV40" s="192">
        <f t="shared" si="26"/>
        <v>51600</v>
      </c>
      <c r="BW40" s="192">
        <f t="shared" si="26"/>
        <v>49251</v>
      </c>
      <c r="BX40" s="192">
        <f t="shared" si="26"/>
        <v>45336</v>
      </c>
      <c r="BY40" s="192">
        <f t="shared" si="26"/>
        <v>45336</v>
      </c>
      <c r="BZ40" s="192">
        <f t="shared" si="26"/>
        <v>47294</v>
      </c>
      <c r="CA40" s="192">
        <f t="shared" si="26"/>
        <v>47294</v>
      </c>
      <c r="CB40" s="192">
        <f t="shared" si="26"/>
        <v>40638</v>
      </c>
      <c r="CC40" s="192">
        <f t="shared" si="26"/>
        <v>40991</v>
      </c>
      <c r="CD40" s="192">
        <f t="shared" si="26"/>
        <v>40991</v>
      </c>
      <c r="CE40" s="192">
        <f t="shared" si="26"/>
        <v>40991</v>
      </c>
      <c r="CF40" s="192">
        <f t="shared" si="26"/>
        <v>39816</v>
      </c>
      <c r="CG40" s="192">
        <f t="shared" si="26"/>
        <v>39816</v>
      </c>
      <c r="CH40" s="192">
        <f t="shared" si="26"/>
        <v>40991</v>
      </c>
      <c r="CI40" s="192">
        <f t="shared" si="26"/>
        <v>40991</v>
      </c>
      <c r="CJ40" s="192">
        <f t="shared" si="26"/>
        <v>40991</v>
      </c>
      <c r="CK40" s="192">
        <f t="shared" si="26"/>
        <v>35901</v>
      </c>
      <c r="CL40" s="192">
        <f t="shared" si="26"/>
        <v>35901</v>
      </c>
      <c r="CM40" s="192">
        <f t="shared" si="26"/>
        <v>35901</v>
      </c>
      <c r="CN40" s="192">
        <f t="shared" si="26"/>
        <v>35901</v>
      </c>
      <c r="CO40" s="192">
        <f t="shared" si="26"/>
        <v>35901</v>
      </c>
      <c r="CP40" s="192">
        <f t="shared" si="26"/>
        <v>35901</v>
      </c>
      <c r="CQ40" s="192">
        <f t="shared" si="27"/>
        <v>35901</v>
      </c>
      <c r="CR40" s="192">
        <f t="shared" si="27"/>
        <v>35901</v>
      </c>
      <c r="CS40" s="192">
        <f t="shared" si="27"/>
        <v>35901</v>
      </c>
      <c r="CT40" s="192">
        <f t="shared" si="27"/>
        <v>35901</v>
      </c>
      <c r="CU40" s="192">
        <f t="shared" si="27"/>
        <v>35901</v>
      </c>
      <c r="CV40" s="192">
        <f t="shared" si="27"/>
        <v>35901</v>
      </c>
      <c r="CW40" s="192">
        <f t="shared" si="27"/>
        <v>35901</v>
      </c>
      <c r="CX40" s="192">
        <f t="shared" si="27"/>
        <v>35901</v>
      </c>
      <c r="CY40" s="192">
        <f t="shared" si="27"/>
        <v>35901</v>
      </c>
      <c r="CZ40" s="192">
        <f t="shared" si="27"/>
        <v>35901</v>
      </c>
      <c r="DA40" s="192">
        <f t="shared" si="27"/>
        <v>35901</v>
      </c>
      <c r="DB40" s="192">
        <f t="shared" si="27"/>
        <v>35901</v>
      </c>
      <c r="DC40" s="192">
        <f t="shared" si="27"/>
        <v>35901</v>
      </c>
      <c r="DD40" s="192">
        <f t="shared" si="27"/>
        <v>35901</v>
      </c>
      <c r="DE40" s="192">
        <f t="shared" si="27"/>
        <v>35901</v>
      </c>
      <c r="DF40" s="192">
        <f t="shared" si="27"/>
        <v>35901</v>
      </c>
      <c r="DG40" s="192">
        <f t="shared" si="27"/>
        <v>35901</v>
      </c>
      <c r="DH40" s="192">
        <f t="shared" ref="DH40:DR40" si="29">ROUNDUP(DH20*0.87,)</f>
        <v>28580</v>
      </c>
      <c r="DI40" s="192">
        <f t="shared" si="29"/>
        <v>28580</v>
      </c>
      <c r="DJ40" s="192">
        <f t="shared" si="29"/>
        <v>28971</v>
      </c>
      <c r="DK40" s="192">
        <f t="shared" si="29"/>
        <v>28971</v>
      </c>
      <c r="DL40" s="192">
        <f t="shared" si="29"/>
        <v>28580</v>
      </c>
      <c r="DM40" s="192">
        <f t="shared" si="29"/>
        <v>28580</v>
      </c>
      <c r="DN40" s="192">
        <f t="shared" si="29"/>
        <v>28580</v>
      </c>
      <c r="DO40" s="192">
        <f t="shared" si="29"/>
        <v>28580</v>
      </c>
      <c r="DP40" s="192">
        <f t="shared" si="29"/>
        <v>28580</v>
      </c>
      <c r="DQ40" s="192">
        <f t="shared" si="29"/>
        <v>28971</v>
      </c>
      <c r="DR40" s="192">
        <f t="shared" si="29"/>
        <v>28971</v>
      </c>
    </row>
    <row r="41" spans="1:122" s="50" customFormat="1" x14ac:dyDescent="0.2">
      <c r="A41" s="42" t="s">
        <v>87</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c r="BW41" s="192"/>
      <c r="BX41" s="192"/>
      <c r="BY41" s="192"/>
      <c r="BZ41" s="192"/>
      <c r="CA41" s="192"/>
      <c r="CB41" s="192"/>
      <c r="CC41" s="192"/>
      <c r="CD41" s="192"/>
      <c r="CE41" s="192"/>
      <c r="CF41" s="192"/>
      <c r="CG41" s="192"/>
      <c r="CH41" s="192"/>
      <c r="CI41" s="192"/>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row>
    <row r="42" spans="1:122" s="50" customFormat="1" x14ac:dyDescent="0.2">
      <c r="A42" s="88" t="s">
        <v>88</v>
      </c>
      <c r="B42" s="192" t="e">
        <f t="shared" ref="B42:AD42" si="30">ROUNDUP(B22*0.87,)</f>
        <v>#REF!</v>
      </c>
      <c r="C42" s="192" t="e">
        <f t="shared" si="30"/>
        <v>#REF!</v>
      </c>
      <c r="D42" s="192" t="e">
        <f t="shared" si="30"/>
        <v>#REF!</v>
      </c>
      <c r="E42" s="192" t="e">
        <f t="shared" si="30"/>
        <v>#REF!</v>
      </c>
      <c r="F42" s="192" t="e">
        <f t="shared" si="30"/>
        <v>#REF!</v>
      </c>
      <c r="G42" s="192" t="e">
        <f t="shared" si="30"/>
        <v>#REF!</v>
      </c>
      <c r="H42" s="192" t="e">
        <f t="shared" si="30"/>
        <v>#REF!</v>
      </c>
      <c r="I42" s="192">
        <f t="shared" si="30"/>
        <v>56768</v>
      </c>
      <c r="J42" s="192">
        <f t="shared" si="30"/>
        <v>56768</v>
      </c>
      <c r="K42" s="192">
        <f t="shared" si="30"/>
        <v>58021</v>
      </c>
      <c r="L42" s="192">
        <f t="shared" si="30"/>
        <v>59274</v>
      </c>
      <c r="M42" s="192">
        <f t="shared" si="30"/>
        <v>61074</v>
      </c>
      <c r="N42" s="192">
        <f t="shared" si="30"/>
        <v>62875</v>
      </c>
      <c r="O42" s="192">
        <f t="shared" si="30"/>
        <v>62875</v>
      </c>
      <c r="P42" s="192">
        <f t="shared" si="30"/>
        <v>61074</v>
      </c>
      <c r="Q42" s="192">
        <f t="shared" si="30"/>
        <v>62875</v>
      </c>
      <c r="R42" s="192">
        <f t="shared" si="30"/>
        <v>58021</v>
      </c>
      <c r="S42" s="192">
        <f t="shared" si="30"/>
        <v>76774</v>
      </c>
      <c r="T42" s="192">
        <f t="shared" si="30"/>
        <v>93569</v>
      </c>
      <c r="U42" s="192">
        <f t="shared" si="30"/>
        <v>104922</v>
      </c>
      <c r="V42" s="192">
        <f t="shared" si="30"/>
        <v>104922</v>
      </c>
      <c r="W42" s="192">
        <f t="shared" si="30"/>
        <v>104922</v>
      </c>
      <c r="X42" s="192">
        <f t="shared" si="30"/>
        <v>99441</v>
      </c>
      <c r="Y42" s="192">
        <f t="shared" si="30"/>
        <v>99441</v>
      </c>
      <c r="Z42" s="192">
        <f t="shared" si="30"/>
        <v>99441</v>
      </c>
      <c r="AA42" s="192">
        <f t="shared" si="30"/>
        <v>99441</v>
      </c>
      <c r="AB42" s="192">
        <f t="shared" si="30"/>
        <v>99441</v>
      </c>
      <c r="AC42" s="192">
        <f t="shared" si="30"/>
        <v>99441</v>
      </c>
      <c r="AD42" s="192">
        <f t="shared" si="30"/>
        <v>73133</v>
      </c>
      <c r="AE42" s="192">
        <f t="shared" ref="AE42:CP42" si="31">ROUNDUP(AE22*0.87,)</f>
        <v>60213</v>
      </c>
      <c r="AF42" s="192">
        <f t="shared" si="31"/>
        <v>60213</v>
      </c>
      <c r="AG42" s="192">
        <f t="shared" si="31"/>
        <v>60213</v>
      </c>
      <c r="AH42" s="192">
        <f t="shared" si="31"/>
        <v>60213</v>
      </c>
      <c r="AI42" s="192">
        <f t="shared" si="31"/>
        <v>60213</v>
      </c>
      <c r="AJ42" s="192">
        <f t="shared" si="31"/>
        <v>61779</v>
      </c>
      <c r="AK42" s="192">
        <f t="shared" si="31"/>
        <v>61779</v>
      </c>
      <c r="AL42" s="192">
        <f t="shared" si="31"/>
        <v>61779</v>
      </c>
      <c r="AM42" s="192">
        <f t="shared" si="31"/>
        <v>61779</v>
      </c>
      <c r="AN42" s="192">
        <f t="shared" si="31"/>
        <v>61779</v>
      </c>
      <c r="AO42" s="192">
        <f t="shared" si="31"/>
        <v>60213</v>
      </c>
      <c r="AP42" s="192">
        <f t="shared" si="31"/>
        <v>60213</v>
      </c>
      <c r="AQ42" s="192">
        <f t="shared" si="31"/>
        <v>60213</v>
      </c>
      <c r="AR42" s="192">
        <f t="shared" si="31"/>
        <v>60213</v>
      </c>
      <c r="AS42" s="192">
        <f t="shared" si="31"/>
        <v>60213</v>
      </c>
      <c r="AT42" s="192">
        <f t="shared" si="31"/>
        <v>63345</v>
      </c>
      <c r="AU42" s="192">
        <f t="shared" si="31"/>
        <v>63345</v>
      </c>
      <c r="AV42" s="192">
        <f t="shared" si="31"/>
        <v>63345</v>
      </c>
      <c r="AW42" s="192">
        <f t="shared" si="31"/>
        <v>63345</v>
      </c>
      <c r="AX42" s="192">
        <f t="shared" si="31"/>
        <v>63345</v>
      </c>
      <c r="AY42" s="192">
        <f t="shared" si="31"/>
        <v>64911</v>
      </c>
      <c r="AZ42" s="192">
        <f t="shared" si="31"/>
        <v>66869</v>
      </c>
      <c r="BA42" s="192">
        <f t="shared" si="31"/>
        <v>75090</v>
      </c>
      <c r="BB42" s="192">
        <f t="shared" si="31"/>
        <v>75090</v>
      </c>
      <c r="BC42" s="192">
        <f t="shared" si="31"/>
        <v>75090</v>
      </c>
      <c r="BD42" s="192">
        <f t="shared" si="31"/>
        <v>75090</v>
      </c>
      <c r="BE42" s="192">
        <f t="shared" si="31"/>
        <v>75090</v>
      </c>
      <c r="BF42" s="192">
        <f t="shared" si="31"/>
        <v>75090</v>
      </c>
      <c r="BG42" s="192">
        <f t="shared" si="31"/>
        <v>75090</v>
      </c>
      <c r="BH42" s="192">
        <f t="shared" si="31"/>
        <v>75090</v>
      </c>
      <c r="BI42" s="192">
        <f t="shared" si="31"/>
        <v>75090</v>
      </c>
      <c r="BJ42" s="192">
        <f t="shared" si="31"/>
        <v>75090</v>
      </c>
      <c r="BK42" s="192">
        <f t="shared" si="31"/>
        <v>73524</v>
      </c>
      <c r="BL42" s="192">
        <f t="shared" si="31"/>
        <v>73524</v>
      </c>
      <c r="BM42" s="192">
        <f t="shared" si="31"/>
        <v>75090</v>
      </c>
      <c r="BN42" s="192">
        <f t="shared" si="31"/>
        <v>75090</v>
      </c>
      <c r="BO42" s="192">
        <f t="shared" si="31"/>
        <v>76656</v>
      </c>
      <c r="BP42" s="192">
        <f t="shared" si="31"/>
        <v>78614</v>
      </c>
      <c r="BQ42" s="192">
        <f t="shared" si="31"/>
        <v>78614</v>
      </c>
      <c r="BR42" s="192">
        <f t="shared" si="31"/>
        <v>78614</v>
      </c>
      <c r="BS42" s="192">
        <f t="shared" si="31"/>
        <v>78614</v>
      </c>
      <c r="BT42" s="192">
        <f t="shared" si="31"/>
        <v>80571</v>
      </c>
      <c r="BU42" s="192">
        <f t="shared" si="31"/>
        <v>82920</v>
      </c>
      <c r="BV42" s="192">
        <f t="shared" si="31"/>
        <v>82920</v>
      </c>
      <c r="BW42" s="192">
        <f t="shared" si="31"/>
        <v>80571</v>
      </c>
      <c r="BX42" s="192">
        <f t="shared" si="31"/>
        <v>76656</v>
      </c>
      <c r="BY42" s="192">
        <f t="shared" si="31"/>
        <v>76656</v>
      </c>
      <c r="BZ42" s="192">
        <f t="shared" si="31"/>
        <v>78614</v>
      </c>
      <c r="CA42" s="192">
        <f t="shared" si="31"/>
        <v>78614</v>
      </c>
      <c r="CB42" s="192">
        <f t="shared" si="31"/>
        <v>71958</v>
      </c>
      <c r="CC42" s="192">
        <f t="shared" si="31"/>
        <v>72311</v>
      </c>
      <c r="CD42" s="192">
        <f t="shared" si="31"/>
        <v>72311</v>
      </c>
      <c r="CE42" s="192">
        <f t="shared" si="31"/>
        <v>72311</v>
      </c>
      <c r="CF42" s="192">
        <f t="shared" si="31"/>
        <v>71136</v>
      </c>
      <c r="CG42" s="192">
        <f t="shared" si="31"/>
        <v>71136</v>
      </c>
      <c r="CH42" s="192">
        <f t="shared" si="31"/>
        <v>72311</v>
      </c>
      <c r="CI42" s="192">
        <f t="shared" si="31"/>
        <v>72311</v>
      </c>
      <c r="CJ42" s="192">
        <f t="shared" si="31"/>
        <v>72311</v>
      </c>
      <c r="CK42" s="192">
        <f t="shared" si="31"/>
        <v>63306</v>
      </c>
      <c r="CL42" s="192">
        <f t="shared" si="31"/>
        <v>63306</v>
      </c>
      <c r="CM42" s="192">
        <f t="shared" si="31"/>
        <v>63306</v>
      </c>
      <c r="CN42" s="192">
        <f t="shared" si="31"/>
        <v>63306</v>
      </c>
      <c r="CO42" s="192">
        <f t="shared" si="31"/>
        <v>63306</v>
      </c>
      <c r="CP42" s="192">
        <f t="shared" si="31"/>
        <v>63306</v>
      </c>
      <c r="CQ42" s="192">
        <f t="shared" ref="CQ42:DG42" si="32">ROUNDUP(CQ22*0.87,)</f>
        <v>63306</v>
      </c>
      <c r="CR42" s="192">
        <f t="shared" si="32"/>
        <v>63306</v>
      </c>
      <c r="CS42" s="192">
        <f t="shared" si="32"/>
        <v>63306</v>
      </c>
      <c r="CT42" s="192">
        <f t="shared" si="32"/>
        <v>63306</v>
      </c>
      <c r="CU42" s="192">
        <f t="shared" si="32"/>
        <v>63306</v>
      </c>
      <c r="CV42" s="192">
        <f t="shared" si="32"/>
        <v>63306</v>
      </c>
      <c r="CW42" s="192">
        <f t="shared" si="32"/>
        <v>63306</v>
      </c>
      <c r="CX42" s="192">
        <f t="shared" si="32"/>
        <v>63306</v>
      </c>
      <c r="CY42" s="192">
        <f t="shared" si="32"/>
        <v>63306</v>
      </c>
      <c r="CZ42" s="192">
        <f t="shared" si="32"/>
        <v>63306</v>
      </c>
      <c r="DA42" s="192">
        <f t="shared" si="32"/>
        <v>63306</v>
      </c>
      <c r="DB42" s="192">
        <f t="shared" si="32"/>
        <v>63306</v>
      </c>
      <c r="DC42" s="192">
        <f t="shared" si="32"/>
        <v>63306</v>
      </c>
      <c r="DD42" s="192">
        <f t="shared" si="32"/>
        <v>63306</v>
      </c>
      <c r="DE42" s="192">
        <f t="shared" si="32"/>
        <v>63306</v>
      </c>
      <c r="DF42" s="192">
        <f t="shared" si="32"/>
        <v>63306</v>
      </c>
      <c r="DG42" s="192">
        <f t="shared" si="32"/>
        <v>63306</v>
      </c>
      <c r="DH42" s="192">
        <f t="shared" ref="DH42:DR42" si="33">ROUNDUP(DH22*0.87,)</f>
        <v>55985</v>
      </c>
      <c r="DI42" s="192">
        <f t="shared" si="33"/>
        <v>55985</v>
      </c>
      <c r="DJ42" s="192">
        <f t="shared" si="33"/>
        <v>56376</v>
      </c>
      <c r="DK42" s="192">
        <f t="shared" si="33"/>
        <v>56376</v>
      </c>
      <c r="DL42" s="192">
        <f t="shared" si="33"/>
        <v>55985</v>
      </c>
      <c r="DM42" s="192">
        <f t="shared" si="33"/>
        <v>55985</v>
      </c>
      <c r="DN42" s="192">
        <f t="shared" si="33"/>
        <v>55985</v>
      </c>
      <c r="DO42" s="192">
        <f t="shared" si="33"/>
        <v>55985</v>
      </c>
      <c r="DP42" s="192">
        <f t="shared" si="33"/>
        <v>55985</v>
      </c>
      <c r="DQ42" s="192">
        <f t="shared" si="33"/>
        <v>56376</v>
      </c>
      <c r="DR42" s="192">
        <f t="shared" si="33"/>
        <v>56376</v>
      </c>
    </row>
    <row r="43" spans="1:122" s="50" customFormat="1" x14ac:dyDescent="0.2">
      <c r="A43" s="100"/>
    </row>
    <row r="44" spans="1:122" s="50" customFormat="1" x14ac:dyDescent="0.2">
      <c r="A44" s="100"/>
    </row>
    <row r="45" spans="1:122" s="50" customFormat="1" ht="96.75" thickBot="1" x14ac:dyDescent="0.25">
      <c r="A45" s="223" t="str">
        <f>'ОиК ВВ (2025)| FIT15'!A44</f>
        <v>Дополнительно на каждый день проживания в стоимость заявки добавляются  ски-пассы  для каждого взрослого, стоимость -  09.01.2025 - 12.04.2026 включительно - 3500 рублей. При размещении дополнительных гостей, также на каждый день проживания добавляются в стоимость заявки ски-пассы на каждого взрослого гостя  -   09.01.2025 - 12.04.2026 включительно - 3500 рублей. Стоимость ски-пассов на всех взрослых сразу добавлять в заявку. / Extra pay  for each day of stay, ski passes for each adult are added to the price of the application, the cost    09.01.2025 - 12.04.2026 inclusively - 3500 rubles. When placing additional guests, also for each day of stay, ski passes for each guest are added to the application price  09.01.2025 - 12.04.2026 inclusively - 3500 rubles.</v>
      </c>
    </row>
    <row r="46" spans="1:122" ht="12.75" thickBot="1" x14ac:dyDescent="0.25">
      <c r="A46" s="104"/>
    </row>
    <row r="47" spans="1:122" ht="9" hidden="1" customHeight="1" x14ac:dyDescent="0.2">
      <c r="A47" s="63" t="s">
        <v>66</v>
      </c>
    </row>
    <row r="48" spans="1:122" ht="10.7" customHeight="1" x14ac:dyDescent="0.2">
      <c r="A48" s="43" t="s">
        <v>78</v>
      </c>
    </row>
    <row r="49" spans="1:1" x14ac:dyDescent="0.2">
      <c r="A49" s="43" t="s">
        <v>67</v>
      </c>
    </row>
    <row r="50" spans="1:1" ht="13.35" customHeight="1" x14ac:dyDescent="0.2">
      <c r="A50" s="43" t="s">
        <v>68</v>
      </c>
    </row>
    <row r="51" spans="1:1" ht="13.35" customHeight="1" x14ac:dyDescent="0.2">
      <c r="A51" s="43" t="s">
        <v>69</v>
      </c>
    </row>
    <row r="52" spans="1:1" ht="12.6" customHeight="1" x14ac:dyDescent="0.2">
      <c r="A52" s="159" t="s">
        <v>162</v>
      </c>
    </row>
    <row r="53" spans="1:1" ht="13.35" customHeight="1" thickBot="1" x14ac:dyDescent="0.25">
      <c r="A53" s="3" t="s">
        <v>291</v>
      </c>
    </row>
    <row r="54" spans="1:1" ht="33.75" customHeight="1" thickBot="1" x14ac:dyDescent="0.25">
      <c r="A54" s="222" t="s">
        <v>292</v>
      </c>
    </row>
    <row r="55" spans="1:1" x14ac:dyDescent="0.2">
      <c r="A55" s="127"/>
    </row>
    <row r="56" spans="1:1" ht="12.75" thickBot="1" x14ac:dyDescent="0.25">
      <c r="A56" s="3" t="s">
        <v>71</v>
      </c>
    </row>
    <row r="57" spans="1:1" ht="12.75" thickBot="1" x14ac:dyDescent="0.25">
      <c r="A57" s="107" t="s">
        <v>293</v>
      </c>
    </row>
    <row r="58" spans="1:1" ht="24" x14ac:dyDescent="0.2">
      <c r="A58" s="70" t="str">
        <f>'ОиК ВВ (2025)| FIT15'!A57</f>
        <v xml:space="preserve">Период проживания:  09.01.2025 - 12.04.2026                                                                                                                        / Period of stay:  09.01.2025 - 12.04.2026 </v>
      </c>
    </row>
    <row r="59" spans="1:1" ht="13.5" thickBot="1" x14ac:dyDescent="0.25">
      <c r="A59" t="s">
        <v>294</v>
      </c>
    </row>
    <row r="60" spans="1:1" ht="12.75" thickBot="1" x14ac:dyDescent="0.25">
      <c r="A60" s="107"/>
    </row>
    <row r="61" spans="1:1" x14ac:dyDescent="0.2">
      <c r="A61" s="48" t="s">
        <v>70</v>
      </c>
    </row>
    <row r="62" spans="1:1" ht="60" x14ac:dyDescent="0.2">
      <c r="A62" s="221" t="s">
        <v>295</v>
      </c>
    </row>
    <row r="63" spans="1:1" x14ac:dyDescent="0.2">
      <c r="A63" s="48" t="s">
        <v>70</v>
      </c>
    </row>
    <row r="64" spans="1:1" ht="60" x14ac:dyDescent="0.2">
      <c r="A64" s="221" t="s">
        <v>295</v>
      </c>
    </row>
  </sheetData>
  <mergeCells count="1">
    <mergeCell ref="A1:A2"/>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FF00"/>
  </sheetPr>
  <dimension ref="A1:DQ42"/>
  <sheetViews>
    <sheetView zoomScaleNormal="100" workbookViewId="0">
      <pane xSplit="1" topLeftCell="B1" activePane="topRight" state="frozen"/>
      <selection activeCell="A56" sqref="A56"/>
      <selection pane="topRight" activeCell="A56" sqref="A56"/>
    </sheetView>
  </sheetViews>
  <sheetFormatPr defaultColWidth="9" defaultRowHeight="12" x14ac:dyDescent="0.2"/>
  <cols>
    <col min="1" max="1" width="84.5703125" style="48" customWidth="1"/>
    <col min="2" max="17" width="0" style="48" hidden="1" customWidth="1"/>
    <col min="18" max="29" width="8.7109375" style="48" hidden="1" customWidth="1"/>
    <col min="30" max="16384" width="9" style="48"/>
  </cols>
  <sheetData>
    <row r="1" spans="1:121" s="51" customFormat="1" ht="12" customHeight="1" x14ac:dyDescent="0.2">
      <c r="A1" s="228" t="s">
        <v>82</v>
      </c>
    </row>
    <row r="2" spans="1:121" s="51" customFormat="1" ht="12" customHeight="1" x14ac:dyDescent="0.2">
      <c r="A2" s="228"/>
    </row>
    <row r="3" spans="1:121" ht="18" customHeight="1" x14ac:dyDescent="0.2">
      <c r="A3" s="111" t="s">
        <v>100</v>
      </c>
      <c r="B3" s="187" t="e">
        <f>'РБ ВВ 10(2025)| FIT15'!#REF!</f>
        <v>#REF!</v>
      </c>
      <c r="C3" s="187" t="e">
        <f>'РБ ВВ 10(2025)| FIT15'!#REF!</f>
        <v>#REF!</v>
      </c>
      <c r="D3" s="187" t="e">
        <f>'РБ ВВ 10(2025)| FIT15'!#REF!</f>
        <v>#REF!</v>
      </c>
      <c r="E3" s="187" t="e">
        <f>'РБ ВВ 10(2025)| FIT15'!#REF!</f>
        <v>#REF!</v>
      </c>
      <c r="F3" s="187" t="e">
        <f>'РБ ВВ 10(2025)| FIT15'!#REF!</f>
        <v>#REF!</v>
      </c>
      <c r="G3" s="187" t="e">
        <f>'РБ ВВ 10(2025)| FIT15'!#REF!</f>
        <v>#REF!</v>
      </c>
      <c r="H3" s="187" t="e">
        <f>'РБ ВВ 10(2025)| FIT15'!#REF!</f>
        <v>#REF!</v>
      </c>
      <c r="I3" s="187">
        <f>'РБ ВВ 10(2025)| FIT15'!B24</f>
        <v>46010</v>
      </c>
      <c r="J3" s="187">
        <f>'РБ ВВ 10(2025)| FIT15'!C24</f>
        <v>46011</v>
      </c>
      <c r="K3" s="187">
        <f>'РБ ВВ 10(2025)| FIT15'!D24</f>
        <v>46012</v>
      </c>
      <c r="L3" s="187">
        <f>'РБ ВВ 10(2025)| FIT15'!E24</f>
        <v>46013</v>
      </c>
      <c r="M3" s="187">
        <f>'РБ ВВ 10(2025)| FIT15'!F24</f>
        <v>46014</v>
      </c>
      <c r="N3" s="187">
        <f>'РБ ВВ 10(2025)| FIT15'!G24</f>
        <v>46015</v>
      </c>
      <c r="O3" s="187">
        <f>'РБ ВВ 10(2025)| FIT15'!H24</f>
        <v>46016</v>
      </c>
      <c r="P3" s="187">
        <f>'РБ ВВ 10(2025)| FIT15'!I24</f>
        <v>46017</v>
      </c>
      <c r="Q3" s="187">
        <f>'РБ ВВ 10(2025)| FIT15'!J24</f>
        <v>46018</v>
      </c>
      <c r="R3" s="187">
        <f>'РБ ВВ 10(2025)| FIT15'!K24</f>
        <v>46019</v>
      </c>
      <c r="S3" s="187">
        <f>'РБ ВВ 10(2025)| FIT15'!L24</f>
        <v>46020</v>
      </c>
      <c r="T3" s="187">
        <f>'РБ ВВ 10(2025)| FIT15'!M24</f>
        <v>46021</v>
      </c>
      <c r="U3" s="187">
        <f>'РБ ВВ 10(2025)| FIT15'!N24</f>
        <v>46022</v>
      </c>
      <c r="V3" s="187">
        <f>'РБ ВВ 10(2025)| FIT15'!O24</f>
        <v>46023</v>
      </c>
      <c r="W3" s="187">
        <f>'РБ ВВ 10(2025)| FIT15'!P24</f>
        <v>46024</v>
      </c>
      <c r="X3" s="187">
        <f>'РБ ВВ 10(2025)| FIT15'!Q24</f>
        <v>46025</v>
      </c>
      <c r="Y3" s="187">
        <f>'РБ ВВ 10(2025)| FIT15'!R24</f>
        <v>46026</v>
      </c>
      <c r="Z3" s="187">
        <f>'РБ ВВ 10(2025)| FIT15'!S24</f>
        <v>46027</v>
      </c>
      <c r="AA3" s="187">
        <f>'РБ ВВ 10(2025)| FIT15'!T24</f>
        <v>46028</v>
      </c>
      <c r="AB3" s="187">
        <f>'РБ ВВ 10(2025)| FIT15'!U24</f>
        <v>46029</v>
      </c>
      <c r="AC3" s="187">
        <f>'РБ ВВ 10(2025)| FIT15'!V24</f>
        <v>46030</v>
      </c>
      <c r="AD3" s="187">
        <f>'РБ ВВ 10(2025)| FIT15'!W24</f>
        <v>46031</v>
      </c>
      <c r="AE3" s="187">
        <f>'РБ ВВ 10(2025)| FIT15'!X24</f>
        <v>46032</v>
      </c>
      <c r="AF3" s="187">
        <f>'РБ ВВ 10(2025)| FIT15'!Y24</f>
        <v>46033</v>
      </c>
      <c r="AG3" s="187">
        <f>'РБ ВВ 10(2025)| FIT15'!Z24</f>
        <v>46034</v>
      </c>
      <c r="AH3" s="187">
        <f>'РБ ВВ 10(2025)| FIT15'!AA24</f>
        <v>46035</v>
      </c>
      <c r="AI3" s="187">
        <f>'РБ ВВ 10(2025)| FIT15'!AB24</f>
        <v>46036</v>
      </c>
      <c r="AJ3" s="187">
        <f>'РБ ВВ 10(2025)| FIT15'!AC24</f>
        <v>46037</v>
      </c>
      <c r="AK3" s="187">
        <f>'РБ ВВ 10(2025)| FIT15'!AD24</f>
        <v>46038</v>
      </c>
      <c r="AL3" s="187">
        <f>'РБ ВВ 10(2025)| FIT15'!AE24</f>
        <v>46039</v>
      </c>
      <c r="AM3" s="187">
        <f>'РБ ВВ 10(2025)| FIT15'!AF24</f>
        <v>46040</v>
      </c>
      <c r="AN3" s="187">
        <f>'РБ ВВ 10(2025)| FIT15'!AG24</f>
        <v>46041</v>
      </c>
      <c r="AO3" s="187">
        <f>'РБ ВВ 10(2025)| FIT15'!AH24</f>
        <v>46042</v>
      </c>
      <c r="AP3" s="187">
        <f>'РБ ВВ 10(2025)| FIT15'!AI24</f>
        <v>46043</v>
      </c>
      <c r="AQ3" s="187">
        <f>'РБ ВВ 10(2025)| FIT15'!AJ24</f>
        <v>46044</v>
      </c>
      <c r="AR3" s="187">
        <f>'РБ ВВ 10(2025)| FIT15'!AK24</f>
        <v>46045</v>
      </c>
      <c r="AS3" s="187">
        <f>'РБ ВВ 10(2025)| FIT15'!AL24</f>
        <v>46046</v>
      </c>
      <c r="AT3" s="187">
        <f>'РБ ВВ 10(2025)| FIT15'!AM24</f>
        <v>46047</v>
      </c>
      <c r="AU3" s="187">
        <f>'РБ ВВ 10(2025)| FIT15'!AN24</f>
        <v>46048</v>
      </c>
      <c r="AV3" s="187">
        <f>'РБ ВВ 10(2025)| FIT15'!AO24</f>
        <v>46049</v>
      </c>
      <c r="AW3" s="187">
        <f>'РБ ВВ 10(2025)| FIT15'!AP24</f>
        <v>46050</v>
      </c>
      <c r="AX3" s="187">
        <f>'РБ ВВ 10(2025)| FIT15'!AQ24</f>
        <v>46051</v>
      </c>
      <c r="AY3" s="187">
        <f>'РБ ВВ 10(2025)| FIT15'!AR24</f>
        <v>46052</v>
      </c>
      <c r="AZ3" s="187">
        <f>'РБ ВВ 10(2025)| FIT15'!AS24</f>
        <v>46053</v>
      </c>
      <c r="BA3" s="187">
        <f>'РБ ВВ 10(2025)| FIT15'!AT24</f>
        <v>46054</v>
      </c>
      <c r="BB3" s="187">
        <f>'РБ ВВ 10(2025)| FIT15'!AU24</f>
        <v>46055</v>
      </c>
      <c r="BC3" s="187">
        <f>'РБ ВВ 10(2025)| FIT15'!AV24</f>
        <v>46056</v>
      </c>
      <c r="BD3" s="187">
        <f>'РБ ВВ 10(2025)| FIT15'!AW24</f>
        <v>46057</v>
      </c>
      <c r="BE3" s="187">
        <f>'РБ ВВ 10(2025)| FIT15'!AX24</f>
        <v>46058</v>
      </c>
      <c r="BF3" s="187">
        <f>'РБ ВВ 10(2025)| FIT15'!AY24</f>
        <v>46059</v>
      </c>
      <c r="BG3" s="187">
        <f>'РБ ВВ 10(2025)| FIT15'!AZ24</f>
        <v>46060</v>
      </c>
      <c r="BH3" s="187">
        <f>'РБ ВВ 10(2025)| FIT15'!BA24</f>
        <v>46061</v>
      </c>
      <c r="BI3" s="187">
        <f>'РБ ВВ 10(2025)| FIT15'!BB24</f>
        <v>46062</v>
      </c>
      <c r="BJ3" s="187">
        <f>'РБ ВВ 10(2025)| FIT15'!BC24</f>
        <v>46063</v>
      </c>
      <c r="BK3" s="187">
        <f>'РБ ВВ 10(2025)| FIT15'!BD24</f>
        <v>46064</v>
      </c>
      <c r="BL3" s="187">
        <f>'РБ ВВ 10(2025)| FIT15'!BE24</f>
        <v>46065</v>
      </c>
      <c r="BM3" s="187">
        <f>'РБ ВВ 10(2025)| FIT15'!BF24</f>
        <v>46066</v>
      </c>
      <c r="BN3" s="187">
        <f>'РБ ВВ 10(2025)| FIT15'!BG24</f>
        <v>46067</v>
      </c>
      <c r="BO3" s="187">
        <f>'РБ ВВ 10(2025)| FIT15'!BH24</f>
        <v>46068</v>
      </c>
      <c r="BP3" s="187">
        <f>'РБ ВВ 10(2025)| FIT15'!BI24</f>
        <v>46069</v>
      </c>
      <c r="BQ3" s="187">
        <f>'РБ ВВ 10(2025)| FIT15'!BJ24</f>
        <v>46070</v>
      </c>
      <c r="BR3" s="187">
        <f>'РБ ВВ 10(2025)| FIT15'!BK24</f>
        <v>46071</v>
      </c>
      <c r="BS3" s="187">
        <f>'РБ ВВ 10(2025)| FIT15'!BL24</f>
        <v>46072</v>
      </c>
      <c r="BT3" s="187">
        <f>'РБ ВВ 10(2025)| FIT15'!BM24</f>
        <v>46073</v>
      </c>
      <c r="BU3" s="187">
        <f>'РБ ВВ 10(2025)| FIT15'!BN24</f>
        <v>46074</v>
      </c>
      <c r="BV3" s="187">
        <f>'РБ ВВ 10(2025)| FIT15'!BO24</f>
        <v>46075</v>
      </c>
      <c r="BW3" s="187">
        <f>'РБ ВВ 10(2025)| FIT15'!BP24</f>
        <v>46076</v>
      </c>
      <c r="BX3" s="187">
        <f>'РБ ВВ 10(2025)| FIT15'!BQ24</f>
        <v>46077</v>
      </c>
      <c r="BY3" s="187">
        <f>'РБ ВВ 10(2025)| FIT15'!BR24</f>
        <v>46078</v>
      </c>
      <c r="BZ3" s="187">
        <f>'РБ ВВ 10(2025)| FIT15'!BS24</f>
        <v>46079</v>
      </c>
      <c r="CA3" s="187">
        <f>'РБ ВВ 10(2025)| FIT15'!BT24</f>
        <v>46080</v>
      </c>
      <c r="CB3" s="187">
        <f>'РБ ВВ 10(2025)| FIT15'!BU24</f>
        <v>46081</v>
      </c>
      <c r="CC3" s="187">
        <f>'РБ ВВ 10(2025)| FIT15'!BV24</f>
        <v>46082</v>
      </c>
      <c r="CD3" s="187">
        <f>'РБ ВВ 10(2025)| FIT15'!BW24</f>
        <v>46083</v>
      </c>
      <c r="CE3" s="187">
        <f>'РБ ВВ 10(2025)| FIT15'!BX24</f>
        <v>46084</v>
      </c>
      <c r="CF3" s="187">
        <f>'РБ ВВ 10(2025)| FIT15'!BY24</f>
        <v>46085</v>
      </c>
      <c r="CG3" s="187">
        <f>'РБ ВВ 10(2025)| FIT15'!BZ24</f>
        <v>46086</v>
      </c>
      <c r="CH3" s="187">
        <f>'РБ ВВ 10(2025)| FIT15'!CA24</f>
        <v>46087</v>
      </c>
      <c r="CI3" s="187">
        <f>'РБ ВВ 10(2025)| FIT15'!CB24</f>
        <v>46088</v>
      </c>
      <c r="CJ3" s="187">
        <f>'РБ ВВ 10(2025)| FIT15'!CC24</f>
        <v>46089</v>
      </c>
      <c r="CK3" s="187">
        <f>'РБ ВВ 10(2025)| FIT15'!CD24</f>
        <v>46090</v>
      </c>
      <c r="CL3" s="187">
        <f>'РБ ВВ 10(2025)| FIT15'!CE24</f>
        <v>46091</v>
      </c>
      <c r="CM3" s="187">
        <f>'РБ ВВ 10(2025)| FIT15'!CF24</f>
        <v>46092</v>
      </c>
      <c r="CN3" s="187">
        <f>'РБ ВВ 10(2025)| FIT15'!CG24</f>
        <v>46093</v>
      </c>
      <c r="CO3" s="187">
        <f>'РБ ВВ 10(2025)| FIT15'!CH24</f>
        <v>46094</v>
      </c>
      <c r="CP3" s="187">
        <f>'РБ ВВ 10(2025)| FIT15'!CI24</f>
        <v>46095</v>
      </c>
      <c r="CQ3" s="187">
        <f>'РБ ВВ 10(2025)| FIT15'!CJ24</f>
        <v>46096</v>
      </c>
      <c r="CR3" s="187">
        <f>'РБ ВВ 10(2025)| FIT15'!CK24</f>
        <v>46097</v>
      </c>
      <c r="CS3" s="187">
        <f>'РБ ВВ 10(2025)| FIT15'!CL24</f>
        <v>46098</v>
      </c>
      <c r="CT3" s="187">
        <f>'РБ ВВ 10(2025)| FIT15'!CM24</f>
        <v>46099</v>
      </c>
      <c r="CU3" s="187">
        <f>'РБ ВВ 10(2025)| FIT15'!CN24</f>
        <v>46100</v>
      </c>
      <c r="CV3" s="187">
        <f>'РБ ВВ 10(2025)| FIT15'!CO24</f>
        <v>46101</v>
      </c>
      <c r="CW3" s="187">
        <f>'РБ ВВ 10(2025)| FIT15'!CP24</f>
        <v>46102</v>
      </c>
      <c r="CX3" s="187">
        <f>'РБ ВВ 10(2025)| FIT15'!CQ24</f>
        <v>46103</v>
      </c>
      <c r="CY3" s="187">
        <f>'РБ ВВ 10(2025)| FIT15'!CR24</f>
        <v>46104</v>
      </c>
      <c r="CZ3" s="187">
        <f>'РБ ВВ 10(2025)| FIT15'!CS24</f>
        <v>46105</v>
      </c>
      <c r="DA3" s="187">
        <f>'РБ ВВ 10(2025)| FIT15'!CT24</f>
        <v>46106</v>
      </c>
      <c r="DB3" s="187">
        <f>'РБ ВВ 10(2025)| FIT15'!CU24</f>
        <v>46107</v>
      </c>
      <c r="DC3" s="187">
        <f>'РБ ВВ 10(2025)| FIT15'!CV24</f>
        <v>46108</v>
      </c>
      <c r="DD3" s="187">
        <f>'РБ ВВ 10(2025)| FIT15'!CW24</f>
        <v>46109</v>
      </c>
      <c r="DE3" s="187">
        <f>'РБ ВВ 10(2025)| FIT15'!CX24</f>
        <v>46110</v>
      </c>
      <c r="DF3" s="187">
        <f>'РБ ВВ 10(2025)| FIT15'!CY24</f>
        <v>46111</v>
      </c>
      <c r="DG3" s="187">
        <f>'РБ ВВ 10(2025)| FIT15'!CZ24</f>
        <v>46112</v>
      </c>
      <c r="DH3" s="187">
        <f>'РБ ВВ 10(2025)| FIT15'!DA24</f>
        <v>46113</v>
      </c>
      <c r="DI3" s="187">
        <f>'РБ ВВ 10(2025)| FIT15'!DB24</f>
        <v>46114</v>
      </c>
      <c r="DJ3" s="187">
        <f>'РБ ВВ 10(2025)| FIT15'!DC24</f>
        <v>46115</v>
      </c>
      <c r="DK3" s="187">
        <f>'РБ ВВ 10(2025)| FIT15'!DD24</f>
        <v>46116</v>
      </c>
      <c r="DL3" s="187">
        <f>'РБ ВВ 10(2025)| FIT15'!DE24</f>
        <v>46117</v>
      </c>
      <c r="DM3" s="187">
        <f>'РБ ВВ 10(2025)| FIT15'!DF24</f>
        <v>46118</v>
      </c>
      <c r="DN3" s="187">
        <f>'РБ ВВ 10(2025)| FIT15'!DG24</f>
        <v>46119</v>
      </c>
      <c r="DO3" s="187">
        <f>'РБ ВВ 10(2025)| FIT15'!DH24</f>
        <v>46120</v>
      </c>
      <c r="DP3" s="187">
        <f>'РБ ВВ 10(2025)| FIT15'!DI24</f>
        <v>46121</v>
      </c>
      <c r="DQ3" s="187">
        <f>'РБ ВВ 10(2025)| FIT15'!DJ24</f>
        <v>46122</v>
      </c>
    </row>
    <row r="4" spans="1:121" ht="20.25" customHeight="1" x14ac:dyDescent="0.2">
      <c r="A4" s="90" t="s">
        <v>64</v>
      </c>
      <c r="B4" s="187" t="e">
        <f>'РБ ВВ 10(2025)| FIT15'!#REF!</f>
        <v>#REF!</v>
      </c>
      <c r="C4" s="187" t="e">
        <f>'РБ ВВ 10(2025)| FIT15'!#REF!</f>
        <v>#REF!</v>
      </c>
      <c r="D4" s="187" t="e">
        <f>'РБ ВВ 10(2025)| FIT15'!#REF!</f>
        <v>#REF!</v>
      </c>
      <c r="E4" s="187" t="e">
        <f>'РБ ВВ 10(2025)| FIT15'!#REF!</f>
        <v>#REF!</v>
      </c>
      <c r="F4" s="187" t="e">
        <f>'РБ ВВ 10(2025)| FIT15'!#REF!</f>
        <v>#REF!</v>
      </c>
      <c r="G4" s="187" t="e">
        <f>'РБ ВВ 10(2025)| FIT15'!#REF!</f>
        <v>#REF!</v>
      </c>
      <c r="H4" s="187" t="e">
        <f>'РБ ВВ 10(2025)| FIT15'!#REF!</f>
        <v>#REF!</v>
      </c>
      <c r="I4" s="187">
        <f>'РБ ВВ 10(2025)| FIT15'!B25</f>
        <v>46010</v>
      </c>
      <c r="J4" s="187">
        <f>'РБ ВВ 10(2025)| FIT15'!C25</f>
        <v>46011</v>
      </c>
      <c r="K4" s="187">
        <f>'РБ ВВ 10(2025)| FIT15'!D25</f>
        <v>46012</v>
      </c>
      <c r="L4" s="187">
        <f>'РБ ВВ 10(2025)| FIT15'!E25</f>
        <v>46013</v>
      </c>
      <c r="M4" s="187">
        <f>'РБ ВВ 10(2025)| FIT15'!F25</f>
        <v>46014</v>
      </c>
      <c r="N4" s="187">
        <f>'РБ ВВ 10(2025)| FIT15'!G25</f>
        <v>46015</v>
      </c>
      <c r="O4" s="187">
        <f>'РБ ВВ 10(2025)| FIT15'!H25</f>
        <v>46016</v>
      </c>
      <c r="P4" s="187">
        <f>'РБ ВВ 10(2025)| FIT15'!I25</f>
        <v>46017</v>
      </c>
      <c r="Q4" s="187">
        <f>'РБ ВВ 10(2025)| FIT15'!J25</f>
        <v>46018</v>
      </c>
      <c r="R4" s="187">
        <f>'РБ ВВ 10(2025)| FIT15'!K25</f>
        <v>46019</v>
      </c>
      <c r="S4" s="187">
        <f>'РБ ВВ 10(2025)| FIT15'!L25</f>
        <v>46020</v>
      </c>
      <c r="T4" s="187">
        <f>'РБ ВВ 10(2025)| FIT15'!M25</f>
        <v>46021</v>
      </c>
      <c r="U4" s="187">
        <f>'РБ ВВ 10(2025)| FIT15'!N25</f>
        <v>46022</v>
      </c>
      <c r="V4" s="187">
        <f>'РБ ВВ 10(2025)| FIT15'!O25</f>
        <v>46023</v>
      </c>
      <c r="W4" s="187">
        <f>'РБ ВВ 10(2025)| FIT15'!P25</f>
        <v>46024</v>
      </c>
      <c r="X4" s="187">
        <f>'РБ ВВ 10(2025)| FIT15'!Q25</f>
        <v>46025</v>
      </c>
      <c r="Y4" s="187">
        <f>'РБ ВВ 10(2025)| FIT15'!R25</f>
        <v>46026</v>
      </c>
      <c r="Z4" s="187">
        <f>'РБ ВВ 10(2025)| FIT15'!S25</f>
        <v>46027</v>
      </c>
      <c r="AA4" s="187">
        <f>'РБ ВВ 10(2025)| FIT15'!T25</f>
        <v>46028</v>
      </c>
      <c r="AB4" s="187">
        <f>'РБ ВВ 10(2025)| FIT15'!U25</f>
        <v>46029</v>
      </c>
      <c r="AC4" s="187">
        <f>'РБ ВВ 10(2025)| FIT15'!V25</f>
        <v>46030</v>
      </c>
      <c r="AD4" s="187">
        <f>'РБ ВВ 10(2025)| FIT15'!W25</f>
        <v>46031</v>
      </c>
      <c r="AE4" s="187">
        <f>'РБ ВВ 10(2025)| FIT15'!X25</f>
        <v>46032</v>
      </c>
      <c r="AF4" s="187">
        <f>'РБ ВВ 10(2025)| FIT15'!Y25</f>
        <v>46033</v>
      </c>
      <c r="AG4" s="187">
        <f>'РБ ВВ 10(2025)| FIT15'!Z25</f>
        <v>46034</v>
      </c>
      <c r="AH4" s="187">
        <f>'РБ ВВ 10(2025)| FIT15'!AA25</f>
        <v>46035</v>
      </c>
      <c r="AI4" s="187">
        <f>'РБ ВВ 10(2025)| FIT15'!AB25</f>
        <v>46036</v>
      </c>
      <c r="AJ4" s="187">
        <f>'РБ ВВ 10(2025)| FIT15'!AC25</f>
        <v>46037</v>
      </c>
      <c r="AK4" s="187">
        <f>'РБ ВВ 10(2025)| FIT15'!AD25</f>
        <v>46038</v>
      </c>
      <c r="AL4" s="187">
        <f>'РБ ВВ 10(2025)| FIT15'!AE25</f>
        <v>46039</v>
      </c>
      <c r="AM4" s="187">
        <f>'РБ ВВ 10(2025)| FIT15'!AF25</f>
        <v>46040</v>
      </c>
      <c r="AN4" s="187">
        <f>'РБ ВВ 10(2025)| FIT15'!AG25</f>
        <v>46041</v>
      </c>
      <c r="AO4" s="187">
        <f>'РБ ВВ 10(2025)| FIT15'!AH25</f>
        <v>46042</v>
      </c>
      <c r="AP4" s="187">
        <f>'РБ ВВ 10(2025)| FIT15'!AI25</f>
        <v>46043</v>
      </c>
      <c r="AQ4" s="187">
        <f>'РБ ВВ 10(2025)| FIT15'!AJ25</f>
        <v>46044</v>
      </c>
      <c r="AR4" s="187">
        <f>'РБ ВВ 10(2025)| FIT15'!AK25</f>
        <v>46045</v>
      </c>
      <c r="AS4" s="187">
        <f>'РБ ВВ 10(2025)| FIT15'!AL25</f>
        <v>46046</v>
      </c>
      <c r="AT4" s="187">
        <f>'РБ ВВ 10(2025)| FIT15'!AM25</f>
        <v>46047</v>
      </c>
      <c r="AU4" s="187">
        <f>'РБ ВВ 10(2025)| FIT15'!AN25</f>
        <v>46048</v>
      </c>
      <c r="AV4" s="187">
        <f>'РБ ВВ 10(2025)| FIT15'!AO25</f>
        <v>46049</v>
      </c>
      <c r="AW4" s="187">
        <f>'РБ ВВ 10(2025)| FIT15'!AP25</f>
        <v>46050</v>
      </c>
      <c r="AX4" s="187">
        <f>'РБ ВВ 10(2025)| FIT15'!AQ25</f>
        <v>46051</v>
      </c>
      <c r="AY4" s="187">
        <f>'РБ ВВ 10(2025)| FIT15'!AR25</f>
        <v>46052</v>
      </c>
      <c r="AZ4" s="187">
        <f>'РБ ВВ 10(2025)| FIT15'!AS25</f>
        <v>46053</v>
      </c>
      <c r="BA4" s="187">
        <f>'РБ ВВ 10(2025)| FIT15'!AT25</f>
        <v>46054</v>
      </c>
      <c r="BB4" s="187">
        <f>'РБ ВВ 10(2025)| FIT15'!AU25</f>
        <v>46055</v>
      </c>
      <c r="BC4" s="187">
        <f>'РБ ВВ 10(2025)| FIT15'!AV25</f>
        <v>46056</v>
      </c>
      <c r="BD4" s="187">
        <f>'РБ ВВ 10(2025)| FIT15'!AW25</f>
        <v>46057</v>
      </c>
      <c r="BE4" s="187">
        <f>'РБ ВВ 10(2025)| FIT15'!AX25</f>
        <v>46058</v>
      </c>
      <c r="BF4" s="187">
        <f>'РБ ВВ 10(2025)| FIT15'!AY25</f>
        <v>46059</v>
      </c>
      <c r="BG4" s="187">
        <f>'РБ ВВ 10(2025)| FIT15'!AZ25</f>
        <v>46060</v>
      </c>
      <c r="BH4" s="187">
        <f>'РБ ВВ 10(2025)| FIT15'!BA25</f>
        <v>46061</v>
      </c>
      <c r="BI4" s="187">
        <f>'РБ ВВ 10(2025)| FIT15'!BB25</f>
        <v>46062</v>
      </c>
      <c r="BJ4" s="187">
        <f>'РБ ВВ 10(2025)| FIT15'!BC25</f>
        <v>46063</v>
      </c>
      <c r="BK4" s="187">
        <f>'РБ ВВ 10(2025)| FIT15'!BD25</f>
        <v>46064</v>
      </c>
      <c r="BL4" s="187">
        <f>'РБ ВВ 10(2025)| FIT15'!BE25</f>
        <v>46065</v>
      </c>
      <c r="BM4" s="187">
        <f>'РБ ВВ 10(2025)| FIT15'!BF25</f>
        <v>46066</v>
      </c>
      <c r="BN4" s="187">
        <f>'РБ ВВ 10(2025)| FIT15'!BG25</f>
        <v>46067</v>
      </c>
      <c r="BO4" s="187">
        <f>'РБ ВВ 10(2025)| FIT15'!BH25</f>
        <v>46068</v>
      </c>
      <c r="BP4" s="187">
        <f>'РБ ВВ 10(2025)| FIT15'!BI25</f>
        <v>46069</v>
      </c>
      <c r="BQ4" s="187">
        <f>'РБ ВВ 10(2025)| FIT15'!BJ25</f>
        <v>46070</v>
      </c>
      <c r="BR4" s="187">
        <f>'РБ ВВ 10(2025)| FIT15'!BK25</f>
        <v>46071</v>
      </c>
      <c r="BS4" s="187">
        <f>'РБ ВВ 10(2025)| FIT15'!BL25</f>
        <v>46072</v>
      </c>
      <c r="BT4" s="187">
        <f>'РБ ВВ 10(2025)| FIT15'!BM25</f>
        <v>46073</v>
      </c>
      <c r="BU4" s="187">
        <f>'РБ ВВ 10(2025)| FIT15'!BN25</f>
        <v>46074</v>
      </c>
      <c r="BV4" s="187">
        <f>'РБ ВВ 10(2025)| FIT15'!BO25</f>
        <v>46075</v>
      </c>
      <c r="BW4" s="187">
        <f>'РБ ВВ 10(2025)| FIT15'!BP25</f>
        <v>46076</v>
      </c>
      <c r="BX4" s="187">
        <f>'РБ ВВ 10(2025)| FIT15'!BQ25</f>
        <v>46077</v>
      </c>
      <c r="BY4" s="187">
        <f>'РБ ВВ 10(2025)| FIT15'!BR25</f>
        <v>46078</v>
      </c>
      <c r="BZ4" s="187">
        <f>'РБ ВВ 10(2025)| FIT15'!BS25</f>
        <v>46079</v>
      </c>
      <c r="CA4" s="187">
        <f>'РБ ВВ 10(2025)| FIT15'!BT25</f>
        <v>46080</v>
      </c>
      <c r="CB4" s="187">
        <f>'РБ ВВ 10(2025)| FIT15'!BU25</f>
        <v>46081</v>
      </c>
      <c r="CC4" s="187">
        <f>'РБ ВВ 10(2025)| FIT15'!BV25</f>
        <v>46082</v>
      </c>
      <c r="CD4" s="187">
        <f>'РБ ВВ 10(2025)| FIT15'!BW25</f>
        <v>46083</v>
      </c>
      <c r="CE4" s="187">
        <f>'РБ ВВ 10(2025)| FIT15'!BX25</f>
        <v>46084</v>
      </c>
      <c r="CF4" s="187">
        <f>'РБ ВВ 10(2025)| FIT15'!BY25</f>
        <v>46085</v>
      </c>
      <c r="CG4" s="187">
        <f>'РБ ВВ 10(2025)| FIT15'!BZ25</f>
        <v>46086</v>
      </c>
      <c r="CH4" s="187">
        <f>'РБ ВВ 10(2025)| FIT15'!CA25</f>
        <v>46087</v>
      </c>
      <c r="CI4" s="187">
        <f>'РБ ВВ 10(2025)| FIT15'!CB25</f>
        <v>46088</v>
      </c>
      <c r="CJ4" s="187">
        <f>'РБ ВВ 10(2025)| FIT15'!CC25</f>
        <v>46089</v>
      </c>
      <c r="CK4" s="187">
        <f>'РБ ВВ 10(2025)| FIT15'!CD25</f>
        <v>46090</v>
      </c>
      <c r="CL4" s="187">
        <f>'РБ ВВ 10(2025)| FIT15'!CE25</f>
        <v>46091</v>
      </c>
      <c r="CM4" s="187">
        <f>'РБ ВВ 10(2025)| FIT15'!CF25</f>
        <v>46092</v>
      </c>
      <c r="CN4" s="187">
        <f>'РБ ВВ 10(2025)| FIT15'!CG25</f>
        <v>46093</v>
      </c>
      <c r="CO4" s="187">
        <f>'РБ ВВ 10(2025)| FIT15'!CH25</f>
        <v>46094</v>
      </c>
      <c r="CP4" s="187">
        <f>'РБ ВВ 10(2025)| FIT15'!CI25</f>
        <v>46095</v>
      </c>
      <c r="CQ4" s="187">
        <f>'РБ ВВ 10(2025)| FIT15'!CJ25</f>
        <v>46096</v>
      </c>
      <c r="CR4" s="187">
        <f>'РБ ВВ 10(2025)| FIT15'!CK25</f>
        <v>46097</v>
      </c>
      <c r="CS4" s="187">
        <f>'РБ ВВ 10(2025)| FIT15'!CL25</f>
        <v>46098</v>
      </c>
      <c r="CT4" s="187">
        <f>'РБ ВВ 10(2025)| FIT15'!CM25</f>
        <v>46099</v>
      </c>
      <c r="CU4" s="187">
        <f>'РБ ВВ 10(2025)| FIT15'!CN25</f>
        <v>46100</v>
      </c>
      <c r="CV4" s="187">
        <f>'РБ ВВ 10(2025)| FIT15'!CO25</f>
        <v>46101</v>
      </c>
      <c r="CW4" s="187">
        <f>'РБ ВВ 10(2025)| FIT15'!CP25</f>
        <v>46102</v>
      </c>
      <c r="CX4" s="187">
        <f>'РБ ВВ 10(2025)| FIT15'!CQ25</f>
        <v>46103</v>
      </c>
      <c r="CY4" s="187">
        <f>'РБ ВВ 10(2025)| FIT15'!CR25</f>
        <v>46104</v>
      </c>
      <c r="CZ4" s="187">
        <f>'РБ ВВ 10(2025)| FIT15'!CS25</f>
        <v>46105</v>
      </c>
      <c r="DA4" s="187">
        <f>'РБ ВВ 10(2025)| FIT15'!CT25</f>
        <v>46106</v>
      </c>
      <c r="DB4" s="187">
        <f>'РБ ВВ 10(2025)| FIT15'!CU25</f>
        <v>46107</v>
      </c>
      <c r="DC4" s="187">
        <f>'РБ ВВ 10(2025)| FIT15'!CV25</f>
        <v>46108</v>
      </c>
      <c r="DD4" s="187">
        <f>'РБ ВВ 10(2025)| FIT15'!CW25</f>
        <v>46109</v>
      </c>
      <c r="DE4" s="187">
        <f>'РБ ВВ 10(2025)| FIT15'!CX25</f>
        <v>46110</v>
      </c>
      <c r="DF4" s="187">
        <f>'РБ ВВ 10(2025)| FIT15'!CY25</f>
        <v>46111</v>
      </c>
      <c r="DG4" s="187">
        <f>'РБ ВВ 10(2025)| FIT15'!CZ25</f>
        <v>46112</v>
      </c>
      <c r="DH4" s="187">
        <f>'РБ ВВ 10(2025)| FIT15'!DA25</f>
        <v>46113</v>
      </c>
      <c r="DI4" s="187">
        <f>'РБ ВВ 10(2025)| FIT15'!DB25</f>
        <v>46114</v>
      </c>
      <c r="DJ4" s="187">
        <f>'РБ ВВ 10(2025)| FIT15'!DC25</f>
        <v>46115</v>
      </c>
      <c r="DK4" s="187">
        <f>'РБ ВВ 10(2025)| FIT15'!DD25</f>
        <v>46116</v>
      </c>
      <c r="DL4" s="187">
        <f>'РБ ВВ 10(2025)| FIT15'!DE25</f>
        <v>46117</v>
      </c>
      <c r="DM4" s="187">
        <f>'РБ ВВ 10(2025)| FIT15'!DF25</f>
        <v>46118</v>
      </c>
      <c r="DN4" s="187">
        <f>'РБ ВВ 10(2025)| FIT15'!DG25</f>
        <v>46119</v>
      </c>
      <c r="DO4" s="187">
        <f>'РБ ВВ 10(2025)| FIT15'!DH25</f>
        <v>46120</v>
      </c>
      <c r="DP4" s="187">
        <f>'РБ ВВ 10(2025)| FIT15'!DI25</f>
        <v>46121</v>
      </c>
      <c r="DQ4" s="187">
        <f>'РБ ВВ 10(2025)| FIT15'!DJ25</f>
        <v>46122</v>
      </c>
    </row>
    <row r="5" spans="1:121" s="44" customFormat="1" x14ac:dyDescent="0.2">
      <c r="A5" s="42" t="s">
        <v>83</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row>
    <row r="6" spans="1:121" s="50" customFormat="1" x14ac:dyDescent="0.2">
      <c r="A6" s="88">
        <v>1</v>
      </c>
      <c r="B6" s="192" t="e">
        <f>'РБ ВВ 10(2025)| FIT18'!#REF!+25</f>
        <v>#REF!</v>
      </c>
      <c r="C6" s="192" t="e">
        <f>'РБ ВВ 10(2025)| FIT18'!#REF!+25</f>
        <v>#REF!</v>
      </c>
      <c r="D6" s="192" t="e">
        <f>'РБ ВВ 10(2025)| FIT18'!#REF!+25</f>
        <v>#REF!</v>
      </c>
      <c r="E6" s="192" t="e">
        <f>'РБ ВВ 10(2025)| FIT18'!#REF!+25</f>
        <v>#REF!</v>
      </c>
      <c r="F6" s="192" t="e">
        <f>'РБ ВВ 10(2025)| FIT18'!#REF!+25</f>
        <v>#REF!</v>
      </c>
      <c r="G6" s="192" t="e">
        <f>'РБ ВВ 10(2025)| FIT18'!#REF!+25</f>
        <v>#REF!</v>
      </c>
      <c r="H6" s="192" t="e">
        <f>'РБ ВВ 10(2025)| FIT18'!#REF!+25</f>
        <v>#REF!</v>
      </c>
      <c r="I6" s="192">
        <f>'РБ ВВ 10(2025)| FIT18'!B27+25</f>
        <v>12397</v>
      </c>
      <c r="J6" s="192">
        <f>'РБ ВВ 10(2025)| FIT18'!C27+25</f>
        <v>12397</v>
      </c>
      <c r="K6" s="192">
        <f>'РБ ВВ 10(2025)| FIT18'!D27+25</f>
        <v>13650</v>
      </c>
      <c r="L6" s="192">
        <f>'РБ ВВ 10(2025)| FIT18'!E27+25</f>
        <v>14902</v>
      </c>
      <c r="M6" s="192">
        <f>'РБ ВВ 10(2025)| FIT18'!F27+25</f>
        <v>16703</v>
      </c>
      <c r="N6" s="192">
        <f>'РБ ВВ 10(2025)| FIT18'!G27+25</f>
        <v>18504</v>
      </c>
      <c r="O6" s="192">
        <f>'РБ ВВ 10(2025)| FIT18'!H27+25</f>
        <v>18504</v>
      </c>
      <c r="P6" s="192">
        <f>'РБ ВВ 10(2025)| FIT18'!I27+25</f>
        <v>16703</v>
      </c>
      <c r="Q6" s="192">
        <f>'РБ ВВ 10(2025)| FIT18'!J27+25</f>
        <v>18504</v>
      </c>
      <c r="R6" s="192">
        <f>'РБ ВВ 10(2025)| FIT18'!K27+25</f>
        <v>13650</v>
      </c>
      <c r="S6" s="192">
        <f>'РБ ВВ 10(2025)| FIT18'!L27+25</f>
        <v>12397</v>
      </c>
      <c r="T6" s="192">
        <f>'РБ ВВ 10(2025)| FIT18'!M27+25</f>
        <v>29192</v>
      </c>
      <c r="U6" s="192">
        <f>'РБ ВВ 10(2025)| FIT18'!N27+25</f>
        <v>40546</v>
      </c>
      <c r="V6" s="192">
        <f>'РБ ВВ 10(2025)| FIT18'!O27+25</f>
        <v>40546</v>
      </c>
      <c r="W6" s="192">
        <f>'РБ ВВ 10(2025)| FIT18'!P27+25</f>
        <v>40546</v>
      </c>
      <c r="X6" s="192">
        <f>'РБ ВВ 10(2025)| FIT18'!Q27+25</f>
        <v>35065</v>
      </c>
      <c r="Y6" s="192">
        <f>'РБ ВВ 10(2025)| FIT18'!R27+25</f>
        <v>35065</v>
      </c>
      <c r="Z6" s="192">
        <f>'РБ ВВ 10(2025)| FIT18'!S27+25</f>
        <v>35065</v>
      </c>
      <c r="AA6" s="192">
        <f>'РБ ВВ 10(2025)| FIT18'!T27+25</f>
        <v>35065</v>
      </c>
      <c r="AB6" s="192">
        <f>'РБ ВВ 10(2025)| FIT18'!U27+25</f>
        <v>35065</v>
      </c>
      <c r="AC6" s="192">
        <f>'РБ ВВ 10(2025)| FIT18'!V27+25</f>
        <v>35065</v>
      </c>
      <c r="AD6" s="192">
        <f>'РБ ВВ 10(2025)| FIT18'!W27+25</f>
        <v>28566</v>
      </c>
      <c r="AE6" s="192">
        <f>'РБ ВВ 10(2025)| FIT18'!X27+25</f>
        <v>15646</v>
      </c>
      <c r="AF6" s="192">
        <f>'РБ ВВ 10(2025)| FIT18'!Y27+25</f>
        <v>15646</v>
      </c>
      <c r="AG6" s="192">
        <f>'РБ ВВ 10(2025)| FIT18'!Z27+25</f>
        <v>15646</v>
      </c>
      <c r="AH6" s="192">
        <f>'РБ ВВ 10(2025)| FIT18'!AA27+25</f>
        <v>15646</v>
      </c>
      <c r="AI6" s="192">
        <f>'РБ ВВ 10(2025)| FIT18'!AB27+25</f>
        <v>15646</v>
      </c>
      <c r="AJ6" s="192">
        <f>'РБ ВВ 10(2025)| FIT18'!AC27+25</f>
        <v>17212</v>
      </c>
      <c r="AK6" s="192">
        <f>'РБ ВВ 10(2025)| FIT18'!AD27+25</f>
        <v>17212</v>
      </c>
      <c r="AL6" s="192">
        <f>'РБ ВВ 10(2025)| FIT18'!AE27+25</f>
        <v>17212</v>
      </c>
      <c r="AM6" s="192">
        <f>'РБ ВВ 10(2025)| FIT18'!AF27+25</f>
        <v>17212</v>
      </c>
      <c r="AN6" s="192">
        <f>'РБ ВВ 10(2025)| FIT18'!AG27+25</f>
        <v>17212</v>
      </c>
      <c r="AO6" s="192">
        <f>'РБ ВВ 10(2025)| FIT18'!AH27+25</f>
        <v>15646</v>
      </c>
      <c r="AP6" s="192">
        <f>'РБ ВВ 10(2025)| FIT18'!AI27+25</f>
        <v>15646</v>
      </c>
      <c r="AQ6" s="192">
        <f>'РБ ВВ 10(2025)| FIT18'!AJ27+25</f>
        <v>15646</v>
      </c>
      <c r="AR6" s="192">
        <f>'РБ ВВ 10(2025)| FIT18'!AK27+25</f>
        <v>15646</v>
      </c>
      <c r="AS6" s="192">
        <f>'РБ ВВ 10(2025)| FIT18'!AL27+25</f>
        <v>15646</v>
      </c>
      <c r="AT6" s="192">
        <f>'РБ ВВ 10(2025)| FIT18'!AM27+25</f>
        <v>18778</v>
      </c>
      <c r="AU6" s="192">
        <f>'РБ ВВ 10(2025)| FIT18'!AN27+25</f>
        <v>18778</v>
      </c>
      <c r="AV6" s="192">
        <f>'РБ ВВ 10(2025)| FIT18'!AO27+25</f>
        <v>18778</v>
      </c>
      <c r="AW6" s="192">
        <f>'РБ ВВ 10(2025)| FIT18'!AP27+25</f>
        <v>18778</v>
      </c>
      <c r="AX6" s="192">
        <f>'РБ ВВ 10(2025)| FIT18'!AQ27+25</f>
        <v>18778</v>
      </c>
      <c r="AY6" s="192">
        <f>'РБ ВВ 10(2025)| FIT18'!AR27+25</f>
        <v>20344</v>
      </c>
      <c r="AZ6" s="192">
        <f>'РБ ВВ 10(2025)| FIT18'!AS27+25</f>
        <v>22302</v>
      </c>
      <c r="BA6" s="192">
        <f>'РБ ВВ 10(2025)| FIT18'!AT27+25</f>
        <v>22693</v>
      </c>
      <c r="BB6" s="192">
        <f>'РБ ВВ 10(2025)| FIT18'!AU27+25</f>
        <v>22693</v>
      </c>
      <c r="BC6" s="192">
        <f>'РБ ВВ 10(2025)| FIT18'!AV27+25</f>
        <v>22693</v>
      </c>
      <c r="BD6" s="192">
        <f>'РБ ВВ 10(2025)| FIT18'!AW27+25</f>
        <v>22693</v>
      </c>
      <c r="BE6" s="192">
        <f>'РБ ВВ 10(2025)| FIT18'!AX27+25</f>
        <v>22693</v>
      </c>
      <c r="BF6" s="192">
        <f>'РБ ВВ 10(2025)| FIT18'!AY27+25</f>
        <v>22693</v>
      </c>
      <c r="BG6" s="192">
        <f>'РБ ВВ 10(2025)| FIT18'!AZ27+25</f>
        <v>22693</v>
      </c>
      <c r="BH6" s="192">
        <f>'РБ ВВ 10(2025)| FIT18'!BA27+25</f>
        <v>22693</v>
      </c>
      <c r="BI6" s="192">
        <f>'РБ ВВ 10(2025)| FIT18'!BB27+25</f>
        <v>22693</v>
      </c>
      <c r="BJ6" s="192">
        <f>'РБ ВВ 10(2025)| FIT18'!BC27+25</f>
        <v>22693</v>
      </c>
      <c r="BK6" s="192">
        <f>'РБ ВВ 10(2025)| FIT18'!BD27+25</f>
        <v>21127</v>
      </c>
      <c r="BL6" s="192">
        <f>'РБ ВВ 10(2025)| FIT18'!BE27+25</f>
        <v>21127</v>
      </c>
      <c r="BM6" s="192">
        <f>'РБ ВВ 10(2025)| FIT18'!BF27+25</f>
        <v>22693</v>
      </c>
      <c r="BN6" s="192">
        <f>'РБ ВВ 10(2025)| FIT18'!BG27+25</f>
        <v>22693</v>
      </c>
      <c r="BO6" s="192">
        <f>'РБ ВВ 10(2025)| FIT18'!BH27+25</f>
        <v>24259</v>
      </c>
      <c r="BP6" s="192">
        <f>'РБ ВВ 10(2025)| FIT18'!BI27+25</f>
        <v>26217</v>
      </c>
      <c r="BQ6" s="192">
        <f>'РБ ВВ 10(2025)| FIT18'!BJ27+25</f>
        <v>26217</v>
      </c>
      <c r="BR6" s="192">
        <f>'РБ ВВ 10(2025)| FIT18'!BK27+25</f>
        <v>26217</v>
      </c>
      <c r="BS6" s="192">
        <f>'РБ ВВ 10(2025)| FIT18'!BL27+25</f>
        <v>26217</v>
      </c>
      <c r="BT6" s="192">
        <f>'РБ ВВ 10(2025)| FIT18'!BM27+25</f>
        <v>28174</v>
      </c>
      <c r="BU6" s="192">
        <f>'РБ ВВ 10(2025)| FIT18'!BN27+25</f>
        <v>30523</v>
      </c>
      <c r="BV6" s="192">
        <f>'РБ ВВ 10(2025)| FIT18'!BO27+25</f>
        <v>30523</v>
      </c>
      <c r="BW6" s="192">
        <f>'РБ ВВ 10(2025)| FIT18'!BP27+25</f>
        <v>28174</v>
      </c>
      <c r="BX6" s="192">
        <f>'РБ ВВ 10(2025)| FIT18'!BQ27+25</f>
        <v>24259</v>
      </c>
      <c r="BY6" s="192">
        <f>'РБ ВВ 10(2025)| FIT18'!BR27+25</f>
        <v>24259</v>
      </c>
      <c r="BZ6" s="192">
        <f>'РБ ВВ 10(2025)| FIT18'!BS27+25</f>
        <v>26217</v>
      </c>
      <c r="CA6" s="192">
        <f>'РБ ВВ 10(2025)| FIT18'!BT27+25</f>
        <v>26217</v>
      </c>
      <c r="CB6" s="192">
        <f>'РБ ВВ 10(2025)| FIT18'!BU27+25</f>
        <v>19561</v>
      </c>
      <c r="CC6" s="192">
        <f>'РБ ВВ 10(2025)| FIT18'!BV27+25</f>
        <v>19914</v>
      </c>
      <c r="CD6" s="192">
        <f>'РБ ВВ 10(2025)| FIT18'!BW27+25</f>
        <v>19914</v>
      </c>
      <c r="CE6" s="192">
        <f>'РБ ВВ 10(2025)| FIT18'!BX27+25</f>
        <v>19914</v>
      </c>
      <c r="CF6" s="192">
        <f>'РБ ВВ 10(2025)| FIT18'!BY27+25</f>
        <v>18739</v>
      </c>
      <c r="CG6" s="192">
        <f>'РБ ВВ 10(2025)| FIT18'!BZ27+25</f>
        <v>18739</v>
      </c>
      <c r="CH6" s="192">
        <f>'РБ ВВ 10(2025)| FIT18'!CA27+25</f>
        <v>19914</v>
      </c>
      <c r="CI6" s="192">
        <f>'РБ ВВ 10(2025)| FIT18'!CB27+25</f>
        <v>19914</v>
      </c>
      <c r="CJ6" s="192">
        <f>'РБ ВВ 10(2025)| FIT18'!CC27+25</f>
        <v>19914</v>
      </c>
      <c r="CK6" s="192">
        <f>'РБ ВВ 10(2025)| FIT18'!CD27+25</f>
        <v>18739</v>
      </c>
      <c r="CL6" s="192">
        <f>'РБ ВВ 10(2025)| FIT18'!CE27+25</f>
        <v>18739</v>
      </c>
      <c r="CM6" s="192">
        <f>'РБ ВВ 10(2025)| FIT18'!CF27+25</f>
        <v>18739</v>
      </c>
      <c r="CN6" s="192">
        <f>'РБ ВВ 10(2025)| FIT18'!CG27+25</f>
        <v>18739</v>
      </c>
      <c r="CO6" s="192">
        <f>'РБ ВВ 10(2025)| FIT18'!CH27+25</f>
        <v>18739</v>
      </c>
      <c r="CP6" s="192">
        <f>'РБ ВВ 10(2025)| FIT18'!CI27+25</f>
        <v>18739</v>
      </c>
      <c r="CQ6" s="192">
        <f>'РБ ВВ 10(2025)| FIT18'!CJ27+25</f>
        <v>18739</v>
      </c>
      <c r="CR6" s="192">
        <f>'РБ ВВ 10(2025)| FIT18'!CK27+25</f>
        <v>18739</v>
      </c>
      <c r="CS6" s="192">
        <f>'РБ ВВ 10(2025)| FIT18'!CL27+25</f>
        <v>18739</v>
      </c>
      <c r="CT6" s="192">
        <f>'РБ ВВ 10(2025)| FIT18'!CM27+25</f>
        <v>18739</v>
      </c>
      <c r="CU6" s="192">
        <f>'РБ ВВ 10(2025)| FIT18'!CN27+25</f>
        <v>18739</v>
      </c>
      <c r="CV6" s="192">
        <f>'РБ ВВ 10(2025)| FIT18'!CO27+25</f>
        <v>18739</v>
      </c>
      <c r="CW6" s="192">
        <f>'РБ ВВ 10(2025)| FIT18'!CP27+25</f>
        <v>18739</v>
      </c>
      <c r="CX6" s="192">
        <f>'РБ ВВ 10(2025)| FIT18'!CQ27+25</f>
        <v>18739</v>
      </c>
      <c r="CY6" s="192">
        <f>'РБ ВВ 10(2025)| FIT18'!CR27+25</f>
        <v>18739</v>
      </c>
      <c r="CZ6" s="192">
        <f>'РБ ВВ 10(2025)| FIT18'!CS27+25</f>
        <v>18739</v>
      </c>
      <c r="DA6" s="192">
        <f>'РБ ВВ 10(2025)| FIT18'!CT27+25</f>
        <v>18739</v>
      </c>
      <c r="DB6" s="192">
        <f>'РБ ВВ 10(2025)| FIT18'!CU27+25</f>
        <v>18739</v>
      </c>
      <c r="DC6" s="192">
        <f>'РБ ВВ 10(2025)| FIT18'!CV27+25</f>
        <v>18739</v>
      </c>
      <c r="DD6" s="192">
        <f>'РБ ВВ 10(2025)| FIT18'!CW27+25</f>
        <v>18739</v>
      </c>
      <c r="DE6" s="192">
        <f>'РБ ВВ 10(2025)| FIT18'!CX27+25</f>
        <v>18739</v>
      </c>
      <c r="DF6" s="192">
        <f>'РБ ВВ 10(2025)| FIT18'!CY27+25</f>
        <v>18739</v>
      </c>
      <c r="DG6" s="192">
        <f>'РБ ВВ 10(2025)| FIT18'!CZ27+25</f>
        <v>18739</v>
      </c>
      <c r="DH6" s="192">
        <f>'РБ ВВ 10(2025)| FIT18'!DA27+25</f>
        <v>11496</v>
      </c>
      <c r="DI6" s="192">
        <f>'РБ ВВ 10(2025)| FIT18'!DB27+25</f>
        <v>11496</v>
      </c>
      <c r="DJ6" s="192">
        <f>'РБ ВВ 10(2025)| FIT18'!DC27+25</f>
        <v>11888</v>
      </c>
      <c r="DK6" s="192">
        <f>'РБ ВВ 10(2025)| FIT18'!DD27+25</f>
        <v>11888</v>
      </c>
      <c r="DL6" s="192">
        <f>'РБ ВВ 10(2025)| FIT18'!DE27+25</f>
        <v>11496</v>
      </c>
      <c r="DM6" s="192">
        <f>'РБ ВВ 10(2025)| FIT18'!DF27+25</f>
        <v>11496</v>
      </c>
      <c r="DN6" s="192">
        <f>'РБ ВВ 10(2025)| FIT18'!DG27+25</f>
        <v>11496</v>
      </c>
      <c r="DO6" s="192">
        <f>'РБ ВВ 10(2025)| FIT18'!DH27+25</f>
        <v>11496</v>
      </c>
      <c r="DP6" s="192">
        <f>'РБ ВВ 10(2025)| FIT18'!DI27+25</f>
        <v>11496</v>
      </c>
      <c r="DQ6" s="192">
        <f>'РБ ВВ 10(2025)| FIT18'!DJ27+25</f>
        <v>11888</v>
      </c>
    </row>
    <row r="7" spans="1:121" s="50" customFormat="1" x14ac:dyDescent="0.2">
      <c r="A7" s="88">
        <v>2</v>
      </c>
      <c r="B7" s="192" t="e">
        <f>'РБ ВВ 10(2025)| FIT18'!#REF!+25</f>
        <v>#REF!</v>
      </c>
      <c r="C7" s="192" t="e">
        <f>'РБ ВВ 10(2025)| FIT18'!#REF!+25</f>
        <v>#REF!</v>
      </c>
      <c r="D7" s="192" t="e">
        <f>'РБ ВВ 10(2025)| FIT18'!#REF!+25</f>
        <v>#REF!</v>
      </c>
      <c r="E7" s="192" t="e">
        <f>'РБ ВВ 10(2025)| FIT18'!#REF!+25</f>
        <v>#REF!</v>
      </c>
      <c r="F7" s="192" t="e">
        <f>'РБ ВВ 10(2025)| FIT18'!#REF!+25</f>
        <v>#REF!</v>
      </c>
      <c r="G7" s="192" t="e">
        <f>'РБ ВВ 10(2025)| FIT18'!#REF!+25</f>
        <v>#REF!</v>
      </c>
      <c r="H7" s="192" t="e">
        <f>'РБ ВВ 10(2025)| FIT18'!#REF!+25</f>
        <v>#REF!</v>
      </c>
      <c r="I7" s="192">
        <f>'РБ ВВ 10(2025)| FIT18'!B28+25</f>
        <v>13728</v>
      </c>
      <c r="J7" s="192">
        <f>'РБ ВВ 10(2025)| FIT18'!C28+25</f>
        <v>13728</v>
      </c>
      <c r="K7" s="192">
        <f>'РБ ВВ 10(2025)| FIT18'!D28+25</f>
        <v>14981</v>
      </c>
      <c r="L7" s="192">
        <f>'РБ ВВ 10(2025)| FIT18'!E28+25</f>
        <v>16234</v>
      </c>
      <c r="M7" s="192">
        <f>'РБ ВВ 10(2025)| FIT18'!F28+25</f>
        <v>18034</v>
      </c>
      <c r="N7" s="192">
        <f>'РБ ВВ 10(2025)| FIT18'!G28+25</f>
        <v>19835</v>
      </c>
      <c r="O7" s="192">
        <f>'РБ ВВ 10(2025)| FIT18'!H28+25</f>
        <v>19835</v>
      </c>
      <c r="P7" s="192">
        <f>'РБ ВВ 10(2025)| FIT18'!I28+25</f>
        <v>18034</v>
      </c>
      <c r="Q7" s="192">
        <f>'РБ ВВ 10(2025)| FIT18'!J28+25</f>
        <v>19835</v>
      </c>
      <c r="R7" s="192">
        <f>'РБ ВВ 10(2025)| FIT18'!K28+25</f>
        <v>14981</v>
      </c>
      <c r="S7" s="192">
        <f>'РБ ВВ 10(2025)| FIT18'!L28+25</f>
        <v>14159</v>
      </c>
      <c r="T7" s="192">
        <f>'РБ ВВ 10(2025)| FIT18'!M28+25</f>
        <v>30954</v>
      </c>
      <c r="U7" s="192">
        <f>'РБ ВВ 10(2025)| FIT18'!N28+25</f>
        <v>42307</v>
      </c>
      <c r="V7" s="192">
        <f>'РБ ВВ 10(2025)| FIT18'!O28+25</f>
        <v>42307</v>
      </c>
      <c r="W7" s="192">
        <f>'РБ ВВ 10(2025)| FIT18'!P28+25</f>
        <v>42307</v>
      </c>
      <c r="X7" s="192">
        <f>'РБ ВВ 10(2025)| FIT18'!Q28+25</f>
        <v>36826</v>
      </c>
      <c r="Y7" s="192">
        <f>'РБ ВВ 10(2025)| FIT18'!R28+25</f>
        <v>36826</v>
      </c>
      <c r="Z7" s="192">
        <f>'РБ ВВ 10(2025)| FIT18'!S28+25</f>
        <v>36826</v>
      </c>
      <c r="AA7" s="192">
        <f>'РБ ВВ 10(2025)| FIT18'!T28+25</f>
        <v>36826</v>
      </c>
      <c r="AB7" s="192">
        <f>'РБ ВВ 10(2025)| FIT18'!U28+25</f>
        <v>36826</v>
      </c>
      <c r="AC7" s="192">
        <f>'РБ ВВ 10(2025)| FIT18'!V28+25</f>
        <v>36826</v>
      </c>
      <c r="AD7" s="192">
        <f>'РБ ВВ 10(2025)| FIT18'!W28+25</f>
        <v>30093</v>
      </c>
      <c r="AE7" s="192">
        <f>'РБ ВВ 10(2025)| FIT18'!X28+25</f>
        <v>17173</v>
      </c>
      <c r="AF7" s="192">
        <f>'РБ ВВ 10(2025)| FIT18'!Y28+25</f>
        <v>17173</v>
      </c>
      <c r="AG7" s="192">
        <f>'РБ ВВ 10(2025)| FIT18'!Z28+25</f>
        <v>17173</v>
      </c>
      <c r="AH7" s="192">
        <f>'РБ ВВ 10(2025)| FIT18'!AA28+25</f>
        <v>17173</v>
      </c>
      <c r="AI7" s="192">
        <f>'РБ ВВ 10(2025)| FIT18'!AB28+25</f>
        <v>17173</v>
      </c>
      <c r="AJ7" s="192">
        <f>'РБ ВВ 10(2025)| FIT18'!AC28+25</f>
        <v>18739</v>
      </c>
      <c r="AK7" s="192">
        <f>'РБ ВВ 10(2025)| FIT18'!AD28+25</f>
        <v>18739</v>
      </c>
      <c r="AL7" s="192">
        <f>'РБ ВВ 10(2025)| FIT18'!AE28+25</f>
        <v>18739</v>
      </c>
      <c r="AM7" s="192">
        <f>'РБ ВВ 10(2025)| FIT18'!AF28+25</f>
        <v>18739</v>
      </c>
      <c r="AN7" s="192">
        <f>'РБ ВВ 10(2025)| FIT18'!AG28+25</f>
        <v>18739</v>
      </c>
      <c r="AO7" s="192">
        <f>'РБ ВВ 10(2025)| FIT18'!AH28+25</f>
        <v>17173</v>
      </c>
      <c r="AP7" s="192">
        <f>'РБ ВВ 10(2025)| FIT18'!AI28+25</f>
        <v>17173</v>
      </c>
      <c r="AQ7" s="192">
        <f>'РБ ВВ 10(2025)| FIT18'!AJ28+25</f>
        <v>17173</v>
      </c>
      <c r="AR7" s="192">
        <f>'РБ ВВ 10(2025)| FIT18'!AK28+25</f>
        <v>17173</v>
      </c>
      <c r="AS7" s="192">
        <f>'РБ ВВ 10(2025)| FIT18'!AL28+25</f>
        <v>17173</v>
      </c>
      <c r="AT7" s="192">
        <f>'РБ ВВ 10(2025)| FIT18'!AM28+25</f>
        <v>20305</v>
      </c>
      <c r="AU7" s="192">
        <f>'РБ ВВ 10(2025)| FIT18'!AN28+25</f>
        <v>20305</v>
      </c>
      <c r="AV7" s="192">
        <f>'РБ ВВ 10(2025)| FIT18'!AO28+25</f>
        <v>20305</v>
      </c>
      <c r="AW7" s="192">
        <f>'РБ ВВ 10(2025)| FIT18'!AP28+25</f>
        <v>20305</v>
      </c>
      <c r="AX7" s="192">
        <f>'РБ ВВ 10(2025)| FIT18'!AQ28+25</f>
        <v>20305</v>
      </c>
      <c r="AY7" s="192">
        <f>'РБ ВВ 10(2025)| FIT18'!AR28+25</f>
        <v>21871</v>
      </c>
      <c r="AZ7" s="192">
        <f>'РБ ВВ 10(2025)| FIT18'!AS28+25</f>
        <v>23829</v>
      </c>
      <c r="BA7" s="192">
        <f>'РБ ВВ 10(2025)| FIT18'!AT28+25</f>
        <v>24220</v>
      </c>
      <c r="BB7" s="192">
        <f>'РБ ВВ 10(2025)| FIT18'!AU28+25</f>
        <v>24220</v>
      </c>
      <c r="BC7" s="192">
        <f>'РБ ВВ 10(2025)| FIT18'!AV28+25</f>
        <v>24220</v>
      </c>
      <c r="BD7" s="192">
        <f>'РБ ВВ 10(2025)| FIT18'!AW28+25</f>
        <v>24220</v>
      </c>
      <c r="BE7" s="192">
        <f>'РБ ВВ 10(2025)| FIT18'!AX28+25</f>
        <v>24220</v>
      </c>
      <c r="BF7" s="192">
        <f>'РБ ВВ 10(2025)| FIT18'!AY28+25</f>
        <v>24220</v>
      </c>
      <c r="BG7" s="192">
        <f>'РБ ВВ 10(2025)| FIT18'!AZ28+25</f>
        <v>24220</v>
      </c>
      <c r="BH7" s="192">
        <f>'РБ ВВ 10(2025)| FIT18'!BA28+25</f>
        <v>24220</v>
      </c>
      <c r="BI7" s="192">
        <f>'РБ ВВ 10(2025)| FIT18'!BB28+25</f>
        <v>24220</v>
      </c>
      <c r="BJ7" s="192">
        <f>'РБ ВВ 10(2025)| FIT18'!BC28+25</f>
        <v>24220</v>
      </c>
      <c r="BK7" s="192">
        <f>'РБ ВВ 10(2025)| FIT18'!BD28+25</f>
        <v>22654</v>
      </c>
      <c r="BL7" s="192">
        <f>'РБ ВВ 10(2025)| FIT18'!BE28+25</f>
        <v>22654</v>
      </c>
      <c r="BM7" s="192">
        <f>'РБ ВВ 10(2025)| FIT18'!BF28+25</f>
        <v>24220</v>
      </c>
      <c r="BN7" s="192">
        <f>'РБ ВВ 10(2025)| FIT18'!BG28+25</f>
        <v>24220</v>
      </c>
      <c r="BO7" s="192">
        <f>'РБ ВВ 10(2025)| FIT18'!BH28+25</f>
        <v>25786</v>
      </c>
      <c r="BP7" s="192">
        <f>'РБ ВВ 10(2025)| FIT18'!BI28+25</f>
        <v>27744</v>
      </c>
      <c r="BQ7" s="192">
        <f>'РБ ВВ 10(2025)| FIT18'!BJ28+25</f>
        <v>27744</v>
      </c>
      <c r="BR7" s="192">
        <f>'РБ ВВ 10(2025)| FIT18'!BK28+25</f>
        <v>27744</v>
      </c>
      <c r="BS7" s="192">
        <f>'РБ ВВ 10(2025)| FIT18'!BL28+25</f>
        <v>27744</v>
      </c>
      <c r="BT7" s="192">
        <f>'РБ ВВ 10(2025)| FIT18'!BM28+25</f>
        <v>29701</v>
      </c>
      <c r="BU7" s="192">
        <f>'РБ ВВ 10(2025)| FIT18'!BN28+25</f>
        <v>32050</v>
      </c>
      <c r="BV7" s="192">
        <f>'РБ ВВ 10(2025)| FIT18'!BO28+25</f>
        <v>32050</v>
      </c>
      <c r="BW7" s="192">
        <f>'РБ ВВ 10(2025)| FIT18'!BP28+25</f>
        <v>29701</v>
      </c>
      <c r="BX7" s="192">
        <f>'РБ ВВ 10(2025)| FIT18'!BQ28+25</f>
        <v>25786</v>
      </c>
      <c r="BY7" s="192">
        <f>'РБ ВВ 10(2025)| FIT18'!BR28+25</f>
        <v>25786</v>
      </c>
      <c r="BZ7" s="192">
        <f>'РБ ВВ 10(2025)| FIT18'!BS28+25</f>
        <v>27744</v>
      </c>
      <c r="CA7" s="192">
        <f>'РБ ВВ 10(2025)| FIT18'!BT28+25</f>
        <v>27744</v>
      </c>
      <c r="CB7" s="192">
        <f>'РБ ВВ 10(2025)| FIT18'!BU28+25</f>
        <v>21088</v>
      </c>
      <c r="CC7" s="192">
        <f>'РБ ВВ 10(2025)| FIT18'!BV28+25</f>
        <v>21441</v>
      </c>
      <c r="CD7" s="192">
        <f>'РБ ВВ 10(2025)| FIT18'!BW28+25</f>
        <v>21441</v>
      </c>
      <c r="CE7" s="192">
        <f>'РБ ВВ 10(2025)| FIT18'!BX28+25</f>
        <v>21441</v>
      </c>
      <c r="CF7" s="192">
        <f>'РБ ВВ 10(2025)| FIT18'!BY28+25</f>
        <v>20266</v>
      </c>
      <c r="CG7" s="192">
        <f>'РБ ВВ 10(2025)| FIT18'!BZ28+25</f>
        <v>20266</v>
      </c>
      <c r="CH7" s="192">
        <f>'РБ ВВ 10(2025)| FIT18'!CA28+25</f>
        <v>21441</v>
      </c>
      <c r="CI7" s="192">
        <f>'РБ ВВ 10(2025)| FIT18'!CB28+25</f>
        <v>21441</v>
      </c>
      <c r="CJ7" s="192">
        <f>'РБ ВВ 10(2025)| FIT18'!CC28+25</f>
        <v>21441</v>
      </c>
      <c r="CK7" s="192">
        <f>'РБ ВВ 10(2025)| FIT18'!CD28+25</f>
        <v>20266</v>
      </c>
      <c r="CL7" s="192">
        <f>'РБ ВВ 10(2025)| FIT18'!CE28+25</f>
        <v>20266</v>
      </c>
      <c r="CM7" s="192">
        <f>'РБ ВВ 10(2025)| FIT18'!CF28+25</f>
        <v>20266</v>
      </c>
      <c r="CN7" s="192">
        <f>'РБ ВВ 10(2025)| FIT18'!CG28+25</f>
        <v>20266</v>
      </c>
      <c r="CO7" s="192">
        <f>'РБ ВВ 10(2025)| FIT18'!CH28+25</f>
        <v>20266</v>
      </c>
      <c r="CP7" s="192">
        <f>'РБ ВВ 10(2025)| FIT18'!CI28+25</f>
        <v>20266</v>
      </c>
      <c r="CQ7" s="192">
        <f>'РБ ВВ 10(2025)| FIT18'!CJ28+25</f>
        <v>20266</v>
      </c>
      <c r="CR7" s="192">
        <f>'РБ ВВ 10(2025)| FIT18'!CK28+25</f>
        <v>20266</v>
      </c>
      <c r="CS7" s="192">
        <f>'РБ ВВ 10(2025)| FIT18'!CL28+25</f>
        <v>20266</v>
      </c>
      <c r="CT7" s="192">
        <f>'РБ ВВ 10(2025)| FIT18'!CM28+25</f>
        <v>20266</v>
      </c>
      <c r="CU7" s="192">
        <f>'РБ ВВ 10(2025)| FIT18'!CN28+25</f>
        <v>20266</v>
      </c>
      <c r="CV7" s="192">
        <f>'РБ ВВ 10(2025)| FIT18'!CO28+25</f>
        <v>20266</v>
      </c>
      <c r="CW7" s="192">
        <f>'РБ ВВ 10(2025)| FIT18'!CP28+25</f>
        <v>20266</v>
      </c>
      <c r="CX7" s="192">
        <f>'РБ ВВ 10(2025)| FIT18'!CQ28+25</f>
        <v>20266</v>
      </c>
      <c r="CY7" s="192">
        <f>'РБ ВВ 10(2025)| FIT18'!CR28+25</f>
        <v>20266</v>
      </c>
      <c r="CZ7" s="192">
        <f>'РБ ВВ 10(2025)| FIT18'!CS28+25</f>
        <v>20266</v>
      </c>
      <c r="DA7" s="192">
        <f>'РБ ВВ 10(2025)| FIT18'!CT28+25</f>
        <v>20266</v>
      </c>
      <c r="DB7" s="192">
        <f>'РБ ВВ 10(2025)| FIT18'!CU28+25</f>
        <v>20266</v>
      </c>
      <c r="DC7" s="192">
        <f>'РБ ВВ 10(2025)| FIT18'!CV28+25</f>
        <v>20266</v>
      </c>
      <c r="DD7" s="192">
        <f>'РБ ВВ 10(2025)| FIT18'!CW28+25</f>
        <v>20266</v>
      </c>
      <c r="DE7" s="192">
        <f>'РБ ВВ 10(2025)| FIT18'!CX28+25</f>
        <v>20266</v>
      </c>
      <c r="DF7" s="192">
        <f>'РБ ВВ 10(2025)| FIT18'!CY28+25</f>
        <v>20266</v>
      </c>
      <c r="DG7" s="192">
        <f>'РБ ВВ 10(2025)| FIT18'!CZ28+25</f>
        <v>20266</v>
      </c>
      <c r="DH7" s="192">
        <f>'РБ ВВ 10(2025)| FIT18'!DA28+25</f>
        <v>12945</v>
      </c>
      <c r="DI7" s="192">
        <f>'РБ ВВ 10(2025)| FIT18'!DB28+25</f>
        <v>12945</v>
      </c>
      <c r="DJ7" s="192">
        <f>'РБ ВВ 10(2025)| FIT18'!DC28+25</f>
        <v>13336</v>
      </c>
      <c r="DK7" s="192">
        <f>'РБ ВВ 10(2025)| FIT18'!DD28+25</f>
        <v>13336</v>
      </c>
      <c r="DL7" s="192">
        <f>'РБ ВВ 10(2025)| FIT18'!DE28+25</f>
        <v>12945</v>
      </c>
      <c r="DM7" s="192">
        <f>'РБ ВВ 10(2025)| FIT18'!DF28+25</f>
        <v>12945</v>
      </c>
      <c r="DN7" s="192">
        <f>'РБ ВВ 10(2025)| FIT18'!DG28+25</f>
        <v>12945</v>
      </c>
      <c r="DO7" s="192">
        <f>'РБ ВВ 10(2025)| FIT18'!DH28+25</f>
        <v>12945</v>
      </c>
      <c r="DP7" s="192">
        <f>'РБ ВВ 10(2025)| FIT18'!DI28+25</f>
        <v>12945</v>
      </c>
      <c r="DQ7" s="192">
        <f>'РБ ВВ 10(2025)| FIT18'!DJ28+25</f>
        <v>13336</v>
      </c>
    </row>
    <row r="8" spans="1:121" s="50" customFormat="1" x14ac:dyDescent="0.2">
      <c r="A8" s="42" t="s">
        <v>234</v>
      </c>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row>
    <row r="9" spans="1:121" s="50" customFormat="1" x14ac:dyDescent="0.2">
      <c r="A9" s="180">
        <v>1</v>
      </c>
      <c r="B9" s="192" t="e">
        <f>'РБ ВВ 10(2025)| FIT18'!#REF!+25</f>
        <v>#REF!</v>
      </c>
      <c r="C9" s="192" t="e">
        <f>'РБ ВВ 10(2025)| FIT18'!#REF!+25</f>
        <v>#REF!</v>
      </c>
      <c r="D9" s="192" t="e">
        <f>'РБ ВВ 10(2025)| FIT18'!#REF!+25</f>
        <v>#REF!</v>
      </c>
      <c r="E9" s="192" t="e">
        <f>'РБ ВВ 10(2025)| FIT18'!#REF!+25</f>
        <v>#REF!</v>
      </c>
      <c r="F9" s="192" t="e">
        <f>'РБ ВВ 10(2025)| FIT18'!#REF!+25</f>
        <v>#REF!</v>
      </c>
      <c r="G9" s="192" t="e">
        <f>'РБ ВВ 10(2025)| FIT18'!#REF!+25</f>
        <v>#REF!</v>
      </c>
      <c r="H9" s="192" t="e">
        <f>'РБ ВВ 10(2025)| FIT18'!#REF!+25</f>
        <v>#REF!</v>
      </c>
      <c r="I9" s="192">
        <f>'РБ ВВ 10(2025)| FIT18'!B30+25</f>
        <v>13180</v>
      </c>
      <c r="J9" s="192">
        <f>'РБ ВВ 10(2025)| FIT18'!C30+25</f>
        <v>13180</v>
      </c>
      <c r="K9" s="192">
        <f>'РБ ВВ 10(2025)| FIT18'!D30+25</f>
        <v>14433</v>
      </c>
      <c r="L9" s="192">
        <f>'РБ ВВ 10(2025)| FIT18'!E30+25</f>
        <v>15685</v>
      </c>
      <c r="M9" s="192">
        <f>'РБ ВВ 10(2025)| FIT18'!F30+25</f>
        <v>17486</v>
      </c>
      <c r="N9" s="192">
        <f>'РБ ВВ 10(2025)| FIT18'!G30+25</f>
        <v>19287</v>
      </c>
      <c r="O9" s="192">
        <f>'РБ ВВ 10(2025)| FIT18'!H30+25</f>
        <v>19287</v>
      </c>
      <c r="P9" s="192">
        <f>'РБ ВВ 10(2025)| FIT18'!I30+25</f>
        <v>17486</v>
      </c>
      <c r="Q9" s="192">
        <f>'РБ ВВ 10(2025)| FIT18'!J30+25</f>
        <v>19287</v>
      </c>
      <c r="R9" s="192">
        <f>'РБ ВВ 10(2025)| FIT18'!K30+25</f>
        <v>14433</v>
      </c>
      <c r="S9" s="192">
        <f>'РБ ВВ 10(2025)| FIT18'!L30+25</f>
        <v>13963</v>
      </c>
      <c r="T9" s="192">
        <f>'РБ ВВ 10(2025)| FIT18'!M30+25</f>
        <v>30758</v>
      </c>
      <c r="U9" s="192">
        <f>'РБ ВВ 10(2025)| FIT18'!N30+25</f>
        <v>42112</v>
      </c>
      <c r="V9" s="192">
        <f>'РБ ВВ 10(2025)| FIT18'!O30+25</f>
        <v>42112</v>
      </c>
      <c r="W9" s="192">
        <f>'РБ ВВ 10(2025)| FIT18'!P30+25</f>
        <v>42112</v>
      </c>
      <c r="X9" s="192">
        <f>'РБ ВВ 10(2025)| FIT18'!Q30+25</f>
        <v>36631</v>
      </c>
      <c r="Y9" s="192">
        <f>'РБ ВВ 10(2025)| FIT18'!R30+25</f>
        <v>36631</v>
      </c>
      <c r="Z9" s="192">
        <f>'РБ ВВ 10(2025)| FIT18'!S30+25</f>
        <v>36631</v>
      </c>
      <c r="AA9" s="192">
        <f>'РБ ВВ 10(2025)| FIT18'!T30+25</f>
        <v>36631</v>
      </c>
      <c r="AB9" s="192">
        <f>'РБ ВВ 10(2025)| FIT18'!U30+25</f>
        <v>36631</v>
      </c>
      <c r="AC9" s="192">
        <f>'РБ ВВ 10(2025)| FIT18'!V30+25</f>
        <v>36631</v>
      </c>
      <c r="AD9" s="192">
        <f>'РБ ВВ 10(2025)| FIT18'!W30+25</f>
        <v>30132</v>
      </c>
      <c r="AE9" s="192">
        <f>'РБ ВВ 10(2025)| FIT18'!X30+25</f>
        <v>17212</v>
      </c>
      <c r="AF9" s="192">
        <f>'РБ ВВ 10(2025)| FIT18'!Y30+25</f>
        <v>17212</v>
      </c>
      <c r="AG9" s="192">
        <f>'РБ ВВ 10(2025)| FIT18'!Z30+25</f>
        <v>17212</v>
      </c>
      <c r="AH9" s="192">
        <f>'РБ ВВ 10(2025)| FIT18'!AA30+25</f>
        <v>17212</v>
      </c>
      <c r="AI9" s="192">
        <f>'РБ ВВ 10(2025)| FIT18'!AB30+25</f>
        <v>17212</v>
      </c>
      <c r="AJ9" s="192">
        <f>'РБ ВВ 10(2025)| FIT18'!AC30+25</f>
        <v>18778</v>
      </c>
      <c r="AK9" s="192">
        <f>'РБ ВВ 10(2025)| FIT18'!AD30+25</f>
        <v>18778</v>
      </c>
      <c r="AL9" s="192">
        <f>'РБ ВВ 10(2025)| FIT18'!AE30+25</f>
        <v>18778</v>
      </c>
      <c r="AM9" s="192">
        <f>'РБ ВВ 10(2025)| FIT18'!AF30+25</f>
        <v>18778</v>
      </c>
      <c r="AN9" s="192">
        <f>'РБ ВВ 10(2025)| FIT18'!AG30+25</f>
        <v>18778</v>
      </c>
      <c r="AO9" s="192">
        <f>'РБ ВВ 10(2025)| FIT18'!AH30+25</f>
        <v>17212</v>
      </c>
      <c r="AP9" s="192">
        <f>'РБ ВВ 10(2025)| FIT18'!AI30+25</f>
        <v>17212</v>
      </c>
      <c r="AQ9" s="192">
        <f>'РБ ВВ 10(2025)| FIT18'!AJ30+25</f>
        <v>17212</v>
      </c>
      <c r="AR9" s="192">
        <f>'РБ ВВ 10(2025)| FIT18'!AK30+25</f>
        <v>17212</v>
      </c>
      <c r="AS9" s="192">
        <f>'РБ ВВ 10(2025)| FIT18'!AL30+25</f>
        <v>17212</v>
      </c>
      <c r="AT9" s="192">
        <f>'РБ ВВ 10(2025)| FIT18'!AM30+25</f>
        <v>20344</v>
      </c>
      <c r="AU9" s="192">
        <f>'РБ ВВ 10(2025)| FIT18'!AN30+25</f>
        <v>20344</v>
      </c>
      <c r="AV9" s="192">
        <f>'РБ ВВ 10(2025)| FIT18'!AO30+25</f>
        <v>20344</v>
      </c>
      <c r="AW9" s="192">
        <f>'РБ ВВ 10(2025)| FIT18'!AP30+25</f>
        <v>20344</v>
      </c>
      <c r="AX9" s="192">
        <f>'РБ ВВ 10(2025)| FIT18'!AQ30+25</f>
        <v>20344</v>
      </c>
      <c r="AY9" s="192">
        <f>'РБ ВВ 10(2025)| FIT18'!AR30+25</f>
        <v>21910</v>
      </c>
      <c r="AZ9" s="192">
        <f>'РБ ВВ 10(2025)| FIT18'!AS30+25</f>
        <v>23868</v>
      </c>
      <c r="BA9" s="192">
        <f>'РБ ВВ 10(2025)| FIT18'!AT30+25</f>
        <v>24259</v>
      </c>
      <c r="BB9" s="192">
        <f>'РБ ВВ 10(2025)| FIT18'!AU30+25</f>
        <v>24259</v>
      </c>
      <c r="BC9" s="192">
        <f>'РБ ВВ 10(2025)| FIT18'!AV30+25</f>
        <v>24259</v>
      </c>
      <c r="BD9" s="192">
        <f>'РБ ВВ 10(2025)| FIT18'!AW30+25</f>
        <v>24259</v>
      </c>
      <c r="BE9" s="192">
        <f>'РБ ВВ 10(2025)| FIT18'!AX30+25</f>
        <v>24259</v>
      </c>
      <c r="BF9" s="192">
        <f>'РБ ВВ 10(2025)| FIT18'!AY30+25</f>
        <v>24259</v>
      </c>
      <c r="BG9" s="192">
        <f>'РБ ВВ 10(2025)| FIT18'!AZ30+25</f>
        <v>24259</v>
      </c>
      <c r="BH9" s="192">
        <f>'РБ ВВ 10(2025)| FIT18'!BA30+25</f>
        <v>24259</v>
      </c>
      <c r="BI9" s="192">
        <f>'РБ ВВ 10(2025)| FIT18'!BB30+25</f>
        <v>24259</v>
      </c>
      <c r="BJ9" s="192">
        <f>'РБ ВВ 10(2025)| FIT18'!BC30+25</f>
        <v>24259</v>
      </c>
      <c r="BK9" s="192">
        <f>'РБ ВВ 10(2025)| FIT18'!BD30+25</f>
        <v>22693</v>
      </c>
      <c r="BL9" s="192">
        <f>'РБ ВВ 10(2025)| FIT18'!BE30+25</f>
        <v>22693</v>
      </c>
      <c r="BM9" s="192">
        <f>'РБ ВВ 10(2025)| FIT18'!BF30+25</f>
        <v>24259</v>
      </c>
      <c r="BN9" s="192">
        <f>'РБ ВВ 10(2025)| FIT18'!BG30+25</f>
        <v>24259</v>
      </c>
      <c r="BO9" s="192">
        <f>'РБ ВВ 10(2025)| FIT18'!BH30+25</f>
        <v>25825</v>
      </c>
      <c r="BP9" s="192">
        <f>'РБ ВВ 10(2025)| FIT18'!BI30+25</f>
        <v>27783</v>
      </c>
      <c r="BQ9" s="192">
        <f>'РБ ВВ 10(2025)| FIT18'!BJ30+25</f>
        <v>27783</v>
      </c>
      <c r="BR9" s="192">
        <f>'РБ ВВ 10(2025)| FIT18'!BK30+25</f>
        <v>27783</v>
      </c>
      <c r="BS9" s="192">
        <f>'РБ ВВ 10(2025)| FIT18'!BL30+25</f>
        <v>27783</v>
      </c>
      <c r="BT9" s="192">
        <f>'РБ ВВ 10(2025)| FIT18'!BM30+25</f>
        <v>29740</v>
      </c>
      <c r="BU9" s="192">
        <f>'РБ ВВ 10(2025)| FIT18'!BN30+25</f>
        <v>32089</v>
      </c>
      <c r="BV9" s="192">
        <f>'РБ ВВ 10(2025)| FIT18'!BO30+25</f>
        <v>32089</v>
      </c>
      <c r="BW9" s="192">
        <f>'РБ ВВ 10(2025)| FIT18'!BP30+25</f>
        <v>29740</v>
      </c>
      <c r="BX9" s="192">
        <f>'РБ ВВ 10(2025)| FIT18'!BQ30+25</f>
        <v>25825</v>
      </c>
      <c r="BY9" s="192">
        <f>'РБ ВВ 10(2025)| FIT18'!BR30+25</f>
        <v>25825</v>
      </c>
      <c r="BZ9" s="192">
        <f>'РБ ВВ 10(2025)| FIT18'!BS30+25</f>
        <v>27783</v>
      </c>
      <c r="CA9" s="192">
        <f>'РБ ВВ 10(2025)| FIT18'!BT30+25</f>
        <v>27783</v>
      </c>
      <c r="CB9" s="192">
        <f>'РБ ВВ 10(2025)| FIT18'!BU30+25</f>
        <v>21127</v>
      </c>
      <c r="CC9" s="192">
        <f>'РБ ВВ 10(2025)| FIT18'!BV30+25</f>
        <v>21480</v>
      </c>
      <c r="CD9" s="192">
        <f>'РБ ВВ 10(2025)| FIT18'!BW30+25</f>
        <v>21480</v>
      </c>
      <c r="CE9" s="192">
        <f>'РБ ВВ 10(2025)| FIT18'!BX30+25</f>
        <v>21480</v>
      </c>
      <c r="CF9" s="192">
        <f>'РБ ВВ 10(2025)| FIT18'!BY30+25</f>
        <v>20305</v>
      </c>
      <c r="CG9" s="192">
        <f>'РБ ВВ 10(2025)| FIT18'!BZ30+25</f>
        <v>20305</v>
      </c>
      <c r="CH9" s="192">
        <f>'РБ ВВ 10(2025)| FIT18'!CA30+25</f>
        <v>21480</v>
      </c>
      <c r="CI9" s="192">
        <f>'РБ ВВ 10(2025)| FIT18'!CB30+25</f>
        <v>21480</v>
      </c>
      <c r="CJ9" s="192">
        <f>'РБ ВВ 10(2025)| FIT18'!CC30+25</f>
        <v>21480</v>
      </c>
      <c r="CK9" s="192">
        <f>'РБ ВВ 10(2025)| FIT18'!CD30+25</f>
        <v>20305</v>
      </c>
      <c r="CL9" s="192">
        <f>'РБ ВВ 10(2025)| FIT18'!CE30+25</f>
        <v>20305</v>
      </c>
      <c r="CM9" s="192">
        <f>'РБ ВВ 10(2025)| FIT18'!CF30+25</f>
        <v>20305</v>
      </c>
      <c r="CN9" s="192">
        <f>'РБ ВВ 10(2025)| FIT18'!CG30+25</f>
        <v>20305</v>
      </c>
      <c r="CO9" s="192">
        <f>'РБ ВВ 10(2025)| FIT18'!CH30+25</f>
        <v>20305</v>
      </c>
      <c r="CP9" s="192">
        <f>'РБ ВВ 10(2025)| FIT18'!CI30+25</f>
        <v>20305</v>
      </c>
      <c r="CQ9" s="192">
        <f>'РБ ВВ 10(2025)| FIT18'!CJ30+25</f>
        <v>20305</v>
      </c>
      <c r="CR9" s="192">
        <f>'РБ ВВ 10(2025)| FIT18'!CK30+25</f>
        <v>20305</v>
      </c>
      <c r="CS9" s="192">
        <f>'РБ ВВ 10(2025)| FIT18'!CL30+25</f>
        <v>20305</v>
      </c>
      <c r="CT9" s="192">
        <f>'РБ ВВ 10(2025)| FIT18'!CM30+25</f>
        <v>20305</v>
      </c>
      <c r="CU9" s="192">
        <f>'РБ ВВ 10(2025)| FIT18'!CN30+25</f>
        <v>20305</v>
      </c>
      <c r="CV9" s="192">
        <f>'РБ ВВ 10(2025)| FIT18'!CO30+25</f>
        <v>20305</v>
      </c>
      <c r="CW9" s="192">
        <f>'РБ ВВ 10(2025)| FIT18'!CP30+25</f>
        <v>20305</v>
      </c>
      <c r="CX9" s="192">
        <f>'РБ ВВ 10(2025)| FIT18'!CQ30+25</f>
        <v>20305</v>
      </c>
      <c r="CY9" s="192">
        <f>'РБ ВВ 10(2025)| FIT18'!CR30+25</f>
        <v>20305</v>
      </c>
      <c r="CZ9" s="192">
        <f>'РБ ВВ 10(2025)| FIT18'!CS30+25</f>
        <v>20305</v>
      </c>
      <c r="DA9" s="192">
        <f>'РБ ВВ 10(2025)| FIT18'!CT30+25</f>
        <v>20305</v>
      </c>
      <c r="DB9" s="192">
        <f>'РБ ВВ 10(2025)| FIT18'!CU30+25</f>
        <v>20305</v>
      </c>
      <c r="DC9" s="192">
        <f>'РБ ВВ 10(2025)| FIT18'!CV30+25</f>
        <v>20305</v>
      </c>
      <c r="DD9" s="192">
        <f>'РБ ВВ 10(2025)| FIT18'!CW30+25</f>
        <v>20305</v>
      </c>
      <c r="DE9" s="192">
        <f>'РБ ВВ 10(2025)| FIT18'!CX30+25</f>
        <v>20305</v>
      </c>
      <c r="DF9" s="192">
        <f>'РБ ВВ 10(2025)| FIT18'!CY30+25</f>
        <v>20305</v>
      </c>
      <c r="DG9" s="192">
        <f>'РБ ВВ 10(2025)| FIT18'!CZ30+25</f>
        <v>20305</v>
      </c>
      <c r="DH9" s="192">
        <f>'РБ ВВ 10(2025)| FIT18'!DA30+25</f>
        <v>13062</v>
      </c>
      <c r="DI9" s="192">
        <f>'РБ ВВ 10(2025)| FIT18'!DB30+25</f>
        <v>13062</v>
      </c>
      <c r="DJ9" s="192">
        <f>'РБ ВВ 10(2025)| FIT18'!DC30+25</f>
        <v>13454</v>
      </c>
      <c r="DK9" s="192">
        <f>'РБ ВВ 10(2025)| FIT18'!DD30+25</f>
        <v>13454</v>
      </c>
      <c r="DL9" s="192">
        <f>'РБ ВВ 10(2025)| FIT18'!DE30+25</f>
        <v>13062</v>
      </c>
      <c r="DM9" s="192">
        <f>'РБ ВВ 10(2025)| FIT18'!DF30+25</f>
        <v>13062</v>
      </c>
      <c r="DN9" s="192">
        <f>'РБ ВВ 10(2025)| FIT18'!DG30+25</f>
        <v>13062</v>
      </c>
      <c r="DO9" s="192">
        <f>'РБ ВВ 10(2025)| FIT18'!DH30+25</f>
        <v>13062</v>
      </c>
      <c r="DP9" s="192">
        <f>'РБ ВВ 10(2025)| FIT18'!DI30+25</f>
        <v>13062</v>
      </c>
      <c r="DQ9" s="192">
        <f>'РБ ВВ 10(2025)| FIT18'!DJ30+25</f>
        <v>13454</v>
      </c>
    </row>
    <row r="10" spans="1:121" s="50" customFormat="1" x14ac:dyDescent="0.2">
      <c r="A10" s="180">
        <v>2</v>
      </c>
      <c r="B10" s="192" t="e">
        <f>'РБ ВВ 10(2025)| FIT18'!#REF!+25</f>
        <v>#REF!</v>
      </c>
      <c r="C10" s="192" t="e">
        <f>'РБ ВВ 10(2025)| FIT18'!#REF!+25</f>
        <v>#REF!</v>
      </c>
      <c r="D10" s="192" t="e">
        <f>'РБ ВВ 10(2025)| FIT18'!#REF!+25</f>
        <v>#REF!</v>
      </c>
      <c r="E10" s="192" t="e">
        <f>'РБ ВВ 10(2025)| FIT18'!#REF!+25</f>
        <v>#REF!</v>
      </c>
      <c r="F10" s="192" t="e">
        <f>'РБ ВВ 10(2025)| FIT18'!#REF!+25</f>
        <v>#REF!</v>
      </c>
      <c r="G10" s="192" t="e">
        <f>'РБ ВВ 10(2025)| FIT18'!#REF!+25</f>
        <v>#REF!</v>
      </c>
      <c r="H10" s="192" t="e">
        <f>'РБ ВВ 10(2025)| FIT18'!#REF!+25</f>
        <v>#REF!</v>
      </c>
      <c r="I10" s="192">
        <f>'РБ ВВ 10(2025)| FIT18'!B31+25</f>
        <v>14511</v>
      </c>
      <c r="J10" s="192">
        <f>'РБ ВВ 10(2025)| FIT18'!C31+25</f>
        <v>14511</v>
      </c>
      <c r="K10" s="192">
        <f>'РБ ВВ 10(2025)| FIT18'!D31+25</f>
        <v>15764</v>
      </c>
      <c r="L10" s="192">
        <f>'РБ ВВ 10(2025)| FIT18'!E31+25</f>
        <v>17017</v>
      </c>
      <c r="M10" s="192">
        <f>'РБ ВВ 10(2025)| FIT18'!F31+25</f>
        <v>18817</v>
      </c>
      <c r="N10" s="192">
        <f>'РБ ВВ 10(2025)| FIT18'!G31+25</f>
        <v>20618</v>
      </c>
      <c r="O10" s="192">
        <f>'РБ ВВ 10(2025)| FIT18'!H31+25</f>
        <v>20618</v>
      </c>
      <c r="P10" s="192">
        <f>'РБ ВВ 10(2025)| FIT18'!I31+25</f>
        <v>18817</v>
      </c>
      <c r="Q10" s="192">
        <f>'РБ ВВ 10(2025)| FIT18'!J31+25</f>
        <v>20618</v>
      </c>
      <c r="R10" s="192">
        <f>'РБ ВВ 10(2025)| FIT18'!K31+25</f>
        <v>15764</v>
      </c>
      <c r="S10" s="192">
        <f>'РБ ВВ 10(2025)| FIT18'!L31+25</f>
        <v>15725</v>
      </c>
      <c r="T10" s="192">
        <f>'РБ ВВ 10(2025)| FIT18'!M31+25</f>
        <v>32520</v>
      </c>
      <c r="U10" s="192">
        <f>'РБ ВВ 10(2025)| FIT18'!N31+25</f>
        <v>43873</v>
      </c>
      <c r="V10" s="192">
        <f>'РБ ВВ 10(2025)| FIT18'!O31+25</f>
        <v>43873</v>
      </c>
      <c r="W10" s="192">
        <f>'РБ ВВ 10(2025)| FIT18'!P31+25</f>
        <v>43873</v>
      </c>
      <c r="X10" s="192">
        <f>'РБ ВВ 10(2025)| FIT18'!Q31+25</f>
        <v>38392</v>
      </c>
      <c r="Y10" s="192">
        <f>'РБ ВВ 10(2025)| FIT18'!R31+25</f>
        <v>38392</v>
      </c>
      <c r="Z10" s="192">
        <f>'РБ ВВ 10(2025)| FIT18'!S31+25</f>
        <v>38392</v>
      </c>
      <c r="AA10" s="192">
        <f>'РБ ВВ 10(2025)| FIT18'!T31+25</f>
        <v>38392</v>
      </c>
      <c r="AB10" s="192">
        <f>'РБ ВВ 10(2025)| FIT18'!U31+25</f>
        <v>38392</v>
      </c>
      <c r="AC10" s="192">
        <f>'РБ ВВ 10(2025)| FIT18'!V31+25</f>
        <v>38392</v>
      </c>
      <c r="AD10" s="192">
        <f>'РБ ВВ 10(2025)| FIT18'!W31+25</f>
        <v>31659</v>
      </c>
      <c r="AE10" s="192">
        <f>'РБ ВВ 10(2025)| FIT18'!X31+25</f>
        <v>18739</v>
      </c>
      <c r="AF10" s="192">
        <f>'РБ ВВ 10(2025)| FIT18'!Y31+25</f>
        <v>18739</v>
      </c>
      <c r="AG10" s="192">
        <f>'РБ ВВ 10(2025)| FIT18'!Z31+25</f>
        <v>18739</v>
      </c>
      <c r="AH10" s="192">
        <f>'РБ ВВ 10(2025)| FIT18'!AA31+25</f>
        <v>18739</v>
      </c>
      <c r="AI10" s="192">
        <f>'РБ ВВ 10(2025)| FIT18'!AB31+25</f>
        <v>18739</v>
      </c>
      <c r="AJ10" s="192">
        <f>'РБ ВВ 10(2025)| FIT18'!AC31+25</f>
        <v>20305</v>
      </c>
      <c r="AK10" s="192">
        <f>'РБ ВВ 10(2025)| FIT18'!AD31+25</f>
        <v>20305</v>
      </c>
      <c r="AL10" s="192">
        <f>'РБ ВВ 10(2025)| FIT18'!AE31+25</f>
        <v>20305</v>
      </c>
      <c r="AM10" s="192">
        <f>'РБ ВВ 10(2025)| FIT18'!AF31+25</f>
        <v>20305</v>
      </c>
      <c r="AN10" s="192">
        <f>'РБ ВВ 10(2025)| FIT18'!AG31+25</f>
        <v>20305</v>
      </c>
      <c r="AO10" s="192">
        <f>'РБ ВВ 10(2025)| FIT18'!AH31+25</f>
        <v>18739</v>
      </c>
      <c r="AP10" s="192">
        <f>'РБ ВВ 10(2025)| FIT18'!AI31+25</f>
        <v>18739</v>
      </c>
      <c r="AQ10" s="192">
        <f>'РБ ВВ 10(2025)| FIT18'!AJ31+25</f>
        <v>18739</v>
      </c>
      <c r="AR10" s="192">
        <f>'РБ ВВ 10(2025)| FIT18'!AK31+25</f>
        <v>18739</v>
      </c>
      <c r="AS10" s="192">
        <f>'РБ ВВ 10(2025)| FIT18'!AL31+25</f>
        <v>18739</v>
      </c>
      <c r="AT10" s="192">
        <f>'РБ ВВ 10(2025)| FIT18'!AM31+25</f>
        <v>21871</v>
      </c>
      <c r="AU10" s="192">
        <f>'РБ ВВ 10(2025)| FIT18'!AN31+25</f>
        <v>21871</v>
      </c>
      <c r="AV10" s="192">
        <f>'РБ ВВ 10(2025)| FIT18'!AO31+25</f>
        <v>21871</v>
      </c>
      <c r="AW10" s="192">
        <f>'РБ ВВ 10(2025)| FIT18'!AP31+25</f>
        <v>21871</v>
      </c>
      <c r="AX10" s="192">
        <f>'РБ ВВ 10(2025)| FIT18'!AQ31+25</f>
        <v>21871</v>
      </c>
      <c r="AY10" s="192">
        <f>'РБ ВВ 10(2025)| FIT18'!AR31+25</f>
        <v>23437</v>
      </c>
      <c r="AZ10" s="192">
        <f>'РБ ВВ 10(2025)| FIT18'!AS31+25</f>
        <v>25395</v>
      </c>
      <c r="BA10" s="192">
        <f>'РБ ВВ 10(2025)| FIT18'!AT31+25</f>
        <v>25786</v>
      </c>
      <c r="BB10" s="192">
        <f>'РБ ВВ 10(2025)| FIT18'!AU31+25</f>
        <v>25786</v>
      </c>
      <c r="BC10" s="192">
        <f>'РБ ВВ 10(2025)| FIT18'!AV31+25</f>
        <v>25786</v>
      </c>
      <c r="BD10" s="192">
        <f>'РБ ВВ 10(2025)| FIT18'!AW31+25</f>
        <v>25786</v>
      </c>
      <c r="BE10" s="192">
        <f>'РБ ВВ 10(2025)| FIT18'!AX31+25</f>
        <v>25786</v>
      </c>
      <c r="BF10" s="192">
        <f>'РБ ВВ 10(2025)| FIT18'!AY31+25</f>
        <v>25786</v>
      </c>
      <c r="BG10" s="192">
        <f>'РБ ВВ 10(2025)| FIT18'!AZ31+25</f>
        <v>25786</v>
      </c>
      <c r="BH10" s="192">
        <f>'РБ ВВ 10(2025)| FIT18'!BA31+25</f>
        <v>25786</v>
      </c>
      <c r="BI10" s="192">
        <f>'РБ ВВ 10(2025)| FIT18'!BB31+25</f>
        <v>25786</v>
      </c>
      <c r="BJ10" s="192">
        <f>'РБ ВВ 10(2025)| FIT18'!BC31+25</f>
        <v>25786</v>
      </c>
      <c r="BK10" s="192">
        <f>'РБ ВВ 10(2025)| FIT18'!BD31+25</f>
        <v>24220</v>
      </c>
      <c r="BL10" s="192">
        <f>'РБ ВВ 10(2025)| FIT18'!BE31+25</f>
        <v>24220</v>
      </c>
      <c r="BM10" s="192">
        <f>'РБ ВВ 10(2025)| FIT18'!BF31+25</f>
        <v>25786</v>
      </c>
      <c r="BN10" s="192">
        <f>'РБ ВВ 10(2025)| FIT18'!BG31+25</f>
        <v>25786</v>
      </c>
      <c r="BO10" s="192">
        <f>'РБ ВВ 10(2025)| FIT18'!BH31+25</f>
        <v>27352</v>
      </c>
      <c r="BP10" s="192">
        <f>'РБ ВВ 10(2025)| FIT18'!BI31+25</f>
        <v>29310</v>
      </c>
      <c r="BQ10" s="192">
        <f>'РБ ВВ 10(2025)| FIT18'!BJ31+25</f>
        <v>29310</v>
      </c>
      <c r="BR10" s="192">
        <f>'РБ ВВ 10(2025)| FIT18'!BK31+25</f>
        <v>29310</v>
      </c>
      <c r="BS10" s="192">
        <f>'РБ ВВ 10(2025)| FIT18'!BL31+25</f>
        <v>29310</v>
      </c>
      <c r="BT10" s="192">
        <f>'РБ ВВ 10(2025)| FIT18'!BM31+25</f>
        <v>31267</v>
      </c>
      <c r="BU10" s="192">
        <f>'РБ ВВ 10(2025)| FIT18'!BN31+25</f>
        <v>33616</v>
      </c>
      <c r="BV10" s="192">
        <f>'РБ ВВ 10(2025)| FIT18'!BO31+25</f>
        <v>33616</v>
      </c>
      <c r="BW10" s="192">
        <f>'РБ ВВ 10(2025)| FIT18'!BP31+25</f>
        <v>31267</v>
      </c>
      <c r="BX10" s="192">
        <f>'РБ ВВ 10(2025)| FIT18'!BQ31+25</f>
        <v>27352</v>
      </c>
      <c r="BY10" s="192">
        <f>'РБ ВВ 10(2025)| FIT18'!BR31+25</f>
        <v>27352</v>
      </c>
      <c r="BZ10" s="192">
        <f>'РБ ВВ 10(2025)| FIT18'!BS31+25</f>
        <v>29310</v>
      </c>
      <c r="CA10" s="192">
        <f>'РБ ВВ 10(2025)| FIT18'!BT31+25</f>
        <v>29310</v>
      </c>
      <c r="CB10" s="192">
        <f>'РБ ВВ 10(2025)| FIT18'!BU31+25</f>
        <v>22654</v>
      </c>
      <c r="CC10" s="192">
        <f>'РБ ВВ 10(2025)| FIT18'!BV31+25</f>
        <v>23007</v>
      </c>
      <c r="CD10" s="192">
        <f>'РБ ВВ 10(2025)| FIT18'!BW31+25</f>
        <v>23007</v>
      </c>
      <c r="CE10" s="192">
        <f>'РБ ВВ 10(2025)| FIT18'!BX31+25</f>
        <v>23007</v>
      </c>
      <c r="CF10" s="192">
        <f>'РБ ВВ 10(2025)| FIT18'!BY31+25</f>
        <v>21832</v>
      </c>
      <c r="CG10" s="192">
        <f>'РБ ВВ 10(2025)| FIT18'!BZ31+25</f>
        <v>21832</v>
      </c>
      <c r="CH10" s="192">
        <f>'РБ ВВ 10(2025)| FIT18'!CA31+25</f>
        <v>23007</v>
      </c>
      <c r="CI10" s="192">
        <f>'РБ ВВ 10(2025)| FIT18'!CB31+25</f>
        <v>23007</v>
      </c>
      <c r="CJ10" s="192">
        <f>'РБ ВВ 10(2025)| FIT18'!CC31+25</f>
        <v>23007</v>
      </c>
      <c r="CK10" s="192">
        <f>'РБ ВВ 10(2025)| FIT18'!CD31+25</f>
        <v>21832</v>
      </c>
      <c r="CL10" s="192">
        <f>'РБ ВВ 10(2025)| FIT18'!CE31+25</f>
        <v>21832</v>
      </c>
      <c r="CM10" s="192">
        <f>'РБ ВВ 10(2025)| FIT18'!CF31+25</f>
        <v>21832</v>
      </c>
      <c r="CN10" s="192">
        <f>'РБ ВВ 10(2025)| FIT18'!CG31+25</f>
        <v>21832</v>
      </c>
      <c r="CO10" s="192">
        <f>'РБ ВВ 10(2025)| FIT18'!CH31+25</f>
        <v>21832</v>
      </c>
      <c r="CP10" s="192">
        <f>'РБ ВВ 10(2025)| FIT18'!CI31+25</f>
        <v>21832</v>
      </c>
      <c r="CQ10" s="192">
        <f>'РБ ВВ 10(2025)| FIT18'!CJ31+25</f>
        <v>21832</v>
      </c>
      <c r="CR10" s="192">
        <f>'РБ ВВ 10(2025)| FIT18'!CK31+25</f>
        <v>21832</v>
      </c>
      <c r="CS10" s="192">
        <f>'РБ ВВ 10(2025)| FIT18'!CL31+25</f>
        <v>21832</v>
      </c>
      <c r="CT10" s="192">
        <f>'РБ ВВ 10(2025)| FIT18'!CM31+25</f>
        <v>21832</v>
      </c>
      <c r="CU10" s="192">
        <f>'РБ ВВ 10(2025)| FIT18'!CN31+25</f>
        <v>21832</v>
      </c>
      <c r="CV10" s="192">
        <f>'РБ ВВ 10(2025)| FIT18'!CO31+25</f>
        <v>21832</v>
      </c>
      <c r="CW10" s="192">
        <f>'РБ ВВ 10(2025)| FIT18'!CP31+25</f>
        <v>21832</v>
      </c>
      <c r="CX10" s="192">
        <f>'РБ ВВ 10(2025)| FIT18'!CQ31+25</f>
        <v>21832</v>
      </c>
      <c r="CY10" s="192">
        <f>'РБ ВВ 10(2025)| FIT18'!CR31+25</f>
        <v>21832</v>
      </c>
      <c r="CZ10" s="192">
        <f>'РБ ВВ 10(2025)| FIT18'!CS31+25</f>
        <v>21832</v>
      </c>
      <c r="DA10" s="192">
        <f>'РБ ВВ 10(2025)| FIT18'!CT31+25</f>
        <v>21832</v>
      </c>
      <c r="DB10" s="192">
        <f>'РБ ВВ 10(2025)| FIT18'!CU31+25</f>
        <v>21832</v>
      </c>
      <c r="DC10" s="192">
        <f>'РБ ВВ 10(2025)| FIT18'!CV31+25</f>
        <v>21832</v>
      </c>
      <c r="DD10" s="192">
        <f>'РБ ВВ 10(2025)| FIT18'!CW31+25</f>
        <v>21832</v>
      </c>
      <c r="DE10" s="192">
        <f>'РБ ВВ 10(2025)| FIT18'!CX31+25</f>
        <v>21832</v>
      </c>
      <c r="DF10" s="192">
        <f>'РБ ВВ 10(2025)| FIT18'!CY31+25</f>
        <v>21832</v>
      </c>
      <c r="DG10" s="192">
        <f>'РБ ВВ 10(2025)| FIT18'!CZ31+25</f>
        <v>21754</v>
      </c>
      <c r="DH10" s="192">
        <f>'РБ ВВ 10(2025)| FIT18'!DA31+25</f>
        <v>14511</v>
      </c>
      <c r="DI10" s="192">
        <f>'РБ ВВ 10(2025)| FIT18'!DB31+25</f>
        <v>14511</v>
      </c>
      <c r="DJ10" s="192">
        <f>'РБ ВВ 10(2025)| FIT18'!DC31+25</f>
        <v>14902</v>
      </c>
      <c r="DK10" s="192">
        <f>'РБ ВВ 10(2025)| FIT18'!DD31+25</f>
        <v>14902</v>
      </c>
      <c r="DL10" s="192">
        <f>'РБ ВВ 10(2025)| FIT18'!DE31+25</f>
        <v>14511</v>
      </c>
      <c r="DM10" s="192">
        <f>'РБ ВВ 10(2025)| FIT18'!DF31+25</f>
        <v>14511</v>
      </c>
      <c r="DN10" s="192">
        <f>'РБ ВВ 10(2025)| FIT18'!DG31+25</f>
        <v>14511</v>
      </c>
      <c r="DO10" s="192">
        <f>'РБ ВВ 10(2025)| FIT18'!DH31+25</f>
        <v>14511</v>
      </c>
      <c r="DP10" s="192">
        <f>'РБ ВВ 10(2025)| FIT18'!DI31+25</f>
        <v>14511</v>
      </c>
      <c r="DQ10" s="192">
        <f>'РБ ВВ 10(2025)| FIT18'!DJ31+25</f>
        <v>14902</v>
      </c>
    </row>
    <row r="11" spans="1:121" s="50" customFormat="1" x14ac:dyDescent="0.2">
      <c r="A11" s="42" t="s">
        <v>84</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2"/>
    </row>
    <row r="12" spans="1:121" s="50" customFormat="1" x14ac:dyDescent="0.2">
      <c r="A12" s="88">
        <f>A6</f>
        <v>1</v>
      </c>
      <c r="B12" s="192" t="e">
        <f>'РБ ВВ 10(2025)| FIT18'!#REF!+25</f>
        <v>#REF!</v>
      </c>
      <c r="C12" s="192" t="e">
        <f>'РБ ВВ 10(2025)| FIT18'!#REF!+25</f>
        <v>#REF!</v>
      </c>
      <c r="D12" s="192" t="e">
        <f>'РБ ВВ 10(2025)| FIT18'!#REF!+25</f>
        <v>#REF!</v>
      </c>
      <c r="E12" s="192" t="e">
        <f>'РБ ВВ 10(2025)| FIT18'!#REF!+25</f>
        <v>#REF!</v>
      </c>
      <c r="F12" s="192" t="e">
        <f>'РБ ВВ 10(2025)| FIT18'!#REF!+25</f>
        <v>#REF!</v>
      </c>
      <c r="G12" s="192" t="e">
        <f>'РБ ВВ 10(2025)| FIT18'!#REF!+25</f>
        <v>#REF!</v>
      </c>
      <c r="H12" s="192" t="e">
        <f>'РБ ВВ 10(2025)| FIT18'!#REF!+25</f>
        <v>#REF!</v>
      </c>
      <c r="I12" s="192">
        <f>'РБ ВВ 10(2025)| FIT18'!B33+25</f>
        <v>13963</v>
      </c>
      <c r="J12" s="192">
        <f>'РБ ВВ 10(2025)| FIT18'!C33+25</f>
        <v>13963</v>
      </c>
      <c r="K12" s="192">
        <f>'РБ ВВ 10(2025)| FIT18'!D33+25</f>
        <v>15216</v>
      </c>
      <c r="L12" s="192">
        <f>'РБ ВВ 10(2025)| FIT18'!E33+25</f>
        <v>16468</v>
      </c>
      <c r="M12" s="192">
        <f>'РБ ВВ 10(2025)| FIT18'!F33+25</f>
        <v>18269</v>
      </c>
      <c r="N12" s="192">
        <f>'РБ ВВ 10(2025)| FIT18'!G33+25</f>
        <v>20070</v>
      </c>
      <c r="O12" s="192">
        <f>'РБ ВВ 10(2025)| FIT18'!H33+25</f>
        <v>20070</v>
      </c>
      <c r="P12" s="192">
        <f>'РБ ВВ 10(2025)| FIT18'!I33+25</f>
        <v>18269</v>
      </c>
      <c r="Q12" s="192">
        <f>'РБ ВВ 10(2025)| FIT18'!J33+25</f>
        <v>20070</v>
      </c>
      <c r="R12" s="192">
        <f>'РБ ВВ 10(2025)| FIT18'!K33+25</f>
        <v>15216</v>
      </c>
      <c r="S12" s="192">
        <f>'РБ ВВ 10(2025)| FIT18'!L33+25</f>
        <v>14746</v>
      </c>
      <c r="T12" s="192">
        <f>'РБ ВВ 10(2025)| FIT18'!M33+25</f>
        <v>31541</v>
      </c>
      <c r="U12" s="192">
        <f>'РБ ВВ 10(2025)| FIT18'!N33+25</f>
        <v>42895</v>
      </c>
      <c r="V12" s="192">
        <f>'РБ ВВ 10(2025)| FIT18'!O33+25</f>
        <v>42895</v>
      </c>
      <c r="W12" s="192">
        <f>'РБ ВВ 10(2025)| FIT18'!P33+25</f>
        <v>42895</v>
      </c>
      <c r="X12" s="192">
        <f>'РБ ВВ 10(2025)| FIT18'!Q33+25</f>
        <v>37414</v>
      </c>
      <c r="Y12" s="192">
        <f>'РБ ВВ 10(2025)| FIT18'!R33+25</f>
        <v>37414</v>
      </c>
      <c r="Z12" s="192">
        <f>'РБ ВВ 10(2025)| FIT18'!S33+25</f>
        <v>37414</v>
      </c>
      <c r="AA12" s="192">
        <f>'РБ ВВ 10(2025)| FIT18'!T33+25</f>
        <v>37414</v>
      </c>
      <c r="AB12" s="192">
        <f>'РБ ВВ 10(2025)| FIT18'!U33+25</f>
        <v>37414</v>
      </c>
      <c r="AC12" s="192">
        <f>'РБ ВВ 10(2025)| FIT18'!V33+25</f>
        <v>37414</v>
      </c>
      <c r="AD12" s="192">
        <f>'РБ ВВ 10(2025)| FIT18'!W33+25</f>
        <v>30915</v>
      </c>
      <c r="AE12" s="192">
        <f>'РБ ВВ 10(2025)| FIT18'!X33+25</f>
        <v>17995</v>
      </c>
      <c r="AF12" s="192">
        <f>'РБ ВВ 10(2025)| FIT18'!Y33+25</f>
        <v>17995</v>
      </c>
      <c r="AG12" s="192">
        <f>'РБ ВВ 10(2025)| FIT18'!Z33+25</f>
        <v>17995</v>
      </c>
      <c r="AH12" s="192">
        <f>'РБ ВВ 10(2025)| FIT18'!AA33+25</f>
        <v>17995</v>
      </c>
      <c r="AI12" s="192">
        <f>'РБ ВВ 10(2025)| FIT18'!AB33+25</f>
        <v>17995</v>
      </c>
      <c r="AJ12" s="192">
        <f>'РБ ВВ 10(2025)| FIT18'!AC33+25</f>
        <v>19561</v>
      </c>
      <c r="AK12" s="192">
        <f>'РБ ВВ 10(2025)| FIT18'!AD33+25</f>
        <v>19561</v>
      </c>
      <c r="AL12" s="192">
        <f>'РБ ВВ 10(2025)| FIT18'!AE33+25</f>
        <v>19561</v>
      </c>
      <c r="AM12" s="192">
        <f>'РБ ВВ 10(2025)| FIT18'!AF33+25</f>
        <v>19561</v>
      </c>
      <c r="AN12" s="192">
        <f>'РБ ВВ 10(2025)| FIT18'!AG33+25</f>
        <v>19561</v>
      </c>
      <c r="AO12" s="192">
        <f>'РБ ВВ 10(2025)| FIT18'!AH33+25</f>
        <v>17995</v>
      </c>
      <c r="AP12" s="192">
        <f>'РБ ВВ 10(2025)| FIT18'!AI33+25</f>
        <v>17995</v>
      </c>
      <c r="AQ12" s="192">
        <f>'РБ ВВ 10(2025)| FIT18'!AJ33+25</f>
        <v>17995</v>
      </c>
      <c r="AR12" s="192">
        <f>'РБ ВВ 10(2025)| FIT18'!AK33+25</f>
        <v>17995</v>
      </c>
      <c r="AS12" s="192">
        <f>'РБ ВВ 10(2025)| FIT18'!AL33+25</f>
        <v>17995</v>
      </c>
      <c r="AT12" s="192">
        <f>'РБ ВВ 10(2025)| FIT18'!AM33+25</f>
        <v>21127</v>
      </c>
      <c r="AU12" s="192">
        <f>'РБ ВВ 10(2025)| FIT18'!AN33+25</f>
        <v>21127</v>
      </c>
      <c r="AV12" s="192">
        <f>'РБ ВВ 10(2025)| FIT18'!AO33+25</f>
        <v>21127</v>
      </c>
      <c r="AW12" s="192">
        <f>'РБ ВВ 10(2025)| FIT18'!AP33+25</f>
        <v>21127</v>
      </c>
      <c r="AX12" s="192">
        <f>'РБ ВВ 10(2025)| FIT18'!AQ33+25</f>
        <v>21127</v>
      </c>
      <c r="AY12" s="192">
        <f>'РБ ВВ 10(2025)| FIT18'!AR33+25</f>
        <v>22693</v>
      </c>
      <c r="AZ12" s="192">
        <f>'РБ ВВ 10(2025)| FIT18'!AS33+25</f>
        <v>24651</v>
      </c>
      <c r="BA12" s="192">
        <f>'РБ ВВ 10(2025)| FIT18'!AT33+25</f>
        <v>25042</v>
      </c>
      <c r="BB12" s="192">
        <f>'РБ ВВ 10(2025)| FIT18'!AU33+25</f>
        <v>25042</v>
      </c>
      <c r="BC12" s="192">
        <f>'РБ ВВ 10(2025)| FIT18'!AV33+25</f>
        <v>25042</v>
      </c>
      <c r="BD12" s="192">
        <f>'РБ ВВ 10(2025)| FIT18'!AW33+25</f>
        <v>25042</v>
      </c>
      <c r="BE12" s="192">
        <f>'РБ ВВ 10(2025)| FIT18'!AX33+25</f>
        <v>25042</v>
      </c>
      <c r="BF12" s="192">
        <f>'РБ ВВ 10(2025)| FIT18'!AY33+25</f>
        <v>25042</v>
      </c>
      <c r="BG12" s="192">
        <f>'РБ ВВ 10(2025)| FIT18'!AZ33+25</f>
        <v>25042</v>
      </c>
      <c r="BH12" s="192">
        <f>'РБ ВВ 10(2025)| FIT18'!BA33+25</f>
        <v>25042</v>
      </c>
      <c r="BI12" s="192">
        <f>'РБ ВВ 10(2025)| FIT18'!BB33+25</f>
        <v>25042</v>
      </c>
      <c r="BJ12" s="192">
        <f>'РБ ВВ 10(2025)| FIT18'!BC33+25</f>
        <v>25042</v>
      </c>
      <c r="BK12" s="192">
        <f>'РБ ВВ 10(2025)| FIT18'!BD33+25</f>
        <v>23476</v>
      </c>
      <c r="BL12" s="192">
        <f>'РБ ВВ 10(2025)| FIT18'!BE33+25</f>
        <v>23476</v>
      </c>
      <c r="BM12" s="192">
        <f>'РБ ВВ 10(2025)| FIT18'!BF33+25</f>
        <v>25042</v>
      </c>
      <c r="BN12" s="192">
        <f>'РБ ВВ 10(2025)| FIT18'!BG33+25</f>
        <v>25042</v>
      </c>
      <c r="BO12" s="192">
        <f>'РБ ВВ 10(2025)| FIT18'!BH33+25</f>
        <v>26608</v>
      </c>
      <c r="BP12" s="192">
        <f>'РБ ВВ 10(2025)| FIT18'!BI33+25</f>
        <v>28566</v>
      </c>
      <c r="BQ12" s="192">
        <f>'РБ ВВ 10(2025)| FIT18'!BJ33+25</f>
        <v>28566</v>
      </c>
      <c r="BR12" s="192">
        <f>'РБ ВВ 10(2025)| FIT18'!BK33+25</f>
        <v>28566</v>
      </c>
      <c r="BS12" s="192">
        <f>'РБ ВВ 10(2025)| FIT18'!BL33+25</f>
        <v>28566</v>
      </c>
      <c r="BT12" s="192">
        <f>'РБ ВВ 10(2025)| FIT18'!BM33+25</f>
        <v>30523</v>
      </c>
      <c r="BU12" s="192">
        <f>'РБ ВВ 10(2025)| FIT18'!BN33+25</f>
        <v>32872</v>
      </c>
      <c r="BV12" s="192">
        <f>'РБ ВВ 10(2025)| FIT18'!BO33+25</f>
        <v>32872</v>
      </c>
      <c r="BW12" s="192">
        <f>'РБ ВВ 10(2025)| FIT18'!BP33+25</f>
        <v>30523</v>
      </c>
      <c r="BX12" s="192">
        <f>'РБ ВВ 10(2025)| FIT18'!BQ33+25</f>
        <v>26608</v>
      </c>
      <c r="BY12" s="192">
        <f>'РБ ВВ 10(2025)| FIT18'!BR33+25</f>
        <v>26608</v>
      </c>
      <c r="BZ12" s="192">
        <f>'РБ ВВ 10(2025)| FIT18'!BS33+25</f>
        <v>28566</v>
      </c>
      <c r="CA12" s="192">
        <f>'РБ ВВ 10(2025)| FIT18'!BT33+25</f>
        <v>28566</v>
      </c>
      <c r="CB12" s="192">
        <f>'РБ ВВ 10(2025)| FIT18'!BU33+25</f>
        <v>21910</v>
      </c>
      <c r="CC12" s="192">
        <f>'РБ ВВ 10(2025)| FIT18'!BV33+25</f>
        <v>22263</v>
      </c>
      <c r="CD12" s="192">
        <f>'РБ ВВ 10(2025)| FIT18'!BW33+25</f>
        <v>22263</v>
      </c>
      <c r="CE12" s="192">
        <f>'РБ ВВ 10(2025)| FIT18'!BX33+25</f>
        <v>22263</v>
      </c>
      <c r="CF12" s="192">
        <f>'РБ ВВ 10(2025)| FIT18'!BY33+25</f>
        <v>21088</v>
      </c>
      <c r="CG12" s="192">
        <f>'РБ ВВ 10(2025)| FIT18'!BZ33+25</f>
        <v>21088</v>
      </c>
      <c r="CH12" s="192">
        <f>'РБ ВВ 10(2025)| FIT18'!CA33+25</f>
        <v>22263</v>
      </c>
      <c r="CI12" s="192">
        <f>'РБ ВВ 10(2025)| FIT18'!CB33+25</f>
        <v>22263</v>
      </c>
      <c r="CJ12" s="192">
        <f>'РБ ВВ 10(2025)| FIT18'!CC33+25</f>
        <v>22263</v>
      </c>
      <c r="CK12" s="192">
        <f>'РБ ВВ 10(2025)| FIT18'!CD33+25</f>
        <v>21088</v>
      </c>
      <c r="CL12" s="192">
        <f>'РБ ВВ 10(2025)| FIT18'!CE33+25</f>
        <v>21088</v>
      </c>
      <c r="CM12" s="192">
        <f>'РБ ВВ 10(2025)| FIT18'!CF33+25</f>
        <v>21088</v>
      </c>
      <c r="CN12" s="192">
        <f>'РБ ВВ 10(2025)| FIT18'!CG33+25</f>
        <v>21088</v>
      </c>
      <c r="CO12" s="192">
        <f>'РБ ВВ 10(2025)| FIT18'!CH33+25</f>
        <v>21088</v>
      </c>
      <c r="CP12" s="192">
        <f>'РБ ВВ 10(2025)| FIT18'!CI33+25</f>
        <v>21088</v>
      </c>
      <c r="CQ12" s="192">
        <f>'РБ ВВ 10(2025)| FIT18'!CJ33+25</f>
        <v>21088</v>
      </c>
      <c r="CR12" s="192">
        <f>'РБ ВВ 10(2025)| FIT18'!CK33+25</f>
        <v>21088</v>
      </c>
      <c r="CS12" s="192">
        <f>'РБ ВВ 10(2025)| FIT18'!CL33+25</f>
        <v>21088</v>
      </c>
      <c r="CT12" s="192">
        <f>'РБ ВВ 10(2025)| FIT18'!CM33+25</f>
        <v>21088</v>
      </c>
      <c r="CU12" s="192">
        <f>'РБ ВВ 10(2025)| FIT18'!CN33+25</f>
        <v>21088</v>
      </c>
      <c r="CV12" s="192">
        <f>'РБ ВВ 10(2025)| FIT18'!CO33+25</f>
        <v>21088</v>
      </c>
      <c r="CW12" s="192">
        <f>'РБ ВВ 10(2025)| FIT18'!CP33+25</f>
        <v>21088</v>
      </c>
      <c r="CX12" s="192">
        <f>'РБ ВВ 10(2025)| FIT18'!CQ33+25</f>
        <v>21088</v>
      </c>
      <c r="CY12" s="192">
        <f>'РБ ВВ 10(2025)| FIT18'!CR33+25</f>
        <v>21088</v>
      </c>
      <c r="CZ12" s="192">
        <f>'РБ ВВ 10(2025)| FIT18'!CS33+25</f>
        <v>21088</v>
      </c>
      <c r="DA12" s="192">
        <f>'РБ ВВ 10(2025)| FIT18'!CT33+25</f>
        <v>21088</v>
      </c>
      <c r="DB12" s="192">
        <f>'РБ ВВ 10(2025)| FIT18'!CU33+25</f>
        <v>21088</v>
      </c>
      <c r="DC12" s="192">
        <f>'РБ ВВ 10(2025)| FIT18'!CV33+25</f>
        <v>21088</v>
      </c>
      <c r="DD12" s="192">
        <f>'РБ ВВ 10(2025)| FIT18'!CW33+25</f>
        <v>21088</v>
      </c>
      <c r="DE12" s="192">
        <f>'РБ ВВ 10(2025)| FIT18'!CX33+25</f>
        <v>21088</v>
      </c>
      <c r="DF12" s="192">
        <f>'РБ ВВ 10(2025)| FIT18'!CY33+25</f>
        <v>21088</v>
      </c>
      <c r="DG12" s="192">
        <f>'РБ ВВ 10(2025)| FIT18'!CZ33+25</f>
        <v>21088</v>
      </c>
      <c r="DH12" s="192">
        <f>'РБ ВВ 10(2025)| FIT18'!DA33+25</f>
        <v>13845</v>
      </c>
      <c r="DI12" s="192">
        <f>'РБ ВВ 10(2025)| FIT18'!DB33+25</f>
        <v>13845</v>
      </c>
      <c r="DJ12" s="192">
        <f>'РБ ВВ 10(2025)| FIT18'!DC33+25</f>
        <v>14237</v>
      </c>
      <c r="DK12" s="192">
        <f>'РБ ВВ 10(2025)| FIT18'!DD33+25</f>
        <v>14237</v>
      </c>
      <c r="DL12" s="192">
        <f>'РБ ВВ 10(2025)| FIT18'!DE33+25</f>
        <v>13845</v>
      </c>
      <c r="DM12" s="192">
        <f>'РБ ВВ 10(2025)| FIT18'!DF33+25</f>
        <v>13845</v>
      </c>
      <c r="DN12" s="192">
        <f>'РБ ВВ 10(2025)| FIT18'!DG33+25</f>
        <v>13845</v>
      </c>
      <c r="DO12" s="192">
        <f>'РБ ВВ 10(2025)| FIT18'!DH33+25</f>
        <v>13845</v>
      </c>
      <c r="DP12" s="192">
        <f>'РБ ВВ 10(2025)| FIT18'!DI33+25</f>
        <v>13845</v>
      </c>
      <c r="DQ12" s="192">
        <f>'РБ ВВ 10(2025)| FIT18'!DJ33+25</f>
        <v>14237</v>
      </c>
    </row>
    <row r="13" spans="1:121" s="50" customFormat="1" x14ac:dyDescent="0.2">
      <c r="A13" s="88">
        <f>A7</f>
        <v>2</v>
      </c>
      <c r="B13" s="192" t="e">
        <f>'РБ ВВ 10(2025)| FIT18'!#REF!+25</f>
        <v>#REF!</v>
      </c>
      <c r="C13" s="192" t="e">
        <f>'РБ ВВ 10(2025)| FIT18'!#REF!+25</f>
        <v>#REF!</v>
      </c>
      <c r="D13" s="192" t="e">
        <f>'РБ ВВ 10(2025)| FIT18'!#REF!+25</f>
        <v>#REF!</v>
      </c>
      <c r="E13" s="192" t="e">
        <f>'РБ ВВ 10(2025)| FIT18'!#REF!+25</f>
        <v>#REF!</v>
      </c>
      <c r="F13" s="192" t="e">
        <f>'РБ ВВ 10(2025)| FIT18'!#REF!+25</f>
        <v>#REF!</v>
      </c>
      <c r="G13" s="192" t="e">
        <f>'РБ ВВ 10(2025)| FIT18'!#REF!+25</f>
        <v>#REF!</v>
      </c>
      <c r="H13" s="192" t="e">
        <f>'РБ ВВ 10(2025)| FIT18'!#REF!+25</f>
        <v>#REF!</v>
      </c>
      <c r="I13" s="192">
        <f>'РБ ВВ 10(2025)| FIT18'!B34+25</f>
        <v>15294</v>
      </c>
      <c r="J13" s="192">
        <f>'РБ ВВ 10(2025)| FIT18'!C34+25</f>
        <v>15294</v>
      </c>
      <c r="K13" s="192">
        <f>'РБ ВВ 10(2025)| FIT18'!D34+25</f>
        <v>16547</v>
      </c>
      <c r="L13" s="192">
        <f>'РБ ВВ 10(2025)| FIT18'!E34+25</f>
        <v>17800</v>
      </c>
      <c r="M13" s="192">
        <f>'РБ ВВ 10(2025)| FIT18'!F34+25</f>
        <v>19600</v>
      </c>
      <c r="N13" s="192">
        <f>'РБ ВВ 10(2025)| FIT18'!G34+25</f>
        <v>21401</v>
      </c>
      <c r="O13" s="192">
        <f>'РБ ВВ 10(2025)| FIT18'!H34+25</f>
        <v>21401</v>
      </c>
      <c r="P13" s="192">
        <f>'РБ ВВ 10(2025)| FIT18'!I34+25</f>
        <v>19600</v>
      </c>
      <c r="Q13" s="192">
        <f>'РБ ВВ 10(2025)| FIT18'!J34+25</f>
        <v>21401</v>
      </c>
      <c r="R13" s="192">
        <f>'РБ ВВ 10(2025)| FIT18'!K34+25</f>
        <v>16547</v>
      </c>
      <c r="S13" s="192">
        <f>'РБ ВВ 10(2025)| FIT18'!L34+25</f>
        <v>16508</v>
      </c>
      <c r="T13" s="192">
        <f>'РБ ВВ 10(2025)| FIT18'!M34+25</f>
        <v>33303</v>
      </c>
      <c r="U13" s="192">
        <f>'РБ ВВ 10(2025)| FIT18'!N34+25</f>
        <v>44656</v>
      </c>
      <c r="V13" s="192">
        <f>'РБ ВВ 10(2025)| FIT18'!O34+25</f>
        <v>44656</v>
      </c>
      <c r="W13" s="192">
        <f>'РБ ВВ 10(2025)| FIT18'!P34+25</f>
        <v>44656</v>
      </c>
      <c r="X13" s="192">
        <f>'РБ ВВ 10(2025)| FIT18'!Q34+25</f>
        <v>39175</v>
      </c>
      <c r="Y13" s="192">
        <f>'РБ ВВ 10(2025)| FIT18'!R34+25</f>
        <v>39175</v>
      </c>
      <c r="Z13" s="192">
        <f>'РБ ВВ 10(2025)| FIT18'!S34+25</f>
        <v>39175</v>
      </c>
      <c r="AA13" s="192">
        <f>'РБ ВВ 10(2025)| FIT18'!T34+25</f>
        <v>39175</v>
      </c>
      <c r="AB13" s="192">
        <f>'РБ ВВ 10(2025)| FIT18'!U34+25</f>
        <v>39175</v>
      </c>
      <c r="AC13" s="192">
        <f>'РБ ВВ 10(2025)| FIT18'!V34+25</f>
        <v>39175</v>
      </c>
      <c r="AD13" s="192">
        <f>'РБ ВВ 10(2025)| FIT18'!W34+25</f>
        <v>32442</v>
      </c>
      <c r="AE13" s="192">
        <f>'РБ ВВ 10(2025)| FIT18'!X34+25</f>
        <v>19522</v>
      </c>
      <c r="AF13" s="192">
        <f>'РБ ВВ 10(2025)| FIT18'!Y34+25</f>
        <v>19522</v>
      </c>
      <c r="AG13" s="192">
        <f>'РБ ВВ 10(2025)| FIT18'!Z34+25</f>
        <v>19522</v>
      </c>
      <c r="AH13" s="192">
        <f>'РБ ВВ 10(2025)| FIT18'!AA34+25</f>
        <v>19522</v>
      </c>
      <c r="AI13" s="192">
        <f>'РБ ВВ 10(2025)| FIT18'!AB34+25</f>
        <v>19522</v>
      </c>
      <c r="AJ13" s="192">
        <f>'РБ ВВ 10(2025)| FIT18'!AC34+25</f>
        <v>21088</v>
      </c>
      <c r="AK13" s="192">
        <f>'РБ ВВ 10(2025)| FIT18'!AD34+25</f>
        <v>21088</v>
      </c>
      <c r="AL13" s="192">
        <f>'РБ ВВ 10(2025)| FIT18'!AE34+25</f>
        <v>21088</v>
      </c>
      <c r="AM13" s="192">
        <f>'РБ ВВ 10(2025)| FIT18'!AF34+25</f>
        <v>21088</v>
      </c>
      <c r="AN13" s="192">
        <f>'РБ ВВ 10(2025)| FIT18'!AG34+25</f>
        <v>21088</v>
      </c>
      <c r="AO13" s="192">
        <f>'РБ ВВ 10(2025)| FIT18'!AH34+25</f>
        <v>19522</v>
      </c>
      <c r="AP13" s="192">
        <f>'РБ ВВ 10(2025)| FIT18'!AI34+25</f>
        <v>19522</v>
      </c>
      <c r="AQ13" s="192">
        <f>'РБ ВВ 10(2025)| FIT18'!AJ34+25</f>
        <v>19522</v>
      </c>
      <c r="AR13" s="192">
        <f>'РБ ВВ 10(2025)| FIT18'!AK34+25</f>
        <v>19522</v>
      </c>
      <c r="AS13" s="192">
        <f>'РБ ВВ 10(2025)| FIT18'!AL34+25</f>
        <v>19522</v>
      </c>
      <c r="AT13" s="192">
        <f>'РБ ВВ 10(2025)| FIT18'!AM34+25</f>
        <v>22654</v>
      </c>
      <c r="AU13" s="192">
        <f>'РБ ВВ 10(2025)| FIT18'!AN34+25</f>
        <v>22654</v>
      </c>
      <c r="AV13" s="192">
        <f>'РБ ВВ 10(2025)| FIT18'!AO34+25</f>
        <v>22654</v>
      </c>
      <c r="AW13" s="192">
        <f>'РБ ВВ 10(2025)| FIT18'!AP34+25</f>
        <v>22654</v>
      </c>
      <c r="AX13" s="192">
        <f>'РБ ВВ 10(2025)| FIT18'!AQ34+25</f>
        <v>22654</v>
      </c>
      <c r="AY13" s="192">
        <f>'РБ ВВ 10(2025)| FIT18'!AR34+25</f>
        <v>24220</v>
      </c>
      <c r="AZ13" s="192">
        <f>'РБ ВВ 10(2025)| FIT18'!AS34+25</f>
        <v>26178</v>
      </c>
      <c r="BA13" s="192">
        <f>'РБ ВВ 10(2025)| FIT18'!AT34+25</f>
        <v>26569</v>
      </c>
      <c r="BB13" s="192">
        <f>'РБ ВВ 10(2025)| FIT18'!AU34+25</f>
        <v>26569</v>
      </c>
      <c r="BC13" s="192">
        <f>'РБ ВВ 10(2025)| FIT18'!AV34+25</f>
        <v>26569</v>
      </c>
      <c r="BD13" s="192">
        <f>'РБ ВВ 10(2025)| FIT18'!AW34+25</f>
        <v>26569</v>
      </c>
      <c r="BE13" s="192">
        <f>'РБ ВВ 10(2025)| FIT18'!AX34+25</f>
        <v>26569</v>
      </c>
      <c r="BF13" s="192">
        <f>'РБ ВВ 10(2025)| FIT18'!AY34+25</f>
        <v>26569</v>
      </c>
      <c r="BG13" s="192">
        <f>'РБ ВВ 10(2025)| FIT18'!AZ34+25</f>
        <v>26569</v>
      </c>
      <c r="BH13" s="192">
        <f>'РБ ВВ 10(2025)| FIT18'!BA34+25</f>
        <v>26569</v>
      </c>
      <c r="BI13" s="192">
        <f>'РБ ВВ 10(2025)| FIT18'!BB34+25</f>
        <v>26569</v>
      </c>
      <c r="BJ13" s="192">
        <f>'РБ ВВ 10(2025)| FIT18'!BC34+25</f>
        <v>26569</v>
      </c>
      <c r="BK13" s="192">
        <f>'РБ ВВ 10(2025)| FIT18'!BD34+25</f>
        <v>25003</v>
      </c>
      <c r="BL13" s="192">
        <f>'РБ ВВ 10(2025)| FIT18'!BE34+25</f>
        <v>25003</v>
      </c>
      <c r="BM13" s="192">
        <f>'РБ ВВ 10(2025)| FIT18'!BF34+25</f>
        <v>26569</v>
      </c>
      <c r="BN13" s="192">
        <f>'РБ ВВ 10(2025)| FIT18'!BG34+25</f>
        <v>26569</v>
      </c>
      <c r="BO13" s="192">
        <f>'РБ ВВ 10(2025)| FIT18'!BH34+25</f>
        <v>28135</v>
      </c>
      <c r="BP13" s="192">
        <f>'РБ ВВ 10(2025)| FIT18'!BI34+25</f>
        <v>30093</v>
      </c>
      <c r="BQ13" s="192">
        <f>'РБ ВВ 10(2025)| FIT18'!BJ34+25</f>
        <v>30093</v>
      </c>
      <c r="BR13" s="192">
        <f>'РБ ВВ 10(2025)| FIT18'!BK34+25</f>
        <v>30093</v>
      </c>
      <c r="BS13" s="192">
        <f>'РБ ВВ 10(2025)| FIT18'!BL34+25</f>
        <v>30093</v>
      </c>
      <c r="BT13" s="192">
        <f>'РБ ВВ 10(2025)| FIT18'!BM34+25</f>
        <v>32050</v>
      </c>
      <c r="BU13" s="192">
        <f>'РБ ВВ 10(2025)| FIT18'!BN34+25</f>
        <v>34399</v>
      </c>
      <c r="BV13" s="192">
        <f>'РБ ВВ 10(2025)| FIT18'!BO34+25</f>
        <v>34399</v>
      </c>
      <c r="BW13" s="192">
        <f>'РБ ВВ 10(2025)| FIT18'!BP34+25</f>
        <v>32050</v>
      </c>
      <c r="BX13" s="192">
        <f>'РБ ВВ 10(2025)| FIT18'!BQ34+25</f>
        <v>28135</v>
      </c>
      <c r="BY13" s="192">
        <f>'РБ ВВ 10(2025)| FIT18'!BR34+25</f>
        <v>28135</v>
      </c>
      <c r="BZ13" s="192">
        <f>'РБ ВВ 10(2025)| FIT18'!BS34+25</f>
        <v>30093</v>
      </c>
      <c r="CA13" s="192">
        <f>'РБ ВВ 10(2025)| FIT18'!BT34+25</f>
        <v>30093</v>
      </c>
      <c r="CB13" s="192">
        <f>'РБ ВВ 10(2025)| FIT18'!BU34+25</f>
        <v>23437</v>
      </c>
      <c r="CC13" s="192">
        <f>'РБ ВВ 10(2025)| FIT18'!BV34+25</f>
        <v>23790</v>
      </c>
      <c r="CD13" s="192">
        <f>'РБ ВВ 10(2025)| FIT18'!BW34+25</f>
        <v>23790</v>
      </c>
      <c r="CE13" s="192">
        <f>'РБ ВВ 10(2025)| FIT18'!BX34+25</f>
        <v>23790</v>
      </c>
      <c r="CF13" s="192">
        <f>'РБ ВВ 10(2025)| FIT18'!BY34+25</f>
        <v>22615</v>
      </c>
      <c r="CG13" s="192">
        <f>'РБ ВВ 10(2025)| FIT18'!BZ34+25</f>
        <v>22615</v>
      </c>
      <c r="CH13" s="192">
        <f>'РБ ВВ 10(2025)| FIT18'!CA34+25</f>
        <v>23790</v>
      </c>
      <c r="CI13" s="192">
        <f>'РБ ВВ 10(2025)| FIT18'!CB34+25</f>
        <v>23790</v>
      </c>
      <c r="CJ13" s="192">
        <f>'РБ ВВ 10(2025)| FIT18'!CC34+25</f>
        <v>23790</v>
      </c>
      <c r="CK13" s="192">
        <f>'РБ ВВ 10(2025)| FIT18'!CD34+25</f>
        <v>22615</v>
      </c>
      <c r="CL13" s="192">
        <f>'РБ ВВ 10(2025)| FIT18'!CE34+25</f>
        <v>22615</v>
      </c>
      <c r="CM13" s="192">
        <f>'РБ ВВ 10(2025)| FIT18'!CF34+25</f>
        <v>22615</v>
      </c>
      <c r="CN13" s="192">
        <f>'РБ ВВ 10(2025)| FIT18'!CG34+25</f>
        <v>22615</v>
      </c>
      <c r="CO13" s="192">
        <f>'РБ ВВ 10(2025)| FIT18'!CH34+25</f>
        <v>22615</v>
      </c>
      <c r="CP13" s="192">
        <f>'РБ ВВ 10(2025)| FIT18'!CI34+25</f>
        <v>22615</v>
      </c>
      <c r="CQ13" s="192">
        <f>'РБ ВВ 10(2025)| FIT18'!CJ34+25</f>
        <v>22615</v>
      </c>
      <c r="CR13" s="192">
        <f>'РБ ВВ 10(2025)| FIT18'!CK34+25</f>
        <v>22615</v>
      </c>
      <c r="CS13" s="192">
        <f>'РБ ВВ 10(2025)| FIT18'!CL34+25</f>
        <v>22615</v>
      </c>
      <c r="CT13" s="192">
        <f>'РБ ВВ 10(2025)| FIT18'!CM34+25</f>
        <v>22615</v>
      </c>
      <c r="CU13" s="192">
        <f>'РБ ВВ 10(2025)| FIT18'!CN34+25</f>
        <v>22615</v>
      </c>
      <c r="CV13" s="192">
        <f>'РБ ВВ 10(2025)| FIT18'!CO34+25</f>
        <v>22615</v>
      </c>
      <c r="CW13" s="192">
        <f>'РБ ВВ 10(2025)| FIT18'!CP34+25</f>
        <v>22615</v>
      </c>
      <c r="CX13" s="192">
        <f>'РБ ВВ 10(2025)| FIT18'!CQ34+25</f>
        <v>22615</v>
      </c>
      <c r="CY13" s="192">
        <f>'РБ ВВ 10(2025)| FIT18'!CR34+25</f>
        <v>22615</v>
      </c>
      <c r="CZ13" s="192">
        <f>'РБ ВВ 10(2025)| FIT18'!CS34+25</f>
        <v>22615</v>
      </c>
      <c r="DA13" s="192">
        <f>'РБ ВВ 10(2025)| FIT18'!CT34+25</f>
        <v>22615</v>
      </c>
      <c r="DB13" s="192">
        <f>'РБ ВВ 10(2025)| FIT18'!CU34+25</f>
        <v>22615</v>
      </c>
      <c r="DC13" s="192">
        <f>'РБ ВВ 10(2025)| FIT18'!CV34+25</f>
        <v>22615</v>
      </c>
      <c r="DD13" s="192">
        <f>'РБ ВВ 10(2025)| FIT18'!CW34+25</f>
        <v>22615</v>
      </c>
      <c r="DE13" s="192">
        <f>'РБ ВВ 10(2025)| FIT18'!CX34+25</f>
        <v>22615</v>
      </c>
      <c r="DF13" s="192">
        <f>'РБ ВВ 10(2025)| FIT18'!CY34+25</f>
        <v>22615</v>
      </c>
      <c r="DG13" s="192">
        <f>'РБ ВВ 10(2025)| FIT18'!CZ34+25</f>
        <v>22615</v>
      </c>
      <c r="DH13" s="192">
        <f>'РБ ВВ 10(2025)| FIT18'!DA34+25</f>
        <v>15294</v>
      </c>
      <c r="DI13" s="192">
        <f>'РБ ВВ 10(2025)| FIT18'!DB34+25</f>
        <v>15294</v>
      </c>
      <c r="DJ13" s="192">
        <f>'РБ ВВ 10(2025)| FIT18'!DC34+25</f>
        <v>15685</v>
      </c>
      <c r="DK13" s="192">
        <f>'РБ ВВ 10(2025)| FIT18'!DD34+25</f>
        <v>15685</v>
      </c>
      <c r="DL13" s="192">
        <f>'РБ ВВ 10(2025)| FIT18'!DE34+25</f>
        <v>15294</v>
      </c>
      <c r="DM13" s="192">
        <f>'РБ ВВ 10(2025)| FIT18'!DF34+25</f>
        <v>15294</v>
      </c>
      <c r="DN13" s="192">
        <f>'РБ ВВ 10(2025)| FIT18'!DG34+25</f>
        <v>15294</v>
      </c>
      <c r="DO13" s="192">
        <f>'РБ ВВ 10(2025)| FIT18'!DH34+25</f>
        <v>15294</v>
      </c>
      <c r="DP13" s="192">
        <f>'РБ ВВ 10(2025)| FIT18'!DI34+25</f>
        <v>15294</v>
      </c>
      <c r="DQ13" s="192">
        <f>'РБ ВВ 10(2025)| FIT18'!DJ34+25</f>
        <v>15685</v>
      </c>
    </row>
    <row r="14" spans="1:121" s="50" customFormat="1" x14ac:dyDescent="0.2">
      <c r="A14" s="42" t="s">
        <v>85</v>
      </c>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192"/>
      <c r="CB14" s="192"/>
      <c r="CC14" s="192"/>
      <c r="CD14" s="192"/>
      <c r="CE14" s="192"/>
      <c r="CF14" s="192"/>
      <c r="CG14" s="192"/>
      <c r="CH14" s="192"/>
      <c r="CI14" s="192"/>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c r="DO14" s="192"/>
      <c r="DP14" s="192"/>
      <c r="DQ14" s="192"/>
    </row>
    <row r="15" spans="1:121" s="50" customFormat="1" x14ac:dyDescent="0.2">
      <c r="A15" s="88">
        <f>A6</f>
        <v>1</v>
      </c>
      <c r="B15" s="192" t="e">
        <f>'РБ ВВ 10(2025)| FIT18'!#REF!+25</f>
        <v>#REF!</v>
      </c>
      <c r="C15" s="192" t="e">
        <f>'РБ ВВ 10(2025)| FIT18'!#REF!+25</f>
        <v>#REF!</v>
      </c>
      <c r="D15" s="192" t="e">
        <f>'РБ ВВ 10(2025)| FIT18'!#REF!+25</f>
        <v>#REF!</v>
      </c>
      <c r="E15" s="192" t="e">
        <f>'РБ ВВ 10(2025)| FIT18'!#REF!+25</f>
        <v>#REF!</v>
      </c>
      <c r="F15" s="192" t="e">
        <f>'РБ ВВ 10(2025)| FIT18'!#REF!+25</f>
        <v>#REF!</v>
      </c>
      <c r="G15" s="192" t="e">
        <f>'РБ ВВ 10(2025)| FIT18'!#REF!+25</f>
        <v>#REF!</v>
      </c>
      <c r="H15" s="192" t="e">
        <f>'РБ ВВ 10(2025)| FIT18'!#REF!+25</f>
        <v>#REF!</v>
      </c>
      <c r="I15" s="192">
        <f>'РБ ВВ 10(2025)| FIT18'!B36+25</f>
        <v>15294</v>
      </c>
      <c r="J15" s="192">
        <f>'РБ ВВ 10(2025)| FIT18'!C36+25</f>
        <v>15294</v>
      </c>
      <c r="K15" s="192">
        <f>'РБ ВВ 10(2025)| FIT18'!D36+25</f>
        <v>16547</v>
      </c>
      <c r="L15" s="192">
        <f>'РБ ВВ 10(2025)| FIT18'!E36+25</f>
        <v>17800</v>
      </c>
      <c r="M15" s="192">
        <f>'РБ ВВ 10(2025)| FIT18'!F36+25</f>
        <v>19600</v>
      </c>
      <c r="N15" s="192">
        <f>'РБ ВВ 10(2025)| FIT18'!G36+25</f>
        <v>21401</v>
      </c>
      <c r="O15" s="192">
        <f>'РБ ВВ 10(2025)| FIT18'!H36+25</f>
        <v>21401</v>
      </c>
      <c r="P15" s="192">
        <f>'РБ ВВ 10(2025)| FIT18'!I36+25</f>
        <v>19600</v>
      </c>
      <c r="Q15" s="192">
        <f>'РБ ВВ 10(2025)| FIT18'!J36+25</f>
        <v>21401</v>
      </c>
      <c r="R15" s="192">
        <f>'РБ ВВ 10(2025)| FIT18'!K36+25</f>
        <v>16547</v>
      </c>
      <c r="S15" s="192">
        <f>'РБ ВВ 10(2025)| FIT18'!L36+25</f>
        <v>16312</v>
      </c>
      <c r="T15" s="192">
        <f>'РБ ВВ 10(2025)| FIT18'!M36+25</f>
        <v>33107</v>
      </c>
      <c r="U15" s="192">
        <f>'РБ ВВ 10(2025)| FIT18'!N36+25</f>
        <v>44461</v>
      </c>
      <c r="V15" s="192">
        <f>'РБ ВВ 10(2025)| FIT18'!O36+25</f>
        <v>44461</v>
      </c>
      <c r="W15" s="192">
        <f>'РБ ВВ 10(2025)| FIT18'!P36+25</f>
        <v>44461</v>
      </c>
      <c r="X15" s="192">
        <f>'РБ ВВ 10(2025)| FIT18'!Q36+25</f>
        <v>38980</v>
      </c>
      <c r="Y15" s="192">
        <f>'РБ ВВ 10(2025)| FIT18'!R36+25</f>
        <v>38980</v>
      </c>
      <c r="Z15" s="192">
        <f>'РБ ВВ 10(2025)| FIT18'!S36+25</f>
        <v>38980</v>
      </c>
      <c r="AA15" s="192">
        <f>'РБ ВВ 10(2025)| FIT18'!T36+25</f>
        <v>38980</v>
      </c>
      <c r="AB15" s="192">
        <f>'РБ ВВ 10(2025)| FIT18'!U36+25</f>
        <v>38980</v>
      </c>
      <c r="AC15" s="192">
        <f>'РБ ВВ 10(2025)| FIT18'!V36+25</f>
        <v>38980</v>
      </c>
      <c r="AD15" s="192">
        <f>'РБ ВВ 10(2025)| FIT18'!W36+25</f>
        <v>32089</v>
      </c>
      <c r="AE15" s="192">
        <f>'РБ ВВ 10(2025)| FIT18'!X36+25</f>
        <v>19170</v>
      </c>
      <c r="AF15" s="192">
        <f>'РБ ВВ 10(2025)| FIT18'!Y36+25</f>
        <v>19170</v>
      </c>
      <c r="AG15" s="192">
        <f>'РБ ВВ 10(2025)| FIT18'!Z36+25</f>
        <v>19170</v>
      </c>
      <c r="AH15" s="192">
        <f>'РБ ВВ 10(2025)| FIT18'!AA36+25</f>
        <v>19170</v>
      </c>
      <c r="AI15" s="192">
        <f>'РБ ВВ 10(2025)| FIT18'!AB36+25</f>
        <v>19170</v>
      </c>
      <c r="AJ15" s="192">
        <f>'РБ ВВ 10(2025)| FIT18'!AC36+25</f>
        <v>20736</v>
      </c>
      <c r="AK15" s="192">
        <f>'РБ ВВ 10(2025)| FIT18'!AD36+25</f>
        <v>20736</v>
      </c>
      <c r="AL15" s="192">
        <f>'РБ ВВ 10(2025)| FIT18'!AE36+25</f>
        <v>20736</v>
      </c>
      <c r="AM15" s="192">
        <f>'РБ ВВ 10(2025)| FIT18'!AF36+25</f>
        <v>20736</v>
      </c>
      <c r="AN15" s="192">
        <f>'РБ ВВ 10(2025)| FIT18'!AG36+25</f>
        <v>20736</v>
      </c>
      <c r="AO15" s="192">
        <f>'РБ ВВ 10(2025)| FIT18'!AH36+25</f>
        <v>19170</v>
      </c>
      <c r="AP15" s="192">
        <f>'РБ ВВ 10(2025)| FIT18'!AI36+25</f>
        <v>19170</v>
      </c>
      <c r="AQ15" s="192">
        <f>'РБ ВВ 10(2025)| FIT18'!AJ36+25</f>
        <v>19170</v>
      </c>
      <c r="AR15" s="192">
        <f>'РБ ВВ 10(2025)| FIT18'!AK36+25</f>
        <v>19170</v>
      </c>
      <c r="AS15" s="192">
        <f>'РБ ВВ 10(2025)| FIT18'!AL36+25</f>
        <v>19170</v>
      </c>
      <c r="AT15" s="192">
        <f>'РБ ВВ 10(2025)| FIT18'!AM36+25</f>
        <v>22302</v>
      </c>
      <c r="AU15" s="192">
        <f>'РБ ВВ 10(2025)| FIT18'!AN36+25</f>
        <v>22302</v>
      </c>
      <c r="AV15" s="192">
        <f>'РБ ВВ 10(2025)| FIT18'!AO36+25</f>
        <v>22302</v>
      </c>
      <c r="AW15" s="192">
        <f>'РБ ВВ 10(2025)| FIT18'!AP36+25</f>
        <v>22302</v>
      </c>
      <c r="AX15" s="192">
        <f>'РБ ВВ 10(2025)| FIT18'!AQ36+25</f>
        <v>22302</v>
      </c>
      <c r="AY15" s="192">
        <f>'РБ ВВ 10(2025)| FIT18'!AR36+25</f>
        <v>23868</v>
      </c>
      <c r="AZ15" s="192">
        <f>'РБ ВВ 10(2025)| FIT18'!AS36+25</f>
        <v>25825</v>
      </c>
      <c r="BA15" s="192">
        <f>'РБ ВВ 10(2025)| FIT18'!AT36+25</f>
        <v>26373</v>
      </c>
      <c r="BB15" s="192">
        <f>'РБ ВВ 10(2025)| FIT18'!AU36+25</f>
        <v>26373</v>
      </c>
      <c r="BC15" s="192">
        <f>'РБ ВВ 10(2025)| FIT18'!AV36+25</f>
        <v>26373</v>
      </c>
      <c r="BD15" s="192">
        <f>'РБ ВВ 10(2025)| FIT18'!AW36+25</f>
        <v>26373</v>
      </c>
      <c r="BE15" s="192">
        <f>'РБ ВВ 10(2025)| FIT18'!AX36+25</f>
        <v>26373</v>
      </c>
      <c r="BF15" s="192">
        <f>'РБ ВВ 10(2025)| FIT18'!AY36+25</f>
        <v>26373</v>
      </c>
      <c r="BG15" s="192">
        <f>'РБ ВВ 10(2025)| FIT18'!AZ36+25</f>
        <v>26373</v>
      </c>
      <c r="BH15" s="192">
        <f>'РБ ВВ 10(2025)| FIT18'!BA36+25</f>
        <v>26373</v>
      </c>
      <c r="BI15" s="192">
        <f>'РБ ВВ 10(2025)| FIT18'!BB36+25</f>
        <v>26373</v>
      </c>
      <c r="BJ15" s="192">
        <f>'РБ ВВ 10(2025)| FIT18'!BC36+25</f>
        <v>26373</v>
      </c>
      <c r="BK15" s="192">
        <f>'РБ ВВ 10(2025)| FIT18'!BD36+25</f>
        <v>24807</v>
      </c>
      <c r="BL15" s="192">
        <f>'РБ ВВ 10(2025)| FIT18'!BE36+25</f>
        <v>24807</v>
      </c>
      <c r="BM15" s="192">
        <f>'РБ ВВ 10(2025)| FIT18'!BF36+25</f>
        <v>26373</v>
      </c>
      <c r="BN15" s="192">
        <f>'РБ ВВ 10(2025)| FIT18'!BG36+25</f>
        <v>26373</v>
      </c>
      <c r="BO15" s="192">
        <f>'РБ ВВ 10(2025)| FIT18'!BH36+25</f>
        <v>27939</v>
      </c>
      <c r="BP15" s="192">
        <f>'РБ ВВ 10(2025)| FIT18'!BI36+25</f>
        <v>29897</v>
      </c>
      <c r="BQ15" s="192">
        <f>'РБ ВВ 10(2025)| FIT18'!BJ36+25</f>
        <v>29897</v>
      </c>
      <c r="BR15" s="192">
        <f>'РБ ВВ 10(2025)| FIT18'!BK36+25</f>
        <v>29897</v>
      </c>
      <c r="BS15" s="192">
        <f>'РБ ВВ 10(2025)| FIT18'!BL36+25</f>
        <v>29897</v>
      </c>
      <c r="BT15" s="192">
        <f>'РБ ВВ 10(2025)| FIT18'!BM36+25</f>
        <v>31854</v>
      </c>
      <c r="BU15" s="192">
        <f>'РБ ВВ 10(2025)| FIT18'!BN36+25</f>
        <v>34203</v>
      </c>
      <c r="BV15" s="192">
        <f>'РБ ВВ 10(2025)| FIT18'!BO36+25</f>
        <v>34203</v>
      </c>
      <c r="BW15" s="192">
        <f>'РБ ВВ 10(2025)| FIT18'!BP36+25</f>
        <v>31854</v>
      </c>
      <c r="BX15" s="192">
        <f>'РБ ВВ 10(2025)| FIT18'!BQ36+25</f>
        <v>27939</v>
      </c>
      <c r="BY15" s="192">
        <f>'РБ ВВ 10(2025)| FIT18'!BR36+25</f>
        <v>27939</v>
      </c>
      <c r="BZ15" s="192">
        <f>'РБ ВВ 10(2025)| FIT18'!BS36+25</f>
        <v>29897</v>
      </c>
      <c r="CA15" s="192">
        <f>'РБ ВВ 10(2025)| FIT18'!BT36+25</f>
        <v>29897</v>
      </c>
      <c r="CB15" s="192">
        <f>'РБ ВВ 10(2025)| FIT18'!BU36+25</f>
        <v>23241</v>
      </c>
      <c r="CC15" s="192">
        <f>'РБ ВВ 10(2025)| FIT18'!BV36+25</f>
        <v>23594</v>
      </c>
      <c r="CD15" s="192">
        <f>'РБ ВВ 10(2025)| FIT18'!BW36+25</f>
        <v>23594</v>
      </c>
      <c r="CE15" s="192">
        <f>'РБ ВВ 10(2025)| FIT18'!BX36+25</f>
        <v>23594</v>
      </c>
      <c r="CF15" s="192">
        <f>'РБ ВВ 10(2025)| FIT18'!BY36+25</f>
        <v>22419</v>
      </c>
      <c r="CG15" s="192">
        <f>'РБ ВВ 10(2025)| FIT18'!BZ36+25</f>
        <v>22419</v>
      </c>
      <c r="CH15" s="192">
        <f>'РБ ВВ 10(2025)| FIT18'!CA36+25</f>
        <v>23594</v>
      </c>
      <c r="CI15" s="192">
        <f>'РБ ВВ 10(2025)| FIT18'!CB36+25</f>
        <v>23594</v>
      </c>
      <c r="CJ15" s="192">
        <f>'РБ ВВ 10(2025)| FIT18'!CC36+25</f>
        <v>23594</v>
      </c>
      <c r="CK15" s="192">
        <f>'РБ ВВ 10(2025)| FIT18'!CD36+25</f>
        <v>22263</v>
      </c>
      <c r="CL15" s="192">
        <f>'РБ ВВ 10(2025)| FIT18'!CE36+25</f>
        <v>22263</v>
      </c>
      <c r="CM15" s="192">
        <f>'РБ ВВ 10(2025)| FIT18'!CF36+25</f>
        <v>22263</v>
      </c>
      <c r="CN15" s="192">
        <f>'РБ ВВ 10(2025)| FIT18'!CG36+25</f>
        <v>22263</v>
      </c>
      <c r="CO15" s="192">
        <f>'РБ ВВ 10(2025)| FIT18'!CH36+25</f>
        <v>22263</v>
      </c>
      <c r="CP15" s="192">
        <f>'РБ ВВ 10(2025)| FIT18'!CI36+25</f>
        <v>22263</v>
      </c>
      <c r="CQ15" s="192">
        <f>'РБ ВВ 10(2025)| FIT18'!CJ36+25</f>
        <v>22263</v>
      </c>
      <c r="CR15" s="192">
        <f>'РБ ВВ 10(2025)| FIT18'!CK36+25</f>
        <v>22263</v>
      </c>
      <c r="CS15" s="192">
        <f>'РБ ВВ 10(2025)| FIT18'!CL36+25</f>
        <v>22263</v>
      </c>
      <c r="CT15" s="192">
        <f>'РБ ВВ 10(2025)| FIT18'!CM36+25</f>
        <v>22263</v>
      </c>
      <c r="CU15" s="192">
        <f>'РБ ВВ 10(2025)| FIT18'!CN36+25</f>
        <v>22263</v>
      </c>
      <c r="CV15" s="192">
        <f>'РБ ВВ 10(2025)| FIT18'!CO36+25</f>
        <v>22263</v>
      </c>
      <c r="CW15" s="192">
        <f>'РБ ВВ 10(2025)| FIT18'!CP36+25</f>
        <v>22263</v>
      </c>
      <c r="CX15" s="192">
        <f>'РБ ВВ 10(2025)| FIT18'!CQ36+25</f>
        <v>22263</v>
      </c>
      <c r="CY15" s="192">
        <f>'РБ ВВ 10(2025)| FIT18'!CR36+25</f>
        <v>22263</v>
      </c>
      <c r="CZ15" s="192">
        <f>'РБ ВВ 10(2025)| FIT18'!CS36+25</f>
        <v>22263</v>
      </c>
      <c r="DA15" s="192">
        <f>'РБ ВВ 10(2025)| FIT18'!CT36+25</f>
        <v>22263</v>
      </c>
      <c r="DB15" s="192">
        <f>'РБ ВВ 10(2025)| FIT18'!CU36+25</f>
        <v>22263</v>
      </c>
      <c r="DC15" s="192">
        <f>'РБ ВВ 10(2025)| FIT18'!CV36+25</f>
        <v>22263</v>
      </c>
      <c r="DD15" s="192">
        <f>'РБ ВВ 10(2025)| FIT18'!CW36+25</f>
        <v>22263</v>
      </c>
      <c r="DE15" s="192">
        <f>'РБ ВВ 10(2025)| FIT18'!CX36+25</f>
        <v>22263</v>
      </c>
      <c r="DF15" s="192">
        <f>'РБ ВВ 10(2025)| FIT18'!CY36+25</f>
        <v>22263</v>
      </c>
      <c r="DG15" s="192">
        <f>'РБ ВВ 10(2025)| FIT18'!CZ36+25</f>
        <v>22263</v>
      </c>
      <c r="DH15" s="192">
        <f>'РБ ВВ 10(2025)| FIT18'!DA36+25</f>
        <v>15020</v>
      </c>
      <c r="DI15" s="192">
        <f>'РБ ВВ 10(2025)| FIT18'!DB36+25</f>
        <v>15020</v>
      </c>
      <c r="DJ15" s="192">
        <f>'РБ ВВ 10(2025)| FIT18'!DC36+25</f>
        <v>15411</v>
      </c>
      <c r="DK15" s="192">
        <f>'РБ ВВ 10(2025)| FIT18'!DD36+25</f>
        <v>15411</v>
      </c>
      <c r="DL15" s="192">
        <f>'РБ ВВ 10(2025)| FIT18'!DE36+25</f>
        <v>15020</v>
      </c>
      <c r="DM15" s="192">
        <f>'РБ ВВ 10(2025)| FIT18'!DF36+25</f>
        <v>15020</v>
      </c>
      <c r="DN15" s="192">
        <f>'РБ ВВ 10(2025)| FIT18'!DG36+25</f>
        <v>15020</v>
      </c>
      <c r="DO15" s="192">
        <f>'РБ ВВ 10(2025)| FIT18'!DH36+25</f>
        <v>15020</v>
      </c>
      <c r="DP15" s="192">
        <f>'РБ ВВ 10(2025)| FIT18'!DI36+25</f>
        <v>15020</v>
      </c>
      <c r="DQ15" s="192">
        <f>'РБ ВВ 10(2025)| FIT18'!DJ36+25</f>
        <v>15411</v>
      </c>
    </row>
    <row r="16" spans="1:121" s="50" customFormat="1" x14ac:dyDescent="0.2">
      <c r="A16" s="88">
        <f>A7</f>
        <v>2</v>
      </c>
      <c r="B16" s="192" t="e">
        <f>'РБ ВВ 10(2025)| FIT18'!#REF!+25</f>
        <v>#REF!</v>
      </c>
      <c r="C16" s="192" t="e">
        <f>'РБ ВВ 10(2025)| FIT18'!#REF!+25</f>
        <v>#REF!</v>
      </c>
      <c r="D16" s="192" t="e">
        <f>'РБ ВВ 10(2025)| FIT18'!#REF!+25</f>
        <v>#REF!</v>
      </c>
      <c r="E16" s="192" t="e">
        <f>'РБ ВВ 10(2025)| FIT18'!#REF!+25</f>
        <v>#REF!</v>
      </c>
      <c r="F16" s="192" t="e">
        <f>'РБ ВВ 10(2025)| FIT18'!#REF!+25</f>
        <v>#REF!</v>
      </c>
      <c r="G16" s="192" t="e">
        <f>'РБ ВВ 10(2025)| FIT18'!#REF!+25</f>
        <v>#REF!</v>
      </c>
      <c r="H16" s="192" t="e">
        <f>'РБ ВВ 10(2025)| FIT18'!#REF!+25</f>
        <v>#REF!</v>
      </c>
      <c r="I16" s="192">
        <f>'РБ ВВ 10(2025)| FIT18'!B37+25</f>
        <v>16625</v>
      </c>
      <c r="J16" s="192">
        <f>'РБ ВВ 10(2025)| FIT18'!C37+25</f>
        <v>16625</v>
      </c>
      <c r="K16" s="192">
        <f>'РБ ВВ 10(2025)| FIT18'!D37+25</f>
        <v>17878</v>
      </c>
      <c r="L16" s="192">
        <f>'РБ ВВ 10(2025)| FIT18'!E37+25</f>
        <v>19131</v>
      </c>
      <c r="M16" s="192">
        <f>'РБ ВВ 10(2025)| FIT18'!F37+25</f>
        <v>20932</v>
      </c>
      <c r="N16" s="192">
        <f>'РБ ВВ 10(2025)| FIT18'!G37+25</f>
        <v>22732</v>
      </c>
      <c r="O16" s="192">
        <f>'РБ ВВ 10(2025)| FIT18'!H37+25</f>
        <v>22732</v>
      </c>
      <c r="P16" s="192">
        <f>'РБ ВВ 10(2025)| FIT18'!I37+25</f>
        <v>20932</v>
      </c>
      <c r="Q16" s="192">
        <f>'РБ ВВ 10(2025)| FIT18'!J37+25</f>
        <v>22732</v>
      </c>
      <c r="R16" s="192">
        <f>'РБ ВВ 10(2025)| FIT18'!K37+25</f>
        <v>17878</v>
      </c>
      <c r="S16" s="192">
        <f>'РБ ВВ 10(2025)| FIT18'!L37+25</f>
        <v>18074</v>
      </c>
      <c r="T16" s="192">
        <f>'РБ ВВ 10(2025)| FIT18'!M37+25</f>
        <v>34869</v>
      </c>
      <c r="U16" s="192">
        <f>'РБ ВВ 10(2025)| FIT18'!N37+25</f>
        <v>46222</v>
      </c>
      <c r="V16" s="192">
        <f>'РБ ВВ 10(2025)| FIT18'!O37+25</f>
        <v>46222</v>
      </c>
      <c r="W16" s="192">
        <f>'РБ ВВ 10(2025)| FIT18'!P37+25</f>
        <v>46222</v>
      </c>
      <c r="X16" s="192">
        <f>'РБ ВВ 10(2025)| FIT18'!Q37+25</f>
        <v>40741</v>
      </c>
      <c r="Y16" s="192">
        <f>'РБ ВВ 10(2025)| FIT18'!R37+25</f>
        <v>40741</v>
      </c>
      <c r="Z16" s="192">
        <f>'РБ ВВ 10(2025)| FIT18'!S37+25</f>
        <v>40741</v>
      </c>
      <c r="AA16" s="192">
        <f>'РБ ВВ 10(2025)| FIT18'!T37+25</f>
        <v>40741</v>
      </c>
      <c r="AB16" s="192">
        <f>'РБ ВВ 10(2025)| FIT18'!U37+25</f>
        <v>40741</v>
      </c>
      <c r="AC16" s="192">
        <f>'РБ ВВ 10(2025)| FIT18'!V37+25</f>
        <v>40741</v>
      </c>
      <c r="AD16" s="192">
        <f>'РБ ВВ 10(2025)| FIT18'!W37+25</f>
        <v>33616</v>
      </c>
      <c r="AE16" s="192">
        <f>'РБ ВВ 10(2025)| FIT18'!X37+25</f>
        <v>20697</v>
      </c>
      <c r="AF16" s="192">
        <f>'РБ ВВ 10(2025)| FIT18'!Y37+25</f>
        <v>20697</v>
      </c>
      <c r="AG16" s="192">
        <f>'РБ ВВ 10(2025)| FIT18'!Z37+25</f>
        <v>20697</v>
      </c>
      <c r="AH16" s="192">
        <f>'РБ ВВ 10(2025)| FIT18'!AA37+25</f>
        <v>20697</v>
      </c>
      <c r="AI16" s="192">
        <f>'РБ ВВ 10(2025)| FIT18'!AB37+25</f>
        <v>20697</v>
      </c>
      <c r="AJ16" s="192">
        <f>'РБ ВВ 10(2025)| FIT18'!AC37+25</f>
        <v>22263</v>
      </c>
      <c r="AK16" s="192">
        <f>'РБ ВВ 10(2025)| FIT18'!AD37+25</f>
        <v>22263</v>
      </c>
      <c r="AL16" s="192">
        <f>'РБ ВВ 10(2025)| FIT18'!AE37+25</f>
        <v>22263</v>
      </c>
      <c r="AM16" s="192">
        <f>'РБ ВВ 10(2025)| FIT18'!AF37+25</f>
        <v>22263</v>
      </c>
      <c r="AN16" s="192">
        <f>'РБ ВВ 10(2025)| FIT18'!AG37+25</f>
        <v>22263</v>
      </c>
      <c r="AO16" s="192">
        <f>'РБ ВВ 10(2025)| FIT18'!AH37+25</f>
        <v>20697</v>
      </c>
      <c r="AP16" s="192">
        <f>'РБ ВВ 10(2025)| FIT18'!AI37+25</f>
        <v>20697</v>
      </c>
      <c r="AQ16" s="192">
        <f>'РБ ВВ 10(2025)| FIT18'!AJ37+25</f>
        <v>20697</v>
      </c>
      <c r="AR16" s="192">
        <f>'РБ ВВ 10(2025)| FIT18'!AK37+25</f>
        <v>20697</v>
      </c>
      <c r="AS16" s="192">
        <f>'РБ ВВ 10(2025)| FIT18'!AL37+25</f>
        <v>20697</v>
      </c>
      <c r="AT16" s="192">
        <f>'РБ ВВ 10(2025)| FIT18'!AM37+25</f>
        <v>23829</v>
      </c>
      <c r="AU16" s="192">
        <f>'РБ ВВ 10(2025)| FIT18'!AN37+25</f>
        <v>23829</v>
      </c>
      <c r="AV16" s="192">
        <f>'РБ ВВ 10(2025)| FIT18'!AO37+25</f>
        <v>23829</v>
      </c>
      <c r="AW16" s="192">
        <f>'РБ ВВ 10(2025)| FIT18'!AP37+25</f>
        <v>23829</v>
      </c>
      <c r="AX16" s="192">
        <f>'РБ ВВ 10(2025)| FIT18'!AQ37+25</f>
        <v>23829</v>
      </c>
      <c r="AY16" s="192">
        <f>'РБ ВВ 10(2025)| FIT18'!AR37+25</f>
        <v>25395</v>
      </c>
      <c r="AZ16" s="192">
        <f>'РБ ВВ 10(2025)| FIT18'!AS37+25</f>
        <v>27352</v>
      </c>
      <c r="BA16" s="192">
        <f>'РБ ВВ 10(2025)| FIT18'!AT37+25</f>
        <v>27900</v>
      </c>
      <c r="BB16" s="192">
        <f>'РБ ВВ 10(2025)| FIT18'!AU37+25</f>
        <v>27900</v>
      </c>
      <c r="BC16" s="192">
        <f>'РБ ВВ 10(2025)| FIT18'!AV37+25</f>
        <v>27900</v>
      </c>
      <c r="BD16" s="192">
        <f>'РБ ВВ 10(2025)| FIT18'!AW37+25</f>
        <v>27900</v>
      </c>
      <c r="BE16" s="192">
        <f>'РБ ВВ 10(2025)| FIT18'!AX37+25</f>
        <v>27900</v>
      </c>
      <c r="BF16" s="192">
        <f>'РБ ВВ 10(2025)| FIT18'!AY37+25</f>
        <v>27900</v>
      </c>
      <c r="BG16" s="192">
        <f>'РБ ВВ 10(2025)| FIT18'!AZ37+25</f>
        <v>27900</v>
      </c>
      <c r="BH16" s="192">
        <f>'РБ ВВ 10(2025)| FIT18'!BA37+25</f>
        <v>27900</v>
      </c>
      <c r="BI16" s="192">
        <f>'РБ ВВ 10(2025)| FIT18'!BB37+25</f>
        <v>27900</v>
      </c>
      <c r="BJ16" s="192">
        <f>'РБ ВВ 10(2025)| FIT18'!BC37+25</f>
        <v>27900</v>
      </c>
      <c r="BK16" s="192">
        <f>'РБ ВВ 10(2025)| FIT18'!BD37+25</f>
        <v>26334</v>
      </c>
      <c r="BL16" s="192">
        <f>'РБ ВВ 10(2025)| FIT18'!BE37+25</f>
        <v>26334</v>
      </c>
      <c r="BM16" s="192">
        <f>'РБ ВВ 10(2025)| FIT18'!BF37+25</f>
        <v>27900</v>
      </c>
      <c r="BN16" s="192">
        <f>'РБ ВВ 10(2025)| FIT18'!BG37+25</f>
        <v>27900</v>
      </c>
      <c r="BO16" s="192">
        <f>'РБ ВВ 10(2025)| FIT18'!BH37+25</f>
        <v>29466</v>
      </c>
      <c r="BP16" s="192">
        <f>'РБ ВВ 10(2025)| FIT18'!BI37+25</f>
        <v>31424</v>
      </c>
      <c r="BQ16" s="192">
        <f>'РБ ВВ 10(2025)| FIT18'!BJ37+25</f>
        <v>31424</v>
      </c>
      <c r="BR16" s="192">
        <f>'РБ ВВ 10(2025)| FIT18'!BK37+25</f>
        <v>31424</v>
      </c>
      <c r="BS16" s="192">
        <f>'РБ ВВ 10(2025)| FIT18'!BL37+25</f>
        <v>31424</v>
      </c>
      <c r="BT16" s="192">
        <f>'РБ ВВ 10(2025)| FIT18'!BM37+25</f>
        <v>33381</v>
      </c>
      <c r="BU16" s="192">
        <f>'РБ ВВ 10(2025)| FIT18'!BN37+25</f>
        <v>35730</v>
      </c>
      <c r="BV16" s="192">
        <f>'РБ ВВ 10(2025)| FIT18'!BO37+25</f>
        <v>35730</v>
      </c>
      <c r="BW16" s="192">
        <f>'РБ ВВ 10(2025)| FIT18'!BP37+25</f>
        <v>33381</v>
      </c>
      <c r="BX16" s="192">
        <f>'РБ ВВ 10(2025)| FIT18'!BQ37+25</f>
        <v>29466</v>
      </c>
      <c r="BY16" s="192">
        <f>'РБ ВВ 10(2025)| FIT18'!BR37+25</f>
        <v>29466</v>
      </c>
      <c r="BZ16" s="192">
        <f>'РБ ВВ 10(2025)| FIT18'!BS37+25</f>
        <v>31424</v>
      </c>
      <c r="CA16" s="192">
        <f>'РБ ВВ 10(2025)| FIT18'!BT37+25</f>
        <v>31424</v>
      </c>
      <c r="CB16" s="192">
        <f>'РБ ВВ 10(2025)| FIT18'!BU37+25</f>
        <v>24768</v>
      </c>
      <c r="CC16" s="192">
        <f>'РБ ВВ 10(2025)| FIT18'!BV37+25</f>
        <v>25121</v>
      </c>
      <c r="CD16" s="192">
        <f>'РБ ВВ 10(2025)| FIT18'!BW37+25</f>
        <v>25121</v>
      </c>
      <c r="CE16" s="192">
        <f>'РБ ВВ 10(2025)| FIT18'!BX37+25</f>
        <v>25121</v>
      </c>
      <c r="CF16" s="192">
        <f>'РБ ВВ 10(2025)| FIT18'!BY37+25</f>
        <v>23946</v>
      </c>
      <c r="CG16" s="192">
        <f>'РБ ВВ 10(2025)| FIT18'!BZ37+25</f>
        <v>23946</v>
      </c>
      <c r="CH16" s="192">
        <f>'РБ ВВ 10(2025)| FIT18'!CA37+25</f>
        <v>25121</v>
      </c>
      <c r="CI16" s="192">
        <f>'РБ ВВ 10(2025)| FIT18'!CB37+25</f>
        <v>25121</v>
      </c>
      <c r="CJ16" s="192">
        <f>'РБ ВВ 10(2025)| FIT18'!CC37+25</f>
        <v>25121</v>
      </c>
      <c r="CK16" s="192">
        <f>'РБ ВВ 10(2025)| FIT18'!CD37+25</f>
        <v>23790</v>
      </c>
      <c r="CL16" s="192">
        <f>'РБ ВВ 10(2025)| FIT18'!CE37+25</f>
        <v>23790</v>
      </c>
      <c r="CM16" s="192">
        <f>'РБ ВВ 10(2025)| FIT18'!CF37+25</f>
        <v>23790</v>
      </c>
      <c r="CN16" s="192">
        <f>'РБ ВВ 10(2025)| FIT18'!CG37+25</f>
        <v>23790</v>
      </c>
      <c r="CO16" s="192">
        <f>'РБ ВВ 10(2025)| FIT18'!CH37+25</f>
        <v>23790</v>
      </c>
      <c r="CP16" s="192">
        <f>'РБ ВВ 10(2025)| FIT18'!CI37+25</f>
        <v>23790</v>
      </c>
      <c r="CQ16" s="192">
        <f>'РБ ВВ 10(2025)| FIT18'!CJ37+25</f>
        <v>23790</v>
      </c>
      <c r="CR16" s="192">
        <f>'РБ ВВ 10(2025)| FIT18'!CK37+25</f>
        <v>23790</v>
      </c>
      <c r="CS16" s="192">
        <f>'РБ ВВ 10(2025)| FIT18'!CL37+25</f>
        <v>23790</v>
      </c>
      <c r="CT16" s="192">
        <f>'РБ ВВ 10(2025)| FIT18'!CM37+25</f>
        <v>23790</v>
      </c>
      <c r="CU16" s="192">
        <f>'РБ ВВ 10(2025)| FIT18'!CN37+25</f>
        <v>23790</v>
      </c>
      <c r="CV16" s="192">
        <f>'РБ ВВ 10(2025)| FIT18'!CO37+25</f>
        <v>23790</v>
      </c>
      <c r="CW16" s="192">
        <f>'РБ ВВ 10(2025)| FIT18'!CP37+25</f>
        <v>23790</v>
      </c>
      <c r="CX16" s="192">
        <f>'РБ ВВ 10(2025)| FIT18'!CQ37+25</f>
        <v>23790</v>
      </c>
      <c r="CY16" s="192">
        <f>'РБ ВВ 10(2025)| FIT18'!CR37+25</f>
        <v>23790</v>
      </c>
      <c r="CZ16" s="192">
        <f>'РБ ВВ 10(2025)| FIT18'!CS37+25</f>
        <v>23790</v>
      </c>
      <c r="DA16" s="192">
        <f>'РБ ВВ 10(2025)| FIT18'!CT37+25</f>
        <v>23790</v>
      </c>
      <c r="DB16" s="192">
        <f>'РБ ВВ 10(2025)| FIT18'!CU37+25</f>
        <v>23790</v>
      </c>
      <c r="DC16" s="192">
        <f>'РБ ВВ 10(2025)| FIT18'!CV37+25</f>
        <v>23790</v>
      </c>
      <c r="DD16" s="192">
        <f>'РБ ВВ 10(2025)| FIT18'!CW37+25</f>
        <v>23790</v>
      </c>
      <c r="DE16" s="192">
        <f>'РБ ВВ 10(2025)| FIT18'!CX37+25</f>
        <v>23790</v>
      </c>
      <c r="DF16" s="192">
        <f>'РБ ВВ 10(2025)| FIT18'!CY37+25</f>
        <v>23790</v>
      </c>
      <c r="DG16" s="192">
        <f>'РБ ВВ 10(2025)| FIT18'!CZ37+25</f>
        <v>23790</v>
      </c>
      <c r="DH16" s="192">
        <f>'РБ ВВ 10(2025)| FIT18'!DA37+25</f>
        <v>16468</v>
      </c>
      <c r="DI16" s="192">
        <f>'РБ ВВ 10(2025)| FIT18'!DB37+25</f>
        <v>16468</v>
      </c>
      <c r="DJ16" s="192">
        <f>'РБ ВВ 10(2025)| FIT18'!DC37+25</f>
        <v>16860</v>
      </c>
      <c r="DK16" s="192">
        <f>'РБ ВВ 10(2025)| FIT18'!DD37+25</f>
        <v>16860</v>
      </c>
      <c r="DL16" s="192">
        <f>'РБ ВВ 10(2025)| FIT18'!DE37+25</f>
        <v>16468</v>
      </c>
      <c r="DM16" s="192">
        <f>'РБ ВВ 10(2025)| FIT18'!DF37+25</f>
        <v>16468</v>
      </c>
      <c r="DN16" s="192">
        <f>'РБ ВВ 10(2025)| FIT18'!DG37+25</f>
        <v>16468</v>
      </c>
      <c r="DO16" s="192">
        <f>'РБ ВВ 10(2025)| FIT18'!DH37+25</f>
        <v>16468</v>
      </c>
      <c r="DP16" s="192">
        <f>'РБ ВВ 10(2025)| FIT18'!DI37+25</f>
        <v>16468</v>
      </c>
      <c r="DQ16" s="192">
        <f>'РБ ВВ 10(2025)| FIT18'!DJ37+25</f>
        <v>16860</v>
      </c>
    </row>
    <row r="17" spans="1:121" s="50" customFormat="1" x14ac:dyDescent="0.2">
      <c r="A17" s="42" t="s">
        <v>86</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row>
    <row r="18" spans="1:121" s="50" customFormat="1" x14ac:dyDescent="0.2">
      <c r="A18" s="88">
        <f>A6</f>
        <v>1</v>
      </c>
      <c r="B18" s="192" t="e">
        <f>'РБ ВВ 10(2025)| FIT18'!#REF!+25</f>
        <v>#REF!</v>
      </c>
      <c r="C18" s="192" t="e">
        <f>'РБ ВВ 10(2025)| FIT18'!#REF!+25</f>
        <v>#REF!</v>
      </c>
      <c r="D18" s="192" t="e">
        <f>'РБ ВВ 10(2025)| FIT18'!#REF!+25</f>
        <v>#REF!</v>
      </c>
      <c r="E18" s="192" t="e">
        <f>'РБ ВВ 10(2025)| FIT18'!#REF!+25</f>
        <v>#REF!</v>
      </c>
      <c r="F18" s="192" t="e">
        <f>'РБ ВВ 10(2025)| FIT18'!#REF!+25</f>
        <v>#REF!</v>
      </c>
      <c r="G18" s="192" t="e">
        <f>'РБ ВВ 10(2025)| FIT18'!#REF!+25</f>
        <v>#REF!</v>
      </c>
      <c r="H18" s="192" t="e">
        <f>'РБ ВВ 10(2025)| FIT18'!#REF!+25</f>
        <v>#REF!</v>
      </c>
      <c r="I18" s="192">
        <f>'РБ ВВ 10(2025)| FIT18'!B39+25</f>
        <v>31972</v>
      </c>
      <c r="J18" s="192">
        <f>'РБ ВВ 10(2025)| FIT18'!C39+25</f>
        <v>31972</v>
      </c>
      <c r="K18" s="192">
        <f>'РБ ВВ 10(2025)| FIT18'!D39+25</f>
        <v>33225</v>
      </c>
      <c r="L18" s="192">
        <f>'РБ ВВ 10(2025)| FIT18'!E39+25</f>
        <v>34477</v>
      </c>
      <c r="M18" s="192">
        <f>'РБ ВВ 10(2025)| FIT18'!F39+25</f>
        <v>36278</v>
      </c>
      <c r="N18" s="192">
        <f>'РБ ВВ 10(2025)| FIT18'!G39+25</f>
        <v>38079</v>
      </c>
      <c r="O18" s="192">
        <f>'РБ ВВ 10(2025)| FIT18'!H39+25</f>
        <v>38079</v>
      </c>
      <c r="P18" s="192">
        <f>'РБ ВВ 10(2025)| FIT18'!I39+25</f>
        <v>36278</v>
      </c>
      <c r="Q18" s="192">
        <f>'РБ ВВ 10(2025)| FIT18'!J39+25</f>
        <v>38079</v>
      </c>
      <c r="R18" s="192">
        <f>'РБ ВВ 10(2025)| FIT18'!K39+25</f>
        <v>33225</v>
      </c>
      <c r="S18" s="192">
        <f>'РБ ВВ 10(2025)| FIT18'!L39+25</f>
        <v>31972</v>
      </c>
      <c r="T18" s="192">
        <f>'РБ ВВ 10(2025)| FIT18'!M39+25</f>
        <v>48767</v>
      </c>
      <c r="U18" s="192">
        <f>'РБ ВВ 10(2025)| FIT18'!N39+25</f>
        <v>60121</v>
      </c>
      <c r="V18" s="192">
        <f>'РБ ВВ 10(2025)| FIT18'!O39+25</f>
        <v>60121</v>
      </c>
      <c r="W18" s="192">
        <f>'РБ ВВ 10(2025)| FIT18'!P39+25</f>
        <v>60121</v>
      </c>
      <c r="X18" s="192">
        <f>'РБ ВВ 10(2025)| FIT18'!Q39+25</f>
        <v>54640</v>
      </c>
      <c r="Y18" s="192">
        <f>'РБ ВВ 10(2025)| FIT18'!R39+25</f>
        <v>54640</v>
      </c>
      <c r="Z18" s="192">
        <f>'РБ ВВ 10(2025)| FIT18'!S39+25</f>
        <v>54640</v>
      </c>
      <c r="AA18" s="192">
        <f>'РБ ВВ 10(2025)| FIT18'!T39+25</f>
        <v>54640</v>
      </c>
      <c r="AB18" s="192">
        <f>'РБ ВВ 10(2025)| FIT18'!U39+25</f>
        <v>54640</v>
      </c>
      <c r="AC18" s="192">
        <f>'РБ ВВ 10(2025)| FIT18'!V39+25</f>
        <v>54640</v>
      </c>
      <c r="AD18" s="192">
        <f>'РБ ВВ 10(2025)| FIT18'!W39+25</f>
        <v>44226</v>
      </c>
      <c r="AE18" s="192">
        <f>'РБ ВВ 10(2025)| FIT18'!X39+25</f>
        <v>31306</v>
      </c>
      <c r="AF18" s="192">
        <f>'РБ ВВ 10(2025)| FIT18'!Y39+25</f>
        <v>31306</v>
      </c>
      <c r="AG18" s="192">
        <f>'РБ ВВ 10(2025)| FIT18'!Z39+25</f>
        <v>31306</v>
      </c>
      <c r="AH18" s="192">
        <f>'РБ ВВ 10(2025)| FIT18'!AA39+25</f>
        <v>31306</v>
      </c>
      <c r="AI18" s="192">
        <f>'РБ ВВ 10(2025)| FIT18'!AB39+25</f>
        <v>31306</v>
      </c>
      <c r="AJ18" s="192">
        <f>'РБ ВВ 10(2025)| FIT18'!AC39+25</f>
        <v>32872</v>
      </c>
      <c r="AK18" s="192">
        <f>'РБ ВВ 10(2025)| FIT18'!AD39+25</f>
        <v>32872</v>
      </c>
      <c r="AL18" s="192">
        <f>'РБ ВВ 10(2025)| FIT18'!AE39+25</f>
        <v>32872</v>
      </c>
      <c r="AM18" s="192">
        <f>'РБ ВВ 10(2025)| FIT18'!AF39+25</f>
        <v>32872</v>
      </c>
      <c r="AN18" s="192">
        <f>'РБ ВВ 10(2025)| FIT18'!AG39+25</f>
        <v>32872</v>
      </c>
      <c r="AO18" s="192">
        <f>'РБ ВВ 10(2025)| FIT18'!AH39+25</f>
        <v>31306</v>
      </c>
      <c r="AP18" s="192">
        <f>'РБ ВВ 10(2025)| FIT18'!AI39+25</f>
        <v>31306</v>
      </c>
      <c r="AQ18" s="192">
        <f>'РБ ВВ 10(2025)| FIT18'!AJ39+25</f>
        <v>31306</v>
      </c>
      <c r="AR18" s="192">
        <f>'РБ ВВ 10(2025)| FIT18'!AK39+25</f>
        <v>31306</v>
      </c>
      <c r="AS18" s="192">
        <f>'РБ ВВ 10(2025)| FIT18'!AL39+25</f>
        <v>31306</v>
      </c>
      <c r="AT18" s="192">
        <f>'РБ ВВ 10(2025)| FIT18'!AM39+25</f>
        <v>34438</v>
      </c>
      <c r="AU18" s="192">
        <f>'РБ ВВ 10(2025)| FIT18'!AN39+25</f>
        <v>34438</v>
      </c>
      <c r="AV18" s="192">
        <f>'РБ ВВ 10(2025)| FIT18'!AO39+25</f>
        <v>34438</v>
      </c>
      <c r="AW18" s="192">
        <f>'РБ ВВ 10(2025)| FIT18'!AP39+25</f>
        <v>34438</v>
      </c>
      <c r="AX18" s="192">
        <f>'РБ ВВ 10(2025)| FIT18'!AQ39+25</f>
        <v>34438</v>
      </c>
      <c r="AY18" s="192">
        <f>'РБ ВВ 10(2025)| FIT18'!AR39+25</f>
        <v>36004</v>
      </c>
      <c r="AZ18" s="192">
        <f>'РБ ВВ 10(2025)| FIT18'!AS39+25</f>
        <v>37962</v>
      </c>
      <c r="BA18" s="192">
        <f>'РБ ВВ 10(2025)| FIT18'!AT39+25</f>
        <v>42268</v>
      </c>
      <c r="BB18" s="192">
        <f>'РБ ВВ 10(2025)| FIT18'!AU39+25</f>
        <v>42268</v>
      </c>
      <c r="BC18" s="192">
        <f>'РБ ВВ 10(2025)| FIT18'!AV39+25</f>
        <v>42268</v>
      </c>
      <c r="BD18" s="192">
        <f>'РБ ВВ 10(2025)| FIT18'!AW39+25</f>
        <v>42268</v>
      </c>
      <c r="BE18" s="192">
        <f>'РБ ВВ 10(2025)| FIT18'!AX39+25</f>
        <v>42268</v>
      </c>
      <c r="BF18" s="192">
        <f>'РБ ВВ 10(2025)| FIT18'!AY39+25</f>
        <v>42268</v>
      </c>
      <c r="BG18" s="192">
        <f>'РБ ВВ 10(2025)| FIT18'!AZ39+25</f>
        <v>42268</v>
      </c>
      <c r="BH18" s="192">
        <f>'РБ ВВ 10(2025)| FIT18'!BA39+25</f>
        <v>42268</v>
      </c>
      <c r="BI18" s="192">
        <f>'РБ ВВ 10(2025)| FIT18'!BB39+25</f>
        <v>42268</v>
      </c>
      <c r="BJ18" s="192">
        <f>'РБ ВВ 10(2025)| FIT18'!BC39+25</f>
        <v>42268</v>
      </c>
      <c r="BK18" s="192">
        <f>'РБ ВВ 10(2025)| FIT18'!BD39+25</f>
        <v>40702</v>
      </c>
      <c r="BL18" s="192">
        <f>'РБ ВВ 10(2025)| FIT18'!BE39+25</f>
        <v>40702</v>
      </c>
      <c r="BM18" s="192">
        <f>'РБ ВВ 10(2025)| FIT18'!BF39+25</f>
        <v>42268</v>
      </c>
      <c r="BN18" s="192">
        <f>'РБ ВВ 10(2025)| FIT18'!BG39+25</f>
        <v>42268</v>
      </c>
      <c r="BO18" s="192">
        <f>'РБ ВВ 10(2025)| FIT18'!BH39+25</f>
        <v>43834</v>
      </c>
      <c r="BP18" s="192">
        <f>'РБ ВВ 10(2025)| FIT18'!BI39+25</f>
        <v>45792</v>
      </c>
      <c r="BQ18" s="192">
        <f>'РБ ВВ 10(2025)| FIT18'!BJ39+25</f>
        <v>45792</v>
      </c>
      <c r="BR18" s="192">
        <f>'РБ ВВ 10(2025)| FIT18'!BK39+25</f>
        <v>45792</v>
      </c>
      <c r="BS18" s="192">
        <f>'РБ ВВ 10(2025)| FIT18'!BL39+25</f>
        <v>45792</v>
      </c>
      <c r="BT18" s="192">
        <f>'РБ ВВ 10(2025)| FIT18'!BM39+25</f>
        <v>47749</v>
      </c>
      <c r="BU18" s="192">
        <f>'РБ ВВ 10(2025)| FIT18'!BN39+25</f>
        <v>50098</v>
      </c>
      <c r="BV18" s="192">
        <f>'РБ ВВ 10(2025)| FIT18'!BO39+25</f>
        <v>50098</v>
      </c>
      <c r="BW18" s="192">
        <f>'РБ ВВ 10(2025)| FIT18'!BP39+25</f>
        <v>47749</v>
      </c>
      <c r="BX18" s="192">
        <f>'РБ ВВ 10(2025)| FIT18'!BQ39+25</f>
        <v>43834</v>
      </c>
      <c r="BY18" s="192">
        <f>'РБ ВВ 10(2025)| FIT18'!BR39+25</f>
        <v>43834</v>
      </c>
      <c r="BZ18" s="192">
        <f>'РБ ВВ 10(2025)| FIT18'!BS39+25</f>
        <v>45792</v>
      </c>
      <c r="CA18" s="192">
        <f>'РБ ВВ 10(2025)| FIT18'!BT39+25</f>
        <v>45792</v>
      </c>
      <c r="CB18" s="192">
        <f>'РБ ВВ 10(2025)| FIT18'!BU39+25</f>
        <v>39136</v>
      </c>
      <c r="CC18" s="192">
        <f>'РБ ВВ 10(2025)| FIT18'!BV39+25</f>
        <v>39489</v>
      </c>
      <c r="CD18" s="192">
        <f>'РБ ВВ 10(2025)| FIT18'!BW39+25</f>
        <v>39489</v>
      </c>
      <c r="CE18" s="192">
        <f>'РБ ВВ 10(2025)| FIT18'!BX39+25</f>
        <v>39489</v>
      </c>
      <c r="CF18" s="192">
        <f>'РБ ВВ 10(2025)| FIT18'!BY39+25</f>
        <v>38314</v>
      </c>
      <c r="CG18" s="192">
        <f>'РБ ВВ 10(2025)| FIT18'!BZ39+25</f>
        <v>38314</v>
      </c>
      <c r="CH18" s="192">
        <f>'РБ ВВ 10(2025)| FIT18'!CA39+25</f>
        <v>39489</v>
      </c>
      <c r="CI18" s="192">
        <f>'РБ ВВ 10(2025)| FIT18'!CB39+25</f>
        <v>39489</v>
      </c>
      <c r="CJ18" s="192">
        <f>'РБ ВВ 10(2025)| FIT18'!CC39+25</f>
        <v>39489</v>
      </c>
      <c r="CK18" s="192">
        <f>'РБ ВВ 10(2025)| FIT18'!CD39+25</f>
        <v>34399</v>
      </c>
      <c r="CL18" s="192">
        <f>'РБ ВВ 10(2025)| FIT18'!CE39+25</f>
        <v>34399</v>
      </c>
      <c r="CM18" s="192">
        <f>'РБ ВВ 10(2025)| FIT18'!CF39+25</f>
        <v>34399</v>
      </c>
      <c r="CN18" s="192">
        <f>'РБ ВВ 10(2025)| FIT18'!CG39+25</f>
        <v>34399</v>
      </c>
      <c r="CO18" s="192">
        <f>'РБ ВВ 10(2025)| FIT18'!CH39+25</f>
        <v>34399</v>
      </c>
      <c r="CP18" s="192">
        <f>'РБ ВВ 10(2025)| FIT18'!CI39+25</f>
        <v>34399</v>
      </c>
      <c r="CQ18" s="192">
        <f>'РБ ВВ 10(2025)| FIT18'!CJ39+25</f>
        <v>34399</v>
      </c>
      <c r="CR18" s="192">
        <f>'РБ ВВ 10(2025)| FIT18'!CK39+25</f>
        <v>34399</v>
      </c>
      <c r="CS18" s="192">
        <f>'РБ ВВ 10(2025)| FIT18'!CL39+25</f>
        <v>34399</v>
      </c>
      <c r="CT18" s="192">
        <f>'РБ ВВ 10(2025)| FIT18'!CM39+25</f>
        <v>34399</v>
      </c>
      <c r="CU18" s="192">
        <f>'РБ ВВ 10(2025)| FIT18'!CN39+25</f>
        <v>34399</v>
      </c>
      <c r="CV18" s="192">
        <f>'РБ ВВ 10(2025)| FIT18'!CO39+25</f>
        <v>34399</v>
      </c>
      <c r="CW18" s="192">
        <f>'РБ ВВ 10(2025)| FIT18'!CP39+25</f>
        <v>34399</v>
      </c>
      <c r="CX18" s="192">
        <f>'РБ ВВ 10(2025)| FIT18'!CQ39+25</f>
        <v>34399</v>
      </c>
      <c r="CY18" s="192">
        <f>'РБ ВВ 10(2025)| FIT18'!CR39+25</f>
        <v>34399</v>
      </c>
      <c r="CZ18" s="192">
        <f>'РБ ВВ 10(2025)| FIT18'!CS39+25</f>
        <v>34399</v>
      </c>
      <c r="DA18" s="192">
        <f>'РБ ВВ 10(2025)| FIT18'!CT39+25</f>
        <v>34399</v>
      </c>
      <c r="DB18" s="192">
        <f>'РБ ВВ 10(2025)| FIT18'!CU39+25</f>
        <v>34399</v>
      </c>
      <c r="DC18" s="192">
        <f>'РБ ВВ 10(2025)| FIT18'!CV39+25</f>
        <v>34399</v>
      </c>
      <c r="DD18" s="192">
        <f>'РБ ВВ 10(2025)| FIT18'!CW39+25</f>
        <v>34399</v>
      </c>
      <c r="DE18" s="192">
        <f>'РБ ВВ 10(2025)| FIT18'!CX39+25</f>
        <v>34399</v>
      </c>
      <c r="DF18" s="192">
        <f>'РБ ВВ 10(2025)| FIT18'!CY39+25</f>
        <v>34399</v>
      </c>
      <c r="DG18" s="192">
        <f>'РБ ВВ 10(2025)| FIT18'!CZ39+25</f>
        <v>34399</v>
      </c>
      <c r="DH18" s="192">
        <f>'РБ ВВ 10(2025)| FIT18'!DA39+25</f>
        <v>27156</v>
      </c>
      <c r="DI18" s="192">
        <f>'РБ ВВ 10(2025)| FIT18'!DB39+25</f>
        <v>27156</v>
      </c>
      <c r="DJ18" s="192">
        <f>'РБ ВВ 10(2025)| FIT18'!DC39+25</f>
        <v>27548</v>
      </c>
      <c r="DK18" s="192">
        <f>'РБ ВВ 10(2025)| FIT18'!DD39+25</f>
        <v>27548</v>
      </c>
      <c r="DL18" s="192">
        <f>'РБ ВВ 10(2025)| FIT18'!DE39+25</f>
        <v>27156</v>
      </c>
      <c r="DM18" s="192">
        <f>'РБ ВВ 10(2025)| FIT18'!DF39+25</f>
        <v>27156</v>
      </c>
      <c r="DN18" s="192">
        <f>'РБ ВВ 10(2025)| FIT18'!DG39+25</f>
        <v>27156</v>
      </c>
      <c r="DO18" s="192">
        <f>'РБ ВВ 10(2025)| FIT18'!DH39+25</f>
        <v>27156</v>
      </c>
      <c r="DP18" s="192">
        <f>'РБ ВВ 10(2025)| FIT18'!DI39+25</f>
        <v>27156</v>
      </c>
      <c r="DQ18" s="192">
        <f>'РБ ВВ 10(2025)| FIT18'!DJ39+25</f>
        <v>27548</v>
      </c>
    </row>
    <row r="19" spans="1:121" s="50" customFormat="1" x14ac:dyDescent="0.2">
      <c r="A19" s="88">
        <f>A7</f>
        <v>2</v>
      </c>
      <c r="B19" s="192" t="e">
        <f>'РБ ВВ 10(2025)| FIT18'!#REF!+25</f>
        <v>#REF!</v>
      </c>
      <c r="C19" s="192" t="e">
        <f>'РБ ВВ 10(2025)| FIT18'!#REF!+25</f>
        <v>#REF!</v>
      </c>
      <c r="D19" s="192" t="e">
        <f>'РБ ВВ 10(2025)| FIT18'!#REF!+25</f>
        <v>#REF!</v>
      </c>
      <c r="E19" s="192" t="e">
        <f>'РБ ВВ 10(2025)| FIT18'!#REF!+25</f>
        <v>#REF!</v>
      </c>
      <c r="F19" s="192" t="e">
        <f>'РБ ВВ 10(2025)| FIT18'!#REF!+25</f>
        <v>#REF!</v>
      </c>
      <c r="G19" s="192" t="e">
        <f>'РБ ВВ 10(2025)| FIT18'!#REF!+25</f>
        <v>#REF!</v>
      </c>
      <c r="H19" s="192" t="e">
        <f>'РБ ВВ 10(2025)| FIT18'!#REF!+25</f>
        <v>#REF!</v>
      </c>
      <c r="I19" s="192">
        <f>'РБ ВВ 10(2025)| FIT18'!B40+25</f>
        <v>33303</v>
      </c>
      <c r="J19" s="192">
        <f>'РБ ВВ 10(2025)| FIT18'!C40+25</f>
        <v>33303</v>
      </c>
      <c r="K19" s="192">
        <f>'РБ ВВ 10(2025)| FIT18'!D40+25</f>
        <v>34556</v>
      </c>
      <c r="L19" s="192">
        <f>'РБ ВВ 10(2025)| FIT18'!E40+25</f>
        <v>35809</v>
      </c>
      <c r="M19" s="192">
        <f>'РБ ВВ 10(2025)| FIT18'!F40+25</f>
        <v>37609</v>
      </c>
      <c r="N19" s="192">
        <f>'РБ ВВ 10(2025)| FIT18'!G40+25</f>
        <v>39410</v>
      </c>
      <c r="O19" s="192">
        <f>'РБ ВВ 10(2025)| FIT18'!H40+25</f>
        <v>39410</v>
      </c>
      <c r="P19" s="192">
        <f>'РБ ВВ 10(2025)| FIT18'!I40+25</f>
        <v>37609</v>
      </c>
      <c r="Q19" s="192">
        <f>'РБ ВВ 10(2025)| FIT18'!J40+25</f>
        <v>39410</v>
      </c>
      <c r="R19" s="192">
        <f>'РБ ВВ 10(2025)| FIT18'!K40+25</f>
        <v>34556</v>
      </c>
      <c r="S19" s="192">
        <f>'РБ ВВ 10(2025)| FIT18'!L40+25</f>
        <v>33734</v>
      </c>
      <c r="T19" s="192">
        <f>'РБ ВВ 10(2025)| FIT18'!M40+25</f>
        <v>50529</v>
      </c>
      <c r="U19" s="192">
        <f>'РБ ВВ 10(2025)| FIT18'!N40+25</f>
        <v>61882</v>
      </c>
      <c r="V19" s="192">
        <f>'РБ ВВ 10(2025)| FIT18'!O40+25</f>
        <v>61882</v>
      </c>
      <c r="W19" s="192">
        <f>'РБ ВВ 10(2025)| FIT18'!P40+25</f>
        <v>61882</v>
      </c>
      <c r="X19" s="192">
        <f>'РБ ВВ 10(2025)| FIT18'!Q40+25</f>
        <v>56401</v>
      </c>
      <c r="Y19" s="192">
        <f>'РБ ВВ 10(2025)| FIT18'!R40+25</f>
        <v>56401</v>
      </c>
      <c r="Z19" s="192">
        <f>'РБ ВВ 10(2025)| FIT18'!S40+25</f>
        <v>56401</v>
      </c>
      <c r="AA19" s="192">
        <f>'РБ ВВ 10(2025)| FIT18'!T40+25</f>
        <v>56401</v>
      </c>
      <c r="AB19" s="192">
        <f>'РБ ВВ 10(2025)| FIT18'!U40+25</f>
        <v>56401</v>
      </c>
      <c r="AC19" s="192">
        <f>'РБ ВВ 10(2025)| FIT18'!V40+25</f>
        <v>56401</v>
      </c>
      <c r="AD19" s="192">
        <f>'РБ ВВ 10(2025)| FIT18'!W40+25</f>
        <v>45753</v>
      </c>
      <c r="AE19" s="192">
        <f>'РБ ВВ 10(2025)| FIT18'!X40+25</f>
        <v>32833</v>
      </c>
      <c r="AF19" s="192">
        <f>'РБ ВВ 10(2025)| FIT18'!Y40+25</f>
        <v>32833</v>
      </c>
      <c r="AG19" s="192">
        <f>'РБ ВВ 10(2025)| FIT18'!Z40+25</f>
        <v>32833</v>
      </c>
      <c r="AH19" s="192">
        <f>'РБ ВВ 10(2025)| FIT18'!AA40+25</f>
        <v>32833</v>
      </c>
      <c r="AI19" s="192">
        <f>'РБ ВВ 10(2025)| FIT18'!AB40+25</f>
        <v>32833</v>
      </c>
      <c r="AJ19" s="192">
        <f>'РБ ВВ 10(2025)| FIT18'!AC40+25</f>
        <v>34399</v>
      </c>
      <c r="AK19" s="192">
        <f>'РБ ВВ 10(2025)| FIT18'!AD40+25</f>
        <v>34399</v>
      </c>
      <c r="AL19" s="192">
        <f>'РБ ВВ 10(2025)| FIT18'!AE40+25</f>
        <v>34399</v>
      </c>
      <c r="AM19" s="192">
        <f>'РБ ВВ 10(2025)| FIT18'!AF40+25</f>
        <v>34399</v>
      </c>
      <c r="AN19" s="192">
        <f>'РБ ВВ 10(2025)| FIT18'!AG40+25</f>
        <v>34399</v>
      </c>
      <c r="AO19" s="192">
        <f>'РБ ВВ 10(2025)| FIT18'!AH40+25</f>
        <v>32833</v>
      </c>
      <c r="AP19" s="192">
        <f>'РБ ВВ 10(2025)| FIT18'!AI40+25</f>
        <v>32833</v>
      </c>
      <c r="AQ19" s="192">
        <f>'РБ ВВ 10(2025)| FIT18'!AJ40+25</f>
        <v>32833</v>
      </c>
      <c r="AR19" s="192">
        <f>'РБ ВВ 10(2025)| FIT18'!AK40+25</f>
        <v>32833</v>
      </c>
      <c r="AS19" s="192">
        <f>'РБ ВВ 10(2025)| FIT18'!AL40+25</f>
        <v>32833</v>
      </c>
      <c r="AT19" s="192">
        <f>'РБ ВВ 10(2025)| FIT18'!AM40+25</f>
        <v>35965</v>
      </c>
      <c r="AU19" s="192">
        <f>'РБ ВВ 10(2025)| FIT18'!AN40+25</f>
        <v>35965</v>
      </c>
      <c r="AV19" s="192">
        <f>'РБ ВВ 10(2025)| FIT18'!AO40+25</f>
        <v>35965</v>
      </c>
      <c r="AW19" s="192">
        <f>'РБ ВВ 10(2025)| FIT18'!AP40+25</f>
        <v>35965</v>
      </c>
      <c r="AX19" s="192">
        <f>'РБ ВВ 10(2025)| FIT18'!AQ40+25</f>
        <v>35965</v>
      </c>
      <c r="AY19" s="192">
        <f>'РБ ВВ 10(2025)| FIT18'!AR40+25</f>
        <v>37531</v>
      </c>
      <c r="AZ19" s="192">
        <f>'РБ ВВ 10(2025)| FIT18'!AS40+25</f>
        <v>39489</v>
      </c>
      <c r="BA19" s="192">
        <f>'РБ ВВ 10(2025)| FIT18'!AT40+25</f>
        <v>43795</v>
      </c>
      <c r="BB19" s="192">
        <f>'РБ ВВ 10(2025)| FIT18'!AU40+25</f>
        <v>43795</v>
      </c>
      <c r="BC19" s="192">
        <f>'РБ ВВ 10(2025)| FIT18'!AV40+25</f>
        <v>43795</v>
      </c>
      <c r="BD19" s="192">
        <f>'РБ ВВ 10(2025)| FIT18'!AW40+25</f>
        <v>43795</v>
      </c>
      <c r="BE19" s="192">
        <f>'РБ ВВ 10(2025)| FIT18'!AX40+25</f>
        <v>43795</v>
      </c>
      <c r="BF19" s="192">
        <f>'РБ ВВ 10(2025)| FIT18'!AY40+25</f>
        <v>43795</v>
      </c>
      <c r="BG19" s="192">
        <f>'РБ ВВ 10(2025)| FIT18'!AZ40+25</f>
        <v>43795</v>
      </c>
      <c r="BH19" s="192">
        <f>'РБ ВВ 10(2025)| FIT18'!BA40+25</f>
        <v>43795</v>
      </c>
      <c r="BI19" s="192">
        <f>'РБ ВВ 10(2025)| FIT18'!BB40+25</f>
        <v>43795</v>
      </c>
      <c r="BJ19" s="192">
        <f>'РБ ВВ 10(2025)| FIT18'!BC40+25</f>
        <v>43795</v>
      </c>
      <c r="BK19" s="192">
        <f>'РБ ВВ 10(2025)| FIT18'!BD40+25</f>
        <v>42229</v>
      </c>
      <c r="BL19" s="192">
        <f>'РБ ВВ 10(2025)| FIT18'!BE40+25</f>
        <v>42229</v>
      </c>
      <c r="BM19" s="192">
        <f>'РБ ВВ 10(2025)| FIT18'!BF40+25</f>
        <v>43795</v>
      </c>
      <c r="BN19" s="192">
        <f>'РБ ВВ 10(2025)| FIT18'!BG40+25</f>
        <v>43795</v>
      </c>
      <c r="BO19" s="192">
        <f>'РБ ВВ 10(2025)| FIT18'!BH40+25</f>
        <v>45361</v>
      </c>
      <c r="BP19" s="192">
        <f>'РБ ВВ 10(2025)| FIT18'!BI40+25</f>
        <v>47319</v>
      </c>
      <c r="BQ19" s="192">
        <f>'РБ ВВ 10(2025)| FIT18'!BJ40+25</f>
        <v>47319</v>
      </c>
      <c r="BR19" s="192">
        <f>'РБ ВВ 10(2025)| FIT18'!BK40+25</f>
        <v>47319</v>
      </c>
      <c r="BS19" s="192">
        <f>'РБ ВВ 10(2025)| FIT18'!BL40+25</f>
        <v>47319</v>
      </c>
      <c r="BT19" s="192">
        <f>'РБ ВВ 10(2025)| FIT18'!BM40+25</f>
        <v>49276</v>
      </c>
      <c r="BU19" s="192">
        <f>'РБ ВВ 10(2025)| FIT18'!BN40+25</f>
        <v>51625</v>
      </c>
      <c r="BV19" s="192">
        <f>'РБ ВВ 10(2025)| FIT18'!BO40+25</f>
        <v>51625</v>
      </c>
      <c r="BW19" s="192">
        <f>'РБ ВВ 10(2025)| FIT18'!BP40+25</f>
        <v>49276</v>
      </c>
      <c r="BX19" s="192">
        <f>'РБ ВВ 10(2025)| FIT18'!BQ40+25</f>
        <v>45361</v>
      </c>
      <c r="BY19" s="192">
        <f>'РБ ВВ 10(2025)| FIT18'!BR40+25</f>
        <v>45361</v>
      </c>
      <c r="BZ19" s="192">
        <f>'РБ ВВ 10(2025)| FIT18'!BS40+25</f>
        <v>47319</v>
      </c>
      <c r="CA19" s="192">
        <f>'РБ ВВ 10(2025)| FIT18'!BT40+25</f>
        <v>47319</v>
      </c>
      <c r="CB19" s="192">
        <f>'РБ ВВ 10(2025)| FIT18'!BU40+25</f>
        <v>40663</v>
      </c>
      <c r="CC19" s="192">
        <f>'РБ ВВ 10(2025)| FIT18'!BV40+25</f>
        <v>41016</v>
      </c>
      <c r="CD19" s="192">
        <f>'РБ ВВ 10(2025)| FIT18'!BW40+25</f>
        <v>41016</v>
      </c>
      <c r="CE19" s="192">
        <f>'РБ ВВ 10(2025)| FIT18'!BX40+25</f>
        <v>41016</v>
      </c>
      <c r="CF19" s="192">
        <f>'РБ ВВ 10(2025)| FIT18'!BY40+25</f>
        <v>39841</v>
      </c>
      <c r="CG19" s="192">
        <f>'РБ ВВ 10(2025)| FIT18'!BZ40+25</f>
        <v>39841</v>
      </c>
      <c r="CH19" s="192">
        <f>'РБ ВВ 10(2025)| FIT18'!CA40+25</f>
        <v>41016</v>
      </c>
      <c r="CI19" s="192">
        <f>'РБ ВВ 10(2025)| FIT18'!CB40+25</f>
        <v>41016</v>
      </c>
      <c r="CJ19" s="192">
        <f>'РБ ВВ 10(2025)| FIT18'!CC40+25</f>
        <v>41016</v>
      </c>
      <c r="CK19" s="192">
        <f>'РБ ВВ 10(2025)| FIT18'!CD40+25</f>
        <v>35926</v>
      </c>
      <c r="CL19" s="192">
        <f>'РБ ВВ 10(2025)| FIT18'!CE40+25</f>
        <v>35926</v>
      </c>
      <c r="CM19" s="192">
        <f>'РБ ВВ 10(2025)| FIT18'!CF40+25</f>
        <v>35926</v>
      </c>
      <c r="CN19" s="192">
        <f>'РБ ВВ 10(2025)| FIT18'!CG40+25</f>
        <v>35926</v>
      </c>
      <c r="CO19" s="192">
        <f>'РБ ВВ 10(2025)| FIT18'!CH40+25</f>
        <v>35926</v>
      </c>
      <c r="CP19" s="192">
        <f>'РБ ВВ 10(2025)| FIT18'!CI40+25</f>
        <v>35926</v>
      </c>
      <c r="CQ19" s="192">
        <f>'РБ ВВ 10(2025)| FIT18'!CJ40+25</f>
        <v>35926</v>
      </c>
      <c r="CR19" s="192">
        <f>'РБ ВВ 10(2025)| FIT18'!CK40+25</f>
        <v>35926</v>
      </c>
      <c r="CS19" s="192">
        <f>'РБ ВВ 10(2025)| FIT18'!CL40+25</f>
        <v>35926</v>
      </c>
      <c r="CT19" s="192">
        <f>'РБ ВВ 10(2025)| FIT18'!CM40+25</f>
        <v>35926</v>
      </c>
      <c r="CU19" s="192">
        <f>'РБ ВВ 10(2025)| FIT18'!CN40+25</f>
        <v>35926</v>
      </c>
      <c r="CV19" s="192">
        <f>'РБ ВВ 10(2025)| FIT18'!CO40+25</f>
        <v>35926</v>
      </c>
      <c r="CW19" s="192">
        <f>'РБ ВВ 10(2025)| FIT18'!CP40+25</f>
        <v>35926</v>
      </c>
      <c r="CX19" s="192">
        <f>'РБ ВВ 10(2025)| FIT18'!CQ40+25</f>
        <v>35926</v>
      </c>
      <c r="CY19" s="192">
        <f>'РБ ВВ 10(2025)| FIT18'!CR40+25</f>
        <v>35926</v>
      </c>
      <c r="CZ19" s="192">
        <f>'РБ ВВ 10(2025)| FIT18'!CS40+25</f>
        <v>35926</v>
      </c>
      <c r="DA19" s="192">
        <f>'РБ ВВ 10(2025)| FIT18'!CT40+25</f>
        <v>35926</v>
      </c>
      <c r="DB19" s="192">
        <f>'РБ ВВ 10(2025)| FIT18'!CU40+25</f>
        <v>35926</v>
      </c>
      <c r="DC19" s="192">
        <f>'РБ ВВ 10(2025)| FIT18'!CV40+25</f>
        <v>35926</v>
      </c>
      <c r="DD19" s="192">
        <f>'РБ ВВ 10(2025)| FIT18'!CW40+25</f>
        <v>35926</v>
      </c>
      <c r="DE19" s="192">
        <f>'РБ ВВ 10(2025)| FIT18'!CX40+25</f>
        <v>35926</v>
      </c>
      <c r="DF19" s="192">
        <f>'РБ ВВ 10(2025)| FIT18'!CY40+25</f>
        <v>35926</v>
      </c>
      <c r="DG19" s="192">
        <f>'РБ ВВ 10(2025)| FIT18'!CZ40+25</f>
        <v>35926</v>
      </c>
      <c r="DH19" s="192">
        <f>'РБ ВВ 10(2025)| FIT18'!DA40+25</f>
        <v>28605</v>
      </c>
      <c r="DI19" s="192">
        <f>'РБ ВВ 10(2025)| FIT18'!DB40+25</f>
        <v>28605</v>
      </c>
      <c r="DJ19" s="192">
        <f>'РБ ВВ 10(2025)| FIT18'!DC40+25</f>
        <v>28996</v>
      </c>
      <c r="DK19" s="192">
        <f>'РБ ВВ 10(2025)| FIT18'!DD40+25</f>
        <v>28996</v>
      </c>
      <c r="DL19" s="192">
        <f>'РБ ВВ 10(2025)| FIT18'!DE40+25</f>
        <v>28605</v>
      </c>
      <c r="DM19" s="192">
        <f>'РБ ВВ 10(2025)| FIT18'!DF40+25</f>
        <v>28605</v>
      </c>
      <c r="DN19" s="192">
        <f>'РБ ВВ 10(2025)| FIT18'!DG40+25</f>
        <v>28605</v>
      </c>
      <c r="DO19" s="192">
        <f>'РБ ВВ 10(2025)| FIT18'!DH40+25</f>
        <v>28605</v>
      </c>
      <c r="DP19" s="192">
        <f>'РБ ВВ 10(2025)| FIT18'!DI40+25</f>
        <v>28605</v>
      </c>
      <c r="DQ19" s="192">
        <f>'РБ ВВ 10(2025)| FIT18'!DJ40+25</f>
        <v>28996</v>
      </c>
    </row>
    <row r="20" spans="1:121" s="50" customFormat="1" x14ac:dyDescent="0.2">
      <c r="A20" s="42" t="s">
        <v>87</v>
      </c>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2"/>
      <c r="CD20" s="192"/>
      <c r="CE20" s="192"/>
      <c r="CF20" s="192"/>
      <c r="CG20" s="192"/>
      <c r="CH20" s="192"/>
      <c r="CI20" s="192"/>
      <c r="CJ20" s="192"/>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2"/>
      <c r="DJ20" s="192"/>
      <c r="DK20" s="192"/>
      <c r="DL20" s="192"/>
      <c r="DM20" s="192"/>
      <c r="DN20" s="192"/>
      <c r="DO20" s="192"/>
      <c r="DP20" s="192"/>
      <c r="DQ20" s="192"/>
    </row>
    <row r="21" spans="1:121" s="50" customFormat="1" x14ac:dyDescent="0.2">
      <c r="A21" s="88" t="s">
        <v>88</v>
      </c>
      <c r="B21" s="192" t="e">
        <f>'РБ ВВ 10(2025)| FIT18'!#REF!+25</f>
        <v>#REF!</v>
      </c>
      <c r="C21" s="192" t="e">
        <f>'РБ ВВ 10(2025)| FIT18'!#REF!+25</f>
        <v>#REF!</v>
      </c>
      <c r="D21" s="192" t="e">
        <f>'РБ ВВ 10(2025)| FIT18'!#REF!+25</f>
        <v>#REF!</v>
      </c>
      <c r="E21" s="192" t="e">
        <f>'РБ ВВ 10(2025)| FIT18'!#REF!+25</f>
        <v>#REF!</v>
      </c>
      <c r="F21" s="192" t="e">
        <f>'РБ ВВ 10(2025)| FIT18'!#REF!+25</f>
        <v>#REF!</v>
      </c>
      <c r="G21" s="192" t="e">
        <f>'РБ ВВ 10(2025)| FIT18'!#REF!+25</f>
        <v>#REF!</v>
      </c>
      <c r="H21" s="192" t="e">
        <f>'РБ ВВ 10(2025)| FIT18'!#REF!+25</f>
        <v>#REF!</v>
      </c>
      <c r="I21" s="192">
        <f>'РБ ВВ 10(2025)| FIT18'!B42+25</f>
        <v>56793</v>
      </c>
      <c r="J21" s="192">
        <f>'РБ ВВ 10(2025)| FIT18'!C42+25</f>
        <v>56793</v>
      </c>
      <c r="K21" s="192">
        <f>'РБ ВВ 10(2025)| FIT18'!D42+25</f>
        <v>58046</v>
      </c>
      <c r="L21" s="192">
        <f>'РБ ВВ 10(2025)| FIT18'!E42+25</f>
        <v>59299</v>
      </c>
      <c r="M21" s="192">
        <f>'РБ ВВ 10(2025)| FIT18'!F42+25</f>
        <v>61099</v>
      </c>
      <c r="N21" s="192">
        <f>'РБ ВВ 10(2025)| FIT18'!G42+25</f>
        <v>62900</v>
      </c>
      <c r="O21" s="192">
        <f>'РБ ВВ 10(2025)| FIT18'!H42+25</f>
        <v>62900</v>
      </c>
      <c r="P21" s="192">
        <f>'РБ ВВ 10(2025)| FIT18'!I42+25</f>
        <v>61099</v>
      </c>
      <c r="Q21" s="192">
        <f>'РБ ВВ 10(2025)| FIT18'!J42+25</f>
        <v>62900</v>
      </c>
      <c r="R21" s="192">
        <f>'РБ ВВ 10(2025)| FIT18'!K42+25</f>
        <v>58046</v>
      </c>
      <c r="S21" s="192">
        <f>'РБ ВВ 10(2025)| FIT18'!L42+25</f>
        <v>76799</v>
      </c>
      <c r="T21" s="192">
        <f>'РБ ВВ 10(2025)| FIT18'!M42+25</f>
        <v>93594</v>
      </c>
      <c r="U21" s="192">
        <f>'РБ ВВ 10(2025)| FIT18'!N42+25</f>
        <v>104947</v>
      </c>
      <c r="V21" s="192">
        <f>'РБ ВВ 10(2025)| FIT18'!O42+25</f>
        <v>104947</v>
      </c>
      <c r="W21" s="192">
        <f>'РБ ВВ 10(2025)| FIT18'!P42+25</f>
        <v>104947</v>
      </c>
      <c r="X21" s="192">
        <f>'РБ ВВ 10(2025)| FIT18'!Q42+25</f>
        <v>99466</v>
      </c>
      <c r="Y21" s="192">
        <f>'РБ ВВ 10(2025)| FIT18'!R42+25</f>
        <v>99466</v>
      </c>
      <c r="Z21" s="192">
        <f>'РБ ВВ 10(2025)| FIT18'!S42+25</f>
        <v>99466</v>
      </c>
      <c r="AA21" s="192">
        <f>'РБ ВВ 10(2025)| FIT18'!T42+25</f>
        <v>99466</v>
      </c>
      <c r="AB21" s="192">
        <f>'РБ ВВ 10(2025)| FIT18'!U42+25</f>
        <v>99466</v>
      </c>
      <c r="AC21" s="192">
        <f>'РБ ВВ 10(2025)| FIT18'!V42+25</f>
        <v>99466</v>
      </c>
      <c r="AD21" s="192">
        <f>'РБ ВВ 10(2025)| FIT18'!W42+25</f>
        <v>73158</v>
      </c>
      <c r="AE21" s="192">
        <f>'РБ ВВ 10(2025)| FIT18'!X42+25</f>
        <v>60238</v>
      </c>
      <c r="AF21" s="192">
        <f>'РБ ВВ 10(2025)| FIT18'!Y42+25</f>
        <v>60238</v>
      </c>
      <c r="AG21" s="192">
        <f>'РБ ВВ 10(2025)| FIT18'!Z42+25</f>
        <v>60238</v>
      </c>
      <c r="AH21" s="192">
        <f>'РБ ВВ 10(2025)| FIT18'!AA42+25</f>
        <v>60238</v>
      </c>
      <c r="AI21" s="192">
        <f>'РБ ВВ 10(2025)| FIT18'!AB42+25</f>
        <v>60238</v>
      </c>
      <c r="AJ21" s="192">
        <f>'РБ ВВ 10(2025)| FIT18'!AC42+25</f>
        <v>61804</v>
      </c>
      <c r="AK21" s="192">
        <f>'РБ ВВ 10(2025)| FIT18'!AD42+25</f>
        <v>61804</v>
      </c>
      <c r="AL21" s="192">
        <f>'РБ ВВ 10(2025)| FIT18'!AE42+25</f>
        <v>61804</v>
      </c>
      <c r="AM21" s="192">
        <f>'РБ ВВ 10(2025)| FIT18'!AF42+25</f>
        <v>61804</v>
      </c>
      <c r="AN21" s="192">
        <f>'РБ ВВ 10(2025)| FIT18'!AG42+25</f>
        <v>61804</v>
      </c>
      <c r="AO21" s="192">
        <f>'РБ ВВ 10(2025)| FIT18'!AH42+25</f>
        <v>60238</v>
      </c>
      <c r="AP21" s="192">
        <f>'РБ ВВ 10(2025)| FIT18'!AI42+25</f>
        <v>60238</v>
      </c>
      <c r="AQ21" s="192">
        <f>'РБ ВВ 10(2025)| FIT18'!AJ42+25</f>
        <v>60238</v>
      </c>
      <c r="AR21" s="192">
        <f>'РБ ВВ 10(2025)| FIT18'!AK42+25</f>
        <v>60238</v>
      </c>
      <c r="AS21" s="192">
        <f>'РБ ВВ 10(2025)| FIT18'!AL42+25</f>
        <v>60238</v>
      </c>
      <c r="AT21" s="192">
        <f>'РБ ВВ 10(2025)| FIT18'!AM42+25</f>
        <v>63370</v>
      </c>
      <c r="AU21" s="192">
        <f>'РБ ВВ 10(2025)| FIT18'!AN42+25</f>
        <v>63370</v>
      </c>
      <c r="AV21" s="192">
        <f>'РБ ВВ 10(2025)| FIT18'!AO42+25</f>
        <v>63370</v>
      </c>
      <c r="AW21" s="192">
        <f>'РБ ВВ 10(2025)| FIT18'!AP42+25</f>
        <v>63370</v>
      </c>
      <c r="AX21" s="192">
        <f>'РБ ВВ 10(2025)| FIT18'!AQ42+25</f>
        <v>63370</v>
      </c>
      <c r="AY21" s="192">
        <f>'РБ ВВ 10(2025)| FIT18'!AR42+25</f>
        <v>64936</v>
      </c>
      <c r="AZ21" s="192">
        <f>'РБ ВВ 10(2025)| FIT18'!AS42+25</f>
        <v>66894</v>
      </c>
      <c r="BA21" s="192">
        <f>'РБ ВВ 10(2025)| FIT18'!AT42+25</f>
        <v>75115</v>
      </c>
      <c r="BB21" s="192">
        <f>'РБ ВВ 10(2025)| FIT18'!AU42+25</f>
        <v>75115</v>
      </c>
      <c r="BC21" s="192">
        <f>'РБ ВВ 10(2025)| FIT18'!AV42+25</f>
        <v>75115</v>
      </c>
      <c r="BD21" s="192">
        <f>'РБ ВВ 10(2025)| FIT18'!AW42+25</f>
        <v>75115</v>
      </c>
      <c r="BE21" s="192">
        <f>'РБ ВВ 10(2025)| FIT18'!AX42+25</f>
        <v>75115</v>
      </c>
      <c r="BF21" s="192">
        <f>'РБ ВВ 10(2025)| FIT18'!AY42+25</f>
        <v>75115</v>
      </c>
      <c r="BG21" s="192">
        <f>'РБ ВВ 10(2025)| FIT18'!AZ42+25</f>
        <v>75115</v>
      </c>
      <c r="BH21" s="192">
        <f>'РБ ВВ 10(2025)| FIT18'!BA42+25</f>
        <v>75115</v>
      </c>
      <c r="BI21" s="192">
        <f>'РБ ВВ 10(2025)| FIT18'!BB42+25</f>
        <v>75115</v>
      </c>
      <c r="BJ21" s="192">
        <f>'РБ ВВ 10(2025)| FIT18'!BC42+25</f>
        <v>75115</v>
      </c>
      <c r="BK21" s="192">
        <f>'РБ ВВ 10(2025)| FIT18'!BD42+25</f>
        <v>73549</v>
      </c>
      <c r="BL21" s="192">
        <f>'РБ ВВ 10(2025)| FIT18'!BE42+25</f>
        <v>73549</v>
      </c>
      <c r="BM21" s="192">
        <f>'РБ ВВ 10(2025)| FIT18'!BF42+25</f>
        <v>75115</v>
      </c>
      <c r="BN21" s="192">
        <f>'РБ ВВ 10(2025)| FIT18'!BG42+25</f>
        <v>75115</v>
      </c>
      <c r="BO21" s="192">
        <f>'РБ ВВ 10(2025)| FIT18'!BH42+25</f>
        <v>76681</v>
      </c>
      <c r="BP21" s="192">
        <f>'РБ ВВ 10(2025)| FIT18'!BI42+25</f>
        <v>78639</v>
      </c>
      <c r="BQ21" s="192">
        <f>'РБ ВВ 10(2025)| FIT18'!BJ42+25</f>
        <v>78639</v>
      </c>
      <c r="BR21" s="192">
        <f>'РБ ВВ 10(2025)| FIT18'!BK42+25</f>
        <v>78639</v>
      </c>
      <c r="BS21" s="192">
        <f>'РБ ВВ 10(2025)| FIT18'!BL42+25</f>
        <v>78639</v>
      </c>
      <c r="BT21" s="192">
        <f>'РБ ВВ 10(2025)| FIT18'!BM42+25</f>
        <v>80596</v>
      </c>
      <c r="BU21" s="192">
        <f>'РБ ВВ 10(2025)| FIT18'!BN42+25</f>
        <v>82945</v>
      </c>
      <c r="BV21" s="192">
        <f>'РБ ВВ 10(2025)| FIT18'!BO42+25</f>
        <v>82945</v>
      </c>
      <c r="BW21" s="192">
        <f>'РБ ВВ 10(2025)| FIT18'!BP42+25</f>
        <v>80596</v>
      </c>
      <c r="BX21" s="192">
        <f>'РБ ВВ 10(2025)| FIT18'!BQ42+25</f>
        <v>76681</v>
      </c>
      <c r="BY21" s="192">
        <f>'РБ ВВ 10(2025)| FIT18'!BR42+25</f>
        <v>76681</v>
      </c>
      <c r="BZ21" s="192">
        <f>'РБ ВВ 10(2025)| FIT18'!BS42+25</f>
        <v>78639</v>
      </c>
      <c r="CA21" s="192">
        <f>'РБ ВВ 10(2025)| FIT18'!BT42+25</f>
        <v>78639</v>
      </c>
      <c r="CB21" s="192">
        <f>'РБ ВВ 10(2025)| FIT18'!BU42+25</f>
        <v>71983</v>
      </c>
      <c r="CC21" s="192">
        <f>'РБ ВВ 10(2025)| FIT18'!BV42+25</f>
        <v>72336</v>
      </c>
      <c r="CD21" s="192">
        <f>'РБ ВВ 10(2025)| FIT18'!BW42+25</f>
        <v>72336</v>
      </c>
      <c r="CE21" s="192">
        <f>'РБ ВВ 10(2025)| FIT18'!BX42+25</f>
        <v>72336</v>
      </c>
      <c r="CF21" s="192">
        <f>'РБ ВВ 10(2025)| FIT18'!BY42+25</f>
        <v>71161</v>
      </c>
      <c r="CG21" s="192">
        <f>'РБ ВВ 10(2025)| FIT18'!BZ42+25</f>
        <v>71161</v>
      </c>
      <c r="CH21" s="192">
        <f>'РБ ВВ 10(2025)| FIT18'!CA42+25</f>
        <v>72336</v>
      </c>
      <c r="CI21" s="192">
        <f>'РБ ВВ 10(2025)| FIT18'!CB42+25</f>
        <v>72336</v>
      </c>
      <c r="CJ21" s="192">
        <f>'РБ ВВ 10(2025)| FIT18'!CC42+25</f>
        <v>72336</v>
      </c>
      <c r="CK21" s="192">
        <f>'РБ ВВ 10(2025)| FIT18'!CD42+25</f>
        <v>63331</v>
      </c>
      <c r="CL21" s="192">
        <f>'РБ ВВ 10(2025)| FIT18'!CE42+25</f>
        <v>63331</v>
      </c>
      <c r="CM21" s="192">
        <f>'РБ ВВ 10(2025)| FIT18'!CF42+25</f>
        <v>63331</v>
      </c>
      <c r="CN21" s="192">
        <f>'РБ ВВ 10(2025)| FIT18'!CG42+25</f>
        <v>63331</v>
      </c>
      <c r="CO21" s="192">
        <f>'РБ ВВ 10(2025)| FIT18'!CH42+25</f>
        <v>63331</v>
      </c>
      <c r="CP21" s="192">
        <f>'РБ ВВ 10(2025)| FIT18'!CI42+25</f>
        <v>63331</v>
      </c>
      <c r="CQ21" s="192">
        <f>'РБ ВВ 10(2025)| FIT18'!CJ42+25</f>
        <v>63331</v>
      </c>
      <c r="CR21" s="192">
        <f>'РБ ВВ 10(2025)| FIT18'!CK42+25</f>
        <v>63331</v>
      </c>
      <c r="CS21" s="192">
        <f>'РБ ВВ 10(2025)| FIT18'!CL42+25</f>
        <v>63331</v>
      </c>
      <c r="CT21" s="192">
        <f>'РБ ВВ 10(2025)| FIT18'!CM42+25</f>
        <v>63331</v>
      </c>
      <c r="CU21" s="192">
        <f>'РБ ВВ 10(2025)| FIT18'!CN42+25</f>
        <v>63331</v>
      </c>
      <c r="CV21" s="192">
        <f>'РБ ВВ 10(2025)| FIT18'!CO42+25</f>
        <v>63331</v>
      </c>
      <c r="CW21" s="192">
        <f>'РБ ВВ 10(2025)| FIT18'!CP42+25</f>
        <v>63331</v>
      </c>
      <c r="CX21" s="192">
        <f>'РБ ВВ 10(2025)| FIT18'!CQ42+25</f>
        <v>63331</v>
      </c>
      <c r="CY21" s="192">
        <f>'РБ ВВ 10(2025)| FIT18'!CR42+25</f>
        <v>63331</v>
      </c>
      <c r="CZ21" s="192">
        <f>'РБ ВВ 10(2025)| FIT18'!CS42+25</f>
        <v>63331</v>
      </c>
      <c r="DA21" s="192">
        <f>'РБ ВВ 10(2025)| FIT18'!CT42+25</f>
        <v>63331</v>
      </c>
      <c r="DB21" s="192">
        <f>'РБ ВВ 10(2025)| FIT18'!CU42+25</f>
        <v>63331</v>
      </c>
      <c r="DC21" s="192">
        <f>'РБ ВВ 10(2025)| FIT18'!CV42+25</f>
        <v>63331</v>
      </c>
      <c r="DD21" s="192">
        <f>'РБ ВВ 10(2025)| FIT18'!CW42+25</f>
        <v>63331</v>
      </c>
      <c r="DE21" s="192">
        <f>'РБ ВВ 10(2025)| FIT18'!CX42+25</f>
        <v>63331</v>
      </c>
      <c r="DF21" s="192">
        <f>'РБ ВВ 10(2025)| FIT18'!CY42+25</f>
        <v>63331</v>
      </c>
      <c r="DG21" s="192">
        <f>'РБ ВВ 10(2025)| FIT18'!CZ42+25</f>
        <v>63331</v>
      </c>
      <c r="DH21" s="192">
        <f>'РБ ВВ 10(2025)| FIT18'!DA42+25</f>
        <v>56010</v>
      </c>
      <c r="DI21" s="192">
        <f>'РБ ВВ 10(2025)| FIT18'!DB42+25</f>
        <v>56010</v>
      </c>
      <c r="DJ21" s="192">
        <f>'РБ ВВ 10(2025)| FIT18'!DC42+25</f>
        <v>56401</v>
      </c>
      <c r="DK21" s="192">
        <f>'РБ ВВ 10(2025)| FIT18'!DD42+25</f>
        <v>56401</v>
      </c>
      <c r="DL21" s="192">
        <f>'РБ ВВ 10(2025)| FIT18'!DE42+25</f>
        <v>56010</v>
      </c>
      <c r="DM21" s="192">
        <f>'РБ ВВ 10(2025)| FIT18'!DF42+25</f>
        <v>56010</v>
      </c>
      <c r="DN21" s="192">
        <f>'РБ ВВ 10(2025)| FIT18'!DG42+25</f>
        <v>56010</v>
      </c>
      <c r="DO21" s="192">
        <f>'РБ ВВ 10(2025)| FIT18'!DH42+25</f>
        <v>56010</v>
      </c>
      <c r="DP21" s="192">
        <f>'РБ ВВ 10(2025)| FIT18'!DI42+25</f>
        <v>56010</v>
      </c>
      <c r="DQ21" s="192">
        <f>'РБ ВВ 10(2025)| FIT18'!DJ42+25</f>
        <v>56401</v>
      </c>
    </row>
    <row r="22" spans="1:121" s="50" customFormat="1" x14ac:dyDescent="0.2">
      <c r="A22" s="100"/>
    </row>
    <row r="23" spans="1:121" s="50" customFormat="1" ht="96.75" thickBot="1" x14ac:dyDescent="0.25">
      <c r="A23" s="223" t="str">
        <f>'ОиК ВВ (2025)| FIT18'!A45</f>
        <v>Дополнительно на каждый день проживания в стоимость заявки добавляются  ски-пассы  для каждого взрослого, стоимость -  09.01.2025 - 12.04.2026 включительно - 3500 рублей. При размещении дополнительных гостей, также на каждый день проживания добавляются в стоимость заявки ски-пассы на каждого взрослого гостя  -   09.01.2025 - 12.04.2026 включительно - 3500 рублей. Стоимость ски-пассов на всех взрослых сразу добавлять в заявку. / Extra pay  for each day of stay, ski passes for each adult are added to the price of the application, the cost    09.01.2025 - 12.04.2026 inclusively - 3500 rubles. When placing additional guests, also for each day of stay, ski passes for each guest are added to the application price  09.01.2025 - 12.04.2026 inclusively - 3500 rubles.</v>
      </c>
    </row>
    <row r="24" spans="1:121" s="50" customFormat="1" ht="12.75" thickBot="1" x14ac:dyDescent="0.25">
      <c r="A24" s="104"/>
    </row>
    <row r="25" spans="1:121" x14ac:dyDescent="0.2">
      <c r="A25" s="63" t="s">
        <v>66</v>
      </c>
    </row>
    <row r="26" spans="1:121" x14ac:dyDescent="0.2">
      <c r="A26" s="43" t="s">
        <v>78</v>
      </c>
    </row>
    <row r="27" spans="1:121" ht="10.7" customHeight="1" x14ac:dyDescent="0.2">
      <c r="A27" s="43" t="s">
        <v>67</v>
      </c>
    </row>
    <row r="28" spans="1:121" x14ac:dyDescent="0.2">
      <c r="A28" s="43" t="s">
        <v>68</v>
      </c>
    </row>
    <row r="29" spans="1:121" ht="13.35" customHeight="1" x14ac:dyDescent="0.2">
      <c r="A29" s="43" t="s">
        <v>69</v>
      </c>
    </row>
    <row r="30" spans="1:121" ht="13.35" customHeight="1" x14ac:dyDescent="0.2">
      <c r="A30" s="159" t="s">
        <v>162</v>
      </c>
    </row>
    <row r="31" spans="1:121" ht="12.6" customHeight="1" thickBot="1" x14ac:dyDescent="0.25">
      <c r="A31" s="3" t="s">
        <v>291</v>
      </c>
    </row>
    <row r="32" spans="1:121" ht="24.75" thickBot="1" x14ac:dyDescent="0.25">
      <c r="A32" s="222" t="s">
        <v>292</v>
      </c>
    </row>
    <row r="33" spans="1:1" ht="11.45" customHeight="1" x14ac:dyDescent="0.2">
      <c r="A33" s="127"/>
    </row>
    <row r="34" spans="1:1" ht="12.75" thickBot="1" x14ac:dyDescent="0.25">
      <c r="A34" s="3" t="s">
        <v>71</v>
      </c>
    </row>
    <row r="35" spans="1:1" ht="12.75" thickBot="1" x14ac:dyDescent="0.25">
      <c r="A35" s="107" t="s">
        <v>293</v>
      </c>
    </row>
    <row r="36" spans="1:1" ht="24" x14ac:dyDescent="0.2">
      <c r="A36" s="70" t="str">
        <f>'ОиК ВВ (2025)| FIT18'!A58</f>
        <v xml:space="preserve">Период проживания:  09.01.2025 - 12.04.2026                                                                                                                        / Period of stay:  09.01.2025 - 12.04.2026 </v>
      </c>
    </row>
    <row r="37" spans="1:1" ht="13.5" thickBot="1" x14ac:dyDescent="0.25">
      <c r="A37" t="s">
        <v>294</v>
      </c>
    </row>
    <row r="38" spans="1:1" ht="12.75" thickBot="1" x14ac:dyDescent="0.25">
      <c r="A38" s="107"/>
    </row>
    <row r="39" spans="1:1" x14ac:dyDescent="0.2">
      <c r="A39" s="48" t="s">
        <v>70</v>
      </c>
    </row>
    <row r="40" spans="1:1" ht="60" x14ac:dyDescent="0.2">
      <c r="A40" s="221" t="s">
        <v>295</v>
      </c>
    </row>
    <row r="41" spans="1:1" x14ac:dyDescent="0.2">
      <c r="A41" s="48" t="s">
        <v>70</v>
      </c>
    </row>
    <row r="42" spans="1:1" ht="60" x14ac:dyDescent="0.2">
      <c r="A42" s="221" t="s">
        <v>295</v>
      </c>
    </row>
  </sheetData>
  <mergeCells count="1">
    <mergeCell ref="A1:A2"/>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FF00"/>
  </sheetPr>
  <dimension ref="A1:DR63"/>
  <sheetViews>
    <sheetView zoomScaleNormal="100" zoomScaleSheetLayoutView="82" workbookViewId="0">
      <pane xSplit="1" topLeftCell="B1" activePane="topRight" state="frozen"/>
      <selection activeCell="A56" sqref="A56"/>
      <selection pane="topRight" activeCell="A56" sqref="A56"/>
    </sheetView>
  </sheetViews>
  <sheetFormatPr defaultColWidth="9" defaultRowHeight="12" x14ac:dyDescent="0.2"/>
  <cols>
    <col min="1" max="1" width="84.5703125" style="48" customWidth="1"/>
    <col min="2" max="17" width="0" style="48" hidden="1" customWidth="1"/>
    <col min="18" max="29" width="8.7109375" style="48" hidden="1" customWidth="1"/>
    <col min="30" max="16384" width="9" style="48"/>
  </cols>
  <sheetData>
    <row r="1" spans="1:122" s="51" customFormat="1" ht="12" customHeight="1" x14ac:dyDescent="0.2">
      <c r="A1" s="228" t="s">
        <v>82</v>
      </c>
    </row>
    <row r="2" spans="1:122" s="51" customFormat="1" ht="12" customHeight="1" x14ac:dyDescent="0.2">
      <c r="A2" s="228"/>
    </row>
    <row r="3" spans="1:122" s="51" customFormat="1" ht="11.1" customHeight="1" x14ac:dyDescent="0.2">
      <c r="A3" s="97"/>
    </row>
    <row r="4" spans="1:122" s="52" customFormat="1" ht="32.1" customHeight="1" x14ac:dyDescent="0.2">
      <c r="A4" s="98" t="s">
        <v>64</v>
      </c>
      <c r="B4" s="187" t="e">
        <f>'C завтраками| Bed and breakfast'!#REF!</f>
        <v>#REF!</v>
      </c>
      <c r="C4" s="187" t="e">
        <f>'C завтраками| Bed and breakfast'!#REF!</f>
        <v>#REF!</v>
      </c>
      <c r="D4" s="187" t="e">
        <f>'C завтраками| Bed and breakfast'!#REF!</f>
        <v>#REF!</v>
      </c>
      <c r="E4" s="187" t="e">
        <f>'C завтраками| Bed and breakfast'!#REF!</f>
        <v>#REF!</v>
      </c>
      <c r="F4" s="187" t="e">
        <f>'C завтраками| Bed and breakfast'!#REF!</f>
        <v>#REF!</v>
      </c>
      <c r="G4" s="187" t="e">
        <f>'C завтраками| Bed and breakfast'!#REF!</f>
        <v>#REF!</v>
      </c>
      <c r="H4" s="187" t="e">
        <f>'C завтраками| Bed and breakfast'!#REF!</f>
        <v>#REF!</v>
      </c>
      <c r="I4" s="187">
        <f>'C завтраками| Bed and breakfast'!B4</f>
        <v>46010</v>
      </c>
      <c r="J4" s="187">
        <f>'C завтраками| Bed and breakfast'!C4</f>
        <v>46011</v>
      </c>
      <c r="K4" s="187">
        <f>'C завтраками| Bed and breakfast'!D4</f>
        <v>46012</v>
      </c>
      <c r="L4" s="187">
        <f>'C завтраками| Bed and breakfast'!E4</f>
        <v>46013</v>
      </c>
      <c r="M4" s="187">
        <f>'C завтраками| Bed and breakfast'!F4</f>
        <v>46014</v>
      </c>
      <c r="N4" s="187">
        <f>'C завтраками| Bed and breakfast'!G4</f>
        <v>46015</v>
      </c>
      <c r="O4" s="187">
        <f>'C завтраками| Bed and breakfast'!H4</f>
        <v>46016</v>
      </c>
      <c r="P4" s="187">
        <f>'C завтраками| Bed and breakfast'!I4</f>
        <v>46017</v>
      </c>
      <c r="Q4" s="187">
        <f>'C завтраками| Bed and breakfast'!J4</f>
        <v>46018</v>
      </c>
      <c r="R4" s="187">
        <f>'C завтраками| Bed and breakfast'!K4</f>
        <v>46019</v>
      </c>
      <c r="S4" s="187">
        <f>'C завтраками| Bed and breakfast'!L4</f>
        <v>46020</v>
      </c>
      <c r="T4" s="187">
        <f>'C завтраками| Bed and breakfast'!M4</f>
        <v>46021</v>
      </c>
      <c r="U4" s="187">
        <f>'C завтраками| Bed and breakfast'!N4</f>
        <v>46022</v>
      </c>
      <c r="V4" s="187">
        <f>'C завтраками| Bed and breakfast'!O4</f>
        <v>46023</v>
      </c>
      <c r="W4" s="187">
        <f>'C завтраками| Bed and breakfast'!P4</f>
        <v>46024</v>
      </c>
      <c r="X4" s="187">
        <f>'C завтраками| Bed and breakfast'!Q4</f>
        <v>46025</v>
      </c>
      <c r="Y4" s="187">
        <f>'C завтраками| Bed and breakfast'!R4</f>
        <v>46026</v>
      </c>
      <c r="Z4" s="187">
        <f>'C завтраками| Bed and breakfast'!S4</f>
        <v>46027</v>
      </c>
      <c r="AA4" s="187">
        <f>'C завтраками| Bed and breakfast'!T4</f>
        <v>46028</v>
      </c>
      <c r="AB4" s="187">
        <f>'C завтраками| Bed and breakfast'!U4</f>
        <v>46029</v>
      </c>
      <c r="AC4" s="187">
        <f>'C завтраками| Bed and breakfast'!V4</f>
        <v>46030</v>
      </c>
      <c r="AD4" s="187">
        <f>'C завтраками| Bed and breakfast'!W4</f>
        <v>46031</v>
      </c>
      <c r="AE4" s="187">
        <f>'C завтраками| Bed and breakfast'!X4</f>
        <v>46032</v>
      </c>
      <c r="AF4" s="187">
        <f>'C завтраками| Bed and breakfast'!Y4</f>
        <v>46033</v>
      </c>
      <c r="AG4" s="187">
        <f>'C завтраками| Bed and breakfast'!Z4</f>
        <v>46034</v>
      </c>
      <c r="AH4" s="187">
        <f>'C завтраками| Bed and breakfast'!AA4</f>
        <v>46035</v>
      </c>
      <c r="AI4" s="187">
        <f>'C завтраками| Bed and breakfast'!AB4</f>
        <v>46036</v>
      </c>
      <c r="AJ4" s="187">
        <f>'C завтраками| Bed and breakfast'!AC4</f>
        <v>46037</v>
      </c>
      <c r="AK4" s="187">
        <f>'C завтраками| Bed and breakfast'!AD4</f>
        <v>46038</v>
      </c>
      <c r="AL4" s="187">
        <f>'C завтраками| Bed and breakfast'!AE4</f>
        <v>46039</v>
      </c>
      <c r="AM4" s="187">
        <f>'C завтраками| Bed and breakfast'!AF4</f>
        <v>46040</v>
      </c>
      <c r="AN4" s="187">
        <f>'C завтраками| Bed and breakfast'!AG4</f>
        <v>46041</v>
      </c>
      <c r="AO4" s="187">
        <f>'C завтраками| Bed and breakfast'!AH4</f>
        <v>46042</v>
      </c>
      <c r="AP4" s="187">
        <f>'C завтраками| Bed and breakfast'!AI4</f>
        <v>46043</v>
      </c>
      <c r="AQ4" s="187">
        <f>'C завтраками| Bed and breakfast'!AJ4</f>
        <v>46044</v>
      </c>
      <c r="AR4" s="187">
        <f>'C завтраками| Bed and breakfast'!AK4</f>
        <v>46045</v>
      </c>
      <c r="AS4" s="187">
        <f>'C завтраками| Bed and breakfast'!AL4</f>
        <v>46046</v>
      </c>
      <c r="AT4" s="187">
        <f>'C завтраками| Bed and breakfast'!AM4</f>
        <v>46047</v>
      </c>
      <c r="AU4" s="187">
        <f>'C завтраками| Bed and breakfast'!AN4</f>
        <v>46048</v>
      </c>
      <c r="AV4" s="187">
        <f>'C завтраками| Bed and breakfast'!AO4</f>
        <v>46049</v>
      </c>
      <c r="AW4" s="187">
        <f>'C завтраками| Bed and breakfast'!AP4</f>
        <v>46050</v>
      </c>
      <c r="AX4" s="187">
        <f>'C завтраками| Bed and breakfast'!AQ4</f>
        <v>46051</v>
      </c>
      <c r="AY4" s="187">
        <f>'C завтраками| Bed and breakfast'!AR4</f>
        <v>46052</v>
      </c>
      <c r="AZ4" s="187">
        <f>'C завтраками| Bed and breakfast'!AS4</f>
        <v>46053</v>
      </c>
      <c r="BA4" s="187">
        <f>'C завтраками| Bed and breakfast'!AT4</f>
        <v>46054</v>
      </c>
      <c r="BB4" s="187">
        <f>'C завтраками| Bed and breakfast'!AU4</f>
        <v>46055</v>
      </c>
      <c r="BC4" s="187">
        <f>'C завтраками| Bed and breakfast'!AV4</f>
        <v>46056</v>
      </c>
      <c r="BD4" s="187">
        <f>'C завтраками| Bed and breakfast'!AW4</f>
        <v>46057</v>
      </c>
      <c r="BE4" s="187">
        <f>'C завтраками| Bed and breakfast'!AX4</f>
        <v>46058</v>
      </c>
      <c r="BF4" s="187">
        <f>'C завтраками| Bed and breakfast'!AY4</f>
        <v>46059</v>
      </c>
      <c r="BG4" s="187">
        <f>'C завтраками| Bed and breakfast'!AZ4</f>
        <v>46060</v>
      </c>
      <c r="BH4" s="187">
        <f>'C завтраками| Bed and breakfast'!BA4</f>
        <v>46061</v>
      </c>
      <c r="BI4" s="187">
        <f>'C завтраками| Bed and breakfast'!BB4</f>
        <v>46062</v>
      </c>
      <c r="BJ4" s="187">
        <f>'C завтраками| Bed and breakfast'!BC4</f>
        <v>46063</v>
      </c>
      <c r="BK4" s="187">
        <f>'C завтраками| Bed and breakfast'!BD4</f>
        <v>46064</v>
      </c>
      <c r="BL4" s="187">
        <f>'C завтраками| Bed and breakfast'!BE4</f>
        <v>46065</v>
      </c>
      <c r="BM4" s="187">
        <f>'C завтраками| Bed and breakfast'!BF4</f>
        <v>46066</v>
      </c>
      <c r="BN4" s="187">
        <f>'C завтраками| Bed and breakfast'!BG4</f>
        <v>46067</v>
      </c>
      <c r="BO4" s="187">
        <f>'C завтраками| Bed and breakfast'!BH4</f>
        <v>46068</v>
      </c>
      <c r="BP4" s="187">
        <f>'C завтраками| Bed and breakfast'!BI4</f>
        <v>46069</v>
      </c>
      <c r="BQ4" s="187">
        <f>'C завтраками| Bed and breakfast'!BJ4</f>
        <v>46070</v>
      </c>
      <c r="BR4" s="187">
        <f>'C завтраками| Bed and breakfast'!BK4</f>
        <v>46071</v>
      </c>
      <c r="BS4" s="187">
        <f>'C завтраками| Bed and breakfast'!BL4</f>
        <v>46072</v>
      </c>
      <c r="BT4" s="187">
        <f>'C завтраками| Bed and breakfast'!BM4</f>
        <v>46073</v>
      </c>
      <c r="BU4" s="187">
        <f>'C завтраками| Bed and breakfast'!BN4</f>
        <v>46074</v>
      </c>
      <c r="BV4" s="187">
        <f>'C завтраками| Bed and breakfast'!BO4</f>
        <v>46075</v>
      </c>
      <c r="BW4" s="187">
        <f>'C завтраками| Bed and breakfast'!BP4</f>
        <v>46076</v>
      </c>
      <c r="BX4" s="187">
        <f>'C завтраками| Bed and breakfast'!BQ4</f>
        <v>46077</v>
      </c>
      <c r="BY4" s="187">
        <f>'C завтраками| Bed and breakfast'!BR4</f>
        <v>46078</v>
      </c>
      <c r="BZ4" s="187">
        <f>'C завтраками| Bed and breakfast'!BS4</f>
        <v>46079</v>
      </c>
      <c r="CA4" s="187">
        <f>'C завтраками| Bed and breakfast'!BT4</f>
        <v>46080</v>
      </c>
      <c r="CB4" s="187">
        <f>'C завтраками| Bed and breakfast'!BU4</f>
        <v>46081</v>
      </c>
      <c r="CC4" s="187">
        <f>'C завтраками| Bed and breakfast'!BV4</f>
        <v>46082</v>
      </c>
      <c r="CD4" s="187">
        <f>'C завтраками| Bed and breakfast'!BW4</f>
        <v>46083</v>
      </c>
      <c r="CE4" s="187">
        <f>'C завтраками| Bed and breakfast'!BX4</f>
        <v>46084</v>
      </c>
      <c r="CF4" s="187">
        <f>'C завтраками| Bed and breakfast'!BY4</f>
        <v>46085</v>
      </c>
      <c r="CG4" s="187">
        <f>'C завтраками| Bed and breakfast'!BZ4</f>
        <v>46086</v>
      </c>
      <c r="CH4" s="187">
        <f>'C завтраками| Bed and breakfast'!CA4</f>
        <v>46087</v>
      </c>
      <c r="CI4" s="187">
        <f>'C завтраками| Bed and breakfast'!CB4</f>
        <v>46088</v>
      </c>
      <c r="CJ4" s="187">
        <f>'C завтраками| Bed and breakfast'!CC4</f>
        <v>46089</v>
      </c>
      <c r="CK4" s="187">
        <f>'C завтраками| Bed and breakfast'!CD4</f>
        <v>46090</v>
      </c>
      <c r="CL4" s="187">
        <f>'C завтраками| Bed and breakfast'!CE4</f>
        <v>46091</v>
      </c>
      <c r="CM4" s="187">
        <f>'C завтраками| Bed and breakfast'!CF4</f>
        <v>46092</v>
      </c>
      <c r="CN4" s="187">
        <f>'C завтраками| Bed and breakfast'!CG4</f>
        <v>46093</v>
      </c>
      <c r="CO4" s="187">
        <f>'C завтраками| Bed and breakfast'!CH4</f>
        <v>46094</v>
      </c>
      <c r="CP4" s="187">
        <f>'C завтраками| Bed and breakfast'!CI4</f>
        <v>46095</v>
      </c>
      <c r="CQ4" s="187">
        <f>'C завтраками| Bed and breakfast'!CJ4</f>
        <v>46096</v>
      </c>
      <c r="CR4" s="187">
        <f>'C завтраками| Bed and breakfast'!CK4</f>
        <v>46097</v>
      </c>
      <c r="CS4" s="187">
        <f>'C завтраками| Bed and breakfast'!CL4</f>
        <v>46098</v>
      </c>
      <c r="CT4" s="187">
        <f>'C завтраками| Bed and breakfast'!CM4</f>
        <v>46099</v>
      </c>
      <c r="CU4" s="187">
        <f>'C завтраками| Bed and breakfast'!CN4</f>
        <v>46100</v>
      </c>
      <c r="CV4" s="187">
        <f>'C завтраками| Bed and breakfast'!CO4</f>
        <v>46101</v>
      </c>
      <c r="CW4" s="187">
        <f>'C завтраками| Bed and breakfast'!CP4</f>
        <v>46102</v>
      </c>
      <c r="CX4" s="187">
        <f>'C завтраками| Bed and breakfast'!CQ4</f>
        <v>46103</v>
      </c>
      <c r="CY4" s="187">
        <f>'C завтраками| Bed and breakfast'!CR4</f>
        <v>46104</v>
      </c>
      <c r="CZ4" s="187">
        <f>'C завтраками| Bed and breakfast'!CS4</f>
        <v>46105</v>
      </c>
      <c r="DA4" s="187">
        <f>'C завтраками| Bed and breakfast'!CT4</f>
        <v>46106</v>
      </c>
      <c r="DB4" s="187">
        <f>'C завтраками| Bed and breakfast'!CU4</f>
        <v>46107</v>
      </c>
      <c r="DC4" s="187">
        <f>'C завтраками| Bed and breakfast'!CV4</f>
        <v>46108</v>
      </c>
      <c r="DD4" s="187">
        <f>'C завтраками| Bed and breakfast'!CW4</f>
        <v>46109</v>
      </c>
      <c r="DE4" s="187">
        <f>'C завтраками| Bed and breakfast'!CX4</f>
        <v>46110</v>
      </c>
      <c r="DF4" s="187">
        <f>'C завтраками| Bed and breakfast'!CY4</f>
        <v>46111</v>
      </c>
      <c r="DG4" s="187">
        <f>'C завтраками| Bed and breakfast'!CZ4</f>
        <v>46112</v>
      </c>
      <c r="DH4" s="187">
        <f>'C завтраками| Bed and breakfast'!DA4</f>
        <v>46113</v>
      </c>
      <c r="DI4" s="187">
        <f>'C завтраками| Bed and breakfast'!DB4</f>
        <v>46114</v>
      </c>
      <c r="DJ4" s="187">
        <f>'C завтраками| Bed and breakfast'!DC4</f>
        <v>46115</v>
      </c>
      <c r="DK4" s="187">
        <f>'C завтраками| Bed and breakfast'!DD4</f>
        <v>46116</v>
      </c>
      <c r="DL4" s="187">
        <f>'C завтраками| Bed and breakfast'!DE4</f>
        <v>46117</v>
      </c>
      <c r="DM4" s="187">
        <f>'C завтраками| Bed and breakfast'!DF4</f>
        <v>46118</v>
      </c>
      <c r="DN4" s="187">
        <f>'C завтраками| Bed and breakfast'!DG4</f>
        <v>46119</v>
      </c>
      <c r="DO4" s="187">
        <f>'C завтраками| Bed and breakfast'!DH4</f>
        <v>46120</v>
      </c>
      <c r="DP4" s="187">
        <f>'C завтраками| Bed and breakfast'!DI4</f>
        <v>46121</v>
      </c>
      <c r="DQ4" s="187">
        <f>'C завтраками| Bed and breakfast'!DJ4</f>
        <v>46122</v>
      </c>
      <c r="DR4" s="187">
        <f>'C завтраками| Bed and breakfast'!DK4</f>
        <v>46123</v>
      </c>
    </row>
    <row r="5" spans="1:122" s="53" customFormat="1" ht="21.95" customHeight="1" x14ac:dyDescent="0.2">
      <c r="A5" s="98"/>
      <c r="B5" s="187" t="e">
        <f>'C завтраками| Bed and breakfast'!#REF!</f>
        <v>#REF!</v>
      </c>
      <c r="C5" s="187" t="e">
        <f>'C завтраками| Bed and breakfast'!#REF!</f>
        <v>#REF!</v>
      </c>
      <c r="D5" s="187" t="e">
        <f>'C завтраками| Bed and breakfast'!#REF!</f>
        <v>#REF!</v>
      </c>
      <c r="E5" s="187" t="e">
        <f>'C завтраками| Bed and breakfast'!#REF!</f>
        <v>#REF!</v>
      </c>
      <c r="F5" s="187" t="e">
        <f>'C завтраками| Bed and breakfast'!#REF!</f>
        <v>#REF!</v>
      </c>
      <c r="G5" s="187" t="e">
        <f>'C завтраками| Bed and breakfast'!#REF!</f>
        <v>#REF!</v>
      </c>
      <c r="H5" s="187" t="e">
        <f>'C завтраками| Bed and breakfast'!#REF!</f>
        <v>#REF!</v>
      </c>
      <c r="I5" s="187">
        <f>'C завтраками| Bed and breakfast'!B5</f>
        <v>46010</v>
      </c>
      <c r="J5" s="187">
        <f>'C завтраками| Bed and breakfast'!C5</f>
        <v>46011</v>
      </c>
      <c r="K5" s="187">
        <f>'C завтраками| Bed and breakfast'!D5</f>
        <v>46012</v>
      </c>
      <c r="L5" s="187">
        <f>'C завтраками| Bed and breakfast'!E5</f>
        <v>46013</v>
      </c>
      <c r="M5" s="187">
        <f>'C завтраками| Bed and breakfast'!F5</f>
        <v>46014</v>
      </c>
      <c r="N5" s="187">
        <f>'C завтраками| Bed and breakfast'!G5</f>
        <v>46015</v>
      </c>
      <c r="O5" s="187">
        <f>'C завтраками| Bed and breakfast'!H5</f>
        <v>46016</v>
      </c>
      <c r="P5" s="187">
        <f>'C завтраками| Bed and breakfast'!I5</f>
        <v>46017</v>
      </c>
      <c r="Q5" s="187">
        <f>'C завтраками| Bed and breakfast'!J5</f>
        <v>46018</v>
      </c>
      <c r="R5" s="187">
        <f>'C завтраками| Bed and breakfast'!K5</f>
        <v>46019</v>
      </c>
      <c r="S5" s="187">
        <f>'C завтраками| Bed and breakfast'!L5</f>
        <v>46020</v>
      </c>
      <c r="T5" s="187">
        <f>'C завтраками| Bed and breakfast'!M5</f>
        <v>46021</v>
      </c>
      <c r="U5" s="187">
        <f>'C завтраками| Bed and breakfast'!N5</f>
        <v>46022</v>
      </c>
      <c r="V5" s="187">
        <f>'C завтраками| Bed and breakfast'!O5</f>
        <v>46023</v>
      </c>
      <c r="W5" s="187">
        <f>'C завтраками| Bed and breakfast'!P5</f>
        <v>46024</v>
      </c>
      <c r="X5" s="187">
        <f>'C завтраками| Bed and breakfast'!Q5</f>
        <v>46025</v>
      </c>
      <c r="Y5" s="187">
        <f>'C завтраками| Bed and breakfast'!R5</f>
        <v>46026</v>
      </c>
      <c r="Z5" s="187">
        <f>'C завтраками| Bed and breakfast'!S5</f>
        <v>46027</v>
      </c>
      <c r="AA5" s="187">
        <f>'C завтраками| Bed and breakfast'!T5</f>
        <v>46028</v>
      </c>
      <c r="AB5" s="187">
        <f>'C завтраками| Bed and breakfast'!U5</f>
        <v>46029</v>
      </c>
      <c r="AC5" s="187">
        <f>'C завтраками| Bed and breakfast'!V5</f>
        <v>46030</v>
      </c>
      <c r="AD5" s="187">
        <f>'C завтраками| Bed and breakfast'!W5</f>
        <v>46031</v>
      </c>
      <c r="AE5" s="187">
        <f>'C завтраками| Bed and breakfast'!X5</f>
        <v>46032</v>
      </c>
      <c r="AF5" s="187">
        <f>'C завтраками| Bed and breakfast'!Y5</f>
        <v>46033</v>
      </c>
      <c r="AG5" s="187">
        <f>'C завтраками| Bed and breakfast'!Z5</f>
        <v>46034</v>
      </c>
      <c r="AH5" s="187">
        <f>'C завтраками| Bed and breakfast'!AA5</f>
        <v>46035</v>
      </c>
      <c r="AI5" s="187">
        <f>'C завтраками| Bed and breakfast'!AB5</f>
        <v>46036</v>
      </c>
      <c r="AJ5" s="187">
        <f>'C завтраками| Bed and breakfast'!AC5</f>
        <v>46037</v>
      </c>
      <c r="AK5" s="187">
        <f>'C завтраками| Bed and breakfast'!AD5</f>
        <v>46038</v>
      </c>
      <c r="AL5" s="187">
        <f>'C завтраками| Bed and breakfast'!AE5</f>
        <v>46039</v>
      </c>
      <c r="AM5" s="187">
        <f>'C завтраками| Bed and breakfast'!AF5</f>
        <v>46040</v>
      </c>
      <c r="AN5" s="187">
        <f>'C завтраками| Bed and breakfast'!AG5</f>
        <v>46041</v>
      </c>
      <c r="AO5" s="187">
        <f>'C завтраками| Bed and breakfast'!AH5</f>
        <v>46042</v>
      </c>
      <c r="AP5" s="187">
        <f>'C завтраками| Bed and breakfast'!AI5</f>
        <v>46043</v>
      </c>
      <c r="AQ5" s="187">
        <f>'C завтраками| Bed and breakfast'!AJ5</f>
        <v>46044</v>
      </c>
      <c r="AR5" s="187">
        <f>'C завтраками| Bed and breakfast'!AK5</f>
        <v>46045</v>
      </c>
      <c r="AS5" s="187">
        <f>'C завтраками| Bed and breakfast'!AL5</f>
        <v>46046</v>
      </c>
      <c r="AT5" s="187">
        <f>'C завтраками| Bed and breakfast'!AM5</f>
        <v>46047</v>
      </c>
      <c r="AU5" s="187">
        <f>'C завтраками| Bed and breakfast'!AN5</f>
        <v>46048</v>
      </c>
      <c r="AV5" s="187">
        <f>'C завтраками| Bed and breakfast'!AO5</f>
        <v>46049</v>
      </c>
      <c r="AW5" s="187">
        <f>'C завтраками| Bed and breakfast'!AP5</f>
        <v>46050</v>
      </c>
      <c r="AX5" s="187">
        <f>'C завтраками| Bed and breakfast'!AQ5</f>
        <v>46051</v>
      </c>
      <c r="AY5" s="187">
        <f>'C завтраками| Bed and breakfast'!AR5</f>
        <v>46052</v>
      </c>
      <c r="AZ5" s="187">
        <f>'C завтраками| Bed and breakfast'!AS5</f>
        <v>46053</v>
      </c>
      <c r="BA5" s="187">
        <f>'C завтраками| Bed and breakfast'!AT5</f>
        <v>46054</v>
      </c>
      <c r="BB5" s="187">
        <f>'C завтраками| Bed and breakfast'!AU5</f>
        <v>46055</v>
      </c>
      <c r="BC5" s="187">
        <f>'C завтраками| Bed and breakfast'!AV5</f>
        <v>46056</v>
      </c>
      <c r="BD5" s="187">
        <f>'C завтраками| Bed and breakfast'!AW5</f>
        <v>46057</v>
      </c>
      <c r="BE5" s="187">
        <f>'C завтраками| Bed and breakfast'!AX5</f>
        <v>46058</v>
      </c>
      <c r="BF5" s="187">
        <f>'C завтраками| Bed and breakfast'!AY5</f>
        <v>46059</v>
      </c>
      <c r="BG5" s="187">
        <f>'C завтраками| Bed and breakfast'!AZ5</f>
        <v>46060</v>
      </c>
      <c r="BH5" s="187">
        <f>'C завтраками| Bed and breakfast'!BA5</f>
        <v>46061</v>
      </c>
      <c r="BI5" s="187">
        <f>'C завтраками| Bed and breakfast'!BB5</f>
        <v>46062</v>
      </c>
      <c r="BJ5" s="187">
        <f>'C завтраками| Bed and breakfast'!BC5</f>
        <v>46063</v>
      </c>
      <c r="BK5" s="187">
        <f>'C завтраками| Bed and breakfast'!BD5</f>
        <v>46064</v>
      </c>
      <c r="BL5" s="187">
        <f>'C завтраками| Bed and breakfast'!BE5</f>
        <v>46065</v>
      </c>
      <c r="BM5" s="187">
        <f>'C завтраками| Bed and breakfast'!BF5</f>
        <v>46066</v>
      </c>
      <c r="BN5" s="187">
        <f>'C завтраками| Bed and breakfast'!BG5</f>
        <v>46067</v>
      </c>
      <c r="BO5" s="187">
        <f>'C завтраками| Bed and breakfast'!BH5</f>
        <v>46068</v>
      </c>
      <c r="BP5" s="187">
        <f>'C завтраками| Bed and breakfast'!BI5</f>
        <v>46069</v>
      </c>
      <c r="BQ5" s="187">
        <f>'C завтраками| Bed and breakfast'!BJ5</f>
        <v>46070</v>
      </c>
      <c r="BR5" s="187">
        <f>'C завтраками| Bed and breakfast'!BK5</f>
        <v>46071</v>
      </c>
      <c r="BS5" s="187">
        <f>'C завтраками| Bed and breakfast'!BL5</f>
        <v>46072</v>
      </c>
      <c r="BT5" s="187">
        <f>'C завтраками| Bed and breakfast'!BM5</f>
        <v>46073</v>
      </c>
      <c r="BU5" s="187">
        <f>'C завтраками| Bed and breakfast'!BN5</f>
        <v>46074</v>
      </c>
      <c r="BV5" s="187">
        <f>'C завтраками| Bed and breakfast'!BO5</f>
        <v>46075</v>
      </c>
      <c r="BW5" s="187">
        <f>'C завтраками| Bed and breakfast'!BP5</f>
        <v>46076</v>
      </c>
      <c r="BX5" s="187">
        <f>'C завтраками| Bed and breakfast'!BQ5</f>
        <v>46077</v>
      </c>
      <c r="BY5" s="187">
        <f>'C завтраками| Bed and breakfast'!BR5</f>
        <v>46078</v>
      </c>
      <c r="BZ5" s="187">
        <f>'C завтраками| Bed and breakfast'!BS5</f>
        <v>46079</v>
      </c>
      <c r="CA5" s="187">
        <f>'C завтраками| Bed and breakfast'!BT5</f>
        <v>46080</v>
      </c>
      <c r="CB5" s="187">
        <f>'C завтраками| Bed and breakfast'!BU5</f>
        <v>46081</v>
      </c>
      <c r="CC5" s="187">
        <f>'C завтраками| Bed and breakfast'!BV5</f>
        <v>46082</v>
      </c>
      <c r="CD5" s="187">
        <f>'C завтраками| Bed and breakfast'!BW5</f>
        <v>46083</v>
      </c>
      <c r="CE5" s="187">
        <f>'C завтраками| Bed and breakfast'!BX5</f>
        <v>46084</v>
      </c>
      <c r="CF5" s="187">
        <f>'C завтраками| Bed and breakfast'!BY5</f>
        <v>46085</v>
      </c>
      <c r="CG5" s="187">
        <f>'C завтраками| Bed and breakfast'!BZ5</f>
        <v>46086</v>
      </c>
      <c r="CH5" s="187">
        <f>'C завтраками| Bed and breakfast'!CA5</f>
        <v>46087</v>
      </c>
      <c r="CI5" s="187">
        <f>'C завтраками| Bed and breakfast'!CB5</f>
        <v>46088</v>
      </c>
      <c r="CJ5" s="187">
        <f>'C завтраками| Bed and breakfast'!CC5</f>
        <v>46089</v>
      </c>
      <c r="CK5" s="187">
        <f>'C завтраками| Bed and breakfast'!CD5</f>
        <v>46090</v>
      </c>
      <c r="CL5" s="187">
        <f>'C завтраками| Bed and breakfast'!CE5</f>
        <v>46091</v>
      </c>
      <c r="CM5" s="187">
        <f>'C завтраками| Bed and breakfast'!CF5</f>
        <v>46092</v>
      </c>
      <c r="CN5" s="187">
        <f>'C завтраками| Bed and breakfast'!CG5</f>
        <v>46093</v>
      </c>
      <c r="CO5" s="187">
        <f>'C завтраками| Bed and breakfast'!CH5</f>
        <v>46094</v>
      </c>
      <c r="CP5" s="187">
        <f>'C завтраками| Bed and breakfast'!CI5</f>
        <v>46095</v>
      </c>
      <c r="CQ5" s="187">
        <f>'C завтраками| Bed and breakfast'!CJ5</f>
        <v>46096</v>
      </c>
      <c r="CR5" s="187">
        <f>'C завтраками| Bed and breakfast'!CK5</f>
        <v>46097</v>
      </c>
      <c r="CS5" s="187">
        <f>'C завтраками| Bed and breakfast'!CL5</f>
        <v>46098</v>
      </c>
      <c r="CT5" s="187">
        <f>'C завтраками| Bed and breakfast'!CM5</f>
        <v>46099</v>
      </c>
      <c r="CU5" s="187">
        <f>'C завтраками| Bed and breakfast'!CN5</f>
        <v>46100</v>
      </c>
      <c r="CV5" s="187">
        <f>'C завтраками| Bed and breakfast'!CO5</f>
        <v>46101</v>
      </c>
      <c r="CW5" s="187">
        <f>'C завтраками| Bed and breakfast'!CP5</f>
        <v>46102</v>
      </c>
      <c r="CX5" s="187">
        <f>'C завтраками| Bed and breakfast'!CQ5</f>
        <v>46103</v>
      </c>
      <c r="CY5" s="187">
        <f>'C завтраками| Bed and breakfast'!CR5</f>
        <v>46104</v>
      </c>
      <c r="CZ5" s="187">
        <f>'C завтраками| Bed and breakfast'!CS5</f>
        <v>46105</v>
      </c>
      <c r="DA5" s="187">
        <f>'C завтраками| Bed and breakfast'!CT5</f>
        <v>46106</v>
      </c>
      <c r="DB5" s="187">
        <f>'C завтраками| Bed and breakfast'!CU5</f>
        <v>46107</v>
      </c>
      <c r="DC5" s="187">
        <f>'C завтраками| Bed and breakfast'!CV5</f>
        <v>46108</v>
      </c>
      <c r="DD5" s="187">
        <f>'C завтраками| Bed and breakfast'!CW5</f>
        <v>46109</v>
      </c>
      <c r="DE5" s="187">
        <f>'C завтраками| Bed and breakfast'!CX5</f>
        <v>46110</v>
      </c>
      <c r="DF5" s="187">
        <f>'C завтраками| Bed and breakfast'!CY5</f>
        <v>46111</v>
      </c>
      <c r="DG5" s="187">
        <f>'C завтраками| Bed and breakfast'!CZ5</f>
        <v>46112</v>
      </c>
      <c r="DH5" s="187">
        <f>'C завтраками| Bed and breakfast'!DA5</f>
        <v>46113</v>
      </c>
      <c r="DI5" s="187">
        <f>'C завтраками| Bed and breakfast'!DB5</f>
        <v>46114</v>
      </c>
      <c r="DJ5" s="187">
        <f>'C завтраками| Bed and breakfast'!DC5</f>
        <v>46115</v>
      </c>
      <c r="DK5" s="187">
        <f>'C завтраками| Bed and breakfast'!DD5</f>
        <v>46116</v>
      </c>
      <c r="DL5" s="187">
        <f>'C завтраками| Bed and breakfast'!DE5</f>
        <v>46117</v>
      </c>
      <c r="DM5" s="187">
        <f>'C завтраками| Bed and breakfast'!DF5</f>
        <v>46118</v>
      </c>
      <c r="DN5" s="187">
        <f>'C завтраками| Bed and breakfast'!DG5</f>
        <v>46119</v>
      </c>
      <c r="DO5" s="187">
        <f>'C завтраками| Bed and breakfast'!DH5</f>
        <v>46120</v>
      </c>
      <c r="DP5" s="187">
        <f>'C завтраками| Bed and breakfast'!DI5</f>
        <v>46121</v>
      </c>
      <c r="DQ5" s="187">
        <f>'C завтраками| Bed and breakfast'!DJ5</f>
        <v>46122</v>
      </c>
      <c r="DR5" s="187">
        <f>'C завтраками| Bed and breakfast'!DK5</f>
        <v>46123</v>
      </c>
    </row>
    <row r="6" spans="1:122" s="53" customFormat="1" x14ac:dyDescent="0.2">
      <c r="A6" s="42" t="s">
        <v>83</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row>
    <row r="7" spans="1:122" s="53" customFormat="1" x14ac:dyDescent="0.2">
      <c r="A7" s="88">
        <v>1</v>
      </c>
      <c r="B7" s="8" t="e">
        <f>'C завтраками| Bed and breakfast'!#REF!*0.9</f>
        <v>#REF!</v>
      </c>
      <c r="C7" s="8" t="e">
        <f>'C завтраками| Bed and breakfast'!#REF!*0.9</f>
        <v>#REF!</v>
      </c>
      <c r="D7" s="8" t="e">
        <f>'C завтраками| Bed and breakfast'!#REF!*0.9</f>
        <v>#REF!</v>
      </c>
      <c r="E7" s="8" t="e">
        <f>'C завтраками| Bed and breakfast'!#REF!*0.9</f>
        <v>#REF!</v>
      </c>
      <c r="F7" s="8" t="e">
        <f>'C завтраками| Bed and breakfast'!#REF!*0.9</f>
        <v>#REF!</v>
      </c>
      <c r="G7" s="8" t="e">
        <f>'C завтраками| Bed and breakfast'!#REF!*0.9</f>
        <v>#REF!</v>
      </c>
      <c r="H7" s="8" t="e">
        <f>'C завтраками| Bed and breakfast'!#REF!*0.9</f>
        <v>#REF!</v>
      </c>
      <c r="I7" s="8">
        <f>'C завтраками| Bed and breakfast'!B7*0.9</f>
        <v>14220</v>
      </c>
      <c r="J7" s="8">
        <f>'C завтраками| Bed and breakfast'!C7*0.9</f>
        <v>14220</v>
      </c>
      <c r="K7" s="8">
        <f>'C завтраками| Bed and breakfast'!D7*0.9</f>
        <v>15660</v>
      </c>
      <c r="L7" s="8">
        <f>'C завтраками| Bed and breakfast'!E7*0.9</f>
        <v>17100</v>
      </c>
      <c r="M7" s="8">
        <f>'C завтраками| Bed and breakfast'!F7*0.9</f>
        <v>19170</v>
      </c>
      <c r="N7" s="8">
        <f>'C завтраками| Bed and breakfast'!G7*0.9</f>
        <v>21240</v>
      </c>
      <c r="O7" s="8">
        <f>'C завтраками| Bed and breakfast'!H7*0.9</f>
        <v>21240</v>
      </c>
      <c r="P7" s="8">
        <f>'C завтраками| Bed and breakfast'!I7*0.9</f>
        <v>19170</v>
      </c>
      <c r="Q7" s="8">
        <f>'C завтраками| Bed and breakfast'!J7*0.9</f>
        <v>21240</v>
      </c>
      <c r="R7" s="8">
        <f>'C завтраками| Bed and breakfast'!K7*0.9</f>
        <v>15660</v>
      </c>
      <c r="S7" s="8">
        <f>'C завтраками| Bed and breakfast'!L7*0.9</f>
        <v>14220</v>
      </c>
      <c r="T7" s="8">
        <f>'C завтраками| Bed and breakfast'!M7*0.9</f>
        <v>33525</v>
      </c>
      <c r="U7" s="8">
        <f>'C завтраками| Bed and breakfast'!N7*0.9</f>
        <v>46575</v>
      </c>
      <c r="V7" s="8">
        <f>'C завтраками| Bed and breakfast'!O7*0.9</f>
        <v>46575</v>
      </c>
      <c r="W7" s="8">
        <f>'C завтраками| Bed and breakfast'!P7*0.9</f>
        <v>46575</v>
      </c>
      <c r="X7" s="8">
        <f>'C завтраками| Bed and breakfast'!Q7*0.9</f>
        <v>40275</v>
      </c>
      <c r="Y7" s="8">
        <f>'C завтраками| Bed and breakfast'!R7*0.9</f>
        <v>40275</v>
      </c>
      <c r="Z7" s="8">
        <f>'C завтраками| Bed and breakfast'!S7*0.9</f>
        <v>40275</v>
      </c>
      <c r="AA7" s="8">
        <f>'C завтраками| Bed and breakfast'!T7*0.9</f>
        <v>40275</v>
      </c>
      <c r="AB7" s="8">
        <f>'C завтраками| Bed and breakfast'!U7*0.9</f>
        <v>40275</v>
      </c>
      <c r="AC7" s="8">
        <f>'C завтраками| Bed and breakfast'!V7*0.9</f>
        <v>40275</v>
      </c>
      <c r="AD7" s="8">
        <f>'C завтраками| Bed and breakfast'!W7*0.9</f>
        <v>32805</v>
      </c>
      <c r="AE7" s="8">
        <f>'C завтраками| Bed and breakfast'!X7*0.9</f>
        <v>17955</v>
      </c>
      <c r="AF7" s="8">
        <f>'C завтраками| Bed and breakfast'!Y7*0.9</f>
        <v>17955</v>
      </c>
      <c r="AG7" s="8">
        <f>'C завтраками| Bed and breakfast'!Z7*0.9</f>
        <v>17955</v>
      </c>
      <c r="AH7" s="8">
        <f>'C завтраками| Bed and breakfast'!AA7*0.9</f>
        <v>17955</v>
      </c>
      <c r="AI7" s="8">
        <f>'C завтраками| Bed and breakfast'!AB7*0.9</f>
        <v>17955</v>
      </c>
      <c r="AJ7" s="8">
        <f>'C завтраками| Bed and breakfast'!AC7*0.9</f>
        <v>19755</v>
      </c>
      <c r="AK7" s="8">
        <f>'C завтраками| Bed and breakfast'!AD7*0.9</f>
        <v>19755</v>
      </c>
      <c r="AL7" s="8">
        <f>'C завтраками| Bed and breakfast'!AE7*0.9</f>
        <v>19755</v>
      </c>
      <c r="AM7" s="8">
        <f>'C завтраками| Bed and breakfast'!AF7*0.9</f>
        <v>19755</v>
      </c>
      <c r="AN7" s="8">
        <f>'C завтраками| Bed and breakfast'!AG7*0.9</f>
        <v>19755</v>
      </c>
      <c r="AO7" s="8">
        <f>'C завтраками| Bed and breakfast'!AH7*0.9</f>
        <v>17955</v>
      </c>
      <c r="AP7" s="8">
        <f>'C завтраками| Bed and breakfast'!AI7*0.9</f>
        <v>17955</v>
      </c>
      <c r="AQ7" s="8">
        <f>'C завтраками| Bed and breakfast'!AJ7*0.9</f>
        <v>17955</v>
      </c>
      <c r="AR7" s="8">
        <f>'C завтраками| Bed and breakfast'!AK7*0.9</f>
        <v>17955</v>
      </c>
      <c r="AS7" s="8">
        <f>'C завтраками| Bed and breakfast'!AL7*0.9</f>
        <v>17955</v>
      </c>
      <c r="AT7" s="8">
        <f>'C завтраками| Bed and breakfast'!AM7*0.9</f>
        <v>21555</v>
      </c>
      <c r="AU7" s="8">
        <f>'C завтраками| Bed and breakfast'!AN7*0.9</f>
        <v>21555</v>
      </c>
      <c r="AV7" s="8">
        <f>'C завтраками| Bed and breakfast'!AO7*0.9</f>
        <v>21555</v>
      </c>
      <c r="AW7" s="8">
        <f>'C завтраками| Bed and breakfast'!AP7*0.9</f>
        <v>21555</v>
      </c>
      <c r="AX7" s="8">
        <f>'C завтраками| Bed and breakfast'!AQ7*0.9</f>
        <v>21555</v>
      </c>
      <c r="AY7" s="8">
        <f>'C завтраками| Bed and breakfast'!AR7*0.9</f>
        <v>23355</v>
      </c>
      <c r="AZ7" s="8">
        <f>'C завтраками| Bed and breakfast'!AS7*0.9</f>
        <v>25605</v>
      </c>
      <c r="BA7" s="8">
        <f>'C завтраками| Bed and breakfast'!AT7*0.9</f>
        <v>26055</v>
      </c>
      <c r="BB7" s="8">
        <f>'C завтраками| Bed and breakfast'!AU7*0.9</f>
        <v>26055</v>
      </c>
      <c r="BC7" s="8">
        <f>'C завтраками| Bed and breakfast'!AV7*0.9</f>
        <v>26055</v>
      </c>
      <c r="BD7" s="8">
        <f>'C завтраками| Bed and breakfast'!AW7*0.9</f>
        <v>26055</v>
      </c>
      <c r="BE7" s="8">
        <f>'C завтраками| Bed and breakfast'!AX7*0.9</f>
        <v>26055</v>
      </c>
      <c r="BF7" s="8">
        <f>'C завтраками| Bed and breakfast'!AY7*0.9</f>
        <v>26055</v>
      </c>
      <c r="BG7" s="8">
        <f>'C завтраками| Bed and breakfast'!AZ7*0.9</f>
        <v>26055</v>
      </c>
      <c r="BH7" s="8">
        <f>'C завтраками| Bed and breakfast'!BA7*0.9</f>
        <v>26055</v>
      </c>
      <c r="BI7" s="8">
        <f>'C завтраками| Bed and breakfast'!BB7*0.9</f>
        <v>26055</v>
      </c>
      <c r="BJ7" s="8">
        <f>'C завтраками| Bed and breakfast'!BC7*0.9</f>
        <v>26055</v>
      </c>
      <c r="BK7" s="8">
        <f>'C завтраками| Bed and breakfast'!BD7*0.9</f>
        <v>24255</v>
      </c>
      <c r="BL7" s="8">
        <f>'C завтраками| Bed and breakfast'!BE7*0.9</f>
        <v>24255</v>
      </c>
      <c r="BM7" s="8">
        <f>'C завтраками| Bed and breakfast'!BF7*0.9</f>
        <v>26055</v>
      </c>
      <c r="BN7" s="8">
        <f>'C завтраками| Bed and breakfast'!BG7*0.9</f>
        <v>26055</v>
      </c>
      <c r="BO7" s="8">
        <f>'C завтраками| Bed and breakfast'!BH7*0.9</f>
        <v>27855</v>
      </c>
      <c r="BP7" s="8">
        <f>'C завтраками| Bed and breakfast'!BI7*0.9</f>
        <v>30105</v>
      </c>
      <c r="BQ7" s="8">
        <f>'C завтраками| Bed and breakfast'!BJ7*0.9</f>
        <v>30105</v>
      </c>
      <c r="BR7" s="8">
        <f>'C завтраками| Bed and breakfast'!BK7*0.9</f>
        <v>30105</v>
      </c>
      <c r="BS7" s="8">
        <f>'C завтраками| Bed and breakfast'!BL7*0.9</f>
        <v>30105</v>
      </c>
      <c r="BT7" s="8">
        <f>'C завтраками| Bed and breakfast'!BM7*0.9</f>
        <v>32355</v>
      </c>
      <c r="BU7" s="8">
        <f>'C завтраками| Bed and breakfast'!BN7*0.9</f>
        <v>35055</v>
      </c>
      <c r="BV7" s="8">
        <f>'C завтраками| Bed and breakfast'!BO7*0.9</f>
        <v>35055</v>
      </c>
      <c r="BW7" s="8">
        <f>'C завтраками| Bed and breakfast'!BP7*0.9</f>
        <v>32355</v>
      </c>
      <c r="BX7" s="8">
        <f>'C завтраками| Bed and breakfast'!BQ7*0.9</f>
        <v>27855</v>
      </c>
      <c r="BY7" s="8">
        <f>'C завтраками| Bed and breakfast'!BR7*0.9</f>
        <v>27855</v>
      </c>
      <c r="BZ7" s="8">
        <f>'C завтраками| Bed and breakfast'!BS7*0.9</f>
        <v>30105</v>
      </c>
      <c r="CA7" s="8">
        <f>'C завтраками| Bed and breakfast'!BT7*0.9</f>
        <v>30105</v>
      </c>
      <c r="CB7" s="8">
        <f>'C завтраками| Bed and breakfast'!BU7*0.9</f>
        <v>22455</v>
      </c>
      <c r="CC7" s="8">
        <f>'C завтраками| Bed and breakfast'!BV7*0.9</f>
        <v>22860</v>
      </c>
      <c r="CD7" s="8">
        <f>'C завтраками| Bed and breakfast'!BW7*0.9</f>
        <v>22860</v>
      </c>
      <c r="CE7" s="8">
        <f>'C завтраками| Bed and breakfast'!BX7*0.9</f>
        <v>22860</v>
      </c>
      <c r="CF7" s="8">
        <f>'C завтраками| Bed and breakfast'!BY7*0.9</f>
        <v>21510</v>
      </c>
      <c r="CG7" s="8">
        <f>'C завтраками| Bed and breakfast'!BZ7*0.9</f>
        <v>21510</v>
      </c>
      <c r="CH7" s="8">
        <f>'C завтраками| Bed and breakfast'!CA7*0.9</f>
        <v>22860</v>
      </c>
      <c r="CI7" s="8">
        <f>'C завтраками| Bed and breakfast'!CB7*0.9</f>
        <v>22860</v>
      </c>
      <c r="CJ7" s="8">
        <f>'C завтраками| Bed and breakfast'!CC7*0.9</f>
        <v>22860</v>
      </c>
      <c r="CK7" s="8">
        <f>'C завтраками| Bed and breakfast'!CD7*0.9</f>
        <v>21510</v>
      </c>
      <c r="CL7" s="8">
        <f>'C завтраками| Bed and breakfast'!CE7*0.9</f>
        <v>21510</v>
      </c>
      <c r="CM7" s="8">
        <f>'C завтраками| Bed and breakfast'!CF7*0.9</f>
        <v>21510</v>
      </c>
      <c r="CN7" s="8">
        <f>'C завтраками| Bed and breakfast'!CG7*0.9</f>
        <v>21510</v>
      </c>
      <c r="CO7" s="8">
        <f>'C завтраками| Bed and breakfast'!CH7*0.9</f>
        <v>21510</v>
      </c>
      <c r="CP7" s="8">
        <f>'C завтраками| Bed and breakfast'!CI7*0.9</f>
        <v>21510</v>
      </c>
      <c r="CQ7" s="8">
        <f>'C завтраками| Bed and breakfast'!CJ7*0.9</f>
        <v>21510</v>
      </c>
      <c r="CR7" s="8">
        <f>'C завтраками| Bed and breakfast'!CK7*0.9</f>
        <v>21510</v>
      </c>
      <c r="CS7" s="8">
        <f>'C завтраками| Bed and breakfast'!CL7*0.9</f>
        <v>21510</v>
      </c>
      <c r="CT7" s="8">
        <f>'C завтраками| Bed and breakfast'!CM7*0.9</f>
        <v>21510</v>
      </c>
      <c r="CU7" s="8">
        <f>'C завтраками| Bed and breakfast'!CN7*0.9</f>
        <v>21510</v>
      </c>
      <c r="CV7" s="8">
        <f>'C завтраками| Bed and breakfast'!CO7*0.9</f>
        <v>21510</v>
      </c>
      <c r="CW7" s="8">
        <f>'C завтраками| Bed and breakfast'!CP7*0.9</f>
        <v>21510</v>
      </c>
      <c r="CX7" s="8">
        <f>'C завтраками| Bed and breakfast'!CQ7*0.9</f>
        <v>21510</v>
      </c>
      <c r="CY7" s="8">
        <f>'C завтраками| Bed and breakfast'!CR7*0.9</f>
        <v>21510</v>
      </c>
      <c r="CZ7" s="8">
        <f>'C завтраками| Bed and breakfast'!CS7*0.9</f>
        <v>21510</v>
      </c>
      <c r="DA7" s="8">
        <f>'C завтраками| Bed and breakfast'!CT7*0.9</f>
        <v>21510</v>
      </c>
      <c r="DB7" s="8">
        <f>'C завтраками| Bed and breakfast'!CU7*0.9</f>
        <v>21510</v>
      </c>
      <c r="DC7" s="8">
        <f>'C завтраками| Bed and breakfast'!CV7*0.9</f>
        <v>21510</v>
      </c>
      <c r="DD7" s="8">
        <f>'C завтраками| Bed and breakfast'!CW7*0.9</f>
        <v>21510</v>
      </c>
      <c r="DE7" s="8">
        <f>'C завтраками| Bed and breakfast'!CX7*0.9</f>
        <v>21510</v>
      </c>
      <c r="DF7" s="8">
        <f>'C завтраками| Bed and breakfast'!CY7*0.9</f>
        <v>21510</v>
      </c>
      <c r="DG7" s="8">
        <f>'C завтраками| Bed and breakfast'!CZ7*0.9</f>
        <v>21510</v>
      </c>
      <c r="DH7" s="8">
        <f>'C завтраками| Bed and breakfast'!DA7*0.9</f>
        <v>13185</v>
      </c>
      <c r="DI7" s="8">
        <f>'C завтраками| Bed and breakfast'!DB7*0.9</f>
        <v>13185</v>
      </c>
      <c r="DJ7" s="8">
        <f>'C завтраками| Bed and breakfast'!DC7*0.9</f>
        <v>13635</v>
      </c>
      <c r="DK7" s="8">
        <f>'C завтраками| Bed and breakfast'!DD7*0.9</f>
        <v>13635</v>
      </c>
      <c r="DL7" s="8">
        <f>'C завтраками| Bed and breakfast'!DE7*0.9</f>
        <v>13185</v>
      </c>
      <c r="DM7" s="8">
        <f>'C завтраками| Bed and breakfast'!DF7*0.9</f>
        <v>13185</v>
      </c>
      <c r="DN7" s="8">
        <f>'C завтраками| Bed and breakfast'!DG7*0.9</f>
        <v>13185</v>
      </c>
      <c r="DO7" s="8">
        <f>'C завтраками| Bed and breakfast'!DH7*0.9</f>
        <v>13185</v>
      </c>
      <c r="DP7" s="8">
        <f>'C завтраками| Bed and breakfast'!DI7*0.9</f>
        <v>13185</v>
      </c>
      <c r="DQ7" s="8">
        <f>'C завтраками| Bed and breakfast'!DJ7*0.9</f>
        <v>13635</v>
      </c>
      <c r="DR7" s="8">
        <f>'C завтраками| Bed and breakfast'!DK7*0.9</f>
        <v>13635</v>
      </c>
    </row>
    <row r="8" spans="1:122" s="53" customFormat="1" x14ac:dyDescent="0.2">
      <c r="A8" s="88">
        <v>2</v>
      </c>
      <c r="B8" s="8" t="e">
        <f>'C завтраками| Bed and breakfast'!#REF!*0.9</f>
        <v>#REF!</v>
      </c>
      <c r="C8" s="8" t="e">
        <f>'C завтраками| Bed and breakfast'!#REF!*0.9</f>
        <v>#REF!</v>
      </c>
      <c r="D8" s="8" t="e">
        <f>'C завтраками| Bed and breakfast'!#REF!*0.9</f>
        <v>#REF!</v>
      </c>
      <c r="E8" s="8" t="e">
        <f>'C завтраками| Bed and breakfast'!#REF!*0.9</f>
        <v>#REF!</v>
      </c>
      <c r="F8" s="8" t="e">
        <f>'C завтраками| Bed and breakfast'!#REF!*0.9</f>
        <v>#REF!</v>
      </c>
      <c r="G8" s="8" t="e">
        <f>'C завтраками| Bed and breakfast'!#REF!*0.9</f>
        <v>#REF!</v>
      </c>
      <c r="H8" s="8" t="e">
        <f>'C завтраками| Bed and breakfast'!#REF!*0.9</f>
        <v>#REF!</v>
      </c>
      <c r="I8" s="8">
        <f>'C завтраками| Bed and breakfast'!B8*0.9</f>
        <v>15750</v>
      </c>
      <c r="J8" s="8">
        <f>'C завтраками| Bed and breakfast'!C8*0.9</f>
        <v>15750</v>
      </c>
      <c r="K8" s="8">
        <f>'C завтраками| Bed and breakfast'!D8*0.9</f>
        <v>17190</v>
      </c>
      <c r="L8" s="8">
        <f>'C завтраками| Bed and breakfast'!E8*0.9</f>
        <v>18630</v>
      </c>
      <c r="M8" s="8">
        <f>'C завтраками| Bed and breakfast'!F8*0.9</f>
        <v>20700</v>
      </c>
      <c r="N8" s="8">
        <f>'C завтраками| Bed and breakfast'!G8*0.9</f>
        <v>22770</v>
      </c>
      <c r="O8" s="8">
        <f>'C завтраками| Bed and breakfast'!H8*0.9</f>
        <v>22770</v>
      </c>
      <c r="P8" s="8">
        <f>'C завтраками| Bed and breakfast'!I8*0.9</f>
        <v>20700</v>
      </c>
      <c r="Q8" s="8">
        <f>'C завтраками| Bed and breakfast'!J8*0.9</f>
        <v>22770</v>
      </c>
      <c r="R8" s="8">
        <f>'C завтраками| Bed and breakfast'!K8*0.9</f>
        <v>17190</v>
      </c>
      <c r="S8" s="8">
        <f>'C завтраками| Bed and breakfast'!L8*0.9</f>
        <v>16245</v>
      </c>
      <c r="T8" s="8">
        <f>'C завтраками| Bed and breakfast'!M8*0.9</f>
        <v>35550</v>
      </c>
      <c r="U8" s="8">
        <f>'C завтраками| Bed and breakfast'!N8*0.9</f>
        <v>48600</v>
      </c>
      <c r="V8" s="8">
        <f>'C завтраками| Bed and breakfast'!O8*0.9</f>
        <v>48600</v>
      </c>
      <c r="W8" s="8">
        <f>'C завтраками| Bed and breakfast'!P8*0.9</f>
        <v>48600</v>
      </c>
      <c r="X8" s="8">
        <f>'C завтраками| Bed and breakfast'!Q8*0.9</f>
        <v>42300</v>
      </c>
      <c r="Y8" s="8">
        <f>'C завтраками| Bed and breakfast'!R8*0.9</f>
        <v>42300</v>
      </c>
      <c r="Z8" s="8">
        <f>'C завтраками| Bed and breakfast'!S8*0.9</f>
        <v>42300</v>
      </c>
      <c r="AA8" s="8">
        <f>'C завтраками| Bed and breakfast'!T8*0.9</f>
        <v>42300</v>
      </c>
      <c r="AB8" s="8">
        <f>'C завтраками| Bed and breakfast'!U8*0.9</f>
        <v>42300</v>
      </c>
      <c r="AC8" s="8">
        <f>'C завтраками| Bed and breakfast'!V8*0.9</f>
        <v>42300</v>
      </c>
      <c r="AD8" s="8">
        <f>'C завтраками| Bed and breakfast'!W8*0.9</f>
        <v>34560</v>
      </c>
      <c r="AE8" s="8">
        <f>'C завтраками| Bed and breakfast'!X8*0.9</f>
        <v>19710</v>
      </c>
      <c r="AF8" s="8">
        <f>'C завтраками| Bed and breakfast'!Y8*0.9</f>
        <v>19710</v>
      </c>
      <c r="AG8" s="8">
        <f>'C завтраками| Bed and breakfast'!Z8*0.9</f>
        <v>19710</v>
      </c>
      <c r="AH8" s="8">
        <f>'C завтраками| Bed and breakfast'!AA8*0.9</f>
        <v>19710</v>
      </c>
      <c r="AI8" s="8">
        <f>'C завтраками| Bed and breakfast'!AB8*0.9</f>
        <v>19710</v>
      </c>
      <c r="AJ8" s="8">
        <f>'C завтраками| Bed and breakfast'!AC8*0.9</f>
        <v>21510</v>
      </c>
      <c r="AK8" s="8">
        <f>'C завтраками| Bed and breakfast'!AD8*0.9</f>
        <v>21510</v>
      </c>
      <c r="AL8" s="8">
        <f>'C завтраками| Bed and breakfast'!AE8*0.9</f>
        <v>21510</v>
      </c>
      <c r="AM8" s="8">
        <f>'C завтраками| Bed and breakfast'!AF8*0.9</f>
        <v>21510</v>
      </c>
      <c r="AN8" s="8">
        <f>'C завтраками| Bed and breakfast'!AG8*0.9</f>
        <v>21510</v>
      </c>
      <c r="AO8" s="8">
        <f>'C завтраками| Bed and breakfast'!AH8*0.9</f>
        <v>19710</v>
      </c>
      <c r="AP8" s="8">
        <f>'C завтраками| Bed and breakfast'!AI8*0.9</f>
        <v>19710</v>
      </c>
      <c r="AQ8" s="8">
        <f>'C завтраками| Bed and breakfast'!AJ8*0.9</f>
        <v>19710</v>
      </c>
      <c r="AR8" s="8">
        <f>'C завтраками| Bed and breakfast'!AK8*0.9</f>
        <v>19710</v>
      </c>
      <c r="AS8" s="8">
        <f>'C завтраками| Bed and breakfast'!AL8*0.9</f>
        <v>19710</v>
      </c>
      <c r="AT8" s="8">
        <f>'C завтраками| Bed and breakfast'!AM8*0.9</f>
        <v>23310</v>
      </c>
      <c r="AU8" s="8">
        <f>'C завтраками| Bed and breakfast'!AN8*0.9</f>
        <v>23310</v>
      </c>
      <c r="AV8" s="8">
        <f>'C завтраками| Bed and breakfast'!AO8*0.9</f>
        <v>23310</v>
      </c>
      <c r="AW8" s="8">
        <f>'C завтраками| Bed and breakfast'!AP8*0.9</f>
        <v>23310</v>
      </c>
      <c r="AX8" s="8">
        <f>'C завтраками| Bed and breakfast'!AQ8*0.9</f>
        <v>23310</v>
      </c>
      <c r="AY8" s="8">
        <f>'C завтраками| Bed and breakfast'!AR8*0.9</f>
        <v>25110</v>
      </c>
      <c r="AZ8" s="8">
        <f>'C завтраками| Bed and breakfast'!AS8*0.9</f>
        <v>27360</v>
      </c>
      <c r="BA8" s="8">
        <f>'C завтраками| Bed and breakfast'!AT8*0.9</f>
        <v>27810</v>
      </c>
      <c r="BB8" s="8">
        <f>'C завтраками| Bed and breakfast'!AU8*0.9</f>
        <v>27810</v>
      </c>
      <c r="BC8" s="8">
        <f>'C завтраками| Bed and breakfast'!AV8*0.9</f>
        <v>27810</v>
      </c>
      <c r="BD8" s="8">
        <f>'C завтраками| Bed and breakfast'!AW8*0.9</f>
        <v>27810</v>
      </c>
      <c r="BE8" s="8">
        <f>'C завтраками| Bed and breakfast'!AX8*0.9</f>
        <v>27810</v>
      </c>
      <c r="BF8" s="8">
        <f>'C завтраками| Bed and breakfast'!AY8*0.9</f>
        <v>27810</v>
      </c>
      <c r="BG8" s="8">
        <f>'C завтраками| Bed and breakfast'!AZ8*0.9</f>
        <v>27810</v>
      </c>
      <c r="BH8" s="8">
        <f>'C завтраками| Bed and breakfast'!BA8*0.9</f>
        <v>27810</v>
      </c>
      <c r="BI8" s="8">
        <f>'C завтраками| Bed and breakfast'!BB8*0.9</f>
        <v>27810</v>
      </c>
      <c r="BJ8" s="8">
        <f>'C завтраками| Bed and breakfast'!BC8*0.9</f>
        <v>27810</v>
      </c>
      <c r="BK8" s="8">
        <f>'C завтраками| Bed and breakfast'!BD8*0.9</f>
        <v>26010</v>
      </c>
      <c r="BL8" s="8">
        <f>'C завтраками| Bed and breakfast'!BE8*0.9</f>
        <v>26010</v>
      </c>
      <c r="BM8" s="8">
        <f>'C завтраками| Bed and breakfast'!BF8*0.9</f>
        <v>27810</v>
      </c>
      <c r="BN8" s="8">
        <f>'C завтраками| Bed and breakfast'!BG8*0.9</f>
        <v>27810</v>
      </c>
      <c r="BO8" s="8">
        <f>'C завтраками| Bed and breakfast'!BH8*0.9</f>
        <v>29610</v>
      </c>
      <c r="BP8" s="8">
        <f>'C завтраками| Bed and breakfast'!BI8*0.9</f>
        <v>31860</v>
      </c>
      <c r="BQ8" s="8">
        <f>'C завтраками| Bed and breakfast'!BJ8*0.9</f>
        <v>31860</v>
      </c>
      <c r="BR8" s="8">
        <f>'C завтраками| Bed and breakfast'!BK8*0.9</f>
        <v>31860</v>
      </c>
      <c r="BS8" s="8">
        <f>'C завтраками| Bed and breakfast'!BL8*0.9</f>
        <v>31860</v>
      </c>
      <c r="BT8" s="8">
        <f>'C завтраками| Bed and breakfast'!BM8*0.9</f>
        <v>34110</v>
      </c>
      <c r="BU8" s="8">
        <f>'C завтраками| Bed and breakfast'!BN8*0.9</f>
        <v>36810</v>
      </c>
      <c r="BV8" s="8">
        <f>'C завтраками| Bed and breakfast'!BO8*0.9</f>
        <v>36810</v>
      </c>
      <c r="BW8" s="8">
        <f>'C завтраками| Bed and breakfast'!BP8*0.9</f>
        <v>34110</v>
      </c>
      <c r="BX8" s="8">
        <f>'C завтраками| Bed and breakfast'!BQ8*0.9</f>
        <v>29610</v>
      </c>
      <c r="BY8" s="8">
        <f>'C завтраками| Bed and breakfast'!BR8*0.9</f>
        <v>29610</v>
      </c>
      <c r="BZ8" s="8">
        <f>'C завтраками| Bed and breakfast'!BS8*0.9</f>
        <v>31860</v>
      </c>
      <c r="CA8" s="8">
        <f>'C завтраками| Bed and breakfast'!BT8*0.9</f>
        <v>31860</v>
      </c>
      <c r="CB8" s="8">
        <f>'C завтраками| Bed and breakfast'!BU8*0.9</f>
        <v>24210</v>
      </c>
      <c r="CC8" s="8">
        <f>'C завтраками| Bed and breakfast'!BV8*0.9</f>
        <v>24615</v>
      </c>
      <c r="CD8" s="8">
        <f>'C завтраками| Bed and breakfast'!BW8*0.9</f>
        <v>24615</v>
      </c>
      <c r="CE8" s="8">
        <f>'C завтраками| Bed and breakfast'!BX8*0.9</f>
        <v>24615</v>
      </c>
      <c r="CF8" s="8">
        <f>'C завтраками| Bed and breakfast'!BY8*0.9</f>
        <v>23265</v>
      </c>
      <c r="CG8" s="8">
        <f>'C завтраками| Bed and breakfast'!BZ8*0.9</f>
        <v>23265</v>
      </c>
      <c r="CH8" s="8">
        <f>'C завтраками| Bed and breakfast'!CA8*0.9</f>
        <v>24615</v>
      </c>
      <c r="CI8" s="8">
        <f>'C завтраками| Bed and breakfast'!CB8*0.9</f>
        <v>24615</v>
      </c>
      <c r="CJ8" s="8">
        <f>'C завтраками| Bed and breakfast'!CC8*0.9</f>
        <v>24615</v>
      </c>
      <c r="CK8" s="8">
        <f>'C завтраками| Bed and breakfast'!CD8*0.9</f>
        <v>23265</v>
      </c>
      <c r="CL8" s="8">
        <f>'C завтраками| Bed and breakfast'!CE8*0.9</f>
        <v>23265</v>
      </c>
      <c r="CM8" s="8">
        <f>'C завтраками| Bed and breakfast'!CF8*0.9</f>
        <v>23265</v>
      </c>
      <c r="CN8" s="8">
        <f>'C завтраками| Bed and breakfast'!CG8*0.9</f>
        <v>23265</v>
      </c>
      <c r="CO8" s="8">
        <f>'C завтраками| Bed and breakfast'!CH8*0.9</f>
        <v>23265</v>
      </c>
      <c r="CP8" s="8">
        <f>'C завтраками| Bed and breakfast'!CI8*0.9</f>
        <v>23265</v>
      </c>
      <c r="CQ8" s="8">
        <f>'C завтраками| Bed and breakfast'!CJ8*0.9</f>
        <v>23265</v>
      </c>
      <c r="CR8" s="8">
        <f>'C завтраками| Bed and breakfast'!CK8*0.9</f>
        <v>23265</v>
      </c>
      <c r="CS8" s="8">
        <f>'C завтраками| Bed and breakfast'!CL8*0.9</f>
        <v>23265</v>
      </c>
      <c r="CT8" s="8">
        <f>'C завтраками| Bed and breakfast'!CM8*0.9</f>
        <v>23265</v>
      </c>
      <c r="CU8" s="8">
        <f>'C завтраками| Bed and breakfast'!CN8*0.9</f>
        <v>23265</v>
      </c>
      <c r="CV8" s="8">
        <f>'C завтраками| Bed and breakfast'!CO8*0.9</f>
        <v>23265</v>
      </c>
      <c r="CW8" s="8">
        <f>'C завтраками| Bed and breakfast'!CP8*0.9</f>
        <v>23265</v>
      </c>
      <c r="CX8" s="8">
        <f>'C завтраками| Bed and breakfast'!CQ8*0.9</f>
        <v>23265</v>
      </c>
      <c r="CY8" s="8">
        <f>'C завтраками| Bed and breakfast'!CR8*0.9</f>
        <v>23265</v>
      </c>
      <c r="CZ8" s="8">
        <f>'C завтраками| Bed and breakfast'!CS8*0.9</f>
        <v>23265</v>
      </c>
      <c r="DA8" s="8">
        <f>'C завтраками| Bed and breakfast'!CT8*0.9</f>
        <v>23265</v>
      </c>
      <c r="DB8" s="8">
        <f>'C завтраками| Bed and breakfast'!CU8*0.9</f>
        <v>23265</v>
      </c>
      <c r="DC8" s="8">
        <f>'C завтраками| Bed and breakfast'!CV8*0.9</f>
        <v>23265</v>
      </c>
      <c r="DD8" s="8">
        <f>'C завтраками| Bed and breakfast'!CW8*0.9</f>
        <v>23265</v>
      </c>
      <c r="DE8" s="8">
        <f>'C завтраками| Bed and breakfast'!CX8*0.9</f>
        <v>23265</v>
      </c>
      <c r="DF8" s="8">
        <f>'C завтраками| Bed and breakfast'!CY8*0.9</f>
        <v>23265</v>
      </c>
      <c r="DG8" s="8">
        <f>'C завтраками| Bed and breakfast'!CZ8*0.9</f>
        <v>23265</v>
      </c>
      <c r="DH8" s="8">
        <f>'C завтраками| Bed and breakfast'!DA8*0.9</f>
        <v>14850</v>
      </c>
      <c r="DI8" s="8">
        <f>'C завтраками| Bed and breakfast'!DB8*0.9</f>
        <v>14850</v>
      </c>
      <c r="DJ8" s="8">
        <f>'C завтраками| Bed and breakfast'!DC8*0.9</f>
        <v>15300</v>
      </c>
      <c r="DK8" s="8">
        <f>'C завтраками| Bed and breakfast'!DD8*0.9</f>
        <v>15300</v>
      </c>
      <c r="DL8" s="8">
        <f>'C завтраками| Bed and breakfast'!DE8*0.9</f>
        <v>14850</v>
      </c>
      <c r="DM8" s="8">
        <f>'C завтраками| Bed and breakfast'!DF8*0.9</f>
        <v>14850</v>
      </c>
      <c r="DN8" s="8">
        <f>'C завтраками| Bed and breakfast'!DG8*0.9</f>
        <v>14850</v>
      </c>
      <c r="DO8" s="8">
        <f>'C завтраками| Bed and breakfast'!DH8*0.9</f>
        <v>14850</v>
      </c>
      <c r="DP8" s="8">
        <f>'C завтраками| Bed and breakfast'!DI8*0.9</f>
        <v>14850</v>
      </c>
      <c r="DQ8" s="8">
        <f>'C завтраками| Bed and breakfast'!DJ8*0.9</f>
        <v>15300</v>
      </c>
      <c r="DR8" s="8">
        <f>'C завтраками| Bed and breakfast'!DK8*0.9</f>
        <v>15300</v>
      </c>
    </row>
    <row r="9" spans="1:122" s="53" customFormat="1" x14ac:dyDescent="0.2">
      <c r="A9" s="42" t="s">
        <v>234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row>
    <row r="10" spans="1:122" s="53" customFormat="1" x14ac:dyDescent="0.2">
      <c r="A10" s="180">
        <v>1</v>
      </c>
      <c r="B10" s="8" t="e">
        <f>'C завтраками| Bed and breakfast'!#REF!*0.9</f>
        <v>#REF!</v>
      </c>
      <c r="C10" s="8" t="e">
        <f>'C завтраками| Bed and breakfast'!#REF!*0.9</f>
        <v>#REF!</v>
      </c>
      <c r="D10" s="8" t="e">
        <f>'C завтраками| Bed and breakfast'!#REF!*0.9</f>
        <v>#REF!</v>
      </c>
      <c r="E10" s="8" t="e">
        <f>'C завтраками| Bed and breakfast'!#REF!*0.9</f>
        <v>#REF!</v>
      </c>
      <c r="F10" s="8" t="e">
        <f>'C завтраками| Bed and breakfast'!#REF!*0.9</f>
        <v>#REF!</v>
      </c>
      <c r="G10" s="8" t="e">
        <f>'C завтраками| Bed and breakfast'!#REF!*0.9</f>
        <v>#REF!</v>
      </c>
      <c r="H10" s="8" t="e">
        <f>'C завтраками| Bed and breakfast'!#REF!*0.9</f>
        <v>#REF!</v>
      </c>
      <c r="I10" s="8">
        <f>'C завтраками| Bed and breakfast'!B10*0.9</f>
        <v>15120</v>
      </c>
      <c r="J10" s="8">
        <f>'C завтраками| Bed and breakfast'!C10*0.9</f>
        <v>15120</v>
      </c>
      <c r="K10" s="8">
        <f>'C завтраками| Bed and breakfast'!D10*0.9</f>
        <v>16560</v>
      </c>
      <c r="L10" s="8">
        <f>'C завтраками| Bed and breakfast'!E10*0.9</f>
        <v>18000</v>
      </c>
      <c r="M10" s="8">
        <f>'C завтраками| Bed and breakfast'!F10*0.9</f>
        <v>20070</v>
      </c>
      <c r="N10" s="8">
        <f>'C завтраками| Bed and breakfast'!G10*0.9</f>
        <v>22140</v>
      </c>
      <c r="O10" s="8">
        <f>'C завтраками| Bed and breakfast'!H10*0.9</f>
        <v>22140</v>
      </c>
      <c r="P10" s="8">
        <f>'C завтраками| Bed and breakfast'!I10*0.9</f>
        <v>20070</v>
      </c>
      <c r="Q10" s="8">
        <f>'C завтраками| Bed and breakfast'!J10*0.9</f>
        <v>22140</v>
      </c>
      <c r="R10" s="8">
        <f>'C завтраками| Bed and breakfast'!K10*0.9</f>
        <v>16560</v>
      </c>
      <c r="S10" s="8">
        <f>'C завтраками| Bed and breakfast'!L10*0.9</f>
        <v>16020</v>
      </c>
      <c r="T10" s="8">
        <f>'C завтраками| Bed and breakfast'!M10*0.9</f>
        <v>35325</v>
      </c>
      <c r="U10" s="8">
        <f>'C завтраками| Bed and breakfast'!N10*0.9</f>
        <v>48375</v>
      </c>
      <c r="V10" s="8">
        <f>'C завтраками| Bed and breakfast'!O10*0.9</f>
        <v>48375</v>
      </c>
      <c r="W10" s="8">
        <f>'C завтраками| Bed and breakfast'!P10*0.9</f>
        <v>48375</v>
      </c>
      <c r="X10" s="8">
        <f>'C завтраками| Bed and breakfast'!Q10*0.9</f>
        <v>42075</v>
      </c>
      <c r="Y10" s="8">
        <f>'C завтраками| Bed and breakfast'!R10*0.9</f>
        <v>42075</v>
      </c>
      <c r="Z10" s="8">
        <f>'C завтраками| Bed and breakfast'!S10*0.9</f>
        <v>42075</v>
      </c>
      <c r="AA10" s="8">
        <f>'C завтраками| Bed and breakfast'!T10*0.9</f>
        <v>42075</v>
      </c>
      <c r="AB10" s="8">
        <f>'C завтраками| Bed and breakfast'!U10*0.9</f>
        <v>42075</v>
      </c>
      <c r="AC10" s="8">
        <f>'C завтраками| Bed and breakfast'!V10*0.9</f>
        <v>42075</v>
      </c>
      <c r="AD10" s="8">
        <f>'C завтраками| Bed and breakfast'!W10*0.9</f>
        <v>34605</v>
      </c>
      <c r="AE10" s="8">
        <f>'C завтраками| Bed and breakfast'!X10*0.9</f>
        <v>19755</v>
      </c>
      <c r="AF10" s="8">
        <f>'C завтраками| Bed and breakfast'!Y10*0.9</f>
        <v>19755</v>
      </c>
      <c r="AG10" s="8">
        <f>'C завтраками| Bed and breakfast'!Z10*0.9</f>
        <v>19755</v>
      </c>
      <c r="AH10" s="8">
        <f>'C завтраками| Bed and breakfast'!AA10*0.9</f>
        <v>19755</v>
      </c>
      <c r="AI10" s="8">
        <f>'C завтраками| Bed and breakfast'!AB10*0.9</f>
        <v>19755</v>
      </c>
      <c r="AJ10" s="8">
        <f>'C завтраками| Bed and breakfast'!AC10*0.9</f>
        <v>21555</v>
      </c>
      <c r="AK10" s="8">
        <f>'C завтраками| Bed and breakfast'!AD10*0.9</f>
        <v>21555</v>
      </c>
      <c r="AL10" s="8">
        <f>'C завтраками| Bed and breakfast'!AE10*0.9</f>
        <v>21555</v>
      </c>
      <c r="AM10" s="8">
        <f>'C завтраками| Bed and breakfast'!AF10*0.9</f>
        <v>21555</v>
      </c>
      <c r="AN10" s="8">
        <f>'C завтраками| Bed and breakfast'!AG10*0.9</f>
        <v>21555</v>
      </c>
      <c r="AO10" s="8">
        <f>'C завтраками| Bed and breakfast'!AH10*0.9</f>
        <v>19755</v>
      </c>
      <c r="AP10" s="8">
        <f>'C завтраками| Bed and breakfast'!AI10*0.9</f>
        <v>19755</v>
      </c>
      <c r="AQ10" s="8">
        <f>'C завтраками| Bed and breakfast'!AJ10*0.9</f>
        <v>19755</v>
      </c>
      <c r="AR10" s="8">
        <f>'C завтраками| Bed and breakfast'!AK10*0.9</f>
        <v>19755</v>
      </c>
      <c r="AS10" s="8">
        <f>'C завтраками| Bed and breakfast'!AL10*0.9</f>
        <v>19755</v>
      </c>
      <c r="AT10" s="8">
        <f>'C завтраками| Bed and breakfast'!AM10*0.9</f>
        <v>23355</v>
      </c>
      <c r="AU10" s="8">
        <f>'C завтраками| Bed and breakfast'!AN10*0.9</f>
        <v>23355</v>
      </c>
      <c r="AV10" s="8">
        <f>'C завтраками| Bed and breakfast'!AO10*0.9</f>
        <v>23355</v>
      </c>
      <c r="AW10" s="8">
        <f>'C завтраками| Bed and breakfast'!AP10*0.9</f>
        <v>23355</v>
      </c>
      <c r="AX10" s="8">
        <f>'C завтраками| Bed and breakfast'!AQ10*0.9</f>
        <v>23355</v>
      </c>
      <c r="AY10" s="8">
        <f>'C завтраками| Bed and breakfast'!AR10*0.9</f>
        <v>25155</v>
      </c>
      <c r="AZ10" s="8">
        <f>'C завтраками| Bed and breakfast'!AS10*0.9</f>
        <v>27405</v>
      </c>
      <c r="BA10" s="8">
        <f>'C завтраками| Bed and breakfast'!AT10*0.9</f>
        <v>27855</v>
      </c>
      <c r="BB10" s="8">
        <f>'C завтраками| Bed and breakfast'!AU10*0.9</f>
        <v>27855</v>
      </c>
      <c r="BC10" s="8">
        <f>'C завтраками| Bed and breakfast'!AV10*0.9</f>
        <v>27855</v>
      </c>
      <c r="BD10" s="8">
        <f>'C завтраками| Bed and breakfast'!AW10*0.9</f>
        <v>27855</v>
      </c>
      <c r="BE10" s="8">
        <f>'C завтраками| Bed and breakfast'!AX10*0.9</f>
        <v>27855</v>
      </c>
      <c r="BF10" s="8">
        <f>'C завтраками| Bed and breakfast'!AY10*0.9</f>
        <v>27855</v>
      </c>
      <c r="BG10" s="8">
        <f>'C завтраками| Bed and breakfast'!AZ10*0.9</f>
        <v>27855</v>
      </c>
      <c r="BH10" s="8">
        <f>'C завтраками| Bed and breakfast'!BA10*0.9</f>
        <v>27855</v>
      </c>
      <c r="BI10" s="8">
        <f>'C завтраками| Bed and breakfast'!BB10*0.9</f>
        <v>27855</v>
      </c>
      <c r="BJ10" s="8">
        <f>'C завтраками| Bed and breakfast'!BC10*0.9</f>
        <v>27855</v>
      </c>
      <c r="BK10" s="8">
        <f>'C завтраками| Bed and breakfast'!BD10*0.9</f>
        <v>26055</v>
      </c>
      <c r="BL10" s="8">
        <f>'C завтраками| Bed and breakfast'!BE10*0.9</f>
        <v>26055</v>
      </c>
      <c r="BM10" s="8">
        <f>'C завтраками| Bed and breakfast'!BF10*0.9</f>
        <v>27855</v>
      </c>
      <c r="BN10" s="8">
        <f>'C завтраками| Bed and breakfast'!BG10*0.9</f>
        <v>27855</v>
      </c>
      <c r="BO10" s="8">
        <f>'C завтраками| Bed and breakfast'!BH10*0.9</f>
        <v>29655</v>
      </c>
      <c r="BP10" s="8">
        <f>'C завтраками| Bed and breakfast'!BI10*0.9</f>
        <v>31905</v>
      </c>
      <c r="BQ10" s="8">
        <f>'C завтраками| Bed and breakfast'!BJ10*0.9</f>
        <v>31905</v>
      </c>
      <c r="BR10" s="8">
        <f>'C завтраками| Bed and breakfast'!BK10*0.9</f>
        <v>31905</v>
      </c>
      <c r="BS10" s="8">
        <f>'C завтраками| Bed and breakfast'!BL10*0.9</f>
        <v>31905</v>
      </c>
      <c r="BT10" s="8">
        <f>'C завтраками| Bed and breakfast'!BM10*0.9</f>
        <v>34155</v>
      </c>
      <c r="BU10" s="8">
        <f>'C завтраками| Bed and breakfast'!BN10*0.9</f>
        <v>36855</v>
      </c>
      <c r="BV10" s="8">
        <f>'C завтраками| Bed and breakfast'!BO10*0.9</f>
        <v>36855</v>
      </c>
      <c r="BW10" s="8">
        <f>'C завтраками| Bed and breakfast'!BP10*0.9</f>
        <v>34155</v>
      </c>
      <c r="BX10" s="8">
        <f>'C завтраками| Bed and breakfast'!BQ10*0.9</f>
        <v>29655</v>
      </c>
      <c r="BY10" s="8">
        <f>'C завтраками| Bed and breakfast'!BR10*0.9</f>
        <v>29655</v>
      </c>
      <c r="BZ10" s="8">
        <f>'C завтраками| Bed and breakfast'!BS10*0.9</f>
        <v>31905</v>
      </c>
      <c r="CA10" s="8">
        <f>'C завтраками| Bed and breakfast'!BT10*0.9</f>
        <v>31905</v>
      </c>
      <c r="CB10" s="8">
        <f>'C завтраками| Bed and breakfast'!BU10*0.9</f>
        <v>24255</v>
      </c>
      <c r="CC10" s="8">
        <f>'C завтраками| Bed and breakfast'!BV10*0.9</f>
        <v>24660</v>
      </c>
      <c r="CD10" s="8">
        <f>'C завтраками| Bed and breakfast'!BW10*0.9</f>
        <v>24660</v>
      </c>
      <c r="CE10" s="8">
        <f>'C завтраками| Bed and breakfast'!BX10*0.9</f>
        <v>24660</v>
      </c>
      <c r="CF10" s="8">
        <f>'C завтраками| Bed and breakfast'!BY10*0.9</f>
        <v>23310</v>
      </c>
      <c r="CG10" s="8">
        <f>'C завтраками| Bed and breakfast'!BZ10*0.9</f>
        <v>23310</v>
      </c>
      <c r="CH10" s="8">
        <f>'C завтраками| Bed and breakfast'!CA10*0.9</f>
        <v>24660</v>
      </c>
      <c r="CI10" s="8">
        <f>'C завтраками| Bed and breakfast'!CB10*0.9</f>
        <v>24660</v>
      </c>
      <c r="CJ10" s="8">
        <f>'C завтраками| Bed and breakfast'!CC10*0.9</f>
        <v>24660</v>
      </c>
      <c r="CK10" s="8">
        <f>'C завтраками| Bed and breakfast'!CD10*0.9</f>
        <v>23310</v>
      </c>
      <c r="CL10" s="8">
        <f>'C завтраками| Bed and breakfast'!CE10*0.9</f>
        <v>23310</v>
      </c>
      <c r="CM10" s="8">
        <f>'C завтраками| Bed and breakfast'!CF10*0.9</f>
        <v>23310</v>
      </c>
      <c r="CN10" s="8">
        <f>'C завтраками| Bed and breakfast'!CG10*0.9</f>
        <v>23310</v>
      </c>
      <c r="CO10" s="8">
        <f>'C завтраками| Bed and breakfast'!CH10*0.9</f>
        <v>23310</v>
      </c>
      <c r="CP10" s="8">
        <f>'C завтраками| Bed and breakfast'!CI10*0.9</f>
        <v>23310</v>
      </c>
      <c r="CQ10" s="8">
        <f>'C завтраками| Bed and breakfast'!CJ10*0.9</f>
        <v>23310</v>
      </c>
      <c r="CR10" s="8">
        <f>'C завтраками| Bed and breakfast'!CK10*0.9</f>
        <v>23310</v>
      </c>
      <c r="CS10" s="8">
        <f>'C завтраками| Bed and breakfast'!CL10*0.9</f>
        <v>23310</v>
      </c>
      <c r="CT10" s="8">
        <f>'C завтраками| Bed and breakfast'!CM10*0.9</f>
        <v>23310</v>
      </c>
      <c r="CU10" s="8">
        <f>'C завтраками| Bed and breakfast'!CN10*0.9</f>
        <v>23310</v>
      </c>
      <c r="CV10" s="8">
        <f>'C завтраками| Bed and breakfast'!CO10*0.9</f>
        <v>23310</v>
      </c>
      <c r="CW10" s="8">
        <f>'C завтраками| Bed and breakfast'!CP10*0.9</f>
        <v>23310</v>
      </c>
      <c r="CX10" s="8">
        <f>'C завтраками| Bed and breakfast'!CQ10*0.9</f>
        <v>23310</v>
      </c>
      <c r="CY10" s="8">
        <f>'C завтраками| Bed and breakfast'!CR10*0.9</f>
        <v>23310</v>
      </c>
      <c r="CZ10" s="8">
        <f>'C завтраками| Bed and breakfast'!CS10*0.9</f>
        <v>23310</v>
      </c>
      <c r="DA10" s="8">
        <f>'C завтраками| Bed and breakfast'!CT10*0.9</f>
        <v>23310</v>
      </c>
      <c r="DB10" s="8">
        <f>'C завтраками| Bed and breakfast'!CU10*0.9</f>
        <v>23310</v>
      </c>
      <c r="DC10" s="8">
        <f>'C завтраками| Bed and breakfast'!CV10*0.9</f>
        <v>23310</v>
      </c>
      <c r="DD10" s="8">
        <f>'C завтраками| Bed and breakfast'!CW10*0.9</f>
        <v>23310</v>
      </c>
      <c r="DE10" s="8">
        <f>'C завтраками| Bed and breakfast'!CX10*0.9</f>
        <v>23310</v>
      </c>
      <c r="DF10" s="8">
        <f>'C завтраками| Bed and breakfast'!CY10*0.9</f>
        <v>23310</v>
      </c>
      <c r="DG10" s="8">
        <f>'C завтраками| Bed and breakfast'!CZ10*0.9</f>
        <v>23310</v>
      </c>
      <c r="DH10" s="8">
        <f>'C завтраками| Bed and breakfast'!DA10*0.9</f>
        <v>14985</v>
      </c>
      <c r="DI10" s="8">
        <f>'C завтраками| Bed and breakfast'!DB10*0.9</f>
        <v>14985</v>
      </c>
      <c r="DJ10" s="8">
        <f>'C завтраками| Bed and breakfast'!DC10*0.9</f>
        <v>15435</v>
      </c>
      <c r="DK10" s="8">
        <f>'C завтраками| Bed and breakfast'!DD10*0.9</f>
        <v>15435</v>
      </c>
      <c r="DL10" s="8">
        <f>'C завтраками| Bed and breakfast'!DE10*0.9</f>
        <v>14985</v>
      </c>
      <c r="DM10" s="8">
        <f>'C завтраками| Bed and breakfast'!DF10*0.9</f>
        <v>14985</v>
      </c>
      <c r="DN10" s="8">
        <f>'C завтраками| Bed and breakfast'!DG10*0.9</f>
        <v>14985</v>
      </c>
      <c r="DO10" s="8">
        <f>'C завтраками| Bed and breakfast'!DH10*0.9</f>
        <v>14985</v>
      </c>
      <c r="DP10" s="8">
        <f>'C завтраками| Bed and breakfast'!DI10*0.9</f>
        <v>14985</v>
      </c>
      <c r="DQ10" s="8">
        <f>'C завтраками| Bed and breakfast'!DJ10*0.9</f>
        <v>15435</v>
      </c>
      <c r="DR10" s="8">
        <f>'C завтраками| Bed and breakfast'!DK10*0.9</f>
        <v>15435</v>
      </c>
    </row>
    <row r="11" spans="1:122" s="53" customFormat="1" x14ac:dyDescent="0.2">
      <c r="A11" s="180">
        <v>2</v>
      </c>
      <c r="B11" s="8" t="e">
        <f>'C завтраками| Bed and breakfast'!#REF!*0.9</f>
        <v>#REF!</v>
      </c>
      <c r="C11" s="8" t="e">
        <f>'C завтраками| Bed and breakfast'!#REF!*0.9</f>
        <v>#REF!</v>
      </c>
      <c r="D11" s="8" t="e">
        <f>'C завтраками| Bed and breakfast'!#REF!*0.9</f>
        <v>#REF!</v>
      </c>
      <c r="E11" s="8" t="e">
        <f>'C завтраками| Bed and breakfast'!#REF!*0.9</f>
        <v>#REF!</v>
      </c>
      <c r="F11" s="8" t="e">
        <f>'C завтраками| Bed and breakfast'!#REF!*0.9</f>
        <v>#REF!</v>
      </c>
      <c r="G11" s="8" t="e">
        <f>'C завтраками| Bed and breakfast'!#REF!*0.9</f>
        <v>#REF!</v>
      </c>
      <c r="H11" s="8" t="e">
        <f>'C завтраками| Bed and breakfast'!#REF!*0.9</f>
        <v>#REF!</v>
      </c>
      <c r="I11" s="8">
        <f>'C завтраками| Bed and breakfast'!B11*0.9</f>
        <v>16650</v>
      </c>
      <c r="J11" s="8">
        <f>'C завтраками| Bed and breakfast'!C11*0.9</f>
        <v>16650</v>
      </c>
      <c r="K11" s="8">
        <f>'C завтраками| Bed and breakfast'!D11*0.9</f>
        <v>18090</v>
      </c>
      <c r="L11" s="8">
        <f>'C завтраками| Bed and breakfast'!E11*0.9</f>
        <v>19530</v>
      </c>
      <c r="M11" s="8">
        <f>'C завтраками| Bed and breakfast'!F11*0.9</f>
        <v>21600</v>
      </c>
      <c r="N11" s="8">
        <f>'C завтраками| Bed and breakfast'!G11*0.9</f>
        <v>23670</v>
      </c>
      <c r="O11" s="8">
        <f>'C завтраками| Bed and breakfast'!H11*0.9</f>
        <v>23670</v>
      </c>
      <c r="P11" s="8">
        <f>'C завтраками| Bed and breakfast'!I11*0.9</f>
        <v>21600</v>
      </c>
      <c r="Q11" s="8">
        <f>'C завтраками| Bed and breakfast'!J11*0.9</f>
        <v>23670</v>
      </c>
      <c r="R11" s="8">
        <f>'C завтраками| Bed and breakfast'!K11*0.9</f>
        <v>18090</v>
      </c>
      <c r="S11" s="8">
        <f>'C завтраками| Bed and breakfast'!L11*0.9</f>
        <v>18045</v>
      </c>
      <c r="T11" s="8">
        <f>'C завтраками| Bed and breakfast'!M11*0.9</f>
        <v>37350</v>
      </c>
      <c r="U11" s="8">
        <f>'C завтраками| Bed and breakfast'!N11*0.9</f>
        <v>50400</v>
      </c>
      <c r="V11" s="8">
        <f>'C завтраками| Bed and breakfast'!O11*0.9</f>
        <v>50400</v>
      </c>
      <c r="W11" s="8">
        <f>'C завтраками| Bed and breakfast'!P11*0.9</f>
        <v>50400</v>
      </c>
      <c r="X11" s="8">
        <f>'C завтраками| Bed and breakfast'!Q11*0.9</f>
        <v>44100</v>
      </c>
      <c r="Y11" s="8">
        <f>'C завтраками| Bed and breakfast'!R11*0.9</f>
        <v>44100</v>
      </c>
      <c r="Z11" s="8">
        <f>'C завтраками| Bed and breakfast'!S11*0.9</f>
        <v>44100</v>
      </c>
      <c r="AA11" s="8">
        <f>'C завтраками| Bed and breakfast'!T11*0.9</f>
        <v>44100</v>
      </c>
      <c r="AB11" s="8">
        <f>'C завтраками| Bed and breakfast'!U11*0.9</f>
        <v>44100</v>
      </c>
      <c r="AC11" s="8">
        <f>'C завтраками| Bed and breakfast'!V11*0.9</f>
        <v>44100</v>
      </c>
      <c r="AD11" s="8">
        <f>'C завтраками| Bed and breakfast'!W11*0.9</f>
        <v>36360</v>
      </c>
      <c r="AE11" s="8">
        <f>'C завтраками| Bed and breakfast'!X11*0.9</f>
        <v>21510</v>
      </c>
      <c r="AF11" s="8">
        <f>'C завтраками| Bed and breakfast'!Y11*0.9</f>
        <v>21510</v>
      </c>
      <c r="AG11" s="8">
        <f>'C завтраками| Bed and breakfast'!Z11*0.9</f>
        <v>21510</v>
      </c>
      <c r="AH11" s="8">
        <f>'C завтраками| Bed and breakfast'!AA11*0.9</f>
        <v>21510</v>
      </c>
      <c r="AI11" s="8">
        <f>'C завтраками| Bed and breakfast'!AB11*0.9</f>
        <v>21510</v>
      </c>
      <c r="AJ11" s="8">
        <f>'C завтраками| Bed and breakfast'!AC11*0.9</f>
        <v>23310</v>
      </c>
      <c r="AK11" s="8">
        <f>'C завтраками| Bed and breakfast'!AD11*0.9</f>
        <v>23310</v>
      </c>
      <c r="AL11" s="8">
        <f>'C завтраками| Bed and breakfast'!AE11*0.9</f>
        <v>23310</v>
      </c>
      <c r="AM11" s="8">
        <f>'C завтраками| Bed and breakfast'!AF11*0.9</f>
        <v>23310</v>
      </c>
      <c r="AN11" s="8">
        <f>'C завтраками| Bed and breakfast'!AG11*0.9</f>
        <v>23310</v>
      </c>
      <c r="AO11" s="8">
        <f>'C завтраками| Bed and breakfast'!AH11*0.9</f>
        <v>21510</v>
      </c>
      <c r="AP11" s="8">
        <f>'C завтраками| Bed and breakfast'!AI11*0.9</f>
        <v>21510</v>
      </c>
      <c r="AQ11" s="8">
        <f>'C завтраками| Bed and breakfast'!AJ11*0.9</f>
        <v>21510</v>
      </c>
      <c r="AR11" s="8">
        <f>'C завтраками| Bed and breakfast'!AK11*0.9</f>
        <v>21510</v>
      </c>
      <c r="AS11" s="8">
        <f>'C завтраками| Bed and breakfast'!AL11*0.9</f>
        <v>21510</v>
      </c>
      <c r="AT11" s="8">
        <f>'C завтраками| Bed and breakfast'!AM11*0.9</f>
        <v>25110</v>
      </c>
      <c r="AU11" s="8">
        <f>'C завтраками| Bed and breakfast'!AN11*0.9</f>
        <v>25110</v>
      </c>
      <c r="AV11" s="8">
        <f>'C завтраками| Bed and breakfast'!AO11*0.9</f>
        <v>25110</v>
      </c>
      <c r="AW11" s="8">
        <f>'C завтраками| Bed and breakfast'!AP11*0.9</f>
        <v>25110</v>
      </c>
      <c r="AX11" s="8">
        <f>'C завтраками| Bed and breakfast'!AQ11*0.9</f>
        <v>25110</v>
      </c>
      <c r="AY11" s="8">
        <f>'C завтраками| Bed and breakfast'!AR11*0.9</f>
        <v>26910</v>
      </c>
      <c r="AZ11" s="8">
        <f>'C завтраками| Bed and breakfast'!AS11*0.9</f>
        <v>29160</v>
      </c>
      <c r="BA11" s="8">
        <f>'C завтраками| Bed and breakfast'!AT11*0.9</f>
        <v>29610</v>
      </c>
      <c r="BB11" s="8">
        <f>'C завтраками| Bed and breakfast'!AU11*0.9</f>
        <v>29610</v>
      </c>
      <c r="BC11" s="8">
        <f>'C завтраками| Bed and breakfast'!AV11*0.9</f>
        <v>29610</v>
      </c>
      <c r="BD11" s="8">
        <f>'C завтраками| Bed and breakfast'!AW11*0.9</f>
        <v>29610</v>
      </c>
      <c r="BE11" s="8">
        <f>'C завтраками| Bed and breakfast'!AX11*0.9</f>
        <v>29610</v>
      </c>
      <c r="BF11" s="8">
        <f>'C завтраками| Bed and breakfast'!AY11*0.9</f>
        <v>29610</v>
      </c>
      <c r="BG11" s="8">
        <f>'C завтраками| Bed and breakfast'!AZ11*0.9</f>
        <v>29610</v>
      </c>
      <c r="BH11" s="8">
        <f>'C завтраками| Bed and breakfast'!BA11*0.9</f>
        <v>29610</v>
      </c>
      <c r="BI11" s="8">
        <f>'C завтраками| Bed and breakfast'!BB11*0.9</f>
        <v>29610</v>
      </c>
      <c r="BJ11" s="8">
        <f>'C завтраками| Bed and breakfast'!BC11*0.9</f>
        <v>29610</v>
      </c>
      <c r="BK11" s="8">
        <f>'C завтраками| Bed and breakfast'!BD11*0.9</f>
        <v>27810</v>
      </c>
      <c r="BL11" s="8">
        <f>'C завтраками| Bed and breakfast'!BE11*0.9</f>
        <v>27810</v>
      </c>
      <c r="BM11" s="8">
        <f>'C завтраками| Bed and breakfast'!BF11*0.9</f>
        <v>29610</v>
      </c>
      <c r="BN11" s="8">
        <f>'C завтраками| Bed and breakfast'!BG11*0.9</f>
        <v>29610</v>
      </c>
      <c r="BO11" s="8">
        <f>'C завтраками| Bed and breakfast'!BH11*0.9</f>
        <v>31410</v>
      </c>
      <c r="BP11" s="8">
        <f>'C завтраками| Bed and breakfast'!BI11*0.9</f>
        <v>33660</v>
      </c>
      <c r="BQ11" s="8">
        <f>'C завтраками| Bed and breakfast'!BJ11*0.9</f>
        <v>33660</v>
      </c>
      <c r="BR11" s="8">
        <f>'C завтраками| Bed and breakfast'!BK11*0.9</f>
        <v>33660</v>
      </c>
      <c r="BS11" s="8">
        <f>'C завтраками| Bed and breakfast'!BL11*0.9</f>
        <v>33660</v>
      </c>
      <c r="BT11" s="8">
        <f>'C завтраками| Bed and breakfast'!BM11*0.9</f>
        <v>35910</v>
      </c>
      <c r="BU11" s="8">
        <f>'C завтраками| Bed and breakfast'!BN11*0.9</f>
        <v>38610</v>
      </c>
      <c r="BV11" s="8">
        <f>'C завтраками| Bed and breakfast'!BO11*0.9</f>
        <v>38610</v>
      </c>
      <c r="BW11" s="8">
        <f>'C завтраками| Bed and breakfast'!BP11*0.9</f>
        <v>35910</v>
      </c>
      <c r="BX11" s="8">
        <f>'C завтраками| Bed and breakfast'!BQ11*0.9</f>
        <v>31410</v>
      </c>
      <c r="BY11" s="8">
        <f>'C завтраками| Bed and breakfast'!BR11*0.9</f>
        <v>31410</v>
      </c>
      <c r="BZ11" s="8">
        <f>'C завтраками| Bed and breakfast'!BS11*0.9</f>
        <v>33660</v>
      </c>
      <c r="CA11" s="8">
        <f>'C завтраками| Bed and breakfast'!BT11*0.9</f>
        <v>33660</v>
      </c>
      <c r="CB11" s="8">
        <f>'C завтраками| Bed and breakfast'!BU11*0.9</f>
        <v>26010</v>
      </c>
      <c r="CC11" s="8">
        <f>'C завтраками| Bed and breakfast'!BV11*0.9</f>
        <v>26415</v>
      </c>
      <c r="CD11" s="8">
        <f>'C завтраками| Bed and breakfast'!BW11*0.9</f>
        <v>26415</v>
      </c>
      <c r="CE11" s="8">
        <f>'C завтраками| Bed and breakfast'!BX11*0.9</f>
        <v>26415</v>
      </c>
      <c r="CF11" s="8">
        <f>'C завтраками| Bed and breakfast'!BY11*0.9</f>
        <v>25065</v>
      </c>
      <c r="CG11" s="8">
        <f>'C завтраками| Bed and breakfast'!BZ11*0.9</f>
        <v>25065</v>
      </c>
      <c r="CH11" s="8">
        <f>'C завтраками| Bed and breakfast'!CA11*0.9</f>
        <v>26415</v>
      </c>
      <c r="CI11" s="8">
        <f>'C завтраками| Bed and breakfast'!CB11*0.9</f>
        <v>26415</v>
      </c>
      <c r="CJ11" s="8">
        <f>'C завтраками| Bed and breakfast'!CC11*0.9</f>
        <v>26415</v>
      </c>
      <c r="CK11" s="8">
        <f>'C завтраками| Bed and breakfast'!CD11*0.9</f>
        <v>25065</v>
      </c>
      <c r="CL11" s="8">
        <f>'C завтраками| Bed and breakfast'!CE11*0.9</f>
        <v>25065</v>
      </c>
      <c r="CM11" s="8">
        <f>'C завтраками| Bed and breakfast'!CF11*0.9</f>
        <v>25065</v>
      </c>
      <c r="CN11" s="8">
        <f>'C завтраками| Bed and breakfast'!CG11*0.9</f>
        <v>25065</v>
      </c>
      <c r="CO11" s="8">
        <f>'C завтраками| Bed and breakfast'!CH11*0.9</f>
        <v>25065</v>
      </c>
      <c r="CP11" s="8">
        <f>'C завтраками| Bed and breakfast'!CI11*0.9</f>
        <v>25065</v>
      </c>
      <c r="CQ11" s="8">
        <f>'C завтраками| Bed and breakfast'!CJ11*0.9</f>
        <v>25065</v>
      </c>
      <c r="CR11" s="8">
        <f>'C завтраками| Bed and breakfast'!CK11*0.9</f>
        <v>25065</v>
      </c>
      <c r="CS11" s="8">
        <f>'C завтраками| Bed and breakfast'!CL11*0.9</f>
        <v>25065</v>
      </c>
      <c r="CT11" s="8">
        <f>'C завтраками| Bed and breakfast'!CM11*0.9</f>
        <v>25065</v>
      </c>
      <c r="CU11" s="8">
        <f>'C завтраками| Bed and breakfast'!CN11*0.9</f>
        <v>25065</v>
      </c>
      <c r="CV11" s="8">
        <f>'C завтраками| Bed and breakfast'!CO11*0.9</f>
        <v>25065</v>
      </c>
      <c r="CW11" s="8">
        <f>'C завтраками| Bed and breakfast'!CP11*0.9</f>
        <v>25065</v>
      </c>
      <c r="CX11" s="8">
        <f>'C завтраками| Bed and breakfast'!CQ11*0.9</f>
        <v>25065</v>
      </c>
      <c r="CY11" s="8">
        <f>'C завтраками| Bed and breakfast'!CR11*0.9</f>
        <v>25065</v>
      </c>
      <c r="CZ11" s="8">
        <f>'C завтраками| Bed and breakfast'!CS11*0.9</f>
        <v>25065</v>
      </c>
      <c r="DA11" s="8">
        <f>'C завтраками| Bed and breakfast'!CT11*0.9</f>
        <v>25065</v>
      </c>
      <c r="DB11" s="8">
        <f>'C завтраками| Bed and breakfast'!CU11*0.9</f>
        <v>25065</v>
      </c>
      <c r="DC11" s="8">
        <f>'C завтраками| Bed and breakfast'!CV11*0.9</f>
        <v>25065</v>
      </c>
      <c r="DD11" s="8">
        <f>'C завтраками| Bed and breakfast'!CW11*0.9</f>
        <v>25065</v>
      </c>
      <c r="DE11" s="8">
        <f>'C завтраками| Bed and breakfast'!CX11*0.9</f>
        <v>25065</v>
      </c>
      <c r="DF11" s="8">
        <f>'C завтраками| Bed and breakfast'!CY11*0.9</f>
        <v>25065</v>
      </c>
      <c r="DG11" s="8">
        <f>'C завтраками| Bed and breakfast'!CZ11*0.9</f>
        <v>24975</v>
      </c>
      <c r="DH11" s="8">
        <f>'C завтраками| Bed and breakfast'!DA11*0.9</f>
        <v>16650</v>
      </c>
      <c r="DI11" s="8">
        <f>'C завтраками| Bed and breakfast'!DB11*0.9</f>
        <v>16650</v>
      </c>
      <c r="DJ11" s="8">
        <f>'C завтраками| Bed and breakfast'!DC11*0.9</f>
        <v>17100</v>
      </c>
      <c r="DK11" s="8">
        <f>'C завтраками| Bed and breakfast'!DD11*0.9</f>
        <v>17100</v>
      </c>
      <c r="DL11" s="8">
        <f>'C завтраками| Bed and breakfast'!DE11*0.9</f>
        <v>16650</v>
      </c>
      <c r="DM11" s="8">
        <f>'C завтраками| Bed and breakfast'!DF11*0.9</f>
        <v>16650</v>
      </c>
      <c r="DN11" s="8">
        <f>'C завтраками| Bed and breakfast'!DG11*0.9</f>
        <v>16650</v>
      </c>
      <c r="DO11" s="8">
        <f>'C завтраками| Bed and breakfast'!DH11*0.9</f>
        <v>16650</v>
      </c>
      <c r="DP11" s="8">
        <f>'C завтраками| Bed and breakfast'!DI11*0.9</f>
        <v>16650</v>
      </c>
      <c r="DQ11" s="8">
        <f>'C завтраками| Bed and breakfast'!DJ11*0.9</f>
        <v>17100</v>
      </c>
      <c r="DR11" s="8">
        <f>'C завтраками| Bed and breakfast'!DK11*0.9</f>
        <v>17100</v>
      </c>
    </row>
    <row r="12" spans="1:122" s="53" customFormat="1" x14ac:dyDescent="0.2">
      <c r="A12" s="42" t="s">
        <v>84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row>
    <row r="13" spans="1:122" s="53" customFormat="1" x14ac:dyDescent="0.2">
      <c r="A13" s="88">
        <f>A7</f>
        <v>1</v>
      </c>
      <c r="B13" s="8" t="e">
        <f>'C завтраками| Bed and breakfast'!#REF!*0.9</f>
        <v>#REF!</v>
      </c>
      <c r="C13" s="8" t="e">
        <f>'C завтраками| Bed and breakfast'!#REF!*0.9</f>
        <v>#REF!</v>
      </c>
      <c r="D13" s="8" t="e">
        <f>'C завтраками| Bed and breakfast'!#REF!*0.9</f>
        <v>#REF!</v>
      </c>
      <c r="E13" s="8" t="e">
        <f>'C завтраками| Bed and breakfast'!#REF!*0.9</f>
        <v>#REF!</v>
      </c>
      <c r="F13" s="8" t="e">
        <f>'C завтраками| Bed and breakfast'!#REF!*0.9</f>
        <v>#REF!</v>
      </c>
      <c r="G13" s="8" t="e">
        <f>'C завтраками| Bed and breakfast'!#REF!*0.9</f>
        <v>#REF!</v>
      </c>
      <c r="H13" s="8" t="e">
        <f>'C завтраками| Bed and breakfast'!#REF!*0.9</f>
        <v>#REF!</v>
      </c>
      <c r="I13" s="8">
        <f>'C завтраками| Bed and breakfast'!B13*0.9</f>
        <v>16020</v>
      </c>
      <c r="J13" s="8">
        <f>'C завтраками| Bed and breakfast'!C13*0.9</f>
        <v>16020</v>
      </c>
      <c r="K13" s="8">
        <f>'C завтраками| Bed and breakfast'!D13*0.9</f>
        <v>17460</v>
      </c>
      <c r="L13" s="8">
        <f>'C завтраками| Bed and breakfast'!E13*0.9</f>
        <v>18900</v>
      </c>
      <c r="M13" s="8">
        <f>'C завтраками| Bed and breakfast'!F13*0.9</f>
        <v>20970</v>
      </c>
      <c r="N13" s="8">
        <f>'C завтраками| Bed and breakfast'!G13*0.9</f>
        <v>23040</v>
      </c>
      <c r="O13" s="8">
        <f>'C завтраками| Bed and breakfast'!H13*0.9</f>
        <v>23040</v>
      </c>
      <c r="P13" s="8">
        <f>'C завтраками| Bed and breakfast'!I13*0.9</f>
        <v>20970</v>
      </c>
      <c r="Q13" s="8">
        <f>'C завтраками| Bed and breakfast'!J13*0.9</f>
        <v>23040</v>
      </c>
      <c r="R13" s="8">
        <f>'C завтраками| Bed and breakfast'!K13*0.9</f>
        <v>17460</v>
      </c>
      <c r="S13" s="8">
        <f>'C завтраками| Bed and breakfast'!L13*0.9</f>
        <v>16920</v>
      </c>
      <c r="T13" s="8">
        <f>'C завтраками| Bed and breakfast'!M13*0.9</f>
        <v>36225</v>
      </c>
      <c r="U13" s="8">
        <f>'C завтраками| Bed and breakfast'!N13*0.9</f>
        <v>49275</v>
      </c>
      <c r="V13" s="8">
        <f>'C завтраками| Bed and breakfast'!O13*0.9</f>
        <v>49275</v>
      </c>
      <c r="W13" s="8">
        <f>'C завтраками| Bed and breakfast'!P13*0.9</f>
        <v>49275</v>
      </c>
      <c r="X13" s="8">
        <f>'C завтраками| Bed and breakfast'!Q13*0.9</f>
        <v>42975</v>
      </c>
      <c r="Y13" s="8">
        <f>'C завтраками| Bed and breakfast'!R13*0.9</f>
        <v>42975</v>
      </c>
      <c r="Z13" s="8">
        <f>'C завтраками| Bed and breakfast'!S13*0.9</f>
        <v>42975</v>
      </c>
      <c r="AA13" s="8">
        <f>'C завтраками| Bed and breakfast'!T13*0.9</f>
        <v>42975</v>
      </c>
      <c r="AB13" s="8">
        <f>'C завтраками| Bed and breakfast'!U13*0.9</f>
        <v>42975</v>
      </c>
      <c r="AC13" s="8">
        <f>'C завтраками| Bed and breakfast'!V13*0.9</f>
        <v>42975</v>
      </c>
      <c r="AD13" s="8">
        <f>'C завтраками| Bed and breakfast'!W13*0.9</f>
        <v>35505</v>
      </c>
      <c r="AE13" s="8">
        <f>'C завтраками| Bed and breakfast'!X13*0.9</f>
        <v>20655</v>
      </c>
      <c r="AF13" s="8">
        <f>'C завтраками| Bed and breakfast'!Y13*0.9</f>
        <v>20655</v>
      </c>
      <c r="AG13" s="8">
        <f>'C завтраками| Bed and breakfast'!Z13*0.9</f>
        <v>20655</v>
      </c>
      <c r="AH13" s="8">
        <f>'C завтраками| Bed and breakfast'!AA13*0.9</f>
        <v>20655</v>
      </c>
      <c r="AI13" s="8">
        <f>'C завтраками| Bed and breakfast'!AB13*0.9</f>
        <v>20655</v>
      </c>
      <c r="AJ13" s="8">
        <f>'C завтраками| Bed and breakfast'!AC13*0.9</f>
        <v>22455</v>
      </c>
      <c r="AK13" s="8">
        <f>'C завтраками| Bed and breakfast'!AD13*0.9</f>
        <v>22455</v>
      </c>
      <c r="AL13" s="8">
        <f>'C завтраками| Bed and breakfast'!AE13*0.9</f>
        <v>22455</v>
      </c>
      <c r="AM13" s="8">
        <f>'C завтраками| Bed and breakfast'!AF13*0.9</f>
        <v>22455</v>
      </c>
      <c r="AN13" s="8">
        <f>'C завтраками| Bed and breakfast'!AG13*0.9</f>
        <v>22455</v>
      </c>
      <c r="AO13" s="8">
        <f>'C завтраками| Bed and breakfast'!AH13*0.9</f>
        <v>20655</v>
      </c>
      <c r="AP13" s="8">
        <f>'C завтраками| Bed and breakfast'!AI13*0.9</f>
        <v>20655</v>
      </c>
      <c r="AQ13" s="8">
        <f>'C завтраками| Bed and breakfast'!AJ13*0.9</f>
        <v>20655</v>
      </c>
      <c r="AR13" s="8">
        <f>'C завтраками| Bed and breakfast'!AK13*0.9</f>
        <v>20655</v>
      </c>
      <c r="AS13" s="8">
        <f>'C завтраками| Bed and breakfast'!AL13*0.9</f>
        <v>20655</v>
      </c>
      <c r="AT13" s="8">
        <f>'C завтраками| Bed and breakfast'!AM13*0.9</f>
        <v>24255</v>
      </c>
      <c r="AU13" s="8">
        <f>'C завтраками| Bed and breakfast'!AN13*0.9</f>
        <v>24255</v>
      </c>
      <c r="AV13" s="8">
        <f>'C завтраками| Bed and breakfast'!AO13*0.9</f>
        <v>24255</v>
      </c>
      <c r="AW13" s="8">
        <f>'C завтраками| Bed and breakfast'!AP13*0.9</f>
        <v>24255</v>
      </c>
      <c r="AX13" s="8">
        <f>'C завтраками| Bed and breakfast'!AQ13*0.9</f>
        <v>24255</v>
      </c>
      <c r="AY13" s="8">
        <f>'C завтраками| Bed and breakfast'!AR13*0.9</f>
        <v>26055</v>
      </c>
      <c r="AZ13" s="8">
        <f>'C завтраками| Bed and breakfast'!AS13*0.9</f>
        <v>28305</v>
      </c>
      <c r="BA13" s="8">
        <f>'C завтраками| Bed and breakfast'!AT13*0.9</f>
        <v>28755</v>
      </c>
      <c r="BB13" s="8">
        <f>'C завтраками| Bed and breakfast'!AU13*0.9</f>
        <v>28755</v>
      </c>
      <c r="BC13" s="8">
        <f>'C завтраками| Bed and breakfast'!AV13*0.9</f>
        <v>28755</v>
      </c>
      <c r="BD13" s="8">
        <f>'C завтраками| Bed and breakfast'!AW13*0.9</f>
        <v>28755</v>
      </c>
      <c r="BE13" s="8">
        <f>'C завтраками| Bed and breakfast'!AX13*0.9</f>
        <v>28755</v>
      </c>
      <c r="BF13" s="8">
        <f>'C завтраками| Bed and breakfast'!AY13*0.9</f>
        <v>28755</v>
      </c>
      <c r="BG13" s="8">
        <f>'C завтраками| Bed and breakfast'!AZ13*0.9</f>
        <v>28755</v>
      </c>
      <c r="BH13" s="8">
        <f>'C завтраками| Bed and breakfast'!BA13*0.9</f>
        <v>28755</v>
      </c>
      <c r="BI13" s="8">
        <f>'C завтраками| Bed and breakfast'!BB13*0.9</f>
        <v>28755</v>
      </c>
      <c r="BJ13" s="8">
        <f>'C завтраками| Bed and breakfast'!BC13*0.9</f>
        <v>28755</v>
      </c>
      <c r="BK13" s="8">
        <f>'C завтраками| Bed and breakfast'!BD13*0.9</f>
        <v>26955</v>
      </c>
      <c r="BL13" s="8">
        <f>'C завтраками| Bed and breakfast'!BE13*0.9</f>
        <v>26955</v>
      </c>
      <c r="BM13" s="8">
        <f>'C завтраками| Bed and breakfast'!BF13*0.9</f>
        <v>28755</v>
      </c>
      <c r="BN13" s="8">
        <f>'C завтраками| Bed and breakfast'!BG13*0.9</f>
        <v>28755</v>
      </c>
      <c r="BO13" s="8">
        <f>'C завтраками| Bed and breakfast'!BH13*0.9</f>
        <v>30555</v>
      </c>
      <c r="BP13" s="8">
        <f>'C завтраками| Bed and breakfast'!BI13*0.9</f>
        <v>32805</v>
      </c>
      <c r="BQ13" s="8">
        <f>'C завтраками| Bed and breakfast'!BJ13*0.9</f>
        <v>32805</v>
      </c>
      <c r="BR13" s="8">
        <f>'C завтраками| Bed and breakfast'!BK13*0.9</f>
        <v>32805</v>
      </c>
      <c r="BS13" s="8">
        <f>'C завтраками| Bed and breakfast'!BL13*0.9</f>
        <v>32805</v>
      </c>
      <c r="BT13" s="8">
        <f>'C завтраками| Bed and breakfast'!BM13*0.9</f>
        <v>35055</v>
      </c>
      <c r="BU13" s="8">
        <f>'C завтраками| Bed and breakfast'!BN13*0.9</f>
        <v>37755</v>
      </c>
      <c r="BV13" s="8">
        <f>'C завтраками| Bed and breakfast'!BO13*0.9</f>
        <v>37755</v>
      </c>
      <c r="BW13" s="8">
        <f>'C завтраками| Bed and breakfast'!BP13*0.9</f>
        <v>35055</v>
      </c>
      <c r="BX13" s="8">
        <f>'C завтраками| Bed and breakfast'!BQ13*0.9</f>
        <v>30555</v>
      </c>
      <c r="BY13" s="8">
        <f>'C завтраками| Bed and breakfast'!BR13*0.9</f>
        <v>30555</v>
      </c>
      <c r="BZ13" s="8">
        <f>'C завтраками| Bed and breakfast'!BS13*0.9</f>
        <v>32805</v>
      </c>
      <c r="CA13" s="8">
        <f>'C завтраками| Bed and breakfast'!BT13*0.9</f>
        <v>32805</v>
      </c>
      <c r="CB13" s="8">
        <f>'C завтраками| Bed and breakfast'!BU13*0.9</f>
        <v>25155</v>
      </c>
      <c r="CC13" s="8">
        <f>'C завтраками| Bed and breakfast'!BV13*0.9</f>
        <v>25560</v>
      </c>
      <c r="CD13" s="8">
        <f>'C завтраками| Bed and breakfast'!BW13*0.9</f>
        <v>25560</v>
      </c>
      <c r="CE13" s="8">
        <f>'C завтраками| Bed and breakfast'!BX13*0.9</f>
        <v>25560</v>
      </c>
      <c r="CF13" s="8">
        <f>'C завтраками| Bed and breakfast'!BY13*0.9</f>
        <v>24210</v>
      </c>
      <c r="CG13" s="8">
        <f>'C завтраками| Bed and breakfast'!BZ13*0.9</f>
        <v>24210</v>
      </c>
      <c r="CH13" s="8">
        <f>'C завтраками| Bed and breakfast'!CA13*0.9</f>
        <v>25560</v>
      </c>
      <c r="CI13" s="8">
        <f>'C завтраками| Bed and breakfast'!CB13*0.9</f>
        <v>25560</v>
      </c>
      <c r="CJ13" s="8">
        <f>'C завтраками| Bed and breakfast'!CC13*0.9</f>
        <v>25560</v>
      </c>
      <c r="CK13" s="8">
        <f>'C завтраками| Bed and breakfast'!CD13*0.9</f>
        <v>24210</v>
      </c>
      <c r="CL13" s="8">
        <f>'C завтраками| Bed and breakfast'!CE13*0.9</f>
        <v>24210</v>
      </c>
      <c r="CM13" s="8">
        <f>'C завтраками| Bed and breakfast'!CF13*0.9</f>
        <v>24210</v>
      </c>
      <c r="CN13" s="8">
        <f>'C завтраками| Bed and breakfast'!CG13*0.9</f>
        <v>24210</v>
      </c>
      <c r="CO13" s="8">
        <f>'C завтраками| Bed and breakfast'!CH13*0.9</f>
        <v>24210</v>
      </c>
      <c r="CP13" s="8">
        <f>'C завтраками| Bed and breakfast'!CI13*0.9</f>
        <v>24210</v>
      </c>
      <c r="CQ13" s="8">
        <f>'C завтраками| Bed and breakfast'!CJ13*0.9</f>
        <v>24210</v>
      </c>
      <c r="CR13" s="8">
        <f>'C завтраками| Bed and breakfast'!CK13*0.9</f>
        <v>24210</v>
      </c>
      <c r="CS13" s="8">
        <f>'C завтраками| Bed and breakfast'!CL13*0.9</f>
        <v>24210</v>
      </c>
      <c r="CT13" s="8">
        <f>'C завтраками| Bed and breakfast'!CM13*0.9</f>
        <v>24210</v>
      </c>
      <c r="CU13" s="8">
        <f>'C завтраками| Bed and breakfast'!CN13*0.9</f>
        <v>24210</v>
      </c>
      <c r="CV13" s="8">
        <f>'C завтраками| Bed and breakfast'!CO13*0.9</f>
        <v>24210</v>
      </c>
      <c r="CW13" s="8">
        <f>'C завтраками| Bed and breakfast'!CP13*0.9</f>
        <v>24210</v>
      </c>
      <c r="CX13" s="8">
        <f>'C завтраками| Bed and breakfast'!CQ13*0.9</f>
        <v>24210</v>
      </c>
      <c r="CY13" s="8">
        <f>'C завтраками| Bed and breakfast'!CR13*0.9</f>
        <v>24210</v>
      </c>
      <c r="CZ13" s="8">
        <f>'C завтраками| Bed and breakfast'!CS13*0.9</f>
        <v>24210</v>
      </c>
      <c r="DA13" s="8">
        <f>'C завтраками| Bed and breakfast'!CT13*0.9</f>
        <v>24210</v>
      </c>
      <c r="DB13" s="8">
        <f>'C завтраками| Bed and breakfast'!CU13*0.9</f>
        <v>24210</v>
      </c>
      <c r="DC13" s="8">
        <f>'C завтраками| Bed and breakfast'!CV13*0.9</f>
        <v>24210</v>
      </c>
      <c r="DD13" s="8">
        <f>'C завтраками| Bed and breakfast'!CW13*0.9</f>
        <v>24210</v>
      </c>
      <c r="DE13" s="8">
        <f>'C завтраками| Bed and breakfast'!CX13*0.9</f>
        <v>24210</v>
      </c>
      <c r="DF13" s="8">
        <f>'C завтраками| Bed and breakfast'!CY13*0.9</f>
        <v>24210</v>
      </c>
      <c r="DG13" s="8">
        <f>'C завтраками| Bed and breakfast'!CZ13*0.9</f>
        <v>24210</v>
      </c>
      <c r="DH13" s="8">
        <f>'C завтраками| Bed and breakfast'!DA13*0.9</f>
        <v>15885</v>
      </c>
      <c r="DI13" s="8">
        <f>'C завтраками| Bed and breakfast'!DB13*0.9</f>
        <v>15885</v>
      </c>
      <c r="DJ13" s="8">
        <f>'C завтраками| Bed and breakfast'!DC13*0.9</f>
        <v>16335</v>
      </c>
      <c r="DK13" s="8">
        <f>'C завтраками| Bed and breakfast'!DD13*0.9</f>
        <v>16335</v>
      </c>
      <c r="DL13" s="8">
        <f>'C завтраками| Bed and breakfast'!DE13*0.9</f>
        <v>15885</v>
      </c>
      <c r="DM13" s="8">
        <f>'C завтраками| Bed and breakfast'!DF13*0.9</f>
        <v>15885</v>
      </c>
      <c r="DN13" s="8">
        <f>'C завтраками| Bed and breakfast'!DG13*0.9</f>
        <v>15885</v>
      </c>
      <c r="DO13" s="8">
        <f>'C завтраками| Bed and breakfast'!DH13*0.9</f>
        <v>15885</v>
      </c>
      <c r="DP13" s="8">
        <f>'C завтраками| Bed and breakfast'!DI13*0.9</f>
        <v>15885</v>
      </c>
      <c r="DQ13" s="8">
        <f>'C завтраками| Bed and breakfast'!DJ13*0.9</f>
        <v>16335</v>
      </c>
      <c r="DR13" s="8">
        <f>'C завтраками| Bed and breakfast'!DK13*0.9</f>
        <v>16335</v>
      </c>
    </row>
    <row r="14" spans="1:122" s="53" customFormat="1" x14ac:dyDescent="0.2">
      <c r="A14" s="88">
        <f>A8</f>
        <v>2</v>
      </c>
      <c r="B14" s="8" t="e">
        <f>'C завтраками| Bed and breakfast'!#REF!*0.9</f>
        <v>#REF!</v>
      </c>
      <c r="C14" s="8" t="e">
        <f>'C завтраками| Bed and breakfast'!#REF!*0.9</f>
        <v>#REF!</v>
      </c>
      <c r="D14" s="8" t="e">
        <f>'C завтраками| Bed and breakfast'!#REF!*0.9</f>
        <v>#REF!</v>
      </c>
      <c r="E14" s="8" t="e">
        <f>'C завтраками| Bed and breakfast'!#REF!*0.9</f>
        <v>#REF!</v>
      </c>
      <c r="F14" s="8" t="e">
        <f>'C завтраками| Bed and breakfast'!#REF!*0.9</f>
        <v>#REF!</v>
      </c>
      <c r="G14" s="8" t="e">
        <f>'C завтраками| Bed and breakfast'!#REF!*0.9</f>
        <v>#REF!</v>
      </c>
      <c r="H14" s="8" t="e">
        <f>'C завтраками| Bed and breakfast'!#REF!*0.9</f>
        <v>#REF!</v>
      </c>
      <c r="I14" s="8">
        <f>'C завтраками| Bed and breakfast'!B14*0.9</f>
        <v>17550</v>
      </c>
      <c r="J14" s="8">
        <f>'C завтраками| Bed and breakfast'!C14*0.9</f>
        <v>17550</v>
      </c>
      <c r="K14" s="8">
        <f>'C завтраками| Bed and breakfast'!D14*0.9</f>
        <v>18990</v>
      </c>
      <c r="L14" s="8">
        <f>'C завтраками| Bed and breakfast'!E14*0.9</f>
        <v>20430</v>
      </c>
      <c r="M14" s="8">
        <f>'C завтраками| Bed and breakfast'!F14*0.9</f>
        <v>22500</v>
      </c>
      <c r="N14" s="8">
        <f>'C завтраками| Bed and breakfast'!G14*0.9</f>
        <v>24570</v>
      </c>
      <c r="O14" s="8">
        <f>'C завтраками| Bed and breakfast'!H14*0.9</f>
        <v>24570</v>
      </c>
      <c r="P14" s="8">
        <f>'C завтраками| Bed and breakfast'!I14*0.9</f>
        <v>22500</v>
      </c>
      <c r="Q14" s="8">
        <f>'C завтраками| Bed and breakfast'!J14*0.9</f>
        <v>24570</v>
      </c>
      <c r="R14" s="8">
        <f>'C завтраками| Bed and breakfast'!K14*0.9</f>
        <v>18990</v>
      </c>
      <c r="S14" s="8">
        <f>'C завтраками| Bed and breakfast'!L14*0.9</f>
        <v>18945</v>
      </c>
      <c r="T14" s="8">
        <f>'C завтраками| Bed and breakfast'!M14*0.9</f>
        <v>38250</v>
      </c>
      <c r="U14" s="8">
        <f>'C завтраками| Bed and breakfast'!N14*0.9</f>
        <v>51300</v>
      </c>
      <c r="V14" s="8">
        <f>'C завтраками| Bed and breakfast'!O14*0.9</f>
        <v>51300</v>
      </c>
      <c r="W14" s="8">
        <f>'C завтраками| Bed and breakfast'!P14*0.9</f>
        <v>51300</v>
      </c>
      <c r="X14" s="8">
        <f>'C завтраками| Bed and breakfast'!Q14*0.9</f>
        <v>45000</v>
      </c>
      <c r="Y14" s="8">
        <f>'C завтраками| Bed and breakfast'!R14*0.9</f>
        <v>45000</v>
      </c>
      <c r="Z14" s="8">
        <f>'C завтраками| Bed and breakfast'!S14*0.9</f>
        <v>45000</v>
      </c>
      <c r="AA14" s="8">
        <f>'C завтраками| Bed and breakfast'!T14*0.9</f>
        <v>45000</v>
      </c>
      <c r="AB14" s="8">
        <f>'C завтраками| Bed and breakfast'!U14*0.9</f>
        <v>45000</v>
      </c>
      <c r="AC14" s="8">
        <f>'C завтраками| Bed and breakfast'!V14*0.9</f>
        <v>45000</v>
      </c>
      <c r="AD14" s="8">
        <f>'C завтраками| Bed and breakfast'!W14*0.9</f>
        <v>37260</v>
      </c>
      <c r="AE14" s="8">
        <f>'C завтраками| Bed and breakfast'!X14*0.9</f>
        <v>22410</v>
      </c>
      <c r="AF14" s="8">
        <f>'C завтраками| Bed and breakfast'!Y14*0.9</f>
        <v>22410</v>
      </c>
      <c r="AG14" s="8">
        <f>'C завтраками| Bed and breakfast'!Z14*0.9</f>
        <v>22410</v>
      </c>
      <c r="AH14" s="8">
        <f>'C завтраками| Bed and breakfast'!AA14*0.9</f>
        <v>22410</v>
      </c>
      <c r="AI14" s="8">
        <f>'C завтраками| Bed and breakfast'!AB14*0.9</f>
        <v>22410</v>
      </c>
      <c r="AJ14" s="8">
        <f>'C завтраками| Bed and breakfast'!AC14*0.9</f>
        <v>24210</v>
      </c>
      <c r="AK14" s="8">
        <f>'C завтраками| Bed and breakfast'!AD14*0.9</f>
        <v>24210</v>
      </c>
      <c r="AL14" s="8">
        <f>'C завтраками| Bed and breakfast'!AE14*0.9</f>
        <v>24210</v>
      </c>
      <c r="AM14" s="8">
        <f>'C завтраками| Bed and breakfast'!AF14*0.9</f>
        <v>24210</v>
      </c>
      <c r="AN14" s="8">
        <f>'C завтраками| Bed and breakfast'!AG14*0.9</f>
        <v>24210</v>
      </c>
      <c r="AO14" s="8">
        <f>'C завтраками| Bed and breakfast'!AH14*0.9</f>
        <v>22410</v>
      </c>
      <c r="AP14" s="8">
        <f>'C завтраками| Bed and breakfast'!AI14*0.9</f>
        <v>22410</v>
      </c>
      <c r="AQ14" s="8">
        <f>'C завтраками| Bed and breakfast'!AJ14*0.9</f>
        <v>22410</v>
      </c>
      <c r="AR14" s="8">
        <f>'C завтраками| Bed and breakfast'!AK14*0.9</f>
        <v>22410</v>
      </c>
      <c r="AS14" s="8">
        <f>'C завтраками| Bed and breakfast'!AL14*0.9</f>
        <v>22410</v>
      </c>
      <c r="AT14" s="8">
        <f>'C завтраками| Bed and breakfast'!AM14*0.9</f>
        <v>26010</v>
      </c>
      <c r="AU14" s="8">
        <f>'C завтраками| Bed and breakfast'!AN14*0.9</f>
        <v>26010</v>
      </c>
      <c r="AV14" s="8">
        <f>'C завтраками| Bed and breakfast'!AO14*0.9</f>
        <v>26010</v>
      </c>
      <c r="AW14" s="8">
        <f>'C завтраками| Bed and breakfast'!AP14*0.9</f>
        <v>26010</v>
      </c>
      <c r="AX14" s="8">
        <f>'C завтраками| Bed and breakfast'!AQ14*0.9</f>
        <v>26010</v>
      </c>
      <c r="AY14" s="8">
        <f>'C завтраками| Bed and breakfast'!AR14*0.9</f>
        <v>27810</v>
      </c>
      <c r="AZ14" s="8">
        <f>'C завтраками| Bed and breakfast'!AS14*0.9</f>
        <v>30060</v>
      </c>
      <c r="BA14" s="8">
        <f>'C завтраками| Bed and breakfast'!AT14*0.9</f>
        <v>30510</v>
      </c>
      <c r="BB14" s="8">
        <f>'C завтраками| Bed and breakfast'!AU14*0.9</f>
        <v>30510</v>
      </c>
      <c r="BC14" s="8">
        <f>'C завтраками| Bed and breakfast'!AV14*0.9</f>
        <v>30510</v>
      </c>
      <c r="BD14" s="8">
        <f>'C завтраками| Bed and breakfast'!AW14*0.9</f>
        <v>30510</v>
      </c>
      <c r="BE14" s="8">
        <f>'C завтраками| Bed and breakfast'!AX14*0.9</f>
        <v>30510</v>
      </c>
      <c r="BF14" s="8">
        <f>'C завтраками| Bed and breakfast'!AY14*0.9</f>
        <v>30510</v>
      </c>
      <c r="BG14" s="8">
        <f>'C завтраками| Bed and breakfast'!AZ14*0.9</f>
        <v>30510</v>
      </c>
      <c r="BH14" s="8">
        <f>'C завтраками| Bed and breakfast'!BA14*0.9</f>
        <v>30510</v>
      </c>
      <c r="BI14" s="8">
        <f>'C завтраками| Bed and breakfast'!BB14*0.9</f>
        <v>30510</v>
      </c>
      <c r="BJ14" s="8">
        <f>'C завтраками| Bed and breakfast'!BC14*0.9</f>
        <v>30510</v>
      </c>
      <c r="BK14" s="8">
        <f>'C завтраками| Bed and breakfast'!BD14*0.9</f>
        <v>28710</v>
      </c>
      <c r="BL14" s="8">
        <f>'C завтраками| Bed and breakfast'!BE14*0.9</f>
        <v>28710</v>
      </c>
      <c r="BM14" s="8">
        <f>'C завтраками| Bed and breakfast'!BF14*0.9</f>
        <v>30510</v>
      </c>
      <c r="BN14" s="8">
        <f>'C завтраками| Bed and breakfast'!BG14*0.9</f>
        <v>30510</v>
      </c>
      <c r="BO14" s="8">
        <f>'C завтраками| Bed and breakfast'!BH14*0.9</f>
        <v>32310</v>
      </c>
      <c r="BP14" s="8">
        <f>'C завтраками| Bed and breakfast'!BI14*0.9</f>
        <v>34560</v>
      </c>
      <c r="BQ14" s="8">
        <f>'C завтраками| Bed and breakfast'!BJ14*0.9</f>
        <v>34560</v>
      </c>
      <c r="BR14" s="8">
        <f>'C завтраками| Bed and breakfast'!BK14*0.9</f>
        <v>34560</v>
      </c>
      <c r="BS14" s="8">
        <f>'C завтраками| Bed and breakfast'!BL14*0.9</f>
        <v>34560</v>
      </c>
      <c r="BT14" s="8">
        <f>'C завтраками| Bed and breakfast'!BM14*0.9</f>
        <v>36810</v>
      </c>
      <c r="BU14" s="8">
        <f>'C завтраками| Bed and breakfast'!BN14*0.9</f>
        <v>39510</v>
      </c>
      <c r="BV14" s="8">
        <f>'C завтраками| Bed and breakfast'!BO14*0.9</f>
        <v>39510</v>
      </c>
      <c r="BW14" s="8">
        <f>'C завтраками| Bed and breakfast'!BP14*0.9</f>
        <v>36810</v>
      </c>
      <c r="BX14" s="8">
        <f>'C завтраками| Bed and breakfast'!BQ14*0.9</f>
        <v>32310</v>
      </c>
      <c r="BY14" s="8">
        <f>'C завтраками| Bed and breakfast'!BR14*0.9</f>
        <v>32310</v>
      </c>
      <c r="BZ14" s="8">
        <f>'C завтраками| Bed and breakfast'!BS14*0.9</f>
        <v>34560</v>
      </c>
      <c r="CA14" s="8">
        <f>'C завтраками| Bed and breakfast'!BT14*0.9</f>
        <v>34560</v>
      </c>
      <c r="CB14" s="8">
        <f>'C завтраками| Bed and breakfast'!BU14*0.9</f>
        <v>26910</v>
      </c>
      <c r="CC14" s="8">
        <f>'C завтраками| Bed and breakfast'!BV14*0.9</f>
        <v>27315</v>
      </c>
      <c r="CD14" s="8">
        <f>'C завтраками| Bed and breakfast'!BW14*0.9</f>
        <v>27315</v>
      </c>
      <c r="CE14" s="8">
        <f>'C завтраками| Bed and breakfast'!BX14*0.9</f>
        <v>27315</v>
      </c>
      <c r="CF14" s="8">
        <f>'C завтраками| Bed and breakfast'!BY14*0.9</f>
        <v>25965</v>
      </c>
      <c r="CG14" s="8">
        <f>'C завтраками| Bed and breakfast'!BZ14*0.9</f>
        <v>25965</v>
      </c>
      <c r="CH14" s="8">
        <f>'C завтраками| Bed and breakfast'!CA14*0.9</f>
        <v>27315</v>
      </c>
      <c r="CI14" s="8">
        <f>'C завтраками| Bed and breakfast'!CB14*0.9</f>
        <v>27315</v>
      </c>
      <c r="CJ14" s="8">
        <f>'C завтраками| Bed and breakfast'!CC14*0.9</f>
        <v>27315</v>
      </c>
      <c r="CK14" s="8">
        <f>'C завтраками| Bed and breakfast'!CD14*0.9</f>
        <v>25965</v>
      </c>
      <c r="CL14" s="8">
        <f>'C завтраками| Bed and breakfast'!CE14*0.9</f>
        <v>25965</v>
      </c>
      <c r="CM14" s="8">
        <f>'C завтраками| Bed and breakfast'!CF14*0.9</f>
        <v>25965</v>
      </c>
      <c r="CN14" s="8">
        <f>'C завтраками| Bed and breakfast'!CG14*0.9</f>
        <v>25965</v>
      </c>
      <c r="CO14" s="8">
        <f>'C завтраками| Bed and breakfast'!CH14*0.9</f>
        <v>25965</v>
      </c>
      <c r="CP14" s="8">
        <f>'C завтраками| Bed and breakfast'!CI14*0.9</f>
        <v>25965</v>
      </c>
      <c r="CQ14" s="8">
        <f>'C завтраками| Bed and breakfast'!CJ14*0.9</f>
        <v>25965</v>
      </c>
      <c r="CR14" s="8">
        <f>'C завтраками| Bed and breakfast'!CK14*0.9</f>
        <v>25965</v>
      </c>
      <c r="CS14" s="8">
        <f>'C завтраками| Bed and breakfast'!CL14*0.9</f>
        <v>25965</v>
      </c>
      <c r="CT14" s="8">
        <f>'C завтраками| Bed and breakfast'!CM14*0.9</f>
        <v>25965</v>
      </c>
      <c r="CU14" s="8">
        <f>'C завтраками| Bed and breakfast'!CN14*0.9</f>
        <v>25965</v>
      </c>
      <c r="CV14" s="8">
        <f>'C завтраками| Bed and breakfast'!CO14*0.9</f>
        <v>25965</v>
      </c>
      <c r="CW14" s="8">
        <f>'C завтраками| Bed and breakfast'!CP14*0.9</f>
        <v>25965</v>
      </c>
      <c r="CX14" s="8">
        <f>'C завтраками| Bed and breakfast'!CQ14*0.9</f>
        <v>25965</v>
      </c>
      <c r="CY14" s="8">
        <f>'C завтраками| Bed and breakfast'!CR14*0.9</f>
        <v>25965</v>
      </c>
      <c r="CZ14" s="8">
        <f>'C завтраками| Bed and breakfast'!CS14*0.9</f>
        <v>25965</v>
      </c>
      <c r="DA14" s="8">
        <f>'C завтраками| Bed and breakfast'!CT14*0.9</f>
        <v>25965</v>
      </c>
      <c r="DB14" s="8">
        <f>'C завтраками| Bed and breakfast'!CU14*0.9</f>
        <v>25965</v>
      </c>
      <c r="DC14" s="8">
        <f>'C завтраками| Bed and breakfast'!CV14*0.9</f>
        <v>25965</v>
      </c>
      <c r="DD14" s="8">
        <f>'C завтраками| Bed and breakfast'!CW14*0.9</f>
        <v>25965</v>
      </c>
      <c r="DE14" s="8">
        <f>'C завтраками| Bed and breakfast'!CX14*0.9</f>
        <v>25965</v>
      </c>
      <c r="DF14" s="8">
        <f>'C завтраками| Bed and breakfast'!CY14*0.9</f>
        <v>25965</v>
      </c>
      <c r="DG14" s="8">
        <f>'C завтраками| Bed and breakfast'!CZ14*0.9</f>
        <v>25965</v>
      </c>
      <c r="DH14" s="8">
        <f>'C завтраками| Bed and breakfast'!DA14*0.9</f>
        <v>17550</v>
      </c>
      <c r="DI14" s="8">
        <f>'C завтраками| Bed and breakfast'!DB14*0.9</f>
        <v>17550</v>
      </c>
      <c r="DJ14" s="8">
        <f>'C завтраками| Bed and breakfast'!DC14*0.9</f>
        <v>18000</v>
      </c>
      <c r="DK14" s="8">
        <f>'C завтраками| Bed and breakfast'!DD14*0.9</f>
        <v>18000</v>
      </c>
      <c r="DL14" s="8">
        <f>'C завтраками| Bed and breakfast'!DE14*0.9</f>
        <v>17550</v>
      </c>
      <c r="DM14" s="8">
        <f>'C завтраками| Bed and breakfast'!DF14*0.9</f>
        <v>17550</v>
      </c>
      <c r="DN14" s="8">
        <f>'C завтраками| Bed and breakfast'!DG14*0.9</f>
        <v>17550</v>
      </c>
      <c r="DO14" s="8">
        <f>'C завтраками| Bed and breakfast'!DH14*0.9</f>
        <v>17550</v>
      </c>
      <c r="DP14" s="8">
        <f>'C завтраками| Bed and breakfast'!DI14*0.9</f>
        <v>17550</v>
      </c>
      <c r="DQ14" s="8">
        <f>'C завтраками| Bed and breakfast'!DJ14*0.9</f>
        <v>18000</v>
      </c>
      <c r="DR14" s="8">
        <f>'C завтраками| Bed and breakfast'!DK14*0.9</f>
        <v>18000</v>
      </c>
    </row>
    <row r="15" spans="1:122" s="53" customFormat="1" x14ac:dyDescent="0.2">
      <c r="A15" s="42" t="s">
        <v>85</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row>
    <row r="16" spans="1:122" s="53" customFormat="1" x14ac:dyDescent="0.2">
      <c r="A16" s="88">
        <f>A7</f>
        <v>1</v>
      </c>
      <c r="B16" s="8" t="e">
        <f>'C завтраками| Bed and breakfast'!#REF!*0.9</f>
        <v>#REF!</v>
      </c>
      <c r="C16" s="8" t="e">
        <f>'C завтраками| Bed and breakfast'!#REF!*0.9</f>
        <v>#REF!</v>
      </c>
      <c r="D16" s="8" t="e">
        <f>'C завтраками| Bed and breakfast'!#REF!*0.9</f>
        <v>#REF!</v>
      </c>
      <c r="E16" s="8" t="e">
        <f>'C завтраками| Bed and breakfast'!#REF!*0.9</f>
        <v>#REF!</v>
      </c>
      <c r="F16" s="8" t="e">
        <f>'C завтраками| Bed and breakfast'!#REF!*0.9</f>
        <v>#REF!</v>
      </c>
      <c r="G16" s="8" t="e">
        <f>'C завтраками| Bed and breakfast'!#REF!*0.9</f>
        <v>#REF!</v>
      </c>
      <c r="H16" s="8" t="e">
        <f>'C завтраками| Bed and breakfast'!#REF!*0.9</f>
        <v>#REF!</v>
      </c>
      <c r="I16" s="8">
        <f>'C завтраками| Bed and breakfast'!B16*0.9</f>
        <v>17550</v>
      </c>
      <c r="J16" s="8">
        <f>'C завтраками| Bed and breakfast'!C16*0.9</f>
        <v>17550</v>
      </c>
      <c r="K16" s="8">
        <f>'C завтраками| Bed and breakfast'!D16*0.9</f>
        <v>18990</v>
      </c>
      <c r="L16" s="8">
        <f>'C завтраками| Bed and breakfast'!E16*0.9</f>
        <v>20430</v>
      </c>
      <c r="M16" s="8">
        <f>'C завтраками| Bed and breakfast'!F16*0.9</f>
        <v>22500</v>
      </c>
      <c r="N16" s="8">
        <f>'C завтраками| Bed and breakfast'!G16*0.9</f>
        <v>24570</v>
      </c>
      <c r="O16" s="8">
        <f>'C завтраками| Bed and breakfast'!H16*0.9</f>
        <v>24570</v>
      </c>
      <c r="P16" s="8">
        <f>'C завтраками| Bed and breakfast'!I16*0.9</f>
        <v>22500</v>
      </c>
      <c r="Q16" s="8">
        <f>'C завтраками| Bed and breakfast'!J16*0.9</f>
        <v>24570</v>
      </c>
      <c r="R16" s="8">
        <f>'C завтраками| Bed and breakfast'!K16*0.9</f>
        <v>18990</v>
      </c>
      <c r="S16" s="8">
        <f>'C завтраками| Bed and breakfast'!L16*0.9</f>
        <v>18720</v>
      </c>
      <c r="T16" s="8">
        <f>'C завтраками| Bed and breakfast'!M16*0.9</f>
        <v>38025</v>
      </c>
      <c r="U16" s="8">
        <f>'C завтраками| Bed and breakfast'!N16*0.9</f>
        <v>51075</v>
      </c>
      <c r="V16" s="8">
        <f>'C завтраками| Bed and breakfast'!O16*0.9</f>
        <v>51075</v>
      </c>
      <c r="W16" s="8">
        <f>'C завтраками| Bed and breakfast'!P16*0.9</f>
        <v>51075</v>
      </c>
      <c r="X16" s="8">
        <f>'C завтраками| Bed and breakfast'!Q16*0.9</f>
        <v>44775</v>
      </c>
      <c r="Y16" s="8">
        <f>'C завтраками| Bed and breakfast'!R16*0.9</f>
        <v>44775</v>
      </c>
      <c r="Z16" s="8">
        <f>'C завтраками| Bed and breakfast'!S16*0.9</f>
        <v>44775</v>
      </c>
      <c r="AA16" s="8">
        <f>'C завтраками| Bed and breakfast'!T16*0.9</f>
        <v>44775</v>
      </c>
      <c r="AB16" s="8">
        <f>'C завтраками| Bed and breakfast'!U16*0.9</f>
        <v>44775</v>
      </c>
      <c r="AC16" s="8">
        <f>'C завтраками| Bed and breakfast'!V16*0.9</f>
        <v>44775</v>
      </c>
      <c r="AD16" s="8">
        <f>'C завтраками| Bed and breakfast'!W16*0.9</f>
        <v>36855</v>
      </c>
      <c r="AE16" s="8">
        <f>'C завтраками| Bed and breakfast'!X16*0.9</f>
        <v>22005</v>
      </c>
      <c r="AF16" s="8">
        <f>'C завтраками| Bed and breakfast'!Y16*0.9</f>
        <v>22005</v>
      </c>
      <c r="AG16" s="8">
        <f>'C завтраками| Bed and breakfast'!Z16*0.9</f>
        <v>22005</v>
      </c>
      <c r="AH16" s="8">
        <f>'C завтраками| Bed and breakfast'!AA16*0.9</f>
        <v>22005</v>
      </c>
      <c r="AI16" s="8">
        <f>'C завтраками| Bed and breakfast'!AB16*0.9</f>
        <v>22005</v>
      </c>
      <c r="AJ16" s="8">
        <f>'C завтраками| Bed and breakfast'!AC16*0.9</f>
        <v>23805</v>
      </c>
      <c r="AK16" s="8">
        <f>'C завтраками| Bed and breakfast'!AD16*0.9</f>
        <v>23805</v>
      </c>
      <c r="AL16" s="8">
        <f>'C завтраками| Bed and breakfast'!AE16*0.9</f>
        <v>23805</v>
      </c>
      <c r="AM16" s="8">
        <f>'C завтраками| Bed and breakfast'!AF16*0.9</f>
        <v>23805</v>
      </c>
      <c r="AN16" s="8">
        <f>'C завтраками| Bed and breakfast'!AG16*0.9</f>
        <v>23805</v>
      </c>
      <c r="AO16" s="8">
        <f>'C завтраками| Bed and breakfast'!AH16*0.9</f>
        <v>22005</v>
      </c>
      <c r="AP16" s="8">
        <f>'C завтраками| Bed and breakfast'!AI16*0.9</f>
        <v>22005</v>
      </c>
      <c r="AQ16" s="8">
        <f>'C завтраками| Bed and breakfast'!AJ16*0.9</f>
        <v>22005</v>
      </c>
      <c r="AR16" s="8">
        <f>'C завтраками| Bed and breakfast'!AK16*0.9</f>
        <v>22005</v>
      </c>
      <c r="AS16" s="8">
        <f>'C завтраками| Bed and breakfast'!AL16*0.9</f>
        <v>22005</v>
      </c>
      <c r="AT16" s="8">
        <f>'C завтраками| Bed and breakfast'!AM16*0.9</f>
        <v>25605</v>
      </c>
      <c r="AU16" s="8">
        <f>'C завтраками| Bed and breakfast'!AN16*0.9</f>
        <v>25605</v>
      </c>
      <c r="AV16" s="8">
        <f>'C завтраками| Bed and breakfast'!AO16*0.9</f>
        <v>25605</v>
      </c>
      <c r="AW16" s="8">
        <f>'C завтраками| Bed and breakfast'!AP16*0.9</f>
        <v>25605</v>
      </c>
      <c r="AX16" s="8">
        <f>'C завтраками| Bed and breakfast'!AQ16*0.9</f>
        <v>25605</v>
      </c>
      <c r="AY16" s="8">
        <f>'C завтраками| Bed and breakfast'!AR16*0.9</f>
        <v>27405</v>
      </c>
      <c r="AZ16" s="8">
        <f>'C завтраками| Bed and breakfast'!AS16*0.9</f>
        <v>29655</v>
      </c>
      <c r="BA16" s="8">
        <f>'C завтраками| Bed and breakfast'!AT16*0.9</f>
        <v>30285</v>
      </c>
      <c r="BB16" s="8">
        <f>'C завтраками| Bed and breakfast'!AU16*0.9</f>
        <v>30285</v>
      </c>
      <c r="BC16" s="8">
        <f>'C завтраками| Bed and breakfast'!AV16*0.9</f>
        <v>30285</v>
      </c>
      <c r="BD16" s="8">
        <f>'C завтраками| Bed and breakfast'!AW16*0.9</f>
        <v>30285</v>
      </c>
      <c r="BE16" s="8">
        <f>'C завтраками| Bed and breakfast'!AX16*0.9</f>
        <v>30285</v>
      </c>
      <c r="BF16" s="8">
        <f>'C завтраками| Bed and breakfast'!AY16*0.9</f>
        <v>30285</v>
      </c>
      <c r="BG16" s="8">
        <f>'C завтраками| Bed and breakfast'!AZ16*0.9</f>
        <v>30285</v>
      </c>
      <c r="BH16" s="8">
        <f>'C завтраками| Bed and breakfast'!BA16*0.9</f>
        <v>30285</v>
      </c>
      <c r="BI16" s="8">
        <f>'C завтраками| Bed and breakfast'!BB16*0.9</f>
        <v>30285</v>
      </c>
      <c r="BJ16" s="8">
        <f>'C завтраками| Bed and breakfast'!BC16*0.9</f>
        <v>30285</v>
      </c>
      <c r="BK16" s="8">
        <f>'C завтраками| Bed and breakfast'!BD16*0.9</f>
        <v>28485</v>
      </c>
      <c r="BL16" s="8">
        <f>'C завтраками| Bed and breakfast'!BE16*0.9</f>
        <v>28485</v>
      </c>
      <c r="BM16" s="8">
        <f>'C завтраками| Bed and breakfast'!BF16*0.9</f>
        <v>30285</v>
      </c>
      <c r="BN16" s="8">
        <f>'C завтраками| Bed and breakfast'!BG16*0.9</f>
        <v>30285</v>
      </c>
      <c r="BO16" s="8">
        <f>'C завтраками| Bed and breakfast'!BH16*0.9</f>
        <v>32085</v>
      </c>
      <c r="BP16" s="8">
        <f>'C завтраками| Bed and breakfast'!BI16*0.9</f>
        <v>34335</v>
      </c>
      <c r="BQ16" s="8">
        <f>'C завтраками| Bed and breakfast'!BJ16*0.9</f>
        <v>34335</v>
      </c>
      <c r="BR16" s="8">
        <f>'C завтраками| Bed and breakfast'!BK16*0.9</f>
        <v>34335</v>
      </c>
      <c r="BS16" s="8">
        <f>'C завтраками| Bed and breakfast'!BL16*0.9</f>
        <v>34335</v>
      </c>
      <c r="BT16" s="8">
        <f>'C завтраками| Bed and breakfast'!BM16*0.9</f>
        <v>36585</v>
      </c>
      <c r="BU16" s="8">
        <f>'C завтраками| Bed and breakfast'!BN16*0.9</f>
        <v>39285</v>
      </c>
      <c r="BV16" s="8">
        <f>'C завтраками| Bed and breakfast'!BO16*0.9</f>
        <v>39285</v>
      </c>
      <c r="BW16" s="8">
        <f>'C завтраками| Bed and breakfast'!BP16*0.9</f>
        <v>36585</v>
      </c>
      <c r="BX16" s="8">
        <f>'C завтраками| Bed and breakfast'!BQ16*0.9</f>
        <v>32085</v>
      </c>
      <c r="BY16" s="8">
        <f>'C завтраками| Bed and breakfast'!BR16*0.9</f>
        <v>32085</v>
      </c>
      <c r="BZ16" s="8">
        <f>'C завтраками| Bed and breakfast'!BS16*0.9</f>
        <v>34335</v>
      </c>
      <c r="CA16" s="8">
        <f>'C завтраками| Bed and breakfast'!BT16*0.9</f>
        <v>34335</v>
      </c>
      <c r="CB16" s="8">
        <f>'C завтраками| Bed and breakfast'!BU16*0.9</f>
        <v>26685</v>
      </c>
      <c r="CC16" s="8">
        <f>'C завтраками| Bed and breakfast'!BV16*0.9</f>
        <v>27090</v>
      </c>
      <c r="CD16" s="8">
        <f>'C завтраками| Bed and breakfast'!BW16*0.9</f>
        <v>27090</v>
      </c>
      <c r="CE16" s="8">
        <f>'C завтраками| Bed and breakfast'!BX16*0.9</f>
        <v>27090</v>
      </c>
      <c r="CF16" s="8">
        <f>'C завтраками| Bed and breakfast'!BY16*0.9</f>
        <v>25740</v>
      </c>
      <c r="CG16" s="8">
        <f>'C завтраками| Bed and breakfast'!BZ16*0.9</f>
        <v>25740</v>
      </c>
      <c r="CH16" s="8">
        <f>'C завтраками| Bed and breakfast'!CA16*0.9</f>
        <v>27090</v>
      </c>
      <c r="CI16" s="8">
        <f>'C завтраками| Bed and breakfast'!CB16*0.9</f>
        <v>27090</v>
      </c>
      <c r="CJ16" s="8">
        <f>'C завтраками| Bed and breakfast'!CC16*0.9</f>
        <v>27090</v>
      </c>
      <c r="CK16" s="8">
        <f>'C завтраками| Bed and breakfast'!CD16*0.9</f>
        <v>25560</v>
      </c>
      <c r="CL16" s="8">
        <f>'C завтраками| Bed and breakfast'!CE16*0.9</f>
        <v>25560</v>
      </c>
      <c r="CM16" s="8">
        <f>'C завтраками| Bed and breakfast'!CF16*0.9</f>
        <v>25560</v>
      </c>
      <c r="CN16" s="8">
        <f>'C завтраками| Bed and breakfast'!CG16*0.9</f>
        <v>25560</v>
      </c>
      <c r="CO16" s="8">
        <f>'C завтраками| Bed and breakfast'!CH16*0.9</f>
        <v>25560</v>
      </c>
      <c r="CP16" s="8">
        <f>'C завтраками| Bed and breakfast'!CI16*0.9</f>
        <v>25560</v>
      </c>
      <c r="CQ16" s="8">
        <f>'C завтраками| Bed and breakfast'!CJ16*0.9</f>
        <v>25560</v>
      </c>
      <c r="CR16" s="8">
        <f>'C завтраками| Bed and breakfast'!CK16*0.9</f>
        <v>25560</v>
      </c>
      <c r="CS16" s="8">
        <f>'C завтраками| Bed and breakfast'!CL16*0.9</f>
        <v>25560</v>
      </c>
      <c r="CT16" s="8">
        <f>'C завтраками| Bed and breakfast'!CM16*0.9</f>
        <v>25560</v>
      </c>
      <c r="CU16" s="8">
        <f>'C завтраками| Bed and breakfast'!CN16*0.9</f>
        <v>25560</v>
      </c>
      <c r="CV16" s="8">
        <f>'C завтраками| Bed and breakfast'!CO16*0.9</f>
        <v>25560</v>
      </c>
      <c r="CW16" s="8">
        <f>'C завтраками| Bed and breakfast'!CP16*0.9</f>
        <v>25560</v>
      </c>
      <c r="CX16" s="8">
        <f>'C завтраками| Bed and breakfast'!CQ16*0.9</f>
        <v>25560</v>
      </c>
      <c r="CY16" s="8">
        <f>'C завтраками| Bed and breakfast'!CR16*0.9</f>
        <v>25560</v>
      </c>
      <c r="CZ16" s="8">
        <f>'C завтраками| Bed and breakfast'!CS16*0.9</f>
        <v>25560</v>
      </c>
      <c r="DA16" s="8">
        <f>'C завтраками| Bed and breakfast'!CT16*0.9</f>
        <v>25560</v>
      </c>
      <c r="DB16" s="8">
        <f>'C завтраками| Bed and breakfast'!CU16*0.9</f>
        <v>25560</v>
      </c>
      <c r="DC16" s="8">
        <f>'C завтраками| Bed and breakfast'!CV16*0.9</f>
        <v>25560</v>
      </c>
      <c r="DD16" s="8">
        <f>'C завтраками| Bed and breakfast'!CW16*0.9</f>
        <v>25560</v>
      </c>
      <c r="DE16" s="8">
        <f>'C завтраками| Bed and breakfast'!CX16*0.9</f>
        <v>25560</v>
      </c>
      <c r="DF16" s="8">
        <f>'C завтраками| Bed and breakfast'!CY16*0.9</f>
        <v>25560</v>
      </c>
      <c r="DG16" s="8">
        <f>'C завтраками| Bed and breakfast'!CZ16*0.9</f>
        <v>25560</v>
      </c>
      <c r="DH16" s="8">
        <f>'C завтраками| Bed and breakfast'!DA16*0.9</f>
        <v>17235</v>
      </c>
      <c r="DI16" s="8">
        <f>'C завтраками| Bed and breakfast'!DB16*0.9</f>
        <v>17235</v>
      </c>
      <c r="DJ16" s="8">
        <f>'C завтраками| Bed and breakfast'!DC16*0.9</f>
        <v>17685</v>
      </c>
      <c r="DK16" s="8">
        <f>'C завтраками| Bed and breakfast'!DD16*0.9</f>
        <v>17685</v>
      </c>
      <c r="DL16" s="8">
        <f>'C завтраками| Bed and breakfast'!DE16*0.9</f>
        <v>17235</v>
      </c>
      <c r="DM16" s="8">
        <f>'C завтраками| Bed and breakfast'!DF16*0.9</f>
        <v>17235</v>
      </c>
      <c r="DN16" s="8">
        <f>'C завтраками| Bed and breakfast'!DG16*0.9</f>
        <v>17235</v>
      </c>
      <c r="DO16" s="8">
        <f>'C завтраками| Bed and breakfast'!DH16*0.9</f>
        <v>17235</v>
      </c>
      <c r="DP16" s="8">
        <f>'C завтраками| Bed and breakfast'!DI16*0.9</f>
        <v>17235</v>
      </c>
      <c r="DQ16" s="8">
        <f>'C завтраками| Bed and breakfast'!DJ16*0.9</f>
        <v>17685</v>
      </c>
      <c r="DR16" s="8">
        <f>'C завтраками| Bed and breakfast'!DK16*0.9</f>
        <v>17685</v>
      </c>
    </row>
    <row r="17" spans="1:122" s="53" customFormat="1" x14ac:dyDescent="0.2">
      <c r="A17" s="88">
        <f>A8</f>
        <v>2</v>
      </c>
      <c r="B17" s="8" t="e">
        <f>'C завтраками| Bed and breakfast'!#REF!*0.9</f>
        <v>#REF!</v>
      </c>
      <c r="C17" s="8" t="e">
        <f>'C завтраками| Bed and breakfast'!#REF!*0.9</f>
        <v>#REF!</v>
      </c>
      <c r="D17" s="8" t="e">
        <f>'C завтраками| Bed and breakfast'!#REF!*0.9</f>
        <v>#REF!</v>
      </c>
      <c r="E17" s="8" t="e">
        <f>'C завтраками| Bed and breakfast'!#REF!*0.9</f>
        <v>#REF!</v>
      </c>
      <c r="F17" s="8" t="e">
        <f>'C завтраками| Bed and breakfast'!#REF!*0.9</f>
        <v>#REF!</v>
      </c>
      <c r="G17" s="8" t="e">
        <f>'C завтраками| Bed and breakfast'!#REF!*0.9</f>
        <v>#REF!</v>
      </c>
      <c r="H17" s="8" t="e">
        <f>'C завтраками| Bed and breakfast'!#REF!*0.9</f>
        <v>#REF!</v>
      </c>
      <c r="I17" s="8">
        <f>'C завтраками| Bed and breakfast'!B17*0.9</f>
        <v>19080</v>
      </c>
      <c r="J17" s="8">
        <f>'C завтраками| Bed and breakfast'!C17*0.9</f>
        <v>19080</v>
      </c>
      <c r="K17" s="8">
        <f>'C завтраками| Bed and breakfast'!D17*0.9</f>
        <v>20520</v>
      </c>
      <c r="L17" s="8">
        <f>'C завтраками| Bed and breakfast'!E17*0.9</f>
        <v>21960</v>
      </c>
      <c r="M17" s="8">
        <f>'C завтраками| Bed and breakfast'!F17*0.9</f>
        <v>24030</v>
      </c>
      <c r="N17" s="8">
        <f>'C завтраками| Bed and breakfast'!G17*0.9</f>
        <v>26100</v>
      </c>
      <c r="O17" s="8">
        <f>'C завтраками| Bed and breakfast'!H17*0.9</f>
        <v>26100</v>
      </c>
      <c r="P17" s="8">
        <f>'C завтраками| Bed and breakfast'!I17*0.9</f>
        <v>24030</v>
      </c>
      <c r="Q17" s="8">
        <f>'C завтраками| Bed and breakfast'!J17*0.9</f>
        <v>26100</v>
      </c>
      <c r="R17" s="8">
        <f>'C завтраками| Bed and breakfast'!K17*0.9</f>
        <v>20520</v>
      </c>
      <c r="S17" s="8">
        <f>'C завтраками| Bed and breakfast'!L17*0.9</f>
        <v>20745</v>
      </c>
      <c r="T17" s="8">
        <f>'C завтраками| Bed and breakfast'!M17*0.9</f>
        <v>40050</v>
      </c>
      <c r="U17" s="8">
        <f>'C завтраками| Bed and breakfast'!N17*0.9</f>
        <v>53100</v>
      </c>
      <c r="V17" s="8">
        <f>'C завтраками| Bed and breakfast'!O17*0.9</f>
        <v>53100</v>
      </c>
      <c r="W17" s="8">
        <f>'C завтраками| Bed and breakfast'!P17*0.9</f>
        <v>53100</v>
      </c>
      <c r="X17" s="8">
        <f>'C завтраками| Bed and breakfast'!Q17*0.9</f>
        <v>46800</v>
      </c>
      <c r="Y17" s="8">
        <f>'C завтраками| Bed and breakfast'!R17*0.9</f>
        <v>46800</v>
      </c>
      <c r="Z17" s="8">
        <f>'C завтраками| Bed and breakfast'!S17*0.9</f>
        <v>46800</v>
      </c>
      <c r="AA17" s="8">
        <f>'C завтраками| Bed and breakfast'!T17*0.9</f>
        <v>46800</v>
      </c>
      <c r="AB17" s="8">
        <f>'C завтраками| Bed and breakfast'!U17*0.9</f>
        <v>46800</v>
      </c>
      <c r="AC17" s="8">
        <f>'C завтраками| Bed and breakfast'!V17*0.9</f>
        <v>46800</v>
      </c>
      <c r="AD17" s="8">
        <f>'C завтраками| Bed and breakfast'!W17*0.9</f>
        <v>38610</v>
      </c>
      <c r="AE17" s="8">
        <f>'C завтраками| Bed and breakfast'!X17*0.9</f>
        <v>23760</v>
      </c>
      <c r="AF17" s="8">
        <f>'C завтраками| Bed and breakfast'!Y17*0.9</f>
        <v>23760</v>
      </c>
      <c r="AG17" s="8">
        <f>'C завтраками| Bed and breakfast'!Z17*0.9</f>
        <v>23760</v>
      </c>
      <c r="AH17" s="8">
        <f>'C завтраками| Bed and breakfast'!AA17*0.9</f>
        <v>23760</v>
      </c>
      <c r="AI17" s="8">
        <f>'C завтраками| Bed and breakfast'!AB17*0.9</f>
        <v>23760</v>
      </c>
      <c r="AJ17" s="8">
        <f>'C завтраками| Bed and breakfast'!AC17*0.9</f>
        <v>25560</v>
      </c>
      <c r="AK17" s="8">
        <f>'C завтраками| Bed and breakfast'!AD17*0.9</f>
        <v>25560</v>
      </c>
      <c r="AL17" s="8">
        <f>'C завтраками| Bed and breakfast'!AE17*0.9</f>
        <v>25560</v>
      </c>
      <c r="AM17" s="8">
        <f>'C завтраками| Bed and breakfast'!AF17*0.9</f>
        <v>25560</v>
      </c>
      <c r="AN17" s="8">
        <f>'C завтраками| Bed and breakfast'!AG17*0.9</f>
        <v>25560</v>
      </c>
      <c r="AO17" s="8">
        <f>'C завтраками| Bed and breakfast'!AH17*0.9</f>
        <v>23760</v>
      </c>
      <c r="AP17" s="8">
        <f>'C завтраками| Bed and breakfast'!AI17*0.9</f>
        <v>23760</v>
      </c>
      <c r="AQ17" s="8">
        <f>'C завтраками| Bed and breakfast'!AJ17*0.9</f>
        <v>23760</v>
      </c>
      <c r="AR17" s="8">
        <f>'C завтраками| Bed and breakfast'!AK17*0.9</f>
        <v>23760</v>
      </c>
      <c r="AS17" s="8">
        <f>'C завтраками| Bed and breakfast'!AL17*0.9</f>
        <v>23760</v>
      </c>
      <c r="AT17" s="8">
        <f>'C завтраками| Bed and breakfast'!AM17*0.9</f>
        <v>27360</v>
      </c>
      <c r="AU17" s="8">
        <f>'C завтраками| Bed and breakfast'!AN17*0.9</f>
        <v>27360</v>
      </c>
      <c r="AV17" s="8">
        <f>'C завтраками| Bed and breakfast'!AO17*0.9</f>
        <v>27360</v>
      </c>
      <c r="AW17" s="8">
        <f>'C завтраками| Bed and breakfast'!AP17*0.9</f>
        <v>27360</v>
      </c>
      <c r="AX17" s="8">
        <f>'C завтраками| Bed and breakfast'!AQ17*0.9</f>
        <v>27360</v>
      </c>
      <c r="AY17" s="8">
        <f>'C завтраками| Bed and breakfast'!AR17*0.9</f>
        <v>29160</v>
      </c>
      <c r="AZ17" s="8">
        <f>'C завтраками| Bed and breakfast'!AS17*0.9</f>
        <v>31410</v>
      </c>
      <c r="BA17" s="8">
        <f>'C завтраками| Bed and breakfast'!AT17*0.9</f>
        <v>32040</v>
      </c>
      <c r="BB17" s="8">
        <f>'C завтраками| Bed and breakfast'!AU17*0.9</f>
        <v>32040</v>
      </c>
      <c r="BC17" s="8">
        <f>'C завтраками| Bed and breakfast'!AV17*0.9</f>
        <v>32040</v>
      </c>
      <c r="BD17" s="8">
        <f>'C завтраками| Bed and breakfast'!AW17*0.9</f>
        <v>32040</v>
      </c>
      <c r="BE17" s="8">
        <f>'C завтраками| Bed and breakfast'!AX17*0.9</f>
        <v>32040</v>
      </c>
      <c r="BF17" s="8">
        <f>'C завтраками| Bed and breakfast'!AY17*0.9</f>
        <v>32040</v>
      </c>
      <c r="BG17" s="8">
        <f>'C завтраками| Bed and breakfast'!AZ17*0.9</f>
        <v>32040</v>
      </c>
      <c r="BH17" s="8">
        <f>'C завтраками| Bed and breakfast'!BA17*0.9</f>
        <v>32040</v>
      </c>
      <c r="BI17" s="8">
        <f>'C завтраками| Bed and breakfast'!BB17*0.9</f>
        <v>32040</v>
      </c>
      <c r="BJ17" s="8">
        <f>'C завтраками| Bed and breakfast'!BC17*0.9</f>
        <v>32040</v>
      </c>
      <c r="BK17" s="8">
        <f>'C завтраками| Bed and breakfast'!BD17*0.9</f>
        <v>30240</v>
      </c>
      <c r="BL17" s="8">
        <f>'C завтраками| Bed and breakfast'!BE17*0.9</f>
        <v>30240</v>
      </c>
      <c r="BM17" s="8">
        <f>'C завтраками| Bed and breakfast'!BF17*0.9</f>
        <v>32040</v>
      </c>
      <c r="BN17" s="8">
        <f>'C завтраками| Bed and breakfast'!BG17*0.9</f>
        <v>32040</v>
      </c>
      <c r="BO17" s="8">
        <f>'C завтраками| Bed and breakfast'!BH17*0.9</f>
        <v>33840</v>
      </c>
      <c r="BP17" s="8">
        <f>'C завтраками| Bed and breakfast'!BI17*0.9</f>
        <v>36090</v>
      </c>
      <c r="BQ17" s="8">
        <f>'C завтраками| Bed and breakfast'!BJ17*0.9</f>
        <v>36090</v>
      </c>
      <c r="BR17" s="8">
        <f>'C завтраками| Bed and breakfast'!BK17*0.9</f>
        <v>36090</v>
      </c>
      <c r="BS17" s="8">
        <f>'C завтраками| Bed and breakfast'!BL17*0.9</f>
        <v>36090</v>
      </c>
      <c r="BT17" s="8">
        <f>'C завтраками| Bed and breakfast'!BM17*0.9</f>
        <v>38340</v>
      </c>
      <c r="BU17" s="8">
        <f>'C завтраками| Bed and breakfast'!BN17*0.9</f>
        <v>41040</v>
      </c>
      <c r="BV17" s="8">
        <f>'C завтраками| Bed and breakfast'!BO17*0.9</f>
        <v>41040</v>
      </c>
      <c r="BW17" s="8">
        <f>'C завтраками| Bed and breakfast'!BP17*0.9</f>
        <v>38340</v>
      </c>
      <c r="BX17" s="8">
        <f>'C завтраками| Bed and breakfast'!BQ17*0.9</f>
        <v>33840</v>
      </c>
      <c r="BY17" s="8">
        <f>'C завтраками| Bed and breakfast'!BR17*0.9</f>
        <v>33840</v>
      </c>
      <c r="BZ17" s="8">
        <f>'C завтраками| Bed and breakfast'!BS17*0.9</f>
        <v>36090</v>
      </c>
      <c r="CA17" s="8">
        <f>'C завтраками| Bed and breakfast'!BT17*0.9</f>
        <v>36090</v>
      </c>
      <c r="CB17" s="8">
        <f>'C завтраками| Bed and breakfast'!BU17*0.9</f>
        <v>28440</v>
      </c>
      <c r="CC17" s="8">
        <f>'C завтраками| Bed and breakfast'!BV17*0.9</f>
        <v>28845</v>
      </c>
      <c r="CD17" s="8">
        <f>'C завтраками| Bed and breakfast'!BW17*0.9</f>
        <v>28845</v>
      </c>
      <c r="CE17" s="8">
        <f>'C завтраками| Bed and breakfast'!BX17*0.9</f>
        <v>28845</v>
      </c>
      <c r="CF17" s="8">
        <f>'C завтраками| Bed and breakfast'!BY17*0.9</f>
        <v>27495</v>
      </c>
      <c r="CG17" s="8">
        <f>'C завтраками| Bed and breakfast'!BZ17*0.9</f>
        <v>27495</v>
      </c>
      <c r="CH17" s="8">
        <f>'C завтраками| Bed and breakfast'!CA17*0.9</f>
        <v>28845</v>
      </c>
      <c r="CI17" s="8">
        <f>'C завтраками| Bed and breakfast'!CB17*0.9</f>
        <v>28845</v>
      </c>
      <c r="CJ17" s="8">
        <f>'C завтраками| Bed and breakfast'!CC17*0.9</f>
        <v>28845</v>
      </c>
      <c r="CK17" s="8">
        <f>'C завтраками| Bed and breakfast'!CD17*0.9</f>
        <v>27315</v>
      </c>
      <c r="CL17" s="8">
        <f>'C завтраками| Bed and breakfast'!CE17*0.9</f>
        <v>27315</v>
      </c>
      <c r="CM17" s="8">
        <f>'C завтраками| Bed and breakfast'!CF17*0.9</f>
        <v>27315</v>
      </c>
      <c r="CN17" s="8">
        <f>'C завтраками| Bed and breakfast'!CG17*0.9</f>
        <v>27315</v>
      </c>
      <c r="CO17" s="8">
        <f>'C завтраками| Bed and breakfast'!CH17*0.9</f>
        <v>27315</v>
      </c>
      <c r="CP17" s="8">
        <f>'C завтраками| Bed and breakfast'!CI17*0.9</f>
        <v>27315</v>
      </c>
      <c r="CQ17" s="8">
        <f>'C завтраками| Bed and breakfast'!CJ17*0.9</f>
        <v>27315</v>
      </c>
      <c r="CR17" s="8">
        <f>'C завтраками| Bed and breakfast'!CK17*0.9</f>
        <v>27315</v>
      </c>
      <c r="CS17" s="8">
        <f>'C завтраками| Bed and breakfast'!CL17*0.9</f>
        <v>27315</v>
      </c>
      <c r="CT17" s="8">
        <f>'C завтраками| Bed and breakfast'!CM17*0.9</f>
        <v>27315</v>
      </c>
      <c r="CU17" s="8">
        <f>'C завтраками| Bed and breakfast'!CN17*0.9</f>
        <v>27315</v>
      </c>
      <c r="CV17" s="8">
        <f>'C завтраками| Bed and breakfast'!CO17*0.9</f>
        <v>27315</v>
      </c>
      <c r="CW17" s="8">
        <f>'C завтраками| Bed and breakfast'!CP17*0.9</f>
        <v>27315</v>
      </c>
      <c r="CX17" s="8">
        <f>'C завтраками| Bed and breakfast'!CQ17*0.9</f>
        <v>27315</v>
      </c>
      <c r="CY17" s="8">
        <f>'C завтраками| Bed and breakfast'!CR17*0.9</f>
        <v>27315</v>
      </c>
      <c r="CZ17" s="8">
        <f>'C завтраками| Bed and breakfast'!CS17*0.9</f>
        <v>27315</v>
      </c>
      <c r="DA17" s="8">
        <f>'C завтраками| Bed and breakfast'!CT17*0.9</f>
        <v>27315</v>
      </c>
      <c r="DB17" s="8">
        <f>'C завтраками| Bed and breakfast'!CU17*0.9</f>
        <v>27315</v>
      </c>
      <c r="DC17" s="8">
        <f>'C завтраками| Bed and breakfast'!CV17*0.9</f>
        <v>27315</v>
      </c>
      <c r="DD17" s="8">
        <f>'C завтраками| Bed and breakfast'!CW17*0.9</f>
        <v>27315</v>
      </c>
      <c r="DE17" s="8">
        <f>'C завтраками| Bed and breakfast'!CX17*0.9</f>
        <v>27315</v>
      </c>
      <c r="DF17" s="8">
        <f>'C завтраками| Bed and breakfast'!CY17*0.9</f>
        <v>27315</v>
      </c>
      <c r="DG17" s="8">
        <f>'C завтраками| Bed and breakfast'!CZ17*0.9</f>
        <v>27315</v>
      </c>
      <c r="DH17" s="8">
        <f>'C завтраками| Bed and breakfast'!DA17*0.9</f>
        <v>18900</v>
      </c>
      <c r="DI17" s="8">
        <f>'C завтраками| Bed and breakfast'!DB17*0.9</f>
        <v>18900</v>
      </c>
      <c r="DJ17" s="8">
        <f>'C завтраками| Bed and breakfast'!DC17*0.9</f>
        <v>19350</v>
      </c>
      <c r="DK17" s="8">
        <f>'C завтраками| Bed and breakfast'!DD17*0.9</f>
        <v>19350</v>
      </c>
      <c r="DL17" s="8">
        <f>'C завтраками| Bed and breakfast'!DE17*0.9</f>
        <v>18900</v>
      </c>
      <c r="DM17" s="8">
        <f>'C завтраками| Bed and breakfast'!DF17*0.9</f>
        <v>18900</v>
      </c>
      <c r="DN17" s="8">
        <f>'C завтраками| Bed and breakfast'!DG17*0.9</f>
        <v>18900</v>
      </c>
      <c r="DO17" s="8">
        <f>'C завтраками| Bed and breakfast'!DH17*0.9</f>
        <v>18900</v>
      </c>
      <c r="DP17" s="8">
        <f>'C завтраками| Bed and breakfast'!DI17*0.9</f>
        <v>18900</v>
      </c>
      <c r="DQ17" s="8">
        <f>'C завтраками| Bed and breakfast'!DJ17*0.9</f>
        <v>19350</v>
      </c>
      <c r="DR17" s="8">
        <f>'C завтраками| Bed and breakfast'!DK17*0.9</f>
        <v>19350</v>
      </c>
    </row>
    <row r="18" spans="1:122" s="53" customFormat="1" x14ac:dyDescent="0.2">
      <c r="A18" s="42" t="s">
        <v>86</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row>
    <row r="19" spans="1:122" s="53" customFormat="1" x14ac:dyDescent="0.2">
      <c r="A19" s="88">
        <f>A7</f>
        <v>1</v>
      </c>
      <c r="B19" s="8" t="e">
        <f>'C завтраками| Bed and breakfast'!#REF!*0.9</f>
        <v>#REF!</v>
      </c>
      <c r="C19" s="8" t="e">
        <f>'C завтраками| Bed and breakfast'!#REF!*0.9</f>
        <v>#REF!</v>
      </c>
      <c r="D19" s="8" t="e">
        <f>'C завтраками| Bed and breakfast'!#REF!*0.9</f>
        <v>#REF!</v>
      </c>
      <c r="E19" s="8" t="e">
        <f>'C завтраками| Bed and breakfast'!#REF!*0.9</f>
        <v>#REF!</v>
      </c>
      <c r="F19" s="8" t="e">
        <f>'C завтраками| Bed and breakfast'!#REF!*0.9</f>
        <v>#REF!</v>
      </c>
      <c r="G19" s="8" t="e">
        <f>'C завтраками| Bed and breakfast'!#REF!*0.9</f>
        <v>#REF!</v>
      </c>
      <c r="H19" s="8" t="e">
        <f>'C завтраками| Bed and breakfast'!#REF!*0.9</f>
        <v>#REF!</v>
      </c>
      <c r="I19" s="8">
        <f>'C завтраками| Bed and breakfast'!B19*0.9</f>
        <v>36720</v>
      </c>
      <c r="J19" s="8">
        <f>'C завтраками| Bed and breakfast'!C19*0.9</f>
        <v>36720</v>
      </c>
      <c r="K19" s="8">
        <f>'C завтраками| Bed and breakfast'!D19*0.9</f>
        <v>38160</v>
      </c>
      <c r="L19" s="8">
        <f>'C завтраками| Bed and breakfast'!E19*0.9</f>
        <v>39600</v>
      </c>
      <c r="M19" s="8">
        <f>'C завтраками| Bed and breakfast'!F19*0.9</f>
        <v>41670</v>
      </c>
      <c r="N19" s="8">
        <f>'C завтраками| Bed and breakfast'!G19*0.9</f>
        <v>43740</v>
      </c>
      <c r="O19" s="8">
        <f>'C завтраками| Bed and breakfast'!H19*0.9</f>
        <v>43740</v>
      </c>
      <c r="P19" s="8">
        <f>'C завтраками| Bed and breakfast'!I19*0.9</f>
        <v>41670</v>
      </c>
      <c r="Q19" s="8">
        <f>'C завтраками| Bed and breakfast'!J19*0.9</f>
        <v>43740</v>
      </c>
      <c r="R19" s="8">
        <f>'C завтраками| Bed and breakfast'!K19*0.9</f>
        <v>38160</v>
      </c>
      <c r="S19" s="8">
        <f>'C завтраками| Bed and breakfast'!L19*0.9</f>
        <v>36720</v>
      </c>
      <c r="T19" s="8">
        <f>'C завтраками| Bed and breakfast'!M19*0.9</f>
        <v>56025</v>
      </c>
      <c r="U19" s="8">
        <f>'C завтраками| Bed and breakfast'!N19*0.9</f>
        <v>69075</v>
      </c>
      <c r="V19" s="8">
        <f>'C завтраками| Bed and breakfast'!O19*0.9</f>
        <v>69075</v>
      </c>
      <c r="W19" s="8">
        <f>'C завтраками| Bed and breakfast'!P19*0.9</f>
        <v>69075</v>
      </c>
      <c r="X19" s="8">
        <f>'C завтраками| Bed and breakfast'!Q19*0.9</f>
        <v>62775</v>
      </c>
      <c r="Y19" s="8">
        <f>'C завтраками| Bed and breakfast'!R19*0.9</f>
        <v>62775</v>
      </c>
      <c r="Z19" s="8">
        <f>'C завтраками| Bed and breakfast'!S19*0.9</f>
        <v>62775</v>
      </c>
      <c r="AA19" s="8">
        <f>'C завтраками| Bed and breakfast'!T19*0.9</f>
        <v>62775</v>
      </c>
      <c r="AB19" s="8">
        <f>'C завтраками| Bed and breakfast'!U19*0.9</f>
        <v>62775</v>
      </c>
      <c r="AC19" s="8">
        <f>'C завтраками| Bed and breakfast'!V19*0.9</f>
        <v>62775</v>
      </c>
      <c r="AD19" s="8">
        <f>'C завтраками| Bed and breakfast'!W19*0.9</f>
        <v>50805</v>
      </c>
      <c r="AE19" s="8">
        <f>'C завтраками| Bed and breakfast'!X19*0.9</f>
        <v>35955</v>
      </c>
      <c r="AF19" s="8">
        <f>'C завтраками| Bed and breakfast'!Y19*0.9</f>
        <v>35955</v>
      </c>
      <c r="AG19" s="8">
        <f>'C завтраками| Bed and breakfast'!Z19*0.9</f>
        <v>35955</v>
      </c>
      <c r="AH19" s="8">
        <f>'C завтраками| Bed and breakfast'!AA19*0.9</f>
        <v>35955</v>
      </c>
      <c r="AI19" s="8">
        <f>'C завтраками| Bed and breakfast'!AB19*0.9</f>
        <v>35955</v>
      </c>
      <c r="AJ19" s="8">
        <f>'C завтраками| Bed and breakfast'!AC19*0.9</f>
        <v>37755</v>
      </c>
      <c r="AK19" s="8">
        <f>'C завтраками| Bed and breakfast'!AD19*0.9</f>
        <v>37755</v>
      </c>
      <c r="AL19" s="8">
        <f>'C завтраками| Bed and breakfast'!AE19*0.9</f>
        <v>37755</v>
      </c>
      <c r="AM19" s="8">
        <f>'C завтраками| Bed and breakfast'!AF19*0.9</f>
        <v>37755</v>
      </c>
      <c r="AN19" s="8">
        <f>'C завтраками| Bed and breakfast'!AG19*0.9</f>
        <v>37755</v>
      </c>
      <c r="AO19" s="8">
        <f>'C завтраками| Bed and breakfast'!AH19*0.9</f>
        <v>35955</v>
      </c>
      <c r="AP19" s="8">
        <f>'C завтраками| Bed and breakfast'!AI19*0.9</f>
        <v>35955</v>
      </c>
      <c r="AQ19" s="8">
        <f>'C завтраками| Bed and breakfast'!AJ19*0.9</f>
        <v>35955</v>
      </c>
      <c r="AR19" s="8">
        <f>'C завтраками| Bed and breakfast'!AK19*0.9</f>
        <v>35955</v>
      </c>
      <c r="AS19" s="8">
        <f>'C завтраками| Bed and breakfast'!AL19*0.9</f>
        <v>35955</v>
      </c>
      <c r="AT19" s="8">
        <f>'C завтраками| Bed and breakfast'!AM19*0.9</f>
        <v>39555</v>
      </c>
      <c r="AU19" s="8">
        <f>'C завтраками| Bed and breakfast'!AN19*0.9</f>
        <v>39555</v>
      </c>
      <c r="AV19" s="8">
        <f>'C завтраками| Bed and breakfast'!AO19*0.9</f>
        <v>39555</v>
      </c>
      <c r="AW19" s="8">
        <f>'C завтраками| Bed and breakfast'!AP19*0.9</f>
        <v>39555</v>
      </c>
      <c r="AX19" s="8">
        <f>'C завтраками| Bed and breakfast'!AQ19*0.9</f>
        <v>39555</v>
      </c>
      <c r="AY19" s="8">
        <f>'C завтраками| Bed and breakfast'!AR19*0.9</f>
        <v>41355</v>
      </c>
      <c r="AZ19" s="8">
        <f>'C завтраками| Bed and breakfast'!AS19*0.9</f>
        <v>43605</v>
      </c>
      <c r="BA19" s="8">
        <f>'C завтраками| Bed and breakfast'!AT19*0.9</f>
        <v>48555</v>
      </c>
      <c r="BB19" s="8">
        <f>'C завтраками| Bed and breakfast'!AU19*0.9</f>
        <v>48555</v>
      </c>
      <c r="BC19" s="8">
        <f>'C завтраками| Bed and breakfast'!AV19*0.9</f>
        <v>48555</v>
      </c>
      <c r="BD19" s="8">
        <f>'C завтраками| Bed and breakfast'!AW19*0.9</f>
        <v>48555</v>
      </c>
      <c r="BE19" s="8">
        <f>'C завтраками| Bed and breakfast'!AX19*0.9</f>
        <v>48555</v>
      </c>
      <c r="BF19" s="8">
        <f>'C завтраками| Bed and breakfast'!AY19*0.9</f>
        <v>48555</v>
      </c>
      <c r="BG19" s="8">
        <f>'C завтраками| Bed and breakfast'!AZ19*0.9</f>
        <v>48555</v>
      </c>
      <c r="BH19" s="8">
        <f>'C завтраками| Bed and breakfast'!BA19*0.9</f>
        <v>48555</v>
      </c>
      <c r="BI19" s="8">
        <f>'C завтраками| Bed and breakfast'!BB19*0.9</f>
        <v>48555</v>
      </c>
      <c r="BJ19" s="8">
        <f>'C завтраками| Bed and breakfast'!BC19*0.9</f>
        <v>48555</v>
      </c>
      <c r="BK19" s="8">
        <f>'C завтраками| Bed and breakfast'!BD19*0.9</f>
        <v>46755</v>
      </c>
      <c r="BL19" s="8">
        <f>'C завтраками| Bed and breakfast'!BE19*0.9</f>
        <v>46755</v>
      </c>
      <c r="BM19" s="8">
        <f>'C завтраками| Bed and breakfast'!BF19*0.9</f>
        <v>48555</v>
      </c>
      <c r="BN19" s="8">
        <f>'C завтраками| Bed and breakfast'!BG19*0.9</f>
        <v>48555</v>
      </c>
      <c r="BO19" s="8">
        <f>'C завтраками| Bed and breakfast'!BH19*0.9</f>
        <v>50355</v>
      </c>
      <c r="BP19" s="8">
        <f>'C завтраками| Bed and breakfast'!BI19*0.9</f>
        <v>52605</v>
      </c>
      <c r="BQ19" s="8">
        <f>'C завтраками| Bed and breakfast'!BJ19*0.9</f>
        <v>52605</v>
      </c>
      <c r="BR19" s="8">
        <f>'C завтраками| Bed and breakfast'!BK19*0.9</f>
        <v>52605</v>
      </c>
      <c r="BS19" s="8">
        <f>'C завтраками| Bed and breakfast'!BL19*0.9</f>
        <v>52605</v>
      </c>
      <c r="BT19" s="8">
        <f>'C завтраками| Bed and breakfast'!BM19*0.9</f>
        <v>54855</v>
      </c>
      <c r="BU19" s="8">
        <f>'C завтраками| Bed and breakfast'!BN19*0.9</f>
        <v>57555</v>
      </c>
      <c r="BV19" s="8">
        <f>'C завтраками| Bed and breakfast'!BO19*0.9</f>
        <v>57555</v>
      </c>
      <c r="BW19" s="8">
        <f>'C завтраками| Bed and breakfast'!BP19*0.9</f>
        <v>54855</v>
      </c>
      <c r="BX19" s="8">
        <f>'C завтраками| Bed and breakfast'!BQ19*0.9</f>
        <v>50355</v>
      </c>
      <c r="BY19" s="8">
        <f>'C завтраками| Bed and breakfast'!BR19*0.9</f>
        <v>50355</v>
      </c>
      <c r="BZ19" s="8">
        <f>'C завтраками| Bed and breakfast'!BS19*0.9</f>
        <v>52605</v>
      </c>
      <c r="CA19" s="8">
        <f>'C завтраками| Bed and breakfast'!BT19*0.9</f>
        <v>52605</v>
      </c>
      <c r="CB19" s="8">
        <f>'C завтраками| Bed and breakfast'!BU19*0.9</f>
        <v>44955</v>
      </c>
      <c r="CC19" s="8">
        <f>'C завтраками| Bed and breakfast'!BV19*0.9</f>
        <v>45360</v>
      </c>
      <c r="CD19" s="8">
        <f>'C завтраками| Bed and breakfast'!BW19*0.9</f>
        <v>45360</v>
      </c>
      <c r="CE19" s="8">
        <f>'C завтраками| Bed and breakfast'!BX19*0.9</f>
        <v>45360</v>
      </c>
      <c r="CF19" s="8">
        <f>'C завтраками| Bed and breakfast'!BY19*0.9</f>
        <v>44010</v>
      </c>
      <c r="CG19" s="8">
        <f>'C завтраками| Bed and breakfast'!BZ19*0.9</f>
        <v>44010</v>
      </c>
      <c r="CH19" s="8">
        <f>'C завтраками| Bed and breakfast'!CA19*0.9</f>
        <v>45360</v>
      </c>
      <c r="CI19" s="8">
        <f>'C завтраками| Bed and breakfast'!CB19*0.9</f>
        <v>45360</v>
      </c>
      <c r="CJ19" s="8">
        <f>'C завтраками| Bed and breakfast'!CC19*0.9</f>
        <v>45360</v>
      </c>
      <c r="CK19" s="8">
        <f>'C завтраками| Bed and breakfast'!CD19*0.9</f>
        <v>39510</v>
      </c>
      <c r="CL19" s="8">
        <f>'C завтраками| Bed and breakfast'!CE19*0.9</f>
        <v>39510</v>
      </c>
      <c r="CM19" s="8">
        <f>'C завтраками| Bed and breakfast'!CF19*0.9</f>
        <v>39510</v>
      </c>
      <c r="CN19" s="8">
        <f>'C завтраками| Bed and breakfast'!CG19*0.9</f>
        <v>39510</v>
      </c>
      <c r="CO19" s="8">
        <f>'C завтраками| Bed and breakfast'!CH19*0.9</f>
        <v>39510</v>
      </c>
      <c r="CP19" s="8">
        <f>'C завтраками| Bed and breakfast'!CI19*0.9</f>
        <v>39510</v>
      </c>
      <c r="CQ19" s="8">
        <f>'C завтраками| Bed and breakfast'!CJ19*0.9</f>
        <v>39510</v>
      </c>
      <c r="CR19" s="8">
        <f>'C завтраками| Bed and breakfast'!CK19*0.9</f>
        <v>39510</v>
      </c>
      <c r="CS19" s="8">
        <f>'C завтраками| Bed and breakfast'!CL19*0.9</f>
        <v>39510</v>
      </c>
      <c r="CT19" s="8">
        <f>'C завтраками| Bed and breakfast'!CM19*0.9</f>
        <v>39510</v>
      </c>
      <c r="CU19" s="8">
        <f>'C завтраками| Bed and breakfast'!CN19*0.9</f>
        <v>39510</v>
      </c>
      <c r="CV19" s="8">
        <f>'C завтраками| Bed and breakfast'!CO19*0.9</f>
        <v>39510</v>
      </c>
      <c r="CW19" s="8">
        <f>'C завтраками| Bed and breakfast'!CP19*0.9</f>
        <v>39510</v>
      </c>
      <c r="CX19" s="8">
        <f>'C завтраками| Bed and breakfast'!CQ19*0.9</f>
        <v>39510</v>
      </c>
      <c r="CY19" s="8">
        <f>'C завтраками| Bed and breakfast'!CR19*0.9</f>
        <v>39510</v>
      </c>
      <c r="CZ19" s="8">
        <f>'C завтраками| Bed and breakfast'!CS19*0.9</f>
        <v>39510</v>
      </c>
      <c r="DA19" s="8">
        <f>'C завтраками| Bed and breakfast'!CT19*0.9</f>
        <v>39510</v>
      </c>
      <c r="DB19" s="8">
        <f>'C завтраками| Bed and breakfast'!CU19*0.9</f>
        <v>39510</v>
      </c>
      <c r="DC19" s="8">
        <f>'C завтраками| Bed and breakfast'!CV19*0.9</f>
        <v>39510</v>
      </c>
      <c r="DD19" s="8">
        <f>'C завтраками| Bed and breakfast'!CW19*0.9</f>
        <v>39510</v>
      </c>
      <c r="DE19" s="8">
        <f>'C завтраками| Bed and breakfast'!CX19*0.9</f>
        <v>39510</v>
      </c>
      <c r="DF19" s="8">
        <f>'C завтраками| Bed and breakfast'!CY19*0.9</f>
        <v>39510</v>
      </c>
      <c r="DG19" s="8">
        <f>'C завтраками| Bed and breakfast'!CZ19*0.9</f>
        <v>39510</v>
      </c>
      <c r="DH19" s="8">
        <f>'C завтраками| Bed and breakfast'!DA19*0.9</f>
        <v>31185</v>
      </c>
      <c r="DI19" s="8">
        <f>'C завтраками| Bed and breakfast'!DB19*0.9</f>
        <v>31185</v>
      </c>
      <c r="DJ19" s="8">
        <f>'C завтраками| Bed and breakfast'!DC19*0.9</f>
        <v>31635</v>
      </c>
      <c r="DK19" s="8">
        <f>'C завтраками| Bed and breakfast'!DD19*0.9</f>
        <v>31635</v>
      </c>
      <c r="DL19" s="8">
        <f>'C завтраками| Bed and breakfast'!DE19*0.9</f>
        <v>31185</v>
      </c>
      <c r="DM19" s="8">
        <f>'C завтраками| Bed and breakfast'!DF19*0.9</f>
        <v>31185</v>
      </c>
      <c r="DN19" s="8">
        <f>'C завтраками| Bed and breakfast'!DG19*0.9</f>
        <v>31185</v>
      </c>
      <c r="DO19" s="8">
        <f>'C завтраками| Bed and breakfast'!DH19*0.9</f>
        <v>31185</v>
      </c>
      <c r="DP19" s="8">
        <f>'C завтраками| Bed and breakfast'!DI19*0.9</f>
        <v>31185</v>
      </c>
      <c r="DQ19" s="8">
        <f>'C завтраками| Bed and breakfast'!DJ19*0.9</f>
        <v>31635</v>
      </c>
      <c r="DR19" s="8">
        <f>'C завтраками| Bed and breakfast'!DK19*0.9</f>
        <v>31635</v>
      </c>
    </row>
    <row r="20" spans="1:122" s="53" customFormat="1" x14ac:dyDescent="0.2">
      <c r="A20" s="88">
        <f>A8</f>
        <v>2</v>
      </c>
      <c r="B20" s="8" t="e">
        <f>'C завтраками| Bed and breakfast'!#REF!*0.9</f>
        <v>#REF!</v>
      </c>
      <c r="C20" s="8" t="e">
        <f>'C завтраками| Bed and breakfast'!#REF!*0.9</f>
        <v>#REF!</v>
      </c>
      <c r="D20" s="8" t="e">
        <f>'C завтраками| Bed and breakfast'!#REF!*0.9</f>
        <v>#REF!</v>
      </c>
      <c r="E20" s="8" t="e">
        <f>'C завтраками| Bed and breakfast'!#REF!*0.9</f>
        <v>#REF!</v>
      </c>
      <c r="F20" s="8" t="e">
        <f>'C завтраками| Bed and breakfast'!#REF!*0.9</f>
        <v>#REF!</v>
      </c>
      <c r="G20" s="8" t="e">
        <f>'C завтраками| Bed and breakfast'!#REF!*0.9</f>
        <v>#REF!</v>
      </c>
      <c r="H20" s="8" t="e">
        <f>'C завтраками| Bed and breakfast'!#REF!*0.9</f>
        <v>#REF!</v>
      </c>
      <c r="I20" s="8">
        <f>'C завтраками| Bed and breakfast'!B20*0.9</f>
        <v>38250</v>
      </c>
      <c r="J20" s="8">
        <f>'C завтраками| Bed and breakfast'!C20*0.9</f>
        <v>38250</v>
      </c>
      <c r="K20" s="8">
        <f>'C завтраками| Bed and breakfast'!D20*0.9</f>
        <v>39690</v>
      </c>
      <c r="L20" s="8">
        <f>'C завтраками| Bed and breakfast'!E20*0.9</f>
        <v>41130</v>
      </c>
      <c r="M20" s="8">
        <f>'C завтраками| Bed and breakfast'!F20*0.9</f>
        <v>43200</v>
      </c>
      <c r="N20" s="8">
        <f>'C завтраками| Bed and breakfast'!G20*0.9</f>
        <v>45270</v>
      </c>
      <c r="O20" s="8">
        <f>'C завтраками| Bed and breakfast'!H20*0.9</f>
        <v>45270</v>
      </c>
      <c r="P20" s="8">
        <f>'C завтраками| Bed and breakfast'!I20*0.9</f>
        <v>43200</v>
      </c>
      <c r="Q20" s="8">
        <f>'C завтраками| Bed and breakfast'!J20*0.9</f>
        <v>45270</v>
      </c>
      <c r="R20" s="8">
        <f>'C завтраками| Bed and breakfast'!K20*0.9</f>
        <v>39690</v>
      </c>
      <c r="S20" s="8">
        <f>'C завтраками| Bed and breakfast'!L20*0.9</f>
        <v>38745</v>
      </c>
      <c r="T20" s="8">
        <f>'C завтраками| Bed and breakfast'!M20*0.9</f>
        <v>58050</v>
      </c>
      <c r="U20" s="8">
        <f>'C завтраками| Bed and breakfast'!N20*0.9</f>
        <v>71100</v>
      </c>
      <c r="V20" s="8">
        <f>'C завтраками| Bed and breakfast'!O20*0.9</f>
        <v>71100</v>
      </c>
      <c r="W20" s="8">
        <f>'C завтраками| Bed and breakfast'!P20*0.9</f>
        <v>71100</v>
      </c>
      <c r="X20" s="8">
        <f>'C завтраками| Bed and breakfast'!Q20*0.9</f>
        <v>64800</v>
      </c>
      <c r="Y20" s="8">
        <f>'C завтраками| Bed and breakfast'!R20*0.9</f>
        <v>64800</v>
      </c>
      <c r="Z20" s="8">
        <f>'C завтраками| Bed and breakfast'!S20*0.9</f>
        <v>64800</v>
      </c>
      <c r="AA20" s="8">
        <f>'C завтраками| Bed and breakfast'!T20*0.9</f>
        <v>64800</v>
      </c>
      <c r="AB20" s="8">
        <f>'C завтраками| Bed and breakfast'!U20*0.9</f>
        <v>64800</v>
      </c>
      <c r="AC20" s="8">
        <f>'C завтраками| Bed and breakfast'!V20*0.9</f>
        <v>64800</v>
      </c>
      <c r="AD20" s="8">
        <f>'C завтраками| Bed and breakfast'!W20*0.9</f>
        <v>52560</v>
      </c>
      <c r="AE20" s="8">
        <f>'C завтраками| Bed and breakfast'!X20*0.9</f>
        <v>37710</v>
      </c>
      <c r="AF20" s="8">
        <f>'C завтраками| Bed and breakfast'!Y20*0.9</f>
        <v>37710</v>
      </c>
      <c r="AG20" s="8">
        <f>'C завтраками| Bed and breakfast'!Z20*0.9</f>
        <v>37710</v>
      </c>
      <c r="AH20" s="8">
        <f>'C завтраками| Bed and breakfast'!AA20*0.9</f>
        <v>37710</v>
      </c>
      <c r="AI20" s="8">
        <f>'C завтраками| Bed and breakfast'!AB20*0.9</f>
        <v>37710</v>
      </c>
      <c r="AJ20" s="8">
        <f>'C завтраками| Bed and breakfast'!AC20*0.9</f>
        <v>39510</v>
      </c>
      <c r="AK20" s="8">
        <f>'C завтраками| Bed and breakfast'!AD20*0.9</f>
        <v>39510</v>
      </c>
      <c r="AL20" s="8">
        <f>'C завтраками| Bed and breakfast'!AE20*0.9</f>
        <v>39510</v>
      </c>
      <c r="AM20" s="8">
        <f>'C завтраками| Bed and breakfast'!AF20*0.9</f>
        <v>39510</v>
      </c>
      <c r="AN20" s="8">
        <f>'C завтраками| Bed and breakfast'!AG20*0.9</f>
        <v>39510</v>
      </c>
      <c r="AO20" s="8">
        <f>'C завтраками| Bed and breakfast'!AH20*0.9</f>
        <v>37710</v>
      </c>
      <c r="AP20" s="8">
        <f>'C завтраками| Bed and breakfast'!AI20*0.9</f>
        <v>37710</v>
      </c>
      <c r="AQ20" s="8">
        <f>'C завтраками| Bed and breakfast'!AJ20*0.9</f>
        <v>37710</v>
      </c>
      <c r="AR20" s="8">
        <f>'C завтраками| Bed and breakfast'!AK20*0.9</f>
        <v>37710</v>
      </c>
      <c r="AS20" s="8">
        <f>'C завтраками| Bed and breakfast'!AL20*0.9</f>
        <v>37710</v>
      </c>
      <c r="AT20" s="8">
        <f>'C завтраками| Bed and breakfast'!AM20*0.9</f>
        <v>41310</v>
      </c>
      <c r="AU20" s="8">
        <f>'C завтраками| Bed and breakfast'!AN20*0.9</f>
        <v>41310</v>
      </c>
      <c r="AV20" s="8">
        <f>'C завтраками| Bed and breakfast'!AO20*0.9</f>
        <v>41310</v>
      </c>
      <c r="AW20" s="8">
        <f>'C завтраками| Bed and breakfast'!AP20*0.9</f>
        <v>41310</v>
      </c>
      <c r="AX20" s="8">
        <f>'C завтраками| Bed and breakfast'!AQ20*0.9</f>
        <v>41310</v>
      </c>
      <c r="AY20" s="8">
        <f>'C завтраками| Bed and breakfast'!AR20*0.9</f>
        <v>43110</v>
      </c>
      <c r="AZ20" s="8">
        <f>'C завтраками| Bed and breakfast'!AS20*0.9</f>
        <v>45360</v>
      </c>
      <c r="BA20" s="8">
        <f>'C завтраками| Bed and breakfast'!AT20*0.9</f>
        <v>50310</v>
      </c>
      <c r="BB20" s="8">
        <f>'C завтраками| Bed and breakfast'!AU20*0.9</f>
        <v>50310</v>
      </c>
      <c r="BC20" s="8">
        <f>'C завтраками| Bed and breakfast'!AV20*0.9</f>
        <v>50310</v>
      </c>
      <c r="BD20" s="8">
        <f>'C завтраками| Bed and breakfast'!AW20*0.9</f>
        <v>50310</v>
      </c>
      <c r="BE20" s="8">
        <f>'C завтраками| Bed and breakfast'!AX20*0.9</f>
        <v>50310</v>
      </c>
      <c r="BF20" s="8">
        <f>'C завтраками| Bed and breakfast'!AY20*0.9</f>
        <v>50310</v>
      </c>
      <c r="BG20" s="8">
        <f>'C завтраками| Bed and breakfast'!AZ20*0.9</f>
        <v>50310</v>
      </c>
      <c r="BH20" s="8">
        <f>'C завтраками| Bed and breakfast'!BA20*0.9</f>
        <v>50310</v>
      </c>
      <c r="BI20" s="8">
        <f>'C завтраками| Bed and breakfast'!BB20*0.9</f>
        <v>50310</v>
      </c>
      <c r="BJ20" s="8">
        <f>'C завтраками| Bed and breakfast'!BC20*0.9</f>
        <v>50310</v>
      </c>
      <c r="BK20" s="8">
        <f>'C завтраками| Bed and breakfast'!BD20*0.9</f>
        <v>48510</v>
      </c>
      <c r="BL20" s="8">
        <f>'C завтраками| Bed and breakfast'!BE20*0.9</f>
        <v>48510</v>
      </c>
      <c r="BM20" s="8">
        <f>'C завтраками| Bed and breakfast'!BF20*0.9</f>
        <v>50310</v>
      </c>
      <c r="BN20" s="8">
        <f>'C завтраками| Bed and breakfast'!BG20*0.9</f>
        <v>50310</v>
      </c>
      <c r="BO20" s="8">
        <f>'C завтраками| Bed and breakfast'!BH20*0.9</f>
        <v>52110</v>
      </c>
      <c r="BP20" s="8">
        <f>'C завтраками| Bed and breakfast'!BI20*0.9</f>
        <v>54360</v>
      </c>
      <c r="BQ20" s="8">
        <f>'C завтраками| Bed and breakfast'!BJ20*0.9</f>
        <v>54360</v>
      </c>
      <c r="BR20" s="8">
        <f>'C завтраками| Bed and breakfast'!BK20*0.9</f>
        <v>54360</v>
      </c>
      <c r="BS20" s="8">
        <f>'C завтраками| Bed and breakfast'!BL20*0.9</f>
        <v>54360</v>
      </c>
      <c r="BT20" s="8">
        <f>'C завтраками| Bed and breakfast'!BM20*0.9</f>
        <v>56610</v>
      </c>
      <c r="BU20" s="8">
        <f>'C завтраками| Bed and breakfast'!BN20*0.9</f>
        <v>59310</v>
      </c>
      <c r="BV20" s="8">
        <f>'C завтраками| Bed and breakfast'!BO20*0.9</f>
        <v>59310</v>
      </c>
      <c r="BW20" s="8">
        <f>'C завтраками| Bed and breakfast'!BP20*0.9</f>
        <v>56610</v>
      </c>
      <c r="BX20" s="8">
        <f>'C завтраками| Bed and breakfast'!BQ20*0.9</f>
        <v>52110</v>
      </c>
      <c r="BY20" s="8">
        <f>'C завтраками| Bed and breakfast'!BR20*0.9</f>
        <v>52110</v>
      </c>
      <c r="BZ20" s="8">
        <f>'C завтраками| Bed and breakfast'!BS20*0.9</f>
        <v>54360</v>
      </c>
      <c r="CA20" s="8">
        <f>'C завтраками| Bed and breakfast'!BT20*0.9</f>
        <v>54360</v>
      </c>
      <c r="CB20" s="8">
        <f>'C завтраками| Bed and breakfast'!BU20*0.9</f>
        <v>46710</v>
      </c>
      <c r="CC20" s="8">
        <f>'C завтраками| Bed and breakfast'!BV20*0.9</f>
        <v>47115</v>
      </c>
      <c r="CD20" s="8">
        <f>'C завтраками| Bed and breakfast'!BW20*0.9</f>
        <v>47115</v>
      </c>
      <c r="CE20" s="8">
        <f>'C завтраками| Bed and breakfast'!BX20*0.9</f>
        <v>47115</v>
      </c>
      <c r="CF20" s="8">
        <f>'C завтраками| Bed and breakfast'!BY20*0.9</f>
        <v>45765</v>
      </c>
      <c r="CG20" s="8">
        <f>'C завтраками| Bed and breakfast'!BZ20*0.9</f>
        <v>45765</v>
      </c>
      <c r="CH20" s="8">
        <f>'C завтраками| Bed and breakfast'!CA20*0.9</f>
        <v>47115</v>
      </c>
      <c r="CI20" s="8">
        <f>'C завтраками| Bed and breakfast'!CB20*0.9</f>
        <v>47115</v>
      </c>
      <c r="CJ20" s="8">
        <f>'C завтраками| Bed and breakfast'!CC20*0.9</f>
        <v>47115</v>
      </c>
      <c r="CK20" s="8">
        <f>'C завтраками| Bed and breakfast'!CD20*0.9</f>
        <v>41265</v>
      </c>
      <c r="CL20" s="8">
        <f>'C завтраками| Bed and breakfast'!CE20*0.9</f>
        <v>41265</v>
      </c>
      <c r="CM20" s="8">
        <f>'C завтраками| Bed and breakfast'!CF20*0.9</f>
        <v>41265</v>
      </c>
      <c r="CN20" s="8">
        <f>'C завтраками| Bed and breakfast'!CG20*0.9</f>
        <v>41265</v>
      </c>
      <c r="CO20" s="8">
        <f>'C завтраками| Bed and breakfast'!CH20*0.9</f>
        <v>41265</v>
      </c>
      <c r="CP20" s="8">
        <f>'C завтраками| Bed and breakfast'!CI20*0.9</f>
        <v>41265</v>
      </c>
      <c r="CQ20" s="8">
        <f>'C завтраками| Bed and breakfast'!CJ20*0.9</f>
        <v>41265</v>
      </c>
      <c r="CR20" s="8">
        <f>'C завтраками| Bed and breakfast'!CK20*0.9</f>
        <v>41265</v>
      </c>
      <c r="CS20" s="8">
        <f>'C завтраками| Bed and breakfast'!CL20*0.9</f>
        <v>41265</v>
      </c>
      <c r="CT20" s="8">
        <f>'C завтраками| Bed and breakfast'!CM20*0.9</f>
        <v>41265</v>
      </c>
      <c r="CU20" s="8">
        <f>'C завтраками| Bed and breakfast'!CN20*0.9</f>
        <v>41265</v>
      </c>
      <c r="CV20" s="8">
        <f>'C завтраками| Bed and breakfast'!CO20*0.9</f>
        <v>41265</v>
      </c>
      <c r="CW20" s="8">
        <f>'C завтраками| Bed and breakfast'!CP20*0.9</f>
        <v>41265</v>
      </c>
      <c r="CX20" s="8">
        <f>'C завтраками| Bed and breakfast'!CQ20*0.9</f>
        <v>41265</v>
      </c>
      <c r="CY20" s="8">
        <f>'C завтраками| Bed and breakfast'!CR20*0.9</f>
        <v>41265</v>
      </c>
      <c r="CZ20" s="8">
        <f>'C завтраками| Bed and breakfast'!CS20*0.9</f>
        <v>41265</v>
      </c>
      <c r="DA20" s="8">
        <f>'C завтраками| Bed and breakfast'!CT20*0.9</f>
        <v>41265</v>
      </c>
      <c r="DB20" s="8">
        <f>'C завтраками| Bed and breakfast'!CU20*0.9</f>
        <v>41265</v>
      </c>
      <c r="DC20" s="8">
        <f>'C завтраками| Bed and breakfast'!CV20*0.9</f>
        <v>41265</v>
      </c>
      <c r="DD20" s="8">
        <f>'C завтраками| Bed and breakfast'!CW20*0.9</f>
        <v>41265</v>
      </c>
      <c r="DE20" s="8">
        <f>'C завтраками| Bed and breakfast'!CX20*0.9</f>
        <v>41265</v>
      </c>
      <c r="DF20" s="8">
        <f>'C завтраками| Bed and breakfast'!CY20*0.9</f>
        <v>41265</v>
      </c>
      <c r="DG20" s="8">
        <f>'C завтраками| Bed and breakfast'!CZ20*0.9</f>
        <v>41265</v>
      </c>
      <c r="DH20" s="8">
        <f>'C завтраками| Bed and breakfast'!DA20*0.9</f>
        <v>32850</v>
      </c>
      <c r="DI20" s="8">
        <f>'C завтраками| Bed and breakfast'!DB20*0.9</f>
        <v>32850</v>
      </c>
      <c r="DJ20" s="8">
        <f>'C завтраками| Bed and breakfast'!DC20*0.9</f>
        <v>33300</v>
      </c>
      <c r="DK20" s="8">
        <f>'C завтраками| Bed and breakfast'!DD20*0.9</f>
        <v>33300</v>
      </c>
      <c r="DL20" s="8">
        <f>'C завтраками| Bed and breakfast'!DE20*0.9</f>
        <v>32850</v>
      </c>
      <c r="DM20" s="8">
        <f>'C завтраками| Bed and breakfast'!DF20*0.9</f>
        <v>32850</v>
      </c>
      <c r="DN20" s="8">
        <f>'C завтраками| Bed and breakfast'!DG20*0.9</f>
        <v>32850</v>
      </c>
      <c r="DO20" s="8">
        <f>'C завтраками| Bed and breakfast'!DH20*0.9</f>
        <v>32850</v>
      </c>
      <c r="DP20" s="8">
        <f>'C завтраками| Bed and breakfast'!DI20*0.9</f>
        <v>32850</v>
      </c>
      <c r="DQ20" s="8">
        <f>'C завтраками| Bed and breakfast'!DJ20*0.9</f>
        <v>33300</v>
      </c>
      <c r="DR20" s="8">
        <f>'C завтраками| Bed and breakfast'!DK20*0.9</f>
        <v>33300</v>
      </c>
    </row>
    <row r="21" spans="1:122" s="53" customFormat="1" x14ac:dyDescent="0.2">
      <c r="A21" s="42" t="s">
        <v>87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row>
    <row r="22" spans="1:122" s="53" customFormat="1" x14ac:dyDescent="0.2">
      <c r="A22" s="88" t="s">
        <v>88</v>
      </c>
      <c r="B22" s="8" t="e">
        <f>'C завтраками| Bed and breakfast'!#REF!*0.9</f>
        <v>#REF!</v>
      </c>
      <c r="C22" s="8" t="e">
        <f>'C завтраками| Bed and breakfast'!#REF!*0.9</f>
        <v>#REF!</v>
      </c>
      <c r="D22" s="8" t="e">
        <f>'C завтраками| Bed and breakfast'!#REF!*0.9</f>
        <v>#REF!</v>
      </c>
      <c r="E22" s="8" t="e">
        <f>'C завтраками| Bed and breakfast'!#REF!*0.9</f>
        <v>#REF!</v>
      </c>
      <c r="F22" s="8" t="e">
        <f>'C завтраками| Bed and breakfast'!#REF!*0.9</f>
        <v>#REF!</v>
      </c>
      <c r="G22" s="8" t="e">
        <f>'C завтраками| Bed and breakfast'!#REF!*0.9</f>
        <v>#REF!</v>
      </c>
      <c r="H22" s="8" t="e">
        <f>'C завтраками| Bed and breakfast'!#REF!*0.9</f>
        <v>#REF!</v>
      </c>
      <c r="I22" s="8">
        <f>'C завтраками| Bed and breakfast'!B22*0.9</f>
        <v>65250</v>
      </c>
      <c r="J22" s="8">
        <f>'C завтраками| Bed and breakfast'!C22*0.9</f>
        <v>65250</v>
      </c>
      <c r="K22" s="8">
        <f>'C завтраками| Bed and breakfast'!D22*0.9</f>
        <v>66690</v>
      </c>
      <c r="L22" s="8">
        <f>'C завтраками| Bed and breakfast'!E22*0.9</f>
        <v>68130</v>
      </c>
      <c r="M22" s="8">
        <f>'C завтраками| Bed and breakfast'!F22*0.9</f>
        <v>70200</v>
      </c>
      <c r="N22" s="8">
        <f>'C завтраками| Bed and breakfast'!G22*0.9</f>
        <v>72270</v>
      </c>
      <c r="O22" s="8">
        <f>'C завтраками| Bed and breakfast'!H22*0.9</f>
        <v>72270</v>
      </c>
      <c r="P22" s="8">
        <f>'C завтраками| Bed and breakfast'!I22*0.9</f>
        <v>70200</v>
      </c>
      <c r="Q22" s="8">
        <f>'C завтраками| Bed and breakfast'!J22*0.9</f>
        <v>72270</v>
      </c>
      <c r="R22" s="8">
        <f>'C завтраками| Bed and breakfast'!K22*0.9</f>
        <v>66690</v>
      </c>
      <c r="S22" s="8">
        <f>'C завтраками| Bed and breakfast'!L22*0.9</f>
        <v>88245</v>
      </c>
      <c r="T22" s="8">
        <f>'C завтраками| Bed and breakfast'!M22*0.9</f>
        <v>107550</v>
      </c>
      <c r="U22" s="8">
        <f>'C завтраками| Bed and breakfast'!N22*0.9</f>
        <v>120600</v>
      </c>
      <c r="V22" s="8">
        <f>'C завтраками| Bed and breakfast'!O22*0.9</f>
        <v>120600</v>
      </c>
      <c r="W22" s="8">
        <f>'C завтраками| Bed and breakfast'!P22*0.9</f>
        <v>120600</v>
      </c>
      <c r="X22" s="8">
        <f>'C завтраками| Bed and breakfast'!Q22*0.9</f>
        <v>114300</v>
      </c>
      <c r="Y22" s="8">
        <f>'C завтраками| Bed and breakfast'!R22*0.9</f>
        <v>114300</v>
      </c>
      <c r="Z22" s="8">
        <f>'C завтраками| Bed and breakfast'!S22*0.9</f>
        <v>114300</v>
      </c>
      <c r="AA22" s="8">
        <f>'C завтраками| Bed and breakfast'!T22*0.9</f>
        <v>114300</v>
      </c>
      <c r="AB22" s="8">
        <f>'C завтраками| Bed and breakfast'!U22*0.9</f>
        <v>114300</v>
      </c>
      <c r="AC22" s="8">
        <f>'C завтраками| Bed and breakfast'!V22*0.9</f>
        <v>114300</v>
      </c>
      <c r="AD22" s="8">
        <f>'C завтраками| Bed and breakfast'!W22*0.9</f>
        <v>84060</v>
      </c>
      <c r="AE22" s="8">
        <f>'C завтраками| Bed and breakfast'!X22*0.9</f>
        <v>69210</v>
      </c>
      <c r="AF22" s="8">
        <f>'C завтраками| Bed and breakfast'!Y22*0.9</f>
        <v>69210</v>
      </c>
      <c r="AG22" s="8">
        <f>'C завтраками| Bed and breakfast'!Z22*0.9</f>
        <v>69210</v>
      </c>
      <c r="AH22" s="8">
        <f>'C завтраками| Bed and breakfast'!AA22*0.9</f>
        <v>69210</v>
      </c>
      <c r="AI22" s="8">
        <f>'C завтраками| Bed and breakfast'!AB22*0.9</f>
        <v>69210</v>
      </c>
      <c r="AJ22" s="8">
        <f>'C завтраками| Bed and breakfast'!AC22*0.9</f>
        <v>71010</v>
      </c>
      <c r="AK22" s="8">
        <f>'C завтраками| Bed and breakfast'!AD22*0.9</f>
        <v>71010</v>
      </c>
      <c r="AL22" s="8">
        <f>'C завтраками| Bed and breakfast'!AE22*0.9</f>
        <v>71010</v>
      </c>
      <c r="AM22" s="8">
        <f>'C завтраками| Bed and breakfast'!AF22*0.9</f>
        <v>71010</v>
      </c>
      <c r="AN22" s="8">
        <f>'C завтраками| Bed and breakfast'!AG22*0.9</f>
        <v>71010</v>
      </c>
      <c r="AO22" s="8">
        <f>'C завтраками| Bed and breakfast'!AH22*0.9</f>
        <v>69210</v>
      </c>
      <c r="AP22" s="8">
        <f>'C завтраками| Bed and breakfast'!AI22*0.9</f>
        <v>69210</v>
      </c>
      <c r="AQ22" s="8">
        <f>'C завтраками| Bed and breakfast'!AJ22*0.9</f>
        <v>69210</v>
      </c>
      <c r="AR22" s="8">
        <f>'C завтраками| Bed and breakfast'!AK22*0.9</f>
        <v>69210</v>
      </c>
      <c r="AS22" s="8">
        <f>'C завтраками| Bed and breakfast'!AL22*0.9</f>
        <v>69210</v>
      </c>
      <c r="AT22" s="8">
        <f>'C завтраками| Bed and breakfast'!AM22*0.9</f>
        <v>72810</v>
      </c>
      <c r="AU22" s="8">
        <f>'C завтраками| Bed and breakfast'!AN22*0.9</f>
        <v>72810</v>
      </c>
      <c r="AV22" s="8">
        <f>'C завтраками| Bed and breakfast'!AO22*0.9</f>
        <v>72810</v>
      </c>
      <c r="AW22" s="8">
        <f>'C завтраками| Bed and breakfast'!AP22*0.9</f>
        <v>72810</v>
      </c>
      <c r="AX22" s="8">
        <f>'C завтраками| Bed and breakfast'!AQ22*0.9</f>
        <v>72810</v>
      </c>
      <c r="AY22" s="8">
        <f>'C завтраками| Bed and breakfast'!AR22*0.9</f>
        <v>74610</v>
      </c>
      <c r="AZ22" s="8">
        <f>'C завтраками| Bed and breakfast'!AS22*0.9</f>
        <v>76860</v>
      </c>
      <c r="BA22" s="8">
        <f>'C завтраками| Bed and breakfast'!AT22*0.9</f>
        <v>86310</v>
      </c>
      <c r="BB22" s="8">
        <f>'C завтраками| Bed and breakfast'!AU22*0.9</f>
        <v>86310</v>
      </c>
      <c r="BC22" s="8">
        <f>'C завтраками| Bed and breakfast'!AV22*0.9</f>
        <v>86310</v>
      </c>
      <c r="BD22" s="8">
        <f>'C завтраками| Bed and breakfast'!AW22*0.9</f>
        <v>86310</v>
      </c>
      <c r="BE22" s="8">
        <f>'C завтраками| Bed and breakfast'!AX22*0.9</f>
        <v>86310</v>
      </c>
      <c r="BF22" s="8">
        <f>'C завтраками| Bed and breakfast'!AY22*0.9</f>
        <v>86310</v>
      </c>
      <c r="BG22" s="8">
        <f>'C завтраками| Bed and breakfast'!AZ22*0.9</f>
        <v>86310</v>
      </c>
      <c r="BH22" s="8">
        <f>'C завтраками| Bed and breakfast'!BA22*0.9</f>
        <v>86310</v>
      </c>
      <c r="BI22" s="8">
        <f>'C завтраками| Bed and breakfast'!BB22*0.9</f>
        <v>86310</v>
      </c>
      <c r="BJ22" s="8">
        <f>'C завтраками| Bed and breakfast'!BC22*0.9</f>
        <v>86310</v>
      </c>
      <c r="BK22" s="8">
        <f>'C завтраками| Bed and breakfast'!BD22*0.9</f>
        <v>84510</v>
      </c>
      <c r="BL22" s="8">
        <f>'C завтраками| Bed and breakfast'!BE22*0.9</f>
        <v>84510</v>
      </c>
      <c r="BM22" s="8">
        <f>'C завтраками| Bed and breakfast'!BF22*0.9</f>
        <v>86310</v>
      </c>
      <c r="BN22" s="8">
        <f>'C завтраками| Bed and breakfast'!BG22*0.9</f>
        <v>86310</v>
      </c>
      <c r="BO22" s="8">
        <f>'C завтраками| Bed and breakfast'!BH22*0.9</f>
        <v>88110</v>
      </c>
      <c r="BP22" s="8">
        <f>'C завтраками| Bed and breakfast'!BI22*0.9</f>
        <v>90360</v>
      </c>
      <c r="BQ22" s="8">
        <f>'C завтраками| Bed and breakfast'!BJ22*0.9</f>
        <v>90360</v>
      </c>
      <c r="BR22" s="8">
        <f>'C завтраками| Bed and breakfast'!BK22*0.9</f>
        <v>90360</v>
      </c>
      <c r="BS22" s="8">
        <f>'C завтраками| Bed and breakfast'!BL22*0.9</f>
        <v>90360</v>
      </c>
      <c r="BT22" s="8">
        <f>'C завтраками| Bed and breakfast'!BM22*0.9</f>
        <v>92610</v>
      </c>
      <c r="BU22" s="8">
        <f>'C завтраками| Bed and breakfast'!BN22*0.9</f>
        <v>95310</v>
      </c>
      <c r="BV22" s="8">
        <f>'C завтраками| Bed and breakfast'!BO22*0.9</f>
        <v>95310</v>
      </c>
      <c r="BW22" s="8">
        <f>'C завтраками| Bed and breakfast'!BP22*0.9</f>
        <v>92610</v>
      </c>
      <c r="BX22" s="8">
        <f>'C завтраками| Bed and breakfast'!BQ22*0.9</f>
        <v>88110</v>
      </c>
      <c r="BY22" s="8">
        <f>'C завтраками| Bed and breakfast'!BR22*0.9</f>
        <v>88110</v>
      </c>
      <c r="BZ22" s="8">
        <f>'C завтраками| Bed and breakfast'!BS22*0.9</f>
        <v>90360</v>
      </c>
      <c r="CA22" s="8">
        <f>'C завтраками| Bed and breakfast'!BT22*0.9</f>
        <v>90360</v>
      </c>
      <c r="CB22" s="8">
        <f>'C завтраками| Bed and breakfast'!BU22*0.9</f>
        <v>82710</v>
      </c>
      <c r="CC22" s="8">
        <f>'C завтраками| Bed and breakfast'!BV22*0.9</f>
        <v>83115</v>
      </c>
      <c r="CD22" s="8">
        <f>'C завтраками| Bed and breakfast'!BW22*0.9</f>
        <v>83115</v>
      </c>
      <c r="CE22" s="8">
        <f>'C завтраками| Bed and breakfast'!BX22*0.9</f>
        <v>83115</v>
      </c>
      <c r="CF22" s="8">
        <f>'C завтраками| Bed and breakfast'!BY22*0.9</f>
        <v>81765</v>
      </c>
      <c r="CG22" s="8">
        <f>'C завтраками| Bed and breakfast'!BZ22*0.9</f>
        <v>81765</v>
      </c>
      <c r="CH22" s="8">
        <f>'C завтраками| Bed and breakfast'!CA22*0.9</f>
        <v>83115</v>
      </c>
      <c r="CI22" s="8">
        <f>'C завтраками| Bed and breakfast'!CB22*0.9</f>
        <v>83115</v>
      </c>
      <c r="CJ22" s="8">
        <f>'C завтраками| Bed and breakfast'!CC22*0.9</f>
        <v>83115</v>
      </c>
      <c r="CK22" s="8">
        <f>'C завтраками| Bed and breakfast'!CD22*0.9</f>
        <v>72765</v>
      </c>
      <c r="CL22" s="8">
        <f>'C завтраками| Bed and breakfast'!CE22*0.9</f>
        <v>72765</v>
      </c>
      <c r="CM22" s="8">
        <f>'C завтраками| Bed and breakfast'!CF22*0.9</f>
        <v>72765</v>
      </c>
      <c r="CN22" s="8">
        <f>'C завтраками| Bed and breakfast'!CG22*0.9</f>
        <v>72765</v>
      </c>
      <c r="CO22" s="8">
        <f>'C завтраками| Bed and breakfast'!CH22*0.9</f>
        <v>72765</v>
      </c>
      <c r="CP22" s="8">
        <f>'C завтраками| Bed and breakfast'!CI22*0.9</f>
        <v>72765</v>
      </c>
      <c r="CQ22" s="8">
        <f>'C завтраками| Bed and breakfast'!CJ22*0.9</f>
        <v>72765</v>
      </c>
      <c r="CR22" s="8">
        <f>'C завтраками| Bed and breakfast'!CK22*0.9</f>
        <v>72765</v>
      </c>
      <c r="CS22" s="8">
        <f>'C завтраками| Bed and breakfast'!CL22*0.9</f>
        <v>72765</v>
      </c>
      <c r="CT22" s="8">
        <f>'C завтраками| Bed and breakfast'!CM22*0.9</f>
        <v>72765</v>
      </c>
      <c r="CU22" s="8">
        <f>'C завтраками| Bed and breakfast'!CN22*0.9</f>
        <v>72765</v>
      </c>
      <c r="CV22" s="8">
        <f>'C завтраками| Bed and breakfast'!CO22*0.9</f>
        <v>72765</v>
      </c>
      <c r="CW22" s="8">
        <f>'C завтраками| Bed and breakfast'!CP22*0.9</f>
        <v>72765</v>
      </c>
      <c r="CX22" s="8">
        <f>'C завтраками| Bed and breakfast'!CQ22*0.9</f>
        <v>72765</v>
      </c>
      <c r="CY22" s="8">
        <f>'C завтраками| Bed and breakfast'!CR22*0.9</f>
        <v>72765</v>
      </c>
      <c r="CZ22" s="8">
        <f>'C завтраками| Bed and breakfast'!CS22*0.9</f>
        <v>72765</v>
      </c>
      <c r="DA22" s="8">
        <f>'C завтраками| Bed and breakfast'!CT22*0.9</f>
        <v>72765</v>
      </c>
      <c r="DB22" s="8">
        <f>'C завтраками| Bed and breakfast'!CU22*0.9</f>
        <v>72765</v>
      </c>
      <c r="DC22" s="8">
        <f>'C завтраками| Bed and breakfast'!CV22*0.9</f>
        <v>72765</v>
      </c>
      <c r="DD22" s="8">
        <f>'C завтраками| Bed and breakfast'!CW22*0.9</f>
        <v>72765</v>
      </c>
      <c r="DE22" s="8">
        <f>'C завтраками| Bed and breakfast'!CX22*0.9</f>
        <v>72765</v>
      </c>
      <c r="DF22" s="8">
        <f>'C завтраками| Bed and breakfast'!CY22*0.9</f>
        <v>72765</v>
      </c>
      <c r="DG22" s="8">
        <f>'C завтраками| Bed and breakfast'!CZ22*0.9</f>
        <v>72765</v>
      </c>
      <c r="DH22" s="8">
        <f>'C завтраками| Bed and breakfast'!DA22*0.9</f>
        <v>64350</v>
      </c>
      <c r="DI22" s="8">
        <f>'C завтраками| Bed and breakfast'!DB22*0.9</f>
        <v>64350</v>
      </c>
      <c r="DJ22" s="8">
        <f>'C завтраками| Bed and breakfast'!DC22*0.9</f>
        <v>64800</v>
      </c>
      <c r="DK22" s="8">
        <f>'C завтраками| Bed and breakfast'!DD22*0.9</f>
        <v>64800</v>
      </c>
      <c r="DL22" s="8">
        <f>'C завтраками| Bed and breakfast'!DE22*0.9</f>
        <v>64350</v>
      </c>
      <c r="DM22" s="8">
        <f>'C завтраками| Bed and breakfast'!DF22*0.9</f>
        <v>64350</v>
      </c>
      <c r="DN22" s="8">
        <f>'C завтраками| Bed and breakfast'!DG22*0.9</f>
        <v>64350</v>
      </c>
      <c r="DO22" s="8">
        <f>'C завтраками| Bed and breakfast'!DH22*0.9</f>
        <v>64350</v>
      </c>
      <c r="DP22" s="8">
        <f>'C завтраками| Bed and breakfast'!DI22*0.9</f>
        <v>64350</v>
      </c>
      <c r="DQ22" s="8">
        <f>'C завтраками| Bed and breakfast'!DJ22*0.9</f>
        <v>64800</v>
      </c>
      <c r="DR22" s="8">
        <f>'C завтраками| Bed and breakfast'!DK22*0.9</f>
        <v>64800</v>
      </c>
    </row>
    <row r="23" spans="1:122" s="53" customFormat="1" x14ac:dyDescent="0.2">
      <c r="A23" s="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row>
    <row r="24" spans="1:122" ht="18" customHeight="1" x14ac:dyDescent="0.2">
      <c r="A24" s="111" t="s">
        <v>100</v>
      </c>
      <c r="B24" s="187" t="e">
        <f t="shared" ref="B24:AD25" si="0">B4</f>
        <v>#REF!</v>
      </c>
      <c r="C24" s="187" t="e">
        <f t="shared" si="0"/>
        <v>#REF!</v>
      </c>
      <c r="D24" s="187" t="e">
        <f t="shared" si="0"/>
        <v>#REF!</v>
      </c>
      <c r="E24" s="187" t="e">
        <f t="shared" si="0"/>
        <v>#REF!</v>
      </c>
      <c r="F24" s="187" t="e">
        <f t="shared" si="0"/>
        <v>#REF!</v>
      </c>
      <c r="G24" s="187" t="e">
        <f t="shared" si="0"/>
        <v>#REF!</v>
      </c>
      <c r="H24" s="187" t="e">
        <f t="shared" si="0"/>
        <v>#REF!</v>
      </c>
      <c r="I24" s="187">
        <f t="shared" si="0"/>
        <v>46010</v>
      </c>
      <c r="J24" s="187">
        <f t="shared" si="0"/>
        <v>46011</v>
      </c>
      <c r="K24" s="187">
        <f t="shared" si="0"/>
        <v>46012</v>
      </c>
      <c r="L24" s="187">
        <f t="shared" si="0"/>
        <v>46013</v>
      </c>
      <c r="M24" s="187">
        <f t="shared" si="0"/>
        <v>46014</v>
      </c>
      <c r="N24" s="187">
        <f t="shared" si="0"/>
        <v>46015</v>
      </c>
      <c r="O24" s="187">
        <f t="shared" si="0"/>
        <v>46016</v>
      </c>
      <c r="P24" s="187">
        <f t="shared" si="0"/>
        <v>46017</v>
      </c>
      <c r="Q24" s="187">
        <f t="shared" si="0"/>
        <v>46018</v>
      </c>
      <c r="R24" s="187">
        <f t="shared" si="0"/>
        <v>46019</v>
      </c>
      <c r="S24" s="187">
        <f t="shared" si="0"/>
        <v>46020</v>
      </c>
      <c r="T24" s="187">
        <f t="shared" si="0"/>
        <v>46021</v>
      </c>
      <c r="U24" s="187">
        <f t="shared" si="0"/>
        <v>46022</v>
      </c>
      <c r="V24" s="187">
        <f t="shared" si="0"/>
        <v>46023</v>
      </c>
      <c r="W24" s="187">
        <f t="shared" si="0"/>
        <v>46024</v>
      </c>
      <c r="X24" s="187">
        <f t="shared" si="0"/>
        <v>46025</v>
      </c>
      <c r="Y24" s="187">
        <f t="shared" si="0"/>
        <v>46026</v>
      </c>
      <c r="Z24" s="187">
        <f t="shared" si="0"/>
        <v>46027</v>
      </c>
      <c r="AA24" s="187">
        <f t="shared" si="0"/>
        <v>46028</v>
      </c>
      <c r="AB24" s="187">
        <f t="shared" si="0"/>
        <v>46029</v>
      </c>
      <c r="AC24" s="187">
        <f t="shared" si="0"/>
        <v>46030</v>
      </c>
      <c r="AD24" s="187">
        <f t="shared" si="0"/>
        <v>46031</v>
      </c>
      <c r="AE24" s="187">
        <f t="shared" ref="AE24:CP25" si="1">AE4</f>
        <v>46032</v>
      </c>
      <c r="AF24" s="187">
        <f t="shared" si="1"/>
        <v>46033</v>
      </c>
      <c r="AG24" s="187">
        <f t="shared" si="1"/>
        <v>46034</v>
      </c>
      <c r="AH24" s="187">
        <f t="shared" si="1"/>
        <v>46035</v>
      </c>
      <c r="AI24" s="187">
        <f t="shared" si="1"/>
        <v>46036</v>
      </c>
      <c r="AJ24" s="187">
        <f t="shared" si="1"/>
        <v>46037</v>
      </c>
      <c r="AK24" s="187">
        <f t="shared" si="1"/>
        <v>46038</v>
      </c>
      <c r="AL24" s="187">
        <f t="shared" si="1"/>
        <v>46039</v>
      </c>
      <c r="AM24" s="187">
        <f t="shared" si="1"/>
        <v>46040</v>
      </c>
      <c r="AN24" s="187">
        <f t="shared" si="1"/>
        <v>46041</v>
      </c>
      <c r="AO24" s="187">
        <f t="shared" si="1"/>
        <v>46042</v>
      </c>
      <c r="AP24" s="187">
        <f t="shared" si="1"/>
        <v>46043</v>
      </c>
      <c r="AQ24" s="187">
        <f t="shared" si="1"/>
        <v>46044</v>
      </c>
      <c r="AR24" s="187">
        <f t="shared" si="1"/>
        <v>46045</v>
      </c>
      <c r="AS24" s="187">
        <f t="shared" si="1"/>
        <v>46046</v>
      </c>
      <c r="AT24" s="187">
        <f t="shared" si="1"/>
        <v>46047</v>
      </c>
      <c r="AU24" s="187">
        <f t="shared" si="1"/>
        <v>46048</v>
      </c>
      <c r="AV24" s="187">
        <f t="shared" si="1"/>
        <v>46049</v>
      </c>
      <c r="AW24" s="187">
        <f t="shared" si="1"/>
        <v>46050</v>
      </c>
      <c r="AX24" s="187">
        <f t="shared" si="1"/>
        <v>46051</v>
      </c>
      <c r="AY24" s="187">
        <f t="shared" si="1"/>
        <v>46052</v>
      </c>
      <c r="AZ24" s="187">
        <f t="shared" si="1"/>
        <v>46053</v>
      </c>
      <c r="BA24" s="187">
        <f t="shared" si="1"/>
        <v>46054</v>
      </c>
      <c r="BB24" s="187">
        <f t="shared" si="1"/>
        <v>46055</v>
      </c>
      <c r="BC24" s="187">
        <f t="shared" si="1"/>
        <v>46056</v>
      </c>
      <c r="BD24" s="187">
        <f t="shared" si="1"/>
        <v>46057</v>
      </c>
      <c r="BE24" s="187">
        <f t="shared" si="1"/>
        <v>46058</v>
      </c>
      <c r="BF24" s="187">
        <f t="shared" si="1"/>
        <v>46059</v>
      </c>
      <c r="BG24" s="187">
        <f t="shared" si="1"/>
        <v>46060</v>
      </c>
      <c r="BH24" s="187">
        <f t="shared" si="1"/>
        <v>46061</v>
      </c>
      <c r="BI24" s="187">
        <f t="shared" si="1"/>
        <v>46062</v>
      </c>
      <c r="BJ24" s="187">
        <f t="shared" si="1"/>
        <v>46063</v>
      </c>
      <c r="BK24" s="187">
        <f t="shared" si="1"/>
        <v>46064</v>
      </c>
      <c r="BL24" s="187">
        <f t="shared" si="1"/>
        <v>46065</v>
      </c>
      <c r="BM24" s="187">
        <f t="shared" si="1"/>
        <v>46066</v>
      </c>
      <c r="BN24" s="187">
        <f t="shared" si="1"/>
        <v>46067</v>
      </c>
      <c r="BO24" s="187">
        <f t="shared" si="1"/>
        <v>46068</v>
      </c>
      <c r="BP24" s="187">
        <f t="shared" si="1"/>
        <v>46069</v>
      </c>
      <c r="BQ24" s="187">
        <f t="shared" si="1"/>
        <v>46070</v>
      </c>
      <c r="BR24" s="187">
        <f t="shared" si="1"/>
        <v>46071</v>
      </c>
      <c r="BS24" s="187">
        <f t="shared" si="1"/>
        <v>46072</v>
      </c>
      <c r="BT24" s="187">
        <f t="shared" si="1"/>
        <v>46073</v>
      </c>
      <c r="BU24" s="187">
        <f t="shared" si="1"/>
        <v>46074</v>
      </c>
      <c r="BV24" s="187">
        <f t="shared" si="1"/>
        <v>46075</v>
      </c>
      <c r="BW24" s="187">
        <f t="shared" si="1"/>
        <v>46076</v>
      </c>
      <c r="BX24" s="187">
        <f t="shared" si="1"/>
        <v>46077</v>
      </c>
      <c r="BY24" s="187">
        <f t="shared" si="1"/>
        <v>46078</v>
      </c>
      <c r="BZ24" s="187">
        <f t="shared" si="1"/>
        <v>46079</v>
      </c>
      <c r="CA24" s="187">
        <f t="shared" si="1"/>
        <v>46080</v>
      </c>
      <c r="CB24" s="187">
        <f t="shared" si="1"/>
        <v>46081</v>
      </c>
      <c r="CC24" s="187">
        <f t="shared" si="1"/>
        <v>46082</v>
      </c>
      <c r="CD24" s="187">
        <f t="shared" si="1"/>
        <v>46083</v>
      </c>
      <c r="CE24" s="187">
        <f t="shared" si="1"/>
        <v>46084</v>
      </c>
      <c r="CF24" s="187">
        <f t="shared" si="1"/>
        <v>46085</v>
      </c>
      <c r="CG24" s="187">
        <f t="shared" si="1"/>
        <v>46086</v>
      </c>
      <c r="CH24" s="187">
        <f t="shared" si="1"/>
        <v>46087</v>
      </c>
      <c r="CI24" s="187">
        <f t="shared" si="1"/>
        <v>46088</v>
      </c>
      <c r="CJ24" s="187">
        <f t="shared" si="1"/>
        <v>46089</v>
      </c>
      <c r="CK24" s="187">
        <f t="shared" si="1"/>
        <v>46090</v>
      </c>
      <c r="CL24" s="187">
        <f t="shared" si="1"/>
        <v>46091</v>
      </c>
      <c r="CM24" s="187">
        <f t="shared" si="1"/>
        <v>46092</v>
      </c>
      <c r="CN24" s="187">
        <f t="shared" si="1"/>
        <v>46093</v>
      </c>
      <c r="CO24" s="187">
        <f t="shared" si="1"/>
        <v>46094</v>
      </c>
      <c r="CP24" s="187">
        <f t="shared" si="1"/>
        <v>46095</v>
      </c>
      <c r="CQ24" s="187">
        <f t="shared" ref="CQ24:DG25" si="2">CQ4</f>
        <v>46096</v>
      </c>
      <c r="CR24" s="187">
        <f t="shared" si="2"/>
        <v>46097</v>
      </c>
      <c r="CS24" s="187">
        <f t="shared" si="2"/>
        <v>46098</v>
      </c>
      <c r="CT24" s="187">
        <f t="shared" si="2"/>
        <v>46099</v>
      </c>
      <c r="CU24" s="187">
        <f t="shared" si="2"/>
        <v>46100</v>
      </c>
      <c r="CV24" s="187">
        <f t="shared" si="2"/>
        <v>46101</v>
      </c>
      <c r="CW24" s="187">
        <f t="shared" si="2"/>
        <v>46102</v>
      </c>
      <c r="CX24" s="187">
        <f t="shared" si="2"/>
        <v>46103</v>
      </c>
      <c r="CY24" s="187">
        <f t="shared" si="2"/>
        <v>46104</v>
      </c>
      <c r="CZ24" s="187">
        <f t="shared" si="2"/>
        <v>46105</v>
      </c>
      <c r="DA24" s="187">
        <f t="shared" si="2"/>
        <v>46106</v>
      </c>
      <c r="DB24" s="187">
        <f t="shared" si="2"/>
        <v>46107</v>
      </c>
      <c r="DC24" s="187">
        <f t="shared" si="2"/>
        <v>46108</v>
      </c>
      <c r="DD24" s="187">
        <f t="shared" si="2"/>
        <v>46109</v>
      </c>
      <c r="DE24" s="187">
        <f t="shared" si="2"/>
        <v>46110</v>
      </c>
      <c r="DF24" s="187">
        <f t="shared" si="2"/>
        <v>46111</v>
      </c>
      <c r="DG24" s="187">
        <f t="shared" si="2"/>
        <v>46112</v>
      </c>
      <c r="DH24" s="187">
        <f t="shared" ref="DH24:DR24" si="3">DH4</f>
        <v>46113</v>
      </c>
      <c r="DI24" s="187">
        <f t="shared" si="3"/>
        <v>46114</v>
      </c>
      <c r="DJ24" s="187">
        <f t="shared" si="3"/>
        <v>46115</v>
      </c>
      <c r="DK24" s="187">
        <f t="shared" si="3"/>
        <v>46116</v>
      </c>
      <c r="DL24" s="187">
        <f t="shared" si="3"/>
        <v>46117</v>
      </c>
      <c r="DM24" s="187">
        <f t="shared" si="3"/>
        <v>46118</v>
      </c>
      <c r="DN24" s="187">
        <f t="shared" si="3"/>
        <v>46119</v>
      </c>
      <c r="DO24" s="187">
        <f t="shared" si="3"/>
        <v>46120</v>
      </c>
      <c r="DP24" s="187">
        <f t="shared" si="3"/>
        <v>46121</v>
      </c>
      <c r="DQ24" s="187">
        <f t="shared" si="3"/>
        <v>46122</v>
      </c>
      <c r="DR24" s="187">
        <f t="shared" si="3"/>
        <v>46123</v>
      </c>
    </row>
    <row r="25" spans="1:122" ht="20.25" customHeight="1" x14ac:dyDescent="0.2">
      <c r="A25" s="90" t="s">
        <v>64</v>
      </c>
      <c r="B25" s="187" t="e">
        <f t="shared" si="0"/>
        <v>#REF!</v>
      </c>
      <c r="C25" s="187" t="e">
        <f t="shared" si="0"/>
        <v>#REF!</v>
      </c>
      <c r="D25" s="187" t="e">
        <f t="shared" si="0"/>
        <v>#REF!</v>
      </c>
      <c r="E25" s="187" t="e">
        <f t="shared" si="0"/>
        <v>#REF!</v>
      </c>
      <c r="F25" s="187" t="e">
        <f t="shared" si="0"/>
        <v>#REF!</v>
      </c>
      <c r="G25" s="187" t="e">
        <f t="shared" si="0"/>
        <v>#REF!</v>
      </c>
      <c r="H25" s="187" t="e">
        <f t="shared" si="0"/>
        <v>#REF!</v>
      </c>
      <c r="I25" s="187">
        <f t="shared" si="0"/>
        <v>46010</v>
      </c>
      <c r="J25" s="187">
        <f t="shared" si="0"/>
        <v>46011</v>
      </c>
      <c r="K25" s="187">
        <f t="shared" si="0"/>
        <v>46012</v>
      </c>
      <c r="L25" s="187">
        <f t="shared" si="0"/>
        <v>46013</v>
      </c>
      <c r="M25" s="187">
        <f t="shared" si="0"/>
        <v>46014</v>
      </c>
      <c r="N25" s="187">
        <f t="shared" si="0"/>
        <v>46015</v>
      </c>
      <c r="O25" s="187">
        <f t="shared" si="0"/>
        <v>46016</v>
      </c>
      <c r="P25" s="187">
        <f t="shared" si="0"/>
        <v>46017</v>
      </c>
      <c r="Q25" s="187">
        <f t="shared" si="0"/>
        <v>46018</v>
      </c>
      <c r="R25" s="187">
        <f t="shared" si="0"/>
        <v>46019</v>
      </c>
      <c r="S25" s="187">
        <f t="shared" si="0"/>
        <v>46020</v>
      </c>
      <c r="T25" s="187">
        <f t="shared" si="0"/>
        <v>46021</v>
      </c>
      <c r="U25" s="187">
        <f t="shared" si="0"/>
        <v>46022</v>
      </c>
      <c r="V25" s="187">
        <f t="shared" si="0"/>
        <v>46023</v>
      </c>
      <c r="W25" s="187">
        <f t="shared" si="0"/>
        <v>46024</v>
      </c>
      <c r="X25" s="187">
        <f t="shared" si="0"/>
        <v>46025</v>
      </c>
      <c r="Y25" s="187">
        <f t="shared" si="0"/>
        <v>46026</v>
      </c>
      <c r="Z25" s="187">
        <f t="shared" si="0"/>
        <v>46027</v>
      </c>
      <c r="AA25" s="187">
        <f t="shared" si="0"/>
        <v>46028</v>
      </c>
      <c r="AB25" s="187">
        <f t="shared" si="0"/>
        <v>46029</v>
      </c>
      <c r="AC25" s="187">
        <f t="shared" si="0"/>
        <v>46030</v>
      </c>
      <c r="AD25" s="187">
        <f t="shared" si="0"/>
        <v>46031</v>
      </c>
      <c r="AE25" s="187">
        <f t="shared" si="1"/>
        <v>46032</v>
      </c>
      <c r="AF25" s="187">
        <f t="shared" si="1"/>
        <v>46033</v>
      </c>
      <c r="AG25" s="187">
        <f t="shared" si="1"/>
        <v>46034</v>
      </c>
      <c r="AH25" s="187">
        <f t="shared" si="1"/>
        <v>46035</v>
      </c>
      <c r="AI25" s="187">
        <f t="shared" si="1"/>
        <v>46036</v>
      </c>
      <c r="AJ25" s="187">
        <f t="shared" si="1"/>
        <v>46037</v>
      </c>
      <c r="AK25" s="187">
        <f t="shared" si="1"/>
        <v>46038</v>
      </c>
      <c r="AL25" s="187">
        <f t="shared" si="1"/>
        <v>46039</v>
      </c>
      <c r="AM25" s="187">
        <f t="shared" si="1"/>
        <v>46040</v>
      </c>
      <c r="AN25" s="187">
        <f t="shared" si="1"/>
        <v>46041</v>
      </c>
      <c r="AO25" s="187">
        <f t="shared" si="1"/>
        <v>46042</v>
      </c>
      <c r="AP25" s="187">
        <f t="shared" si="1"/>
        <v>46043</v>
      </c>
      <c r="AQ25" s="187">
        <f t="shared" si="1"/>
        <v>46044</v>
      </c>
      <c r="AR25" s="187">
        <f t="shared" si="1"/>
        <v>46045</v>
      </c>
      <c r="AS25" s="187">
        <f t="shared" si="1"/>
        <v>46046</v>
      </c>
      <c r="AT25" s="187">
        <f t="shared" si="1"/>
        <v>46047</v>
      </c>
      <c r="AU25" s="187">
        <f t="shared" si="1"/>
        <v>46048</v>
      </c>
      <c r="AV25" s="187">
        <f t="shared" si="1"/>
        <v>46049</v>
      </c>
      <c r="AW25" s="187">
        <f t="shared" si="1"/>
        <v>46050</v>
      </c>
      <c r="AX25" s="187">
        <f t="shared" si="1"/>
        <v>46051</v>
      </c>
      <c r="AY25" s="187">
        <f t="shared" si="1"/>
        <v>46052</v>
      </c>
      <c r="AZ25" s="187">
        <f t="shared" si="1"/>
        <v>46053</v>
      </c>
      <c r="BA25" s="187">
        <f t="shared" si="1"/>
        <v>46054</v>
      </c>
      <c r="BB25" s="187">
        <f t="shared" si="1"/>
        <v>46055</v>
      </c>
      <c r="BC25" s="187">
        <f t="shared" si="1"/>
        <v>46056</v>
      </c>
      <c r="BD25" s="187">
        <f t="shared" si="1"/>
        <v>46057</v>
      </c>
      <c r="BE25" s="187">
        <f t="shared" si="1"/>
        <v>46058</v>
      </c>
      <c r="BF25" s="187">
        <f t="shared" si="1"/>
        <v>46059</v>
      </c>
      <c r="BG25" s="187">
        <f t="shared" si="1"/>
        <v>46060</v>
      </c>
      <c r="BH25" s="187">
        <f t="shared" si="1"/>
        <v>46061</v>
      </c>
      <c r="BI25" s="187">
        <f t="shared" si="1"/>
        <v>46062</v>
      </c>
      <c r="BJ25" s="187">
        <f t="shared" si="1"/>
        <v>46063</v>
      </c>
      <c r="BK25" s="187">
        <f t="shared" si="1"/>
        <v>46064</v>
      </c>
      <c r="BL25" s="187">
        <f t="shared" si="1"/>
        <v>46065</v>
      </c>
      <c r="BM25" s="187">
        <f t="shared" si="1"/>
        <v>46066</v>
      </c>
      <c r="BN25" s="187">
        <f t="shared" si="1"/>
        <v>46067</v>
      </c>
      <c r="BO25" s="187">
        <f t="shared" si="1"/>
        <v>46068</v>
      </c>
      <c r="BP25" s="187">
        <f t="shared" si="1"/>
        <v>46069</v>
      </c>
      <c r="BQ25" s="187">
        <f t="shared" si="1"/>
        <v>46070</v>
      </c>
      <c r="BR25" s="187">
        <f t="shared" si="1"/>
        <v>46071</v>
      </c>
      <c r="BS25" s="187">
        <f t="shared" si="1"/>
        <v>46072</v>
      </c>
      <c r="BT25" s="187">
        <f t="shared" si="1"/>
        <v>46073</v>
      </c>
      <c r="BU25" s="187">
        <f t="shared" si="1"/>
        <v>46074</v>
      </c>
      <c r="BV25" s="187">
        <f t="shared" si="1"/>
        <v>46075</v>
      </c>
      <c r="BW25" s="187">
        <f t="shared" si="1"/>
        <v>46076</v>
      </c>
      <c r="BX25" s="187">
        <f t="shared" si="1"/>
        <v>46077</v>
      </c>
      <c r="BY25" s="187">
        <f t="shared" si="1"/>
        <v>46078</v>
      </c>
      <c r="BZ25" s="187">
        <f t="shared" si="1"/>
        <v>46079</v>
      </c>
      <c r="CA25" s="187">
        <f t="shared" si="1"/>
        <v>46080</v>
      </c>
      <c r="CB25" s="187">
        <f t="shared" si="1"/>
        <v>46081</v>
      </c>
      <c r="CC25" s="187">
        <f t="shared" si="1"/>
        <v>46082</v>
      </c>
      <c r="CD25" s="187">
        <f t="shared" si="1"/>
        <v>46083</v>
      </c>
      <c r="CE25" s="187">
        <f t="shared" si="1"/>
        <v>46084</v>
      </c>
      <c r="CF25" s="187">
        <f t="shared" si="1"/>
        <v>46085</v>
      </c>
      <c r="CG25" s="187">
        <f t="shared" si="1"/>
        <v>46086</v>
      </c>
      <c r="CH25" s="187">
        <f t="shared" si="1"/>
        <v>46087</v>
      </c>
      <c r="CI25" s="187">
        <f t="shared" si="1"/>
        <v>46088</v>
      </c>
      <c r="CJ25" s="187">
        <f t="shared" si="1"/>
        <v>46089</v>
      </c>
      <c r="CK25" s="187">
        <f t="shared" si="1"/>
        <v>46090</v>
      </c>
      <c r="CL25" s="187">
        <f t="shared" si="1"/>
        <v>46091</v>
      </c>
      <c r="CM25" s="187">
        <f t="shared" si="1"/>
        <v>46092</v>
      </c>
      <c r="CN25" s="187">
        <f t="shared" si="1"/>
        <v>46093</v>
      </c>
      <c r="CO25" s="187">
        <f t="shared" si="1"/>
        <v>46094</v>
      </c>
      <c r="CP25" s="187">
        <f t="shared" si="1"/>
        <v>46095</v>
      </c>
      <c r="CQ25" s="187">
        <f t="shared" si="2"/>
        <v>46096</v>
      </c>
      <c r="CR25" s="187">
        <f t="shared" si="2"/>
        <v>46097</v>
      </c>
      <c r="CS25" s="187">
        <f t="shared" si="2"/>
        <v>46098</v>
      </c>
      <c r="CT25" s="187">
        <f t="shared" si="2"/>
        <v>46099</v>
      </c>
      <c r="CU25" s="187">
        <f t="shared" si="2"/>
        <v>46100</v>
      </c>
      <c r="CV25" s="187">
        <f t="shared" si="2"/>
        <v>46101</v>
      </c>
      <c r="CW25" s="187">
        <f t="shared" si="2"/>
        <v>46102</v>
      </c>
      <c r="CX25" s="187">
        <f t="shared" si="2"/>
        <v>46103</v>
      </c>
      <c r="CY25" s="187">
        <f t="shared" si="2"/>
        <v>46104</v>
      </c>
      <c r="CZ25" s="187">
        <f t="shared" si="2"/>
        <v>46105</v>
      </c>
      <c r="DA25" s="187">
        <f t="shared" si="2"/>
        <v>46106</v>
      </c>
      <c r="DB25" s="187">
        <f t="shared" si="2"/>
        <v>46107</v>
      </c>
      <c r="DC25" s="187">
        <f t="shared" si="2"/>
        <v>46108</v>
      </c>
      <c r="DD25" s="187">
        <f t="shared" si="2"/>
        <v>46109</v>
      </c>
      <c r="DE25" s="187">
        <f t="shared" si="2"/>
        <v>46110</v>
      </c>
      <c r="DF25" s="187">
        <f t="shared" si="2"/>
        <v>46111</v>
      </c>
      <c r="DG25" s="187">
        <f t="shared" si="2"/>
        <v>46112</v>
      </c>
      <c r="DH25" s="187">
        <f t="shared" ref="DH25:DR25" si="4">DH5</f>
        <v>46113</v>
      </c>
      <c r="DI25" s="187">
        <f t="shared" si="4"/>
        <v>46114</v>
      </c>
      <c r="DJ25" s="187">
        <f t="shared" si="4"/>
        <v>46115</v>
      </c>
      <c r="DK25" s="187">
        <f t="shared" si="4"/>
        <v>46116</v>
      </c>
      <c r="DL25" s="187">
        <f t="shared" si="4"/>
        <v>46117</v>
      </c>
      <c r="DM25" s="187">
        <f t="shared" si="4"/>
        <v>46118</v>
      </c>
      <c r="DN25" s="187">
        <f t="shared" si="4"/>
        <v>46119</v>
      </c>
      <c r="DO25" s="187">
        <f t="shared" si="4"/>
        <v>46120</v>
      </c>
      <c r="DP25" s="187">
        <f t="shared" si="4"/>
        <v>46121</v>
      </c>
      <c r="DQ25" s="187">
        <f t="shared" si="4"/>
        <v>46122</v>
      </c>
      <c r="DR25" s="187">
        <f t="shared" si="4"/>
        <v>46123</v>
      </c>
    </row>
    <row r="26" spans="1:122" s="44" customFormat="1" x14ac:dyDescent="0.2">
      <c r="A26" s="42" t="s">
        <v>83</v>
      </c>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row>
    <row r="27" spans="1:122" s="50" customFormat="1" x14ac:dyDescent="0.2">
      <c r="A27" s="88">
        <v>1</v>
      </c>
      <c r="B27" s="192" t="e">
        <f t="shared" ref="B27:AD28" si="5">ROUNDUP(B7*0.85,)</f>
        <v>#REF!</v>
      </c>
      <c r="C27" s="192" t="e">
        <f t="shared" si="5"/>
        <v>#REF!</v>
      </c>
      <c r="D27" s="192" t="e">
        <f t="shared" si="5"/>
        <v>#REF!</v>
      </c>
      <c r="E27" s="192" t="e">
        <f t="shared" si="5"/>
        <v>#REF!</v>
      </c>
      <c r="F27" s="192" t="e">
        <f t="shared" si="5"/>
        <v>#REF!</v>
      </c>
      <c r="G27" s="192" t="e">
        <f t="shared" si="5"/>
        <v>#REF!</v>
      </c>
      <c r="H27" s="192" t="e">
        <f t="shared" si="5"/>
        <v>#REF!</v>
      </c>
      <c r="I27" s="192">
        <f t="shared" si="5"/>
        <v>12087</v>
      </c>
      <c r="J27" s="192">
        <f t="shared" si="5"/>
        <v>12087</v>
      </c>
      <c r="K27" s="192">
        <f t="shared" si="5"/>
        <v>13311</v>
      </c>
      <c r="L27" s="192">
        <f t="shared" si="5"/>
        <v>14535</v>
      </c>
      <c r="M27" s="192">
        <f t="shared" si="5"/>
        <v>16295</v>
      </c>
      <c r="N27" s="192">
        <f t="shared" si="5"/>
        <v>18054</v>
      </c>
      <c r="O27" s="192">
        <f t="shared" si="5"/>
        <v>18054</v>
      </c>
      <c r="P27" s="192">
        <f t="shared" si="5"/>
        <v>16295</v>
      </c>
      <c r="Q27" s="192">
        <f t="shared" si="5"/>
        <v>18054</v>
      </c>
      <c r="R27" s="192">
        <f t="shared" si="5"/>
        <v>13311</v>
      </c>
      <c r="S27" s="192">
        <f t="shared" si="5"/>
        <v>12087</v>
      </c>
      <c r="T27" s="192">
        <f t="shared" si="5"/>
        <v>28497</v>
      </c>
      <c r="U27" s="192">
        <f t="shared" si="5"/>
        <v>39589</v>
      </c>
      <c r="V27" s="192">
        <f t="shared" si="5"/>
        <v>39589</v>
      </c>
      <c r="W27" s="192">
        <f t="shared" si="5"/>
        <v>39589</v>
      </c>
      <c r="X27" s="192">
        <f t="shared" si="5"/>
        <v>34234</v>
      </c>
      <c r="Y27" s="192">
        <f t="shared" si="5"/>
        <v>34234</v>
      </c>
      <c r="Z27" s="192">
        <f t="shared" si="5"/>
        <v>34234</v>
      </c>
      <c r="AA27" s="192">
        <f t="shared" si="5"/>
        <v>34234</v>
      </c>
      <c r="AB27" s="192">
        <f t="shared" si="5"/>
        <v>34234</v>
      </c>
      <c r="AC27" s="192">
        <f t="shared" si="5"/>
        <v>34234</v>
      </c>
      <c r="AD27" s="192">
        <f t="shared" si="5"/>
        <v>27885</v>
      </c>
      <c r="AE27" s="192">
        <f t="shared" ref="AE27:CP28" si="6">ROUNDUP(AE7*0.85,)</f>
        <v>15262</v>
      </c>
      <c r="AF27" s="192">
        <f t="shared" si="6"/>
        <v>15262</v>
      </c>
      <c r="AG27" s="192">
        <f t="shared" si="6"/>
        <v>15262</v>
      </c>
      <c r="AH27" s="192">
        <f t="shared" si="6"/>
        <v>15262</v>
      </c>
      <c r="AI27" s="192">
        <f t="shared" si="6"/>
        <v>15262</v>
      </c>
      <c r="AJ27" s="192">
        <f t="shared" si="6"/>
        <v>16792</v>
      </c>
      <c r="AK27" s="192">
        <f t="shared" si="6"/>
        <v>16792</v>
      </c>
      <c r="AL27" s="192">
        <f t="shared" si="6"/>
        <v>16792</v>
      </c>
      <c r="AM27" s="192">
        <f t="shared" si="6"/>
        <v>16792</v>
      </c>
      <c r="AN27" s="192">
        <f t="shared" si="6"/>
        <v>16792</v>
      </c>
      <c r="AO27" s="192">
        <f t="shared" si="6"/>
        <v>15262</v>
      </c>
      <c r="AP27" s="192">
        <f t="shared" si="6"/>
        <v>15262</v>
      </c>
      <c r="AQ27" s="192">
        <f t="shared" si="6"/>
        <v>15262</v>
      </c>
      <c r="AR27" s="192">
        <f t="shared" si="6"/>
        <v>15262</v>
      </c>
      <c r="AS27" s="192">
        <f t="shared" si="6"/>
        <v>15262</v>
      </c>
      <c r="AT27" s="192">
        <f t="shared" si="6"/>
        <v>18322</v>
      </c>
      <c r="AU27" s="192">
        <f t="shared" si="6"/>
        <v>18322</v>
      </c>
      <c r="AV27" s="192">
        <f t="shared" si="6"/>
        <v>18322</v>
      </c>
      <c r="AW27" s="192">
        <f t="shared" si="6"/>
        <v>18322</v>
      </c>
      <c r="AX27" s="192">
        <f t="shared" si="6"/>
        <v>18322</v>
      </c>
      <c r="AY27" s="192">
        <f t="shared" si="6"/>
        <v>19852</v>
      </c>
      <c r="AZ27" s="192">
        <f t="shared" si="6"/>
        <v>21765</v>
      </c>
      <c r="BA27" s="192">
        <f t="shared" si="6"/>
        <v>22147</v>
      </c>
      <c r="BB27" s="192">
        <f t="shared" si="6"/>
        <v>22147</v>
      </c>
      <c r="BC27" s="192">
        <f t="shared" si="6"/>
        <v>22147</v>
      </c>
      <c r="BD27" s="192">
        <f t="shared" si="6"/>
        <v>22147</v>
      </c>
      <c r="BE27" s="192">
        <f t="shared" si="6"/>
        <v>22147</v>
      </c>
      <c r="BF27" s="192">
        <f t="shared" si="6"/>
        <v>22147</v>
      </c>
      <c r="BG27" s="192">
        <f t="shared" si="6"/>
        <v>22147</v>
      </c>
      <c r="BH27" s="192">
        <f t="shared" si="6"/>
        <v>22147</v>
      </c>
      <c r="BI27" s="192">
        <f t="shared" si="6"/>
        <v>22147</v>
      </c>
      <c r="BJ27" s="192">
        <f t="shared" si="6"/>
        <v>22147</v>
      </c>
      <c r="BK27" s="192">
        <f t="shared" si="6"/>
        <v>20617</v>
      </c>
      <c r="BL27" s="192">
        <f t="shared" si="6"/>
        <v>20617</v>
      </c>
      <c r="BM27" s="192">
        <f t="shared" si="6"/>
        <v>22147</v>
      </c>
      <c r="BN27" s="192">
        <f t="shared" si="6"/>
        <v>22147</v>
      </c>
      <c r="BO27" s="192">
        <f t="shared" si="6"/>
        <v>23677</v>
      </c>
      <c r="BP27" s="192">
        <f t="shared" si="6"/>
        <v>25590</v>
      </c>
      <c r="BQ27" s="192">
        <f t="shared" si="6"/>
        <v>25590</v>
      </c>
      <c r="BR27" s="192">
        <f t="shared" si="6"/>
        <v>25590</v>
      </c>
      <c r="BS27" s="192">
        <f t="shared" si="6"/>
        <v>25590</v>
      </c>
      <c r="BT27" s="192">
        <f t="shared" si="6"/>
        <v>27502</v>
      </c>
      <c r="BU27" s="192">
        <f t="shared" si="6"/>
        <v>29797</v>
      </c>
      <c r="BV27" s="192">
        <f t="shared" si="6"/>
        <v>29797</v>
      </c>
      <c r="BW27" s="192">
        <f t="shared" si="6"/>
        <v>27502</v>
      </c>
      <c r="BX27" s="192">
        <f t="shared" si="6"/>
        <v>23677</v>
      </c>
      <c r="BY27" s="192">
        <f t="shared" si="6"/>
        <v>23677</v>
      </c>
      <c r="BZ27" s="192">
        <f t="shared" si="6"/>
        <v>25590</v>
      </c>
      <c r="CA27" s="192">
        <f t="shared" si="6"/>
        <v>25590</v>
      </c>
      <c r="CB27" s="192">
        <f t="shared" si="6"/>
        <v>19087</v>
      </c>
      <c r="CC27" s="192">
        <f t="shared" si="6"/>
        <v>19431</v>
      </c>
      <c r="CD27" s="192">
        <f t="shared" si="6"/>
        <v>19431</v>
      </c>
      <c r="CE27" s="192">
        <f t="shared" si="6"/>
        <v>19431</v>
      </c>
      <c r="CF27" s="192">
        <f t="shared" si="6"/>
        <v>18284</v>
      </c>
      <c r="CG27" s="192">
        <f t="shared" si="6"/>
        <v>18284</v>
      </c>
      <c r="CH27" s="192">
        <f t="shared" si="6"/>
        <v>19431</v>
      </c>
      <c r="CI27" s="192">
        <f t="shared" si="6"/>
        <v>19431</v>
      </c>
      <c r="CJ27" s="192">
        <f t="shared" si="6"/>
        <v>19431</v>
      </c>
      <c r="CK27" s="192">
        <f t="shared" si="6"/>
        <v>18284</v>
      </c>
      <c r="CL27" s="192">
        <f t="shared" si="6"/>
        <v>18284</v>
      </c>
      <c r="CM27" s="192">
        <f t="shared" si="6"/>
        <v>18284</v>
      </c>
      <c r="CN27" s="192">
        <f t="shared" si="6"/>
        <v>18284</v>
      </c>
      <c r="CO27" s="192">
        <f t="shared" si="6"/>
        <v>18284</v>
      </c>
      <c r="CP27" s="192">
        <f t="shared" si="6"/>
        <v>18284</v>
      </c>
      <c r="CQ27" s="192">
        <f t="shared" ref="CQ27:DG28" si="7">ROUNDUP(CQ7*0.85,)</f>
        <v>18284</v>
      </c>
      <c r="CR27" s="192">
        <f t="shared" si="7"/>
        <v>18284</v>
      </c>
      <c r="CS27" s="192">
        <f t="shared" si="7"/>
        <v>18284</v>
      </c>
      <c r="CT27" s="192">
        <f t="shared" si="7"/>
        <v>18284</v>
      </c>
      <c r="CU27" s="192">
        <f t="shared" si="7"/>
        <v>18284</v>
      </c>
      <c r="CV27" s="192">
        <f t="shared" si="7"/>
        <v>18284</v>
      </c>
      <c r="CW27" s="192">
        <f t="shared" si="7"/>
        <v>18284</v>
      </c>
      <c r="CX27" s="192">
        <f t="shared" si="7"/>
        <v>18284</v>
      </c>
      <c r="CY27" s="192">
        <f t="shared" si="7"/>
        <v>18284</v>
      </c>
      <c r="CZ27" s="192">
        <f t="shared" si="7"/>
        <v>18284</v>
      </c>
      <c r="DA27" s="192">
        <f t="shared" si="7"/>
        <v>18284</v>
      </c>
      <c r="DB27" s="192">
        <f t="shared" si="7"/>
        <v>18284</v>
      </c>
      <c r="DC27" s="192">
        <f t="shared" si="7"/>
        <v>18284</v>
      </c>
      <c r="DD27" s="192">
        <f t="shared" si="7"/>
        <v>18284</v>
      </c>
      <c r="DE27" s="192">
        <f t="shared" si="7"/>
        <v>18284</v>
      </c>
      <c r="DF27" s="192">
        <f t="shared" si="7"/>
        <v>18284</v>
      </c>
      <c r="DG27" s="192">
        <f t="shared" si="7"/>
        <v>18284</v>
      </c>
      <c r="DH27" s="192">
        <f t="shared" ref="DH27:DR27" si="8">ROUNDUP(DH7*0.85,)</f>
        <v>11208</v>
      </c>
      <c r="DI27" s="192">
        <f t="shared" si="8"/>
        <v>11208</v>
      </c>
      <c r="DJ27" s="192">
        <f t="shared" si="8"/>
        <v>11590</v>
      </c>
      <c r="DK27" s="192">
        <f t="shared" si="8"/>
        <v>11590</v>
      </c>
      <c r="DL27" s="192">
        <f t="shared" si="8"/>
        <v>11208</v>
      </c>
      <c r="DM27" s="192">
        <f t="shared" si="8"/>
        <v>11208</v>
      </c>
      <c r="DN27" s="192">
        <f t="shared" si="8"/>
        <v>11208</v>
      </c>
      <c r="DO27" s="192">
        <f t="shared" si="8"/>
        <v>11208</v>
      </c>
      <c r="DP27" s="192">
        <f t="shared" si="8"/>
        <v>11208</v>
      </c>
      <c r="DQ27" s="192">
        <f t="shared" si="8"/>
        <v>11590</v>
      </c>
      <c r="DR27" s="192">
        <f t="shared" si="8"/>
        <v>11590</v>
      </c>
    </row>
    <row r="28" spans="1:122" s="50" customFormat="1" x14ac:dyDescent="0.2">
      <c r="A28" s="88">
        <v>2</v>
      </c>
      <c r="B28" s="192" t="e">
        <f t="shared" si="5"/>
        <v>#REF!</v>
      </c>
      <c r="C28" s="192" t="e">
        <f t="shared" si="5"/>
        <v>#REF!</v>
      </c>
      <c r="D28" s="192" t="e">
        <f t="shared" si="5"/>
        <v>#REF!</v>
      </c>
      <c r="E28" s="192" t="e">
        <f t="shared" si="5"/>
        <v>#REF!</v>
      </c>
      <c r="F28" s="192" t="e">
        <f t="shared" si="5"/>
        <v>#REF!</v>
      </c>
      <c r="G28" s="192" t="e">
        <f t="shared" si="5"/>
        <v>#REF!</v>
      </c>
      <c r="H28" s="192" t="e">
        <f t="shared" si="5"/>
        <v>#REF!</v>
      </c>
      <c r="I28" s="192">
        <f t="shared" si="5"/>
        <v>13388</v>
      </c>
      <c r="J28" s="192">
        <f t="shared" si="5"/>
        <v>13388</v>
      </c>
      <c r="K28" s="192">
        <f t="shared" si="5"/>
        <v>14612</v>
      </c>
      <c r="L28" s="192">
        <f t="shared" si="5"/>
        <v>15836</v>
      </c>
      <c r="M28" s="192">
        <f t="shared" si="5"/>
        <v>17595</v>
      </c>
      <c r="N28" s="192">
        <f t="shared" si="5"/>
        <v>19355</v>
      </c>
      <c r="O28" s="192">
        <f t="shared" si="5"/>
        <v>19355</v>
      </c>
      <c r="P28" s="192">
        <f t="shared" si="5"/>
        <v>17595</v>
      </c>
      <c r="Q28" s="192">
        <f t="shared" si="5"/>
        <v>19355</v>
      </c>
      <c r="R28" s="192">
        <f t="shared" si="5"/>
        <v>14612</v>
      </c>
      <c r="S28" s="192">
        <f t="shared" si="5"/>
        <v>13809</v>
      </c>
      <c r="T28" s="192">
        <f t="shared" si="5"/>
        <v>30218</v>
      </c>
      <c r="U28" s="192">
        <f t="shared" si="5"/>
        <v>41310</v>
      </c>
      <c r="V28" s="192">
        <f t="shared" si="5"/>
        <v>41310</v>
      </c>
      <c r="W28" s="192">
        <f t="shared" si="5"/>
        <v>41310</v>
      </c>
      <c r="X28" s="192">
        <f t="shared" si="5"/>
        <v>35955</v>
      </c>
      <c r="Y28" s="192">
        <f t="shared" si="5"/>
        <v>35955</v>
      </c>
      <c r="Z28" s="192">
        <f t="shared" si="5"/>
        <v>35955</v>
      </c>
      <c r="AA28" s="192">
        <f t="shared" si="5"/>
        <v>35955</v>
      </c>
      <c r="AB28" s="192">
        <f t="shared" si="5"/>
        <v>35955</v>
      </c>
      <c r="AC28" s="192">
        <f t="shared" si="5"/>
        <v>35955</v>
      </c>
      <c r="AD28" s="192">
        <f t="shared" si="5"/>
        <v>29376</v>
      </c>
      <c r="AE28" s="192">
        <f t="shared" si="6"/>
        <v>16754</v>
      </c>
      <c r="AF28" s="192">
        <f t="shared" si="6"/>
        <v>16754</v>
      </c>
      <c r="AG28" s="192">
        <f t="shared" si="6"/>
        <v>16754</v>
      </c>
      <c r="AH28" s="192">
        <f t="shared" si="6"/>
        <v>16754</v>
      </c>
      <c r="AI28" s="192">
        <f t="shared" si="6"/>
        <v>16754</v>
      </c>
      <c r="AJ28" s="192">
        <f t="shared" si="6"/>
        <v>18284</v>
      </c>
      <c r="AK28" s="192">
        <f t="shared" si="6"/>
        <v>18284</v>
      </c>
      <c r="AL28" s="192">
        <f t="shared" si="6"/>
        <v>18284</v>
      </c>
      <c r="AM28" s="192">
        <f t="shared" si="6"/>
        <v>18284</v>
      </c>
      <c r="AN28" s="192">
        <f t="shared" si="6"/>
        <v>18284</v>
      </c>
      <c r="AO28" s="192">
        <f t="shared" si="6"/>
        <v>16754</v>
      </c>
      <c r="AP28" s="192">
        <f t="shared" si="6"/>
        <v>16754</v>
      </c>
      <c r="AQ28" s="192">
        <f t="shared" si="6"/>
        <v>16754</v>
      </c>
      <c r="AR28" s="192">
        <f t="shared" si="6"/>
        <v>16754</v>
      </c>
      <c r="AS28" s="192">
        <f t="shared" si="6"/>
        <v>16754</v>
      </c>
      <c r="AT28" s="192">
        <f t="shared" si="6"/>
        <v>19814</v>
      </c>
      <c r="AU28" s="192">
        <f t="shared" si="6"/>
        <v>19814</v>
      </c>
      <c r="AV28" s="192">
        <f t="shared" si="6"/>
        <v>19814</v>
      </c>
      <c r="AW28" s="192">
        <f t="shared" si="6"/>
        <v>19814</v>
      </c>
      <c r="AX28" s="192">
        <f t="shared" si="6"/>
        <v>19814</v>
      </c>
      <c r="AY28" s="192">
        <f t="shared" si="6"/>
        <v>21344</v>
      </c>
      <c r="AZ28" s="192">
        <f t="shared" si="6"/>
        <v>23256</v>
      </c>
      <c r="BA28" s="192">
        <f t="shared" si="6"/>
        <v>23639</v>
      </c>
      <c r="BB28" s="192">
        <f t="shared" si="6"/>
        <v>23639</v>
      </c>
      <c r="BC28" s="192">
        <f t="shared" si="6"/>
        <v>23639</v>
      </c>
      <c r="BD28" s="192">
        <f t="shared" si="6"/>
        <v>23639</v>
      </c>
      <c r="BE28" s="192">
        <f t="shared" si="6"/>
        <v>23639</v>
      </c>
      <c r="BF28" s="192">
        <f t="shared" si="6"/>
        <v>23639</v>
      </c>
      <c r="BG28" s="192">
        <f t="shared" si="6"/>
        <v>23639</v>
      </c>
      <c r="BH28" s="192">
        <f t="shared" si="6"/>
        <v>23639</v>
      </c>
      <c r="BI28" s="192">
        <f t="shared" si="6"/>
        <v>23639</v>
      </c>
      <c r="BJ28" s="192">
        <f t="shared" si="6"/>
        <v>23639</v>
      </c>
      <c r="BK28" s="192">
        <f t="shared" si="6"/>
        <v>22109</v>
      </c>
      <c r="BL28" s="192">
        <f t="shared" si="6"/>
        <v>22109</v>
      </c>
      <c r="BM28" s="192">
        <f t="shared" si="6"/>
        <v>23639</v>
      </c>
      <c r="BN28" s="192">
        <f t="shared" si="6"/>
        <v>23639</v>
      </c>
      <c r="BO28" s="192">
        <f t="shared" si="6"/>
        <v>25169</v>
      </c>
      <c r="BP28" s="192">
        <f t="shared" si="6"/>
        <v>27081</v>
      </c>
      <c r="BQ28" s="192">
        <f t="shared" si="6"/>
        <v>27081</v>
      </c>
      <c r="BR28" s="192">
        <f t="shared" si="6"/>
        <v>27081</v>
      </c>
      <c r="BS28" s="192">
        <f t="shared" si="6"/>
        <v>27081</v>
      </c>
      <c r="BT28" s="192">
        <f t="shared" si="6"/>
        <v>28994</v>
      </c>
      <c r="BU28" s="192">
        <f t="shared" si="6"/>
        <v>31289</v>
      </c>
      <c r="BV28" s="192">
        <f t="shared" si="6"/>
        <v>31289</v>
      </c>
      <c r="BW28" s="192">
        <f t="shared" si="6"/>
        <v>28994</v>
      </c>
      <c r="BX28" s="192">
        <f t="shared" si="6"/>
        <v>25169</v>
      </c>
      <c r="BY28" s="192">
        <f t="shared" si="6"/>
        <v>25169</v>
      </c>
      <c r="BZ28" s="192">
        <f t="shared" si="6"/>
        <v>27081</v>
      </c>
      <c r="CA28" s="192">
        <f t="shared" si="6"/>
        <v>27081</v>
      </c>
      <c r="CB28" s="192">
        <f t="shared" si="6"/>
        <v>20579</v>
      </c>
      <c r="CC28" s="192">
        <f t="shared" si="6"/>
        <v>20923</v>
      </c>
      <c r="CD28" s="192">
        <f t="shared" si="6"/>
        <v>20923</v>
      </c>
      <c r="CE28" s="192">
        <f t="shared" si="6"/>
        <v>20923</v>
      </c>
      <c r="CF28" s="192">
        <f t="shared" si="6"/>
        <v>19776</v>
      </c>
      <c r="CG28" s="192">
        <f t="shared" si="6"/>
        <v>19776</v>
      </c>
      <c r="CH28" s="192">
        <f t="shared" si="6"/>
        <v>20923</v>
      </c>
      <c r="CI28" s="192">
        <f t="shared" si="6"/>
        <v>20923</v>
      </c>
      <c r="CJ28" s="192">
        <f t="shared" si="6"/>
        <v>20923</v>
      </c>
      <c r="CK28" s="192">
        <f t="shared" si="6"/>
        <v>19776</v>
      </c>
      <c r="CL28" s="192">
        <f t="shared" si="6"/>
        <v>19776</v>
      </c>
      <c r="CM28" s="192">
        <f t="shared" si="6"/>
        <v>19776</v>
      </c>
      <c r="CN28" s="192">
        <f t="shared" si="6"/>
        <v>19776</v>
      </c>
      <c r="CO28" s="192">
        <f t="shared" si="6"/>
        <v>19776</v>
      </c>
      <c r="CP28" s="192">
        <f t="shared" si="6"/>
        <v>19776</v>
      </c>
      <c r="CQ28" s="192">
        <f t="shared" si="7"/>
        <v>19776</v>
      </c>
      <c r="CR28" s="192">
        <f t="shared" si="7"/>
        <v>19776</v>
      </c>
      <c r="CS28" s="192">
        <f t="shared" si="7"/>
        <v>19776</v>
      </c>
      <c r="CT28" s="192">
        <f t="shared" si="7"/>
        <v>19776</v>
      </c>
      <c r="CU28" s="192">
        <f t="shared" si="7"/>
        <v>19776</v>
      </c>
      <c r="CV28" s="192">
        <f t="shared" si="7"/>
        <v>19776</v>
      </c>
      <c r="CW28" s="192">
        <f t="shared" si="7"/>
        <v>19776</v>
      </c>
      <c r="CX28" s="192">
        <f t="shared" si="7"/>
        <v>19776</v>
      </c>
      <c r="CY28" s="192">
        <f t="shared" si="7"/>
        <v>19776</v>
      </c>
      <c r="CZ28" s="192">
        <f t="shared" si="7"/>
        <v>19776</v>
      </c>
      <c r="DA28" s="192">
        <f t="shared" si="7"/>
        <v>19776</v>
      </c>
      <c r="DB28" s="192">
        <f t="shared" si="7"/>
        <v>19776</v>
      </c>
      <c r="DC28" s="192">
        <f t="shared" si="7"/>
        <v>19776</v>
      </c>
      <c r="DD28" s="192">
        <f t="shared" si="7"/>
        <v>19776</v>
      </c>
      <c r="DE28" s="192">
        <f t="shared" si="7"/>
        <v>19776</v>
      </c>
      <c r="DF28" s="192">
        <f t="shared" si="7"/>
        <v>19776</v>
      </c>
      <c r="DG28" s="192">
        <f t="shared" si="7"/>
        <v>19776</v>
      </c>
      <c r="DH28" s="192">
        <f t="shared" ref="DH28:DR28" si="9">ROUNDUP(DH8*0.85,)</f>
        <v>12623</v>
      </c>
      <c r="DI28" s="192">
        <f t="shared" si="9"/>
        <v>12623</v>
      </c>
      <c r="DJ28" s="192">
        <f t="shared" si="9"/>
        <v>13005</v>
      </c>
      <c r="DK28" s="192">
        <f t="shared" si="9"/>
        <v>13005</v>
      </c>
      <c r="DL28" s="192">
        <f t="shared" si="9"/>
        <v>12623</v>
      </c>
      <c r="DM28" s="192">
        <f t="shared" si="9"/>
        <v>12623</v>
      </c>
      <c r="DN28" s="192">
        <f t="shared" si="9"/>
        <v>12623</v>
      </c>
      <c r="DO28" s="192">
        <f t="shared" si="9"/>
        <v>12623</v>
      </c>
      <c r="DP28" s="192">
        <f t="shared" si="9"/>
        <v>12623</v>
      </c>
      <c r="DQ28" s="192">
        <f t="shared" si="9"/>
        <v>13005</v>
      </c>
      <c r="DR28" s="192">
        <f t="shared" si="9"/>
        <v>13005</v>
      </c>
    </row>
    <row r="29" spans="1:122" s="50" customFormat="1" x14ac:dyDescent="0.2">
      <c r="A29" s="42" t="s">
        <v>234</v>
      </c>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row>
    <row r="30" spans="1:122" s="50" customFormat="1" x14ac:dyDescent="0.2">
      <c r="A30" s="180">
        <v>1</v>
      </c>
      <c r="B30" s="192" t="e">
        <f t="shared" ref="B30:AD31" si="10">ROUNDUP(B10*0.85,)</f>
        <v>#REF!</v>
      </c>
      <c r="C30" s="192" t="e">
        <f t="shared" si="10"/>
        <v>#REF!</v>
      </c>
      <c r="D30" s="192" t="e">
        <f t="shared" si="10"/>
        <v>#REF!</v>
      </c>
      <c r="E30" s="192" t="e">
        <f t="shared" si="10"/>
        <v>#REF!</v>
      </c>
      <c r="F30" s="192" t="e">
        <f t="shared" si="10"/>
        <v>#REF!</v>
      </c>
      <c r="G30" s="192" t="e">
        <f t="shared" si="10"/>
        <v>#REF!</v>
      </c>
      <c r="H30" s="192" t="e">
        <f t="shared" si="10"/>
        <v>#REF!</v>
      </c>
      <c r="I30" s="192">
        <f t="shared" si="10"/>
        <v>12852</v>
      </c>
      <c r="J30" s="192">
        <f t="shared" si="10"/>
        <v>12852</v>
      </c>
      <c r="K30" s="192">
        <f t="shared" si="10"/>
        <v>14076</v>
      </c>
      <c r="L30" s="192">
        <f t="shared" si="10"/>
        <v>15300</v>
      </c>
      <c r="M30" s="192">
        <f t="shared" si="10"/>
        <v>17060</v>
      </c>
      <c r="N30" s="192">
        <f t="shared" si="10"/>
        <v>18819</v>
      </c>
      <c r="O30" s="192">
        <f t="shared" si="10"/>
        <v>18819</v>
      </c>
      <c r="P30" s="192">
        <f t="shared" si="10"/>
        <v>17060</v>
      </c>
      <c r="Q30" s="192">
        <f t="shared" si="10"/>
        <v>18819</v>
      </c>
      <c r="R30" s="192">
        <f t="shared" si="10"/>
        <v>14076</v>
      </c>
      <c r="S30" s="192">
        <f t="shared" si="10"/>
        <v>13617</v>
      </c>
      <c r="T30" s="192">
        <f t="shared" si="10"/>
        <v>30027</v>
      </c>
      <c r="U30" s="192">
        <f t="shared" si="10"/>
        <v>41119</v>
      </c>
      <c r="V30" s="192">
        <f t="shared" si="10"/>
        <v>41119</v>
      </c>
      <c r="W30" s="192">
        <f t="shared" si="10"/>
        <v>41119</v>
      </c>
      <c r="X30" s="192">
        <f t="shared" si="10"/>
        <v>35764</v>
      </c>
      <c r="Y30" s="192">
        <f t="shared" si="10"/>
        <v>35764</v>
      </c>
      <c r="Z30" s="192">
        <f t="shared" si="10"/>
        <v>35764</v>
      </c>
      <c r="AA30" s="192">
        <f t="shared" si="10"/>
        <v>35764</v>
      </c>
      <c r="AB30" s="192">
        <f t="shared" si="10"/>
        <v>35764</v>
      </c>
      <c r="AC30" s="192">
        <f t="shared" si="10"/>
        <v>35764</v>
      </c>
      <c r="AD30" s="192">
        <f t="shared" si="10"/>
        <v>29415</v>
      </c>
      <c r="AE30" s="192">
        <f t="shared" ref="AE30:CP31" si="11">ROUNDUP(AE10*0.85,)</f>
        <v>16792</v>
      </c>
      <c r="AF30" s="192">
        <f t="shared" si="11"/>
        <v>16792</v>
      </c>
      <c r="AG30" s="192">
        <f t="shared" si="11"/>
        <v>16792</v>
      </c>
      <c r="AH30" s="192">
        <f t="shared" si="11"/>
        <v>16792</v>
      </c>
      <c r="AI30" s="192">
        <f t="shared" si="11"/>
        <v>16792</v>
      </c>
      <c r="AJ30" s="192">
        <f t="shared" si="11"/>
        <v>18322</v>
      </c>
      <c r="AK30" s="192">
        <f t="shared" si="11"/>
        <v>18322</v>
      </c>
      <c r="AL30" s="192">
        <f t="shared" si="11"/>
        <v>18322</v>
      </c>
      <c r="AM30" s="192">
        <f t="shared" si="11"/>
        <v>18322</v>
      </c>
      <c r="AN30" s="192">
        <f t="shared" si="11"/>
        <v>18322</v>
      </c>
      <c r="AO30" s="192">
        <f t="shared" si="11"/>
        <v>16792</v>
      </c>
      <c r="AP30" s="192">
        <f t="shared" si="11"/>
        <v>16792</v>
      </c>
      <c r="AQ30" s="192">
        <f t="shared" si="11"/>
        <v>16792</v>
      </c>
      <c r="AR30" s="192">
        <f t="shared" si="11"/>
        <v>16792</v>
      </c>
      <c r="AS30" s="192">
        <f t="shared" si="11"/>
        <v>16792</v>
      </c>
      <c r="AT30" s="192">
        <f t="shared" si="11"/>
        <v>19852</v>
      </c>
      <c r="AU30" s="192">
        <f t="shared" si="11"/>
        <v>19852</v>
      </c>
      <c r="AV30" s="192">
        <f t="shared" si="11"/>
        <v>19852</v>
      </c>
      <c r="AW30" s="192">
        <f t="shared" si="11"/>
        <v>19852</v>
      </c>
      <c r="AX30" s="192">
        <f t="shared" si="11"/>
        <v>19852</v>
      </c>
      <c r="AY30" s="192">
        <f t="shared" si="11"/>
        <v>21382</v>
      </c>
      <c r="AZ30" s="192">
        <f t="shared" si="11"/>
        <v>23295</v>
      </c>
      <c r="BA30" s="192">
        <f t="shared" si="11"/>
        <v>23677</v>
      </c>
      <c r="BB30" s="192">
        <f t="shared" si="11"/>
        <v>23677</v>
      </c>
      <c r="BC30" s="192">
        <f t="shared" si="11"/>
        <v>23677</v>
      </c>
      <c r="BD30" s="192">
        <f t="shared" si="11"/>
        <v>23677</v>
      </c>
      <c r="BE30" s="192">
        <f t="shared" si="11"/>
        <v>23677</v>
      </c>
      <c r="BF30" s="192">
        <f t="shared" si="11"/>
        <v>23677</v>
      </c>
      <c r="BG30" s="192">
        <f t="shared" si="11"/>
        <v>23677</v>
      </c>
      <c r="BH30" s="192">
        <f t="shared" si="11"/>
        <v>23677</v>
      </c>
      <c r="BI30" s="192">
        <f t="shared" si="11"/>
        <v>23677</v>
      </c>
      <c r="BJ30" s="192">
        <f t="shared" si="11"/>
        <v>23677</v>
      </c>
      <c r="BK30" s="192">
        <f t="shared" si="11"/>
        <v>22147</v>
      </c>
      <c r="BL30" s="192">
        <f t="shared" si="11"/>
        <v>22147</v>
      </c>
      <c r="BM30" s="192">
        <f t="shared" si="11"/>
        <v>23677</v>
      </c>
      <c r="BN30" s="192">
        <f t="shared" si="11"/>
        <v>23677</v>
      </c>
      <c r="BO30" s="192">
        <f t="shared" si="11"/>
        <v>25207</v>
      </c>
      <c r="BP30" s="192">
        <f t="shared" si="11"/>
        <v>27120</v>
      </c>
      <c r="BQ30" s="192">
        <f t="shared" si="11"/>
        <v>27120</v>
      </c>
      <c r="BR30" s="192">
        <f t="shared" si="11"/>
        <v>27120</v>
      </c>
      <c r="BS30" s="192">
        <f t="shared" si="11"/>
        <v>27120</v>
      </c>
      <c r="BT30" s="192">
        <f t="shared" si="11"/>
        <v>29032</v>
      </c>
      <c r="BU30" s="192">
        <f t="shared" si="11"/>
        <v>31327</v>
      </c>
      <c r="BV30" s="192">
        <f t="shared" si="11"/>
        <v>31327</v>
      </c>
      <c r="BW30" s="192">
        <f t="shared" si="11"/>
        <v>29032</v>
      </c>
      <c r="BX30" s="192">
        <f t="shared" si="11"/>
        <v>25207</v>
      </c>
      <c r="BY30" s="192">
        <f t="shared" si="11"/>
        <v>25207</v>
      </c>
      <c r="BZ30" s="192">
        <f t="shared" si="11"/>
        <v>27120</v>
      </c>
      <c r="CA30" s="192">
        <f t="shared" si="11"/>
        <v>27120</v>
      </c>
      <c r="CB30" s="192">
        <f t="shared" si="11"/>
        <v>20617</v>
      </c>
      <c r="CC30" s="192">
        <f t="shared" si="11"/>
        <v>20961</v>
      </c>
      <c r="CD30" s="192">
        <f t="shared" si="11"/>
        <v>20961</v>
      </c>
      <c r="CE30" s="192">
        <f t="shared" si="11"/>
        <v>20961</v>
      </c>
      <c r="CF30" s="192">
        <f t="shared" si="11"/>
        <v>19814</v>
      </c>
      <c r="CG30" s="192">
        <f t="shared" si="11"/>
        <v>19814</v>
      </c>
      <c r="CH30" s="192">
        <f t="shared" si="11"/>
        <v>20961</v>
      </c>
      <c r="CI30" s="192">
        <f t="shared" si="11"/>
        <v>20961</v>
      </c>
      <c r="CJ30" s="192">
        <f t="shared" si="11"/>
        <v>20961</v>
      </c>
      <c r="CK30" s="192">
        <f t="shared" si="11"/>
        <v>19814</v>
      </c>
      <c r="CL30" s="192">
        <f t="shared" si="11"/>
        <v>19814</v>
      </c>
      <c r="CM30" s="192">
        <f t="shared" si="11"/>
        <v>19814</v>
      </c>
      <c r="CN30" s="192">
        <f t="shared" si="11"/>
        <v>19814</v>
      </c>
      <c r="CO30" s="192">
        <f t="shared" si="11"/>
        <v>19814</v>
      </c>
      <c r="CP30" s="192">
        <f t="shared" si="11"/>
        <v>19814</v>
      </c>
      <c r="CQ30" s="192">
        <f t="shared" ref="CQ30:DG31" si="12">ROUNDUP(CQ10*0.85,)</f>
        <v>19814</v>
      </c>
      <c r="CR30" s="192">
        <f t="shared" si="12"/>
        <v>19814</v>
      </c>
      <c r="CS30" s="192">
        <f t="shared" si="12"/>
        <v>19814</v>
      </c>
      <c r="CT30" s="192">
        <f t="shared" si="12"/>
        <v>19814</v>
      </c>
      <c r="CU30" s="192">
        <f t="shared" si="12"/>
        <v>19814</v>
      </c>
      <c r="CV30" s="192">
        <f t="shared" si="12"/>
        <v>19814</v>
      </c>
      <c r="CW30" s="192">
        <f t="shared" si="12"/>
        <v>19814</v>
      </c>
      <c r="CX30" s="192">
        <f t="shared" si="12"/>
        <v>19814</v>
      </c>
      <c r="CY30" s="192">
        <f t="shared" si="12"/>
        <v>19814</v>
      </c>
      <c r="CZ30" s="192">
        <f t="shared" si="12"/>
        <v>19814</v>
      </c>
      <c r="DA30" s="192">
        <f t="shared" si="12"/>
        <v>19814</v>
      </c>
      <c r="DB30" s="192">
        <f t="shared" si="12"/>
        <v>19814</v>
      </c>
      <c r="DC30" s="192">
        <f t="shared" si="12"/>
        <v>19814</v>
      </c>
      <c r="DD30" s="192">
        <f t="shared" si="12"/>
        <v>19814</v>
      </c>
      <c r="DE30" s="192">
        <f t="shared" si="12"/>
        <v>19814</v>
      </c>
      <c r="DF30" s="192">
        <f t="shared" si="12"/>
        <v>19814</v>
      </c>
      <c r="DG30" s="192">
        <f t="shared" si="12"/>
        <v>19814</v>
      </c>
      <c r="DH30" s="192">
        <f t="shared" ref="DH30:DR30" si="13">ROUNDUP(DH10*0.85,)</f>
        <v>12738</v>
      </c>
      <c r="DI30" s="192">
        <f t="shared" si="13"/>
        <v>12738</v>
      </c>
      <c r="DJ30" s="192">
        <f t="shared" si="13"/>
        <v>13120</v>
      </c>
      <c r="DK30" s="192">
        <f t="shared" si="13"/>
        <v>13120</v>
      </c>
      <c r="DL30" s="192">
        <f t="shared" si="13"/>
        <v>12738</v>
      </c>
      <c r="DM30" s="192">
        <f t="shared" si="13"/>
        <v>12738</v>
      </c>
      <c r="DN30" s="192">
        <f t="shared" si="13"/>
        <v>12738</v>
      </c>
      <c r="DO30" s="192">
        <f t="shared" si="13"/>
        <v>12738</v>
      </c>
      <c r="DP30" s="192">
        <f t="shared" si="13"/>
        <v>12738</v>
      </c>
      <c r="DQ30" s="192">
        <f t="shared" si="13"/>
        <v>13120</v>
      </c>
      <c r="DR30" s="192">
        <f t="shared" si="13"/>
        <v>13120</v>
      </c>
    </row>
    <row r="31" spans="1:122" s="50" customFormat="1" x14ac:dyDescent="0.2">
      <c r="A31" s="180">
        <v>2</v>
      </c>
      <c r="B31" s="192" t="e">
        <f t="shared" si="10"/>
        <v>#REF!</v>
      </c>
      <c r="C31" s="192" t="e">
        <f t="shared" si="10"/>
        <v>#REF!</v>
      </c>
      <c r="D31" s="192" t="e">
        <f t="shared" si="10"/>
        <v>#REF!</v>
      </c>
      <c r="E31" s="192" t="e">
        <f t="shared" si="10"/>
        <v>#REF!</v>
      </c>
      <c r="F31" s="192" t="e">
        <f t="shared" si="10"/>
        <v>#REF!</v>
      </c>
      <c r="G31" s="192" t="e">
        <f t="shared" si="10"/>
        <v>#REF!</v>
      </c>
      <c r="H31" s="192" t="e">
        <f t="shared" si="10"/>
        <v>#REF!</v>
      </c>
      <c r="I31" s="192">
        <f t="shared" si="10"/>
        <v>14153</v>
      </c>
      <c r="J31" s="192">
        <f t="shared" si="10"/>
        <v>14153</v>
      </c>
      <c r="K31" s="192">
        <f t="shared" si="10"/>
        <v>15377</v>
      </c>
      <c r="L31" s="192">
        <f t="shared" si="10"/>
        <v>16601</v>
      </c>
      <c r="M31" s="192">
        <f t="shared" si="10"/>
        <v>18360</v>
      </c>
      <c r="N31" s="192">
        <f t="shared" si="10"/>
        <v>20120</v>
      </c>
      <c r="O31" s="192">
        <f t="shared" si="10"/>
        <v>20120</v>
      </c>
      <c r="P31" s="192">
        <f t="shared" si="10"/>
        <v>18360</v>
      </c>
      <c r="Q31" s="192">
        <f t="shared" si="10"/>
        <v>20120</v>
      </c>
      <c r="R31" s="192">
        <f t="shared" si="10"/>
        <v>15377</v>
      </c>
      <c r="S31" s="192">
        <f t="shared" si="10"/>
        <v>15339</v>
      </c>
      <c r="T31" s="192">
        <f t="shared" si="10"/>
        <v>31748</v>
      </c>
      <c r="U31" s="192">
        <f t="shared" si="10"/>
        <v>42840</v>
      </c>
      <c r="V31" s="192">
        <f t="shared" si="10"/>
        <v>42840</v>
      </c>
      <c r="W31" s="192">
        <f t="shared" si="10"/>
        <v>42840</v>
      </c>
      <c r="X31" s="192">
        <f t="shared" si="10"/>
        <v>37485</v>
      </c>
      <c r="Y31" s="192">
        <f t="shared" si="10"/>
        <v>37485</v>
      </c>
      <c r="Z31" s="192">
        <f t="shared" si="10"/>
        <v>37485</v>
      </c>
      <c r="AA31" s="192">
        <f t="shared" si="10"/>
        <v>37485</v>
      </c>
      <c r="AB31" s="192">
        <f t="shared" si="10"/>
        <v>37485</v>
      </c>
      <c r="AC31" s="192">
        <f t="shared" si="10"/>
        <v>37485</v>
      </c>
      <c r="AD31" s="192">
        <f t="shared" si="10"/>
        <v>30906</v>
      </c>
      <c r="AE31" s="192">
        <f t="shared" si="11"/>
        <v>18284</v>
      </c>
      <c r="AF31" s="192">
        <f t="shared" si="11"/>
        <v>18284</v>
      </c>
      <c r="AG31" s="192">
        <f t="shared" si="11"/>
        <v>18284</v>
      </c>
      <c r="AH31" s="192">
        <f t="shared" si="11"/>
        <v>18284</v>
      </c>
      <c r="AI31" s="192">
        <f t="shared" si="11"/>
        <v>18284</v>
      </c>
      <c r="AJ31" s="192">
        <f t="shared" si="11"/>
        <v>19814</v>
      </c>
      <c r="AK31" s="192">
        <f t="shared" si="11"/>
        <v>19814</v>
      </c>
      <c r="AL31" s="192">
        <f t="shared" si="11"/>
        <v>19814</v>
      </c>
      <c r="AM31" s="192">
        <f t="shared" si="11"/>
        <v>19814</v>
      </c>
      <c r="AN31" s="192">
        <f t="shared" si="11"/>
        <v>19814</v>
      </c>
      <c r="AO31" s="192">
        <f t="shared" si="11"/>
        <v>18284</v>
      </c>
      <c r="AP31" s="192">
        <f t="shared" si="11"/>
        <v>18284</v>
      </c>
      <c r="AQ31" s="192">
        <f t="shared" si="11"/>
        <v>18284</v>
      </c>
      <c r="AR31" s="192">
        <f t="shared" si="11"/>
        <v>18284</v>
      </c>
      <c r="AS31" s="192">
        <f t="shared" si="11"/>
        <v>18284</v>
      </c>
      <c r="AT31" s="192">
        <f t="shared" si="11"/>
        <v>21344</v>
      </c>
      <c r="AU31" s="192">
        <f t="shared" si="11"/>
        <v>21344</v>
      </c>
      <c r="AV31" s="192">
        <f t="shared" si="11"/>
        <v>21344</v>
      </c>
      <c r="AW31" s="192">
        <f t="shared" si="11"/>
        <v>21344</v>
      </c>
      <c r="AX31" s="192">
        <f t="shared" si="11"/>
        <v>21344</v>
      </c>
      <c r="AY31" s="192">
        <f t="shared" si="11"/>
        <v>22874</v>
      </c>
      <c r="AZ31" s="192">
        <f t="shared" si="11"/>
        <v>24786</v>
      </c>
      <c r="BA31" s="192">
        <f t="shared" si="11"/>
        <v>25169</v>
      </c>
      <c r="BB31" s="192">
        <f t="shared" si="11"/>
        <v>25169</v>
      </c>
      <c r="BC31" s="192">
        <f t="shared" si="11"/>
        <v>25169</v>
      </c>
      <c r="BD31" s="192">
        <f t="shared" si="11"/>
        <v>25169</v>
      </c>
      <c r="BE31" s="192">
        <f t="shared" si="11"/>
        <v>25169</v>
      </c>
      <c r="BF31" s="192">
        <f t="shared" si="11"/>
        <v>25169</v>
      </c>
      <c r="BG31" s="192">
        <f t="shared" si="11"/>
        <v>25169</v>
      </c>
      <c r="BH31" s="192">
        <f t="shared" si="11"/>
        <v>25169</v>
      </c>
      <c r="BI31" s="192">
        <f t="shared" si="11"/>
        <v>25169</v>
      </c>
      <c r="BJ31" s="192">
        <f t="shared" si="11"/>
        <v>25169</v>
      </c>
      <c r="BK31" s="192">
        <f t="shared" si="11"/>
        <v>23639</v>
      </c>
      <c r="BL31" s="192">
        <f t="shared" si="11"/>
        <v>23639</v>
      </c>
      <c r="BM31" s="192">
        <f t="shared" si="11"/>
        <v>25169</v>
      </c>
      <c r="BN31" s="192">
        <f t="shared" si="11"/>
        <v>25169</v>
      </c>
      <c r="BO31" s="192">
        <f t="shared" si="11"/>
        <v>26699</v>
      </c>
      <c r="BP31" s="192">
        <f t="shared" si="11"/>
        <v>28611</v>
      </c>
      <c r="BQ31" s="192">
        <f t="shared" si="11"/>
        <v>28611</v>
      </c>
      <c r="BR31" s="192">
        <f t="shared" si="11"/>
        <v>28611</v>
      </c>
      <c r="BS31" s="192">
        <f t="shared" si="11"/>
        <v>28611</v>
      </c>
      <c r="BT31" s="192">
        <f t="shared" si="11"/>
        <v>30524</v>
      </c>
      <c r="BU31" s="192">
        <f t="shared" si="11"/>
        <v>32819</v>
      </c>
      <c r="BV31" s="192">
        <f t="shared" si="11"/>
        <v>32819</v>
      </c>
      <c r="BW31" s="192">
        <f t="shared" si="11"/>
        <v>30524</v>
      </c>
      <c r="BX31" s="192">
        <f t="shared" si="11"/>
        <v>26699</v>
      </c>
      <c r="BY31" s="192">
        <f t="shared" si="11"/>
        <v>26699</v>
      </c>
      <c r="BZ31" s="192">
        <f t="shared" si="11"/>
        <v>28611</v>
      </c>
      <c r="CA31" s="192">
        <f t="shared" si="11"/>
        <v>28611</v>
      </c>
      <c r="CB31" s="192">
        <f t="shared" si="11"/>
        <v>22109</v>
      </c>
      <c r="CC31" s="192">
        <f t="shared" si="11"/>
        <v>22453</v>
      </c>
      <c r="CD31" s="192">
        <f t="shared" si="11"/>
        <v>22453</v>
      </c>
      <c r="CE31" s="192">
        <f t="shared" si="11"/>
        <v>22453</v>
      </c>
      <c r="CF31" s="192">
        <f t="shared" si="11"/>
        <v>21306</v>
      </c>
      <c r="CG31" s="192">
        <f t="shared" si="11"/>
        <v>21306</v>
      </c>
      <c r="CH31" s="192">
        <f t="shared" si="11"/>
        <v>22453</v>
      </c>
      <c r="CI31" s="192">
        <f t="shared" si="11"/>
        <v>22453</v>
      </c>
      <c r="CJ31" s="192">
        <f t="shared" si="11"/>
        <v>22453</v>
      </c>
      <c r="CK31" s="192">
        <f t="shared" si="11"/>
        <v>21306</v>
      </c>
      <c r="CL31" s="192">
        <f t="shared" si="11"/>
        <v>21306</v>
      </c>
      <c r="CM31" s="192">
        <f t="shared" si="11"/>
        <v>21306</v>
      </c>
      <c r="CN31" s="192">
        <f t="shared" si="11"/>
        <v>21306</v>
      </c>
      <c r="CO31" s="192">
        <f t="shared" si="11"/>
        <v>21306</v>
      </c>
      <c r="CP31" s="192">
        <f t="shared" si="11"/>
        <v>21306</v>
      </c>
      <c r="CQ31" s="192">
        <f t="shared" si="12"/>
        <v>21306</v>
      </c>
      <c r="CR31" s="192">
        <f t="shared" si="12"/>
        <v>21306</v>
      </c>
      <c r="CS31" s="192">
        <f t="shared" si="12"/>
        <v>21306</v>
      </c>
      <c r="CT31" s="192">
        <f t="shared" si="12"/>
        <v>21306</v>
      </c>
      <c r="CU31" s="192">
        <f t="shared" si="12"/>
        <v>21306</v>
      </c>
      <c r="CV31" s="192">
        <f t="shared" si="12"/>
        <v>21306</v>
      </c>
      <c r="CW31" s="192">
        <f t="shared" si="12"/>
        <v>21306</v>
      </c>
      <c r="CX31" s="192">
        <f t="shared" si="12"/>
        <v>21306</v>
      </c>
      <c r="CY31" s="192">
        <f t="shared" si="12"/>
        <v>21306</v>
      </c>
      <c r="CZ31" s="192">
        <f t="shared" si="12"/>
        <v>21306</v>
      </c>
      <c r="DA31" s="192">
        <f t="shared" si="12"/>
        <v>21306</v>
      </c>
      <c r="DB31" s="192">
        <f t="shared" si="12"/>
        <v>21306</v>
      </c>
      <c r="DC31" s="192">
        <f t="shared" si="12"/>
        <v>21306</v>
      </c>
      <c r="DD31" s="192">
        <f t="shared" si="12"/>
        <v>21306</v>
      </c>
      <c r="DE31" s="192">
        <f t="shared" si="12"/>
        <v>21306</v>
      </c>
      <c r="DF31" s="192">
        <f t="shared" si="12"/>
        <v>21306</v>
      </c>
      <c r="DG31" s="192">
        <f t="shared" si="12"/>
        <v>21229</v>
      </c>
      <c r="DH31" s="192">
        <f t="shared" ref="DH31:DR31" si="14">ROUNDUP(DH11*0.85,)</f>
        <v>14153</v>
      </c>
      <c r="DI31" s="192">
        <f t="shared" si="14"/>
        <v>14153</v>
      </c>
      <c r="DJ31" s="192">
        <f t="shared" si="14"/>
        <v>14535</v>
      </c>
      <c r="DK31" s="192">
        <f t="shared" si="14"/>
        <v>14535</v>
      </c>
      <c r="DL31" s="192">
        <f t="shared" si="14"/>
        <v>14153</v>
      </c>
      <c r="DM31" s="192">
        <f t="shared" si="14"/>
        <v>14153</v>
      </c>
      <c r="DN31" s="192">
        <f t="shared" si="14"/>
        <v>14153</v>
      </c>
      <c r="DO31" s="192">
        <f t="shared" si="14"/>
        <v>14153</v>
      </c>
      <c r="DP31" s="192">
        <f t="shared" si="14"/>
        <v>14153</v>
      </c>
      <c r="DQ31" s="192">
        <f t="shared" si="14"/>
        <v>14535</v>
      </c>
      <c r="DR31" s="192">
        <f t="shared" si="14"/>
        <v>14535</v>
      </c>
    </row>
    <row r="32" spans="1:122" s="50" customFormat="1" x14ac:dyDescent="0.2">
      <c r="A32" s="42" t="s">
        <v>84</v>
      </c>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row>
    <row r="33" spans="1:122" s="50" customFormat="1" x14ac:dyDescent="0.2">
      <c r="A33" s="88">
        <f>A27</f>
        <v>1</v>
      </c>
      <c r="B33" s="192" t="e">
        <f t="shared" ref="B33:AD34" si="15">ROUNDUP(B13*0.85,)</f>
        <v>#REF!</v>
      </c>
      <c r="C33" s="192" t="e">
        <f t="shared" si="15"/>
        <v>#REF!</v>
      </c>
      <c r="D33" s="192" t="e">
        <f t="shared" si="15"/>
        <v>#REF!</v>
      </c>
      <c r="E33" s="192" t="e">
        <f t="shared" si="15"/>
        <v>#REF!</v>
      </c>
      <c r="F33" s="192" t="e">
        <f t="shared" si="15"/>
        <v>#REF!</v>
      </c>
      <c r="G33" s="192" t="e">
        <f t="shared" si="15"/>
        <v>#REF!</v>
      </c>
      <c r="H33" s="192" t="e">
        <f t="shared" si="15"/>
        <v>#REF!</v>
      </c>
      <c r="I33" s="192">
        <f t="shared" si="15"/>
        <v>13617</v>
      </c>
      <c r="J33" s="192">
        <f t="shared" si="15"/>
        <v>13617</v>
      </c>
      <c r="K33" s="192">
        <f t="shared" si="15"/>
        <v>14841</v>
      </c>
      <c r="L33" s="192">
        <f t="shared" si="15"/>
        <v>16065</v>
      </c>
      <c r="M33" s="192">
        <f t="shared" si="15"/>
        <v>17825</v>
      </c>
      <c r="N33" s="192">
        <f t="shared" si="15"/>
        <v>19584</v>
      </c>
      <c r="O33" s="192">
        <f t="shared" si="15"/>
        <v>19584</v>
      </c>
      <c r="P33" s="192">
        <f t="shared" si="15"/>
        <v>17825</v>
      </c>
      <c r="Q33" s="192">
        <f t="shared" si="15"/>
        <v>19584</v>
      </c>
      <c r="R33" s="192">
        <f t="shared" si="15"/>
        <v>14841</v>
      </c>
      <c r="S33" s="192">
        <f t="shared" si="15"/>
        <v>14382</v>
      </c>
      <c r="T33" s="192">
        <f t="shared" si="15"/>
        <v>30792</v>
      </c>
      <c r="U33" s="192">
        <f t="shared" si="15"/>
        <v>41884</v>
      </c>
      <c r="V33" s="192">
        <f t="shared" si="15"/>
        <v>41884</v>
      </c>
      <c r="W33" s="192">
        <f t="shared" si="15"/>
        <v>41884</v>
      </c>
      <c r="X33" s="192">
        <f t="shared" si="15"/>
        <v>36529</v>
      </c>
      <c r="Y33" s="192">
        <f t="shared" si="15"/>
        <v>36529</v>
      </c>
      <c r="Z33" s="192">
        <f t="shared" si="15"/>
        <v>36529</v>
      </c>
      <c r="AA33" s="192">
        <f t="shared" si="15"/>
        <v>36529</v>
      </c>
      <c r="AB33" s="192">
        <f t="shared" si="15"/>
        <v>36529</v>
      </c>
      <c r="AC33" s="192">
        <f t="shared" si="15"/>
        <v>36529</v>
      </c>
      <c r="AD33" s="192">
        <f t="shared" si="15"/>
        <v>30180</v>
      </c>
      <c r="AE33" s="192">
        <f t="shared" ref="AE33:CP34" si="16">ROUNDUP(AE13*0.85,)</f>
        <v>17557</v>
      </c>
      <c r="AF33" s="192">
        <f t="shared" si="16"/>
        <v>17557</v>
      </c>
      <c r="AG33" s="192">
        <f t="shared" si="16"/>
        <v>17557</v>
      </c>
      <c r="AH33" s="192">
        <f t="shared" si="16"/>
        <v>17557</v>
      </c>
      <c r="AI33" s="192">
        <f t="shared" si="16"/>
        <v>17557</v>
      </c>
      <c r="AJ33" s="192">
        <f t="shared" si="16"/>
        <v>19087</v>
      </c>
      <c r="AK33" s="192">
        <f t="shared" si="16"/>
        <v>19087</v>
      </c>
      <c r="AL33" s="192">
        <f t="shared" si="16"/>
        <v>19087</v>
      </c>
      <c r="AM33" s="192">
        <f t="shared" si="16"/>
        <v>19087</v>
      </c>
      <c r="AN33" s="192">
        <f t="shared" si="16"/>
        <v>19087</v>
      </c>
      <c r="AO33" s="192">
        <f t="shared" si="16"/>
        <v>17557</v>
      </c>
      <c r="AP33" s="192">
        <f t="shared" si="16"/>
        <v>17557</v>
      </c>
      <c r="AQ33" s="192">
        <f t="shared" si="16"/>
        <v>17557</v>
      </c>
      <c r="AR33" s="192">
        <f t="shared" si="16"/>
        <v>17557</v>
      </c>
      <c r="AS33" s="192">
        <f t="shared" si="16"/>
        <v>17557</v>
      </c>
      <c r="AT33" s="192">
        <f t="shared" si="16"/>
        <v>20617</v>
      </c>
      <c r="AU33" s="192">
        <f t="shared" si="16"/>
        <v>20617</v>
      </c>
      <c r="AV33" s="192">
        <f t="shared" si="16"/>
        <v>20617</v>
      </c>
      <c r="AW33" s="192">
        <f t="shared" si="16"/>
        <v>20617</v>
      </c>
      <c r="AX33" s="192">
        <f t="shared" si="16"/>
        <v>20617</v>
      </c>
      <c r="AY33" s="192">
        <f t="shared" si="16"/>
        <v>22147</v>
      </c>
      <c r="AZ33" s="192">
        <f t="shared" si="16"/>
        <v>24060</v>
      </c>
      <c r="BA33" s="192">
        <f t="shared" si="16"/>
        <v>24442</v>
      </c>
      <c r="BB33" s="192">
        <f t="shared" si="16"/>
        <v>24442</v>
      </c>
      <c r="BC33" s="192">
        <f t="shared" si="16"/>
        <v>24442</v>
      </c>
      <c r="BD33" s="192">
        <f t="shared" si="16"/>
        <v>24442</v>
      </c>
      <c r="BE33" s="192">
        <f t="shared" si="16"/>
        <v>24442</v>
      </c>
      <c r="BF33" s="192">
        <f t="shared" si="16"/>
        <v>24442</v>
      </c>
      <c r="BG33" s="192">
        <f t="shared" si="16"/>
        <v>24442</v>
      </c>
      <c r="BH33" s="192">
        <f t="shared" si="16"/>
        <v>24442</v>
      </c>
      <c r="BI33" s="192">
        <f t="shared" si="16"/>
        <v>24442</v>
      </c>
      <c r="BJ33" s="192">
        <f t="shared" si="16"/>
        <v>24442</v>
      </c>
      <c r="BK33" s="192">
        <f t="shared" si="16"/>
        <v>22912</v>
      </c>
      <c r="BL33" s="192">
        <f t="shared" si="16"/>
        <v>22912</v>
      </c>
      <c r="BM33" s="192">
        <f t="shared" si="16"/>
        <v>24442</v>
      </c>
      <c r="BN33" s="192">
        <f t="shared" si="16"/>
        <v>24442</v>
      </c>
      <c r="BO33" s="192">
        <f t="shared" si="16"/>
        <v>25972</v>
      </c>
      <c r="BP33" s="192">
        <f t="shared" si="16"/>
        <v>27885</v>
      </c>
      <c r="BQ33" s="192">
        <f t="shared" si="16"/>
        <v>27885</v>
      </c>
      <c r="BR33" s="192">
        <f t="shared" si="16"/>
        <v>27885</v>
      </c>
      <c r="BS33" s="192">
        <f t="shared" si="16"/>
        <v>27885</v>
      </c>
      <c r="BT33" s="192">
        <f t="shared" si="16"/>
        <v>29797</v>
      </c>
      <c r="BU33" s="192">
        <f t="shared" si="16"/>
        <v>32092</v>
      </c>
      <c r="BV33" s="192">
        <f t="shared" si="16"/>
        <v>32092</v>
      </c>
      <c r="BW33" s="192">
        <f t="shared" si="16"/>
        <v>29797</v>
      </c>
      <c r="BX33" s="192">
        <f t="shared" si="16"/>
        <v>25972</v>
      </c>
      <c r="BY33" s="192">
        <f t="shared" si="16"/>
        <v>25972</v>
      </c>
      <c r="BZ33" s="192">
        <f t="shared" si="16"/>
        <v>27885</v>
      </c>
      <c r="CA33" s="192">
        <f t="shared" si="16"/>
        <v>27885</v>
      </c>
      <c r="CB33" s="192">
        <f t="shared" si="16"/>
        <v>21382</v>
      </c>
      <c r="CC33" s="192">
        <f t="shared" si="16"/>
        <v>21726</v>
      </c>
      <c r="CD33" s="192">
        <f t="shared" si="16"/>
        <v>21726</v>
      </c>
      <c r="CE33" s="192">
        <f t="shared" si="16"/>
        <v>21726</v>
      </c>
      <c r="CF33" s="192">
        <f t="shared" si="16"/>
        <v>20579</v>
      </c>
      <c r="CG33" s="192">
        <f t="shared" si="16"/>
        <v>20579</v>
      </c>
      <c r="CH33" s="192">
        <f t="shared" si="16"/>
        <v>21726</v>
      </c>
      <c r="CI33" s="192">
        <f t="shared" si="16"/>
        <v>21726</v>
      </c>
      <c r="CJ33" s="192">
        <f t="shared" si="16"/>
        <v>21726</v>
      </c>
      <c r="CK33" s="192">
        <f t="shared" si="16"/>
        <v>20579</v>
      </c>
      <c r="CL33" s="192">
        <f t="shared" si="16"/>
        <v>20579</v>
      </c>
      <c r="CM33" s="192">
        <f t="shared" si="16"/>
        <v>20579</v>
      </c>
      <c r="CN33" s="192">
        <f t="shared" si="16"/>
        <v>20579</v>
      </c>
      <c r="CO33" s="192">
        <f t="shared" si="16"/>
        <v>20579</v>
      </c>
      <c r="CP33" s="192">
        <f t="shared" si="16"/>
        <v>20579</v>
      </c>
      <c r="CQ33" s="192">
        <f t="shared" ref="CQ33:DG34" si="17">ROUNDUP(CQ13*0.85,)</f>
        <v>20579</v>
      </c>
      <c r="CR33" s="192">
        <f t="shared" si="17"/>
        <v>20579</v>
      </c>
      <c r="CS33" s="192">
        <f t="shared" si="17"/>
        <v>20579</v>
      </c>
      <c r="CT33" s="192">
        <f t="shared" si="17"/>
        <v>20579</v>
      </c>
      <c r="CU33" s="192">
        <f t="shared" si="17"/>
        <v>20579</v>
      </c>
      <c r="CV33" s="192">
        <f t="shared" si="17"/>
        <v>20579</v>
      </c>
      <c r="CW33" s="192">
        <f t="shared" si="17"/>
        <v>20579</v>
      </c>
      <c r="CX33" s="192">
        <f t="shared" si="17"/>
        <v>20579</v>
      </c>
      <c r="CY33" s="192">
        <f t="shared" si="17"/>
        <v>20579</v>
      </c>
      <c r="CZ33" s="192">
        <f t="shared" si="17"/>
        <v>20579</v>
      </c>
      <c r="DA33" s="192">
        <f t="shared" si="17"/>
        <v>20579</v>
      </c>
      <c r="DB33" s="192">
        <f t="shared" si="17"/>
        <v>20579</v>
      </c>
      <c r="DC33" s="192">
        <f t="shared" si="17"/>
        <v>20579</v>
      </c>
      <c r="DD33" s="192">
        <f t="shared" si="17"/>
        <v>20579</v>
      </c>
      <c r="DE33" s="192">
        <f t="shared" si="17"/>
        <v>20579</v>
      </c>
      <c r="DF33" s="192">
        <f t="shared" si="17"/>
        <v>20579</v>
      </c>
      <c r="DG33" s="192">
        <f t="shared" si="17"/>
        <v>20579</v>
      </c>
      <c r="DH33" s="192">
        <f t="shared" ref="DH33:DR33" si="18">ROUNDUP(DH13*0.85,)</f>
        <v>13503</v>
      </c>
      <c r="DI33" s="192">
        <f t="shared" si="18"/>
        <v>13503</v>
      </c>
      <c r="DJ33" s="192">
        <f t="shared" si="18"/>
        <v>13885</v>
      </c>
      <c r="DK33" s="192">
        <f t="shared" si="18"/>
        <v>13885</v>
      </c>
      <c r="DL33" s="192">
        <f t="shared" si="18"/>
        <v>13503</v>
      </c>
      <c r="DM33" s="192">
        <f t="shared" si="18"/>
        <v>13503</v>
      </c>
      <c r="DN33" s="192">
        <f t="shared" si="18"/>
        <v>13503</v>
      </c>
      <c r="DO33" s="192">
        <f t="shared" si="18"/>
        <v>13503</v>
      </c>
      <c r="DP33" s="192">
        <f t="shared" si="18"/>
        <v>13503</v>
      </c>
      <c r="DQ33" s="192">
        <f t="shared" si="18"/>
        <v>13885</v>
      </c>
      <c r="DR33" s="192">
        <f t="shared" si="18"/>
        <v>13885</v>
      </c>
    </row>
    <row r="34" spans="1:122" s="50" customFormat="1" x14ac:dyDescent="0.2">
      <c r="A34" s="88">
        <f>A28</f>
        <v>2</v>
      </c>
      <c r="B34" s="192" t="e">
        <f t="shared" si="15"/>
        <v>#REF!</v>
      </c>
      <c r="C34" s="192" t="e">
        <f t="shared" si="15"/>
        <v>#REF!</v>
      </c>
      <c r="D34" s="192" t="e">
        <f t="shared" si="15"/>
        <v>#REF!</v>
      </c>
      <c r="E34" s="192" t="e">
        <f t="shared" si="15"/>
        <v>#REF!</v>
      </c>
      <c r="F34" s="192" t="e">
        <f t="shared" si="15"/>
        <v>#REF!</v>
      </c>
      <c r="G34" s="192" t="e">
        <f t="shared" si="15"/>
        <v>#REF!</v>
      </c>
      <c r="H34" s="192" t="e">
        <f t="shared" si="15"/>
        <v>#REF!</v>
      </c>
      <c r="I34" s="192">
        <f t="shared" si="15"/>
        <v>14918</v>
      </c>
      <c r="J34" s="192">
        <f t="shared" si="15"/>
        <v>14918</v>
      </c>
      <c r="K34" s="192">
        <f t="shared" si="15"/>
        <v>16142</v>
      </c>
      <c r="L34" s="192">
        <f t="shared" si="15"/>
        <v>17366</v>
      </c>
      <c r="M34" s="192">
        <f t="shared" si="15"/>
        <v>19125</v>
      </c>
      <c r="N34" s="192">
        <f t="shared" si="15"/>
        <v>20885</v>
      </c>
      <c r="O34" s="192">
        <f t="shared" si="15"/>
        <v>20885</v>
      </c>
      <c r="P34" s="192">
        <f t="shared" si="15"/>
        <v>19125</v>
      </c>
      <c r="Q34" s="192">
        <f t="shared" si="15"/>
        <v>20885</v>
      </c>
      <c r="R34" s="192">
        <f t="shared" si="15"/>
        <v>16142</v>
      </c>
      <c r="S34" s="192">
        <f t="shared" si="15"/>
        <v>16104</v>
      </c>
      <c r="T34" s="192">
        <f t="shared" si="15"/>
        <v>32513</v>
      </c>
      <c r="U34" s="192">
        <f t="shared" si="15"/>
        <v>43605</v>
      </c>
      <c r="V34" s="192">
        <f t="shared" si="15"/>
        <v>43605</v>
      </c>
      <c r="W34" s="192">
        <f t="shared" si="15"/>
        <v>43605</v>
      </c>
      <c r="X34" s="192">
        <f t="shared" si="15"/>
        <v>38250</v>
      </c>
      <c r="Y34" s="192">
        <f t="shared" si="15"/>
        <v>38250</v>
      </c>
      <c r="Z34" s="192">
        <f t="shared" si="15"/>
        <v>38250</v>
      </c>
      <c r="AA34" s="192">
        <f t="shared" si="15"/>
        <v>38250</v>
      </c>
      <c r="AB34" s="192">
        <f t="shared" si="15"/>
        <v>38250</v>
      </c>
      <c r="AC34" s="192">
        <f t="shared" si="15"/>
        <v>38250</v>
      </c>
      <c r="AD34" s="192">
        <f t="shared" si="15"/>
        <v>31671</v>
      </c>
      <c r="AE34" s="192">
        <f t="shared" si="16"/>
        <v>19049</v>
      </c>
      <c r="AF34" s="192">
        <f t="shared" si="16"/>
        <v>19049</v>
      </c>
      <c r="AG34" s="192">
        <f t="shared" si="16"/>
        <v>19049</v>
      </c>
      <c r="AH34" s="192">
        <f t="shared" si="16"/>
        <v>19049</v>
      </c>
      <c r="AI34" s="192">
        <f t="shared" si="16"/>
        <v>19049</v>
      </c>
      <c r="AJ34" s="192">
        <f t="shared" si="16"/>
        <v>20579</v>
      </c>
      <c r="AK34" s="192">
        <f t="shared" si="16"/>
        <v>20579</v>
      </c>
      <c r="AL34" s="192">
        <f t="shared" si="16"/>
        <v>20579</v>
      </c>
      <c r="AM34" s="192">
        <f t="shared" si="16"/>
        <v>20579</v>
      </c>
      <c r="AN34" s="192">
        <f t="shared" si="16"/>
        <v>20579</v>
      </c>
      <c r="AO34" s="192">
        <f t="shared" si="16"/>
        <v>19049</v>
      </c>
      <c r="AP34" s="192">
        <f t="shared" si="16"/>
        <v>19049</v>
      </c>
      <c r="AQ34" s="192">
        <f t="shared" si="16"/>
        <v>19049</v>
      </c>
      <c r="AR34" s="192">
        <f t="shared" si="16"/>
        <v>19049</v>
      </c>
      <c r="AS34" s="192">
        <f t="shared" si="16"/>
        <v>19049</v>
      </c>
      <c r="AT34" s="192">
        <f t="shared" si="16"/>
        <v>22109</v>
      </c>
      <c r="AU34" s="192">
        <f t="shared" si="16"/>
        <v>22109</v>
      </c>
      <c r="AV34" s="192">
        <f t="shared" si="16"/>
        <v>22109</v>
      </c>
      <c r="AW34" s="192">
        <f t="shared" si="16"/>
        <v>22109</v>
      </c>
      <c r="AX34" s="192">
        <f t="shared" si="16"/>
        <v>22109</v>
      </c>
      <c r="AY34" s="192">
        <f t="shared" si="16"/>
        <v>23639</v>
      </c>
      <c r="AZ34" s="192">
        <f t="shared" si="16"/>
        <v>25551</v>
      </c>
      <c r="BA34" s="192">
        <f t="shared" si="16"/>
        <v>25934</v>
      </c>
      <c r="BB34" s="192">
        <f t="shared" si="16"/>
        <v>25934</v>
      </c>
      <c r="BC34" s="192">
        <f t="shared" si="16"/>
        <v>25934</v>
      </c>
      <c r="BD34" s="192">
        <f t="shared" si="16"/>
        <v>25934</v>
      </c>
      <c r="BE34" s="192">
        <f t="shared" si="16"/>
        <v>25934</v>
      </c>
      <c r="BF34" s="192">
        <f t="shared" si="16"/>
        <v>25934</v>
      </c>
      <c r="BG34" s="192">
        <f t="shared" si="16"/>
        <v>25934</v>
      </c>
      <c r="BH34" s="192">
        <f t="shared" si="16"/>
        <v>25934</v>
      </c>
      <c r="BI34" s="192">
        <f t="shared" si="16"/>
        <v>25934</v>
      </c>
      <c r="BJ34" s="192">
        <f t="shared" si="16"/>
        <v>25934</v>
      </c>
      <c r="BK34" s="192">
        <f t="shared" si="16"/>
        <v>24404</v>
      </c>
      <c r="BL34" s="192">
        <f t="shared" si="16"/>
        <v>24404</v>
      </c>
      <c r="BM34" s="192">
        <f t="shared" si="16"/>
        <v>25934</v>
      </c>
      <c r="BN34" s="192">
        <f t="shared" si="16"/>
        <v>25934</v>
      </c>
      <c r="BO34" s="192">
        <f t="shared" si="16"/>
        <v>27464</v>
      </c>
      <c r="BP34" s="192">
        <f t="shared" si="16"/>
        <v>29376</v>
      </c>
      <c r="BQ34" s="192">
        <f t="shared" si="16"/>
        <v>29376</v>
      </c>
      <c r="BR34" s="192">
        <f t="shared" si="16"/>
        <v>29376</v>
      </c>
      <c r="BS34" s="192">
        <f t="shared" si="16"/>
        <v>29376</v>
      </c>
      <c r="BT34" s="192">
        <f t="shared" si="16"/>
        <v>31289</v>
      </c>
      <c r="BU34" s="192">
        <f t="shared" si="16"/>
        <v>33584</v>
      </c>
      <c r="BV34" s="192">
        <f t="shared" si="16"/>
        <v>33584</v>
      </c>
      <c r="BW34" s="192">
        <f t="shared" si="16"/>
        <v>31289</v>
      </c>
      <c r="BX34" s="192">
        <f t="shared" si="16"/>
        <v>27464</v>
      </c>
      <c r="BY34" s="192">
        <f t="shared" si="16"/>
        <v>27464</v>
      </c>
      <c r="BZ34" s="192">
        <f t="shared" si="16"/>
        <v>29376</v>
      </c>
      <c r="CA34" s="192">
        <f t="shared" si="16"/>
        <v>29376</v>
      </c>
      <c r="CB34" s="192">
        <f t="shared" si="16"/>
        <v>22874</v>
      </c>
      <c r="CC34" s="192">
        <f t="shared" si="16"/>
        <v>23218</v>
      </c>
      <c r="CD34" s="192">
        <f t="shared" si="16"/>
        <v>23218</v>
      </c>
      <c r="CE34" s="192">
        <f t="shared" si="16"/>
        <v>23218</v>
      </c>
      <c r="CF34" s="192">
        <f t="shared" si="16"/>
        <v>22071</v>
      </c>
      <c r="CG34" s="192">
        <f t="shared" si="16"/>
        <v>22071</v>
      </c>
      <c r="CH34" s="192">
        <f t="shared" si="16"/>
        <v>23218</v>
      </c>
      <c r="CI34" s="192">
        <f t="shared" si="16"/>
        <v>23218</v>
      </c>
      <c r="CJ34" s="192">
        <f t="shared" si="16"/>
        <v>23218</v>
      </c>
      <c r="CK34" s="192">
        <f t="shared" si="16"/>
        <v>22071</v>
      </c>
      <c r="CL34" s="192">
        <f t="shared" si="16"/>
        <v>22071</v>
      </c>
      <c r="CM34" s="192">
        <f t="shared" si="16"/>
        <v>22071</v>
      </c>
      <c r="CN34" s="192">
        <f t="shared" si="16"/>
        <v>22071</v>
      </c>
      <c r="CO34" s="192">
        <f t="shared" si="16"/>
        <v>22071</v>
      </c>
      <c r="CP34" s="192">
        <f t="shared" si="16"/>
        <v>22071</v>
      </c>
      <c r="CQ34" s="192">
        <f t="shared" si="17"/>
        <v>22071</v>
      </c>
      <c r="CR34" s="192">
        <f t="shared" si="17"/>
        <v>22071</v>
      </c>
      <c r="CS34" s="192">
        <f t="shared" si="17"/>
        <v>22071</v>
      </c>
      <c r="CT34" s="192">
        <f t="shared" si="17"/>
        <v>22071</v>
      </c>
      <c r="CU34" s="192">
        <f t="shared" si="17"/>
        <v>22071</v>
      </c>
      <c r="CV34" s="192">
        <f t="shared" si="17"/>
        <v>22071</v>
      </c>
      <c r="CW34" s="192">
        <f t="shared" si="17"/>
        <v>22071</v>
      </c>
      <c r="CX34" s="192">
        <f t="shared" si="17"/>
        <v>22071</v>
      </c>
      <c r="CY34" s="192">
        <f t="shared" si="17"/>
        <v>22071</v>
      </c>
      <c r="CZ34" s="192">
        <f t="shared" si="17"/>
        <v>22071</v>
      </c>
      <c r="DA34" s="192">
        <f t="shared" si="17"/>
        <v>22071</v>
      </c>
      <c r="DB34" s="192">
        <f t="shared" si="17"/>
        <v>22071</v>
      </c>
      <c r="DC34" s="192">
        <f t="shared" si="17"/>
        <v>22071</v>
      </c>
      <c r="DD34" s="192">
        <f t="shared" si="17"/>
        <v>22071</v>
      </c>
      <c r="DE34" s="192">
        <f t="shared" si="17"/>
        <v>22071</v>
      </c>
      <c r="DF34" s="192">
        <f t="shared" si="17"/>
        <v>22071</v>
      </c>
      <c r="DG34" s="192">
        <f t="shared" si="17"/>
        <v>22071</v>
      </c>
      <c r="DH34" s="192">
        <f t="shared" ref="DH34:DR34" si="19">ROUNDUP(DH14*0.85,)</f>
        <v>14918</v>
      </c>
      <c r="DI34" s="192">
        <f t="shared" si="19"/>
        <v>14918</v>
      </c>
      <c r="DJ34" s="192">
        <f t="shared" si="19"/>
        <v>15300</v>
      </c>
      <c r="DK34" s="192">
        <f t="shared" si="19"/>
        <v>15300</v>
      </c>
      <c r="DL34" s="192">
        <f t="shared" si="19"/>
        <v>14918</v>
      </c>
      <c r="DM34" s="192">
        <f t="shared" si="19"/>
        <v>14918</v>
      </c>
      <c r="DN34" s="192">
        <f t="shared" si="19"/>
        <v>14918</v>
      </c>
      <c r="DO34" s="192">
        <f t="shared" si="19"/>
        <v>14918</v>
      </c>
      <c r="DP34" s="192">
        <f t="shared" si="19"/>
        <v>14918</v>
      </c>
      <c r="DQ34" s="192">
        <f t="shared" si="19"/>
        <v>15300</v>
      </c>
      <c r="DR34" s="192">
        <f t="shared" si="19"/>
        <v>15300</v>
      </c>
    </row>
    <row r="35" spans="1:122" s="50" customFormat="1" x14ac:dyDescent="0.2">
      <c r="A35" s="42" t="s">
        <v>85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row>
    <row r="36" spans="1:122" s="50" customFormat="1" x14ac:dyDescent="0.2">
      <c r="A36" s="88">
        <f>A27</f>
        <v>1</v>
      </c>
      <c r="B36" s="192" t="e">
        <f t="shared" ref="B36:AD37" si="20">ROUNDUP(B16*0.85,)</f>
        <v>#REF!</v>
      </c>
      <c r="C36" s="192" t="e">
        <f t="shared" si="20"/>
        <v>#REF!</v>
      </c>
      <c r="D36" s="192" t="e">
        <f t="shared" si="20"/>
        <v>#REF!</v>
      </c>
      <c r="E36" s="192" t="e">
        <f t="shared" si="20"/>
        <v>#REF!</v>
      </c>
      <c r="F36" s="192" t="e">
        <f t="shared" si="20"/>
        <v>#REF!</v>
      </c>
      <c r="G36" s="192" t="e">
        <f t="shared" si="20"/>
        <v>#REF!</v>
      </c>
      <c r="H36" s="192" t="e">
        <f t="shared" si="20"/>
        <v>#REF!</v>
      </c>
      <c r="I36" s="192">
        <f t="shared" si="20"/>
        <v>14918</v>
      </c>
      <c r="J36" s="192">
        <f t="shared" si="20"/>
        <v>14918</v>
      </c>
      <c r="K36" s="192">
        <f t="shared" si="20"/>
        <v>16142</v>
      </c>
      <c r="L36" s="192">
        <f t="shared" si="20"/>
        <v>17366</v>
      </c>
      <c r="M36" s="192">
        <f t="shared" si="20"/>
        <v>19125</v>
      </c>
      <c r="N36" s="192">
        <f t="shared" si="20"/>
        <v>20885</v>
      </c>
      <c r="O36" s="192">
        <f t="shared" si="20"/>
        <v>20885</v>
      </c>
      <c r="P36" s="192">
        <f t="shared" si="20"/>
        <v>19125</v>
      </c>
      <c r="Q36" s="192">
        <f t="shared" si="20"/>
        <v>20885</v>
      </c>
      <c r="R36" s="192">
        <f t="shared" si="20"/>
        <v>16142</v>
      </c>
      <c r="S36" s="192">
        <f t="shared" si="20"/>
        <v>15912</v>
      </c>
      <c r="T36" s="192">
        <f t="shared" si="20"/>
        <v>32322</v>
      </c>
      <c r="U36" s="192">
        <f t="shared" si="20"/>
        <v>43414</v>
      </c>
      <c r="V36" s="192">
        <f t="shared" si="20"/>
        <v>43414</v>
      </c>
      <c r="W36" s="192">
        <f t="shared" si="20"/>
        <v>43414</v>
      </c>
      <c r="X36" s="192">
        <f t="shared" si="20"/>
        <v>38059</v>
      </c>
      <c r="Y36" s="192">
        <f t="shared" si="20"/>
        <v>38059</v>
      </c>
      <c r="Z36" s="192">
        <f t="shared" si="20"/>
        <v>38059</v>
      </c>
      <c r="AA36" s="192">
        <f t="shared" si="20"/>
        <v>38059</v>
      </c>
      <c r="AB36" s="192">
        <f t="shared" si="20"/>
        <v>38059</v>
      </c>
      <c r="AC36" s="192">
        <f t="shared" si="20"/>
        <v>38059</v>
      </c>
      <c r="AD36" s="192">
        <f t="shared" si="20"/>
        <v>31327</v>
      </c>
      <c r="AE36" s="192">
        <f t="shared" ref="AE36:CP37" si="21">ROUNDUP(AE16*0.85,)</f>
        <v>18705</v>
      </c>
      <c r="AF36" s="192">
        <f t="shared" si="21"/>
        <v>18705</v>
      </c>
      <c r="AG36" s="192">
        <f t="shared" si="21"/>
        <v>18705</v>
      </c>
      <c r="AH36" s="192">
        <f t="shared" si="21"/>
        <v>18705</v>
      </c>
      <c r="AI36" s="192">
        <f t="shared" si="21"/>
        <v>18705</v>
      </c>
      <c r="AJ36" s="192">
        <f t="shared" si="21"/>
        <v>20235</v>
      </c>
      <c r="AK36" s="192">
        <f t="shared" si="21"/>
        <v>20235</v>
      </c>
      <c r="AL36" s="192">
        <f t="shared" si="21"/>
        <v>20235</v>
      </c>
      <c r="AM36" s="192">
        <f t="shared" si="21"/>
        <v>20235</v>
      </c>
      <c r="AN36" s="192">
        <f t="shared" si="21"/>
        <v>20235</v>
      </c>
      <c r="AO36" s="192">
        <f t="shared" si="21"/>
        <v>18705</v>
      </c>
      <c r="AP36" s="192">
        <f t="shared" si="21"/>
        <v>18705</v>
      </c>
      <c r="AQ36" s="192">
        <f t="shared" si="21"/>
        <v>18705</v>
      </c>
      <c r="AR36" s="192">
        <f t="shared" si="21"/>
        <v>18705</v>
      </c>
      <c r="AS36" s="192">
        <f t="shared" si="21"/>
        <v>18705</v>
      </c>
      <c r="AT36" s="192">
        <f t="shared" si="21"/>
        <v>21765</v>
      </c>
      <c r="AU36" s="192">
        <f t="shared" si="21"/>
        <v>21765</v>
      </c>
      <c r="AV36" s="192">
        <f t="shared" si="21"/>
        <v>21765</v>
      </c>
      <c r="AW36" s="192">
        <f t="shared" si="21"/>
        <v>21765</v>
      </c>
      <c r="AX36" s="192">
        <f t="shared" si="21"/>
        <v>21765</v>
      </c>
      <c r="AY36" s="192">
        <f t="shared" si="21"/>
        <v>23295</v>
      </c>
      <c r="AZ36" s="192">
        <f t="shared" si="21"/>
        <v>25207</v>
      </c>
      <c r="BA36" s="192">
        <f t="shared" si="21"/>
        <v>25743</v>
      </c>
      <c r="BB36" s="192">
        <f t="shared" si="21"/>
        <v>25743</v>
      </c>
      <c r="BC36" s="192">
        <f t="shared" si="21"/>
        <v>25743</v>
      </c>
      <c r="BD36" s="192">
        <f t="shared" si="21"/>
        <v>25743</v>
      </c>
      <c r="BE36" s="192">
        <f t="shared" si="21"/>
        <v>25743</v>
      </c>
      <c r="BF36" s="192">
        <f t="shared" si="21"/>
        <v>25743</v>
      </c>
      <c r="BG36" s="192">
        <f t="shared" si="21"/>
        <v>25743</v>
      </c>
      <c r="BH36" s="192">
        <f t="shared" si="21"/>
        <v>25743</v>
      </c>
      <c r="BI36" s="192">
        <f t="shared" si="21"/>
        <v>25743</v>
      </c>
      <c r="BJ36" s="192">
        <f t="shared" si="21"/>
        <v>25743</v>
      </c>
      <c r="BK36" s="192">
        <f t="shared" si="21"/>
        <v>24213</v>
      </c>
      <c r="BL36" s="192">
        <f t="shared" si="21"/>
        <v>24213</v>
      </c>
      <c r="BM36" s="192">
        <f t="shared" si="21"/>
        <v>25743</v>
      </c>
      <c r="BN36" s="192">
        <f t="shared" si="21"/>
        <v>25743</v>
      </c>
      <c r="BO36" s="192">
        <f t="shared" si="21"/>
        <v>27273</v>
      </c>
      <c r="BP36" s="192">
        <f t="shared" si="21"/>
        <v>29185</v>
      </c>
      <c r="BQ36" s="192">
        <f t="shared" si="21"/>
        <v>29185</v>
      </c>
      <c r="BR36" s="192">
        <f t="shared" si="21"/>
        <v>29185</v>
      </c>
      <c r="BS36" s="192">
        <f t="shared" si="21"/>
        <v>29185</v>
      </c>
      <c r="BT36" s="192">
        <f t="shared" si="21"/>
        <v>31098</v>
      </c>
      <c r="BU36" s="192">
        <f t="shared" si="21"/>
        <v>33393</v>
      </c>
      <c r="BV36" s="192">
        <f t="shared" si="21"/>
        <v>33393</v>
      </c>
      <c r="BW36" s="192">
        <f t="shared" si="21"/>
        <v>31098</v>
      </c>
      <c r="BX36" s="192">
        <f t="shared" si="21"/>
        <v>27273</v>
      </c>
      <c r="BY36" s="192">
        <f t="shared" si="21"/>
        <v>27273</v>
      </c>
      <c r="BZ36" s="192">
        <f t="shared" si="21"/>
        <v>29185</v>
      </c>
      <c r="CA36" s="192">
        <f t="shared" si="21"/>
        <v>29185</v>
      </c>
      <c r="CB36" s="192">
        <f t="shared" si="21"/>
        <v>22683</v>
      </c>
      <c r="CC36" s="192">
        <f t="shared" si="21"/>
        <v>23027</v>
      </c>
      <c r="CD36" s="192">
        <f t="shared" si="21"/>
        <v>23027</v>
      </c>
      <c r="CE36" s="192">
        <f t="shared" si="21"/>
        <v>23027</v>
      </c>
      <c r="CF36" s="192">
        <f t="shared" si="21"/>
        <v>21879</v>
      </c>
      <c r="CG36" s="192">
        <f t="shared" si="21"/>
        <v>21879</v>
      </c>
      <c r="CH36" s="192">
        <f t="shared" si="21"/>
        <v>23027</v>
      </c>
      <c r="CI36" s="192">
        <f t="shared" si="21"/>
        <v>23027</v>
      </c>
      <c r="CJ36" s="192">
        <f t="shared" si="21"/>
        <v>23027</v>
      </c>
      <c r="CK36" s="192">
        <f t="shared" si="21"/>
        <v>21726</v>
      </c>
      <c r="CL36" s="192">
        <f t="shared" si="21"/>
        <v>21726</v>
      </c>
      <c r="CM36" s="192">
        <f t="shared" si="21"/>
        <v>21726</v>
      </c>
      <c r="CN36" s="192">
        <f t="shared" si="21"/>
        <v>21726</v>
      </c>
      <c r="CO36" s="192">
        <f t="shared" si="21"/>
        <v>21726</v>
      </c>
      <c r="CP36" s="192">
        <f t="shared" si="21"/>
        <v>21726</v>
      </c>
      <c r="CQ36" s="192">
        <f t="shared" ref="CQ36:DG37" si="22">ROUNDUP(CQ16*0.85,)</f>
        <v>21726</v>
      </c>
      <c r="CR36" s="192">
        <f t="shared" si="22"/>
        <v>21726</v>
      </c>
      <c r="CS36" s="192">
        <f t="shared" si="22"/>
        <v>21726</v>
      </c>
      <c r="CT36" s="192">
        <f t="shared" si="22"/>
        <v>21726</v>
      </c>
      <c r="CU36" s="192">
        <f t="shared" si="22"/>
        <v>21726</v>
      </c>
      <c r="CV36" s="192">
        <f t="shared" si="22"/>
        <v>21726</v>
      </c>
      <c r="CW36" s="192">
        <f t="shared" si="22"/>
        <v>21726</v>
      </c>
      <c r="CX36" s="192">
        <f t="shared" si="22"/>
        <v>21726</v>
      </c>
      <c r="CY36" s="192">
        <f t="shared" si="22"/>
        <v>21726</v>
      </c>
      <c r="CZ36" s="192">
        <f t="shared" si="22"/>
        <v>21726</v>
      </c>
      <c r="DA36" s="192">
        <f t="shared" si="22"/>
        <v>21726</v>
      </c>
      <c r="DB36" s="192">
        <f t="shared" si="22"/>
        <v>21726</v>
      </c>
      <c r="DC36" s="192">
        <f t="shared" si="22"/>
        <v>21726</v>
      </c>
      <c r="DD36" s="192">
        <f t="shared" si="22"/>
        <v>21726</v>
      </c>
      <c r="DE36" s="192">
        <f t="shared" si="22"/>
        <v>21726</v>
      </c>
      <c r="DF36" s="192">
        <f t="shared" si="22"/>
        <v>21726</v>
      </c>
      <c r="DG36" s="192">
        <f t="shared" si="22"/>
        <v>21726</v>
      </c>
      <c r="DH36" s="192">
        <f t="shared" ref="DH36:DR36" si="23">ROUNDUP(DH16*0.85,)</f>
        <v>14650</v>
      </c>
      <c r="DI36" s="192">
        <f t="shared" si="23"/>
        <v>14650</v>
      </c>
      <c r="DJ36" s="192">
        <f t="shared" si="23"/>
        <v>15033</v>
      </c>
      <c r="DK36" s="192">
        <f t="shared" si="23"/>
        <v>15033</v>
      </c>
      <c r="DL36" s="192">
        <f t="shared" si="23"/>
        <v>14650</v>
      </c>
      <c r="DM36" s="192">
        <f t="shared" si="23"/>
        <v>14650</v>
      </c>
      <c r="DN36" s="192">
        <f t="shared" si="23"/>
        <v>14650</v>
      </c>
      <c r="DO36" s="192">
        <f t="shared" si="23"/>
        <v>14650</v>
      </c>
      <c r="DP36" s="192">
        <f t="shared" si="23"/>
        <v>14650</v>
      </c>
      <c r="DQ36" s="192">
        <f t="shared" si="23"/>
        <v>15033</v>
      </c>
      <c r="DR36" s="192">
        <f t="shared" si="23"/>
        <v>15033</v>
      </c>
    </row>
    <row r="37" spans="1:122" s="50" customFormat="1" x14ac:dyDescent="0.2">
      <c r="A37" s="88">
        <f>A28</f>
        <v>2</v>
      </c>
      <c r="B37" s="192" t="e">
        <f t="shared" si="20"/>
        <v>#REF!</v>
      </c>
      <c r="C37" s="192" t="e">
        <f t="shared" si="20"/>
        <v>#REF!</v>
      </c>
      <c r="D37" s="192" t="e">
        <f t="shared" si="20"/>
        <v>#REF!</v>
      </c>
      <c r="E37" s="192" t="e">
        <f t="shared" si="20"/>
        <v>#REF!</v>
      </c>
      <c r="F37" s="192" t="e">
        <f t="shared" si="20"/>
        <v>#REF!</v>
      </c>
      <c r="G37" s="192" t="e">
        <f t="shared" si="20"/>
        <v>#REF!</v>
      </c>
      <c r="H37" s="192" t="e">
        <f t="shared" si="20"/>
        <v>#REF!</v>
      </c>
      <c r="I37" s="192">
        <f t="shared" si="20"/>
        <v>16218</v>
      </c>
      <c r="J37" s="192">
        <f t="shared" si="20"/>
        <v>16218</v>
      </c>
      <c r="K37" s="192">
        <f t="shared" si="20"/>
        <v>17442</v>
      </c>
      <c r="L37" s="192">
        <f t="shared" si="20"/>
        <v>18666</v>
      </c>
      <c r="M37" s="192">
        <f t="shared" si="20"/>
        <v>20426</v>
      </c>
      <c r="N37" s="192">
        <f t="shared" si="20"/>
        <v>22185</v>
      </c>
      <c r="O37" s="192">
        <f t="shared" si="20"/>
        <v>22185</v>
      </c>
      <c r="P37" s="192">
        <f t="shared" si="20"/>
        <v>20426</v>
      </c>
      <c r="Q37" s="192">
        <f t="shared" si="20"/>
        <v>22185</v>
      </c>
      <c r="R37" s="192">
        <f t="shared" si="20"/>
        <v>17442</v>
      </c>
      <c r="S37" s="192">
        <f t="shared" si="20"/>
        <v>17634</v>
      </c>
      <c r="T37" s="192">
        <f t="shared" si="20"/>
        <v>34043</v>
      </c>
      <c r="U37" s="192">
        <f t="shared" si="20"/>
        <v>45135</v>
      </c>
      <c r="V37" s="192">
        <f t="shared" si="20"/>
        <v>45135</v>
      </c>
      <c r="W37" s="192">
        <f t="shared" si="20"/>
        <v>45135</v>
      </c>
      <c r="X37" s="192">
        <f t="shared" si="20"/>
        <v>39780</v>
      </c>
      <c r="Y37" s="192">
        <f t="shared" si="20"/>
        <v>39780</v>
      </c>
      <c r="Z37" s="192">
        <f t="shared" si="20"/>
        <v>39780</v>
      </c>
      <c r="AA37" s="192">
        <f t="shared" si="20"/>
        <v>39780</v>
      </c>
      <c r="AB37" s="192">
        <f t="shared" si="20"/>
        <v>39780</v>
      </c>
      <c r="AC37" s="192">
        <f t="shared" si="20"/>
        <v>39780</v>
      </c>
      <c r="AD37" s="192">
        <f t="shared" si="20"/>
        <v>32819</v>
      </c>
      <c r="AE37" s="192">
        <f t="shared" si="21"/>
        <v>20196</v>
      </c>
      <c r="AF37" s="192">
        <f t="shared" si="21"/>
        <v>20196</v>
      </c>
      <c r="AG37" s="192">
        <f t="shared" si="21"/>
        <v>20196</v>
      </c>
      <c r="AH37" s="192">
        <f t="shared" si="21"/>
        <v>20196</v>
      </c>
      <c r="AI37" s="192">
        <f t="shared" si="21"/>
        <v>20196</v>
      </c>
      <c r="AJ37" s="192">
        <f t="shared" si="21"/>
        <v>21726</v>
      </c>
      <c r="AK37" s="192">
        <f t="shared" si="21"/>
        <v>21726</v>
      </c>
      <c r="AL37" s="192">
        <f t="shared" si="21"/>
        <v>21726</v>
      </c>
      <c r="AM37" s="192">
        <f t="shared" si="21"/>
        <v>21726</v>
      </c>
      <c r="AN37" s="192">
        <f t="shared" si="21"/>
        <v>21726</v>
      </c>
      <c r="AO37" s="192">
        <f t="shared" si="21"/>
        <v>20196</v>
      </c>
      <c r="AP37" s="192">
        <f t="shared" si="21"/>
        <v>20196</v>
      </c>
      <c r="AQ37" s="192">
        <f t="shared" si="21"/>
        <v>20196</v>
      </c>
      <c r="AR37" s="192">
        <f t="shared" si="21"/>
        <v>20196</v>
      </c>
      <c r="AS37" s="192">
        <f t="shared" si="21"/>
        <v>20196</v>
      </c>
      <c r="AT37" s="192">
        <f t="shared" si="21"/>
        <v>23256</v>
      </c>
      <c r="AU37" s="192">
        <f t="shared" si="21"/>
        <v>23256</v>
      </c>
      <c r="AV37" s="192">
        <f t="shared" si="21"/>
        <v>23256</v>
      </c>
      <c r="AW37" s="192">
        <f t="shared" si="21"/>
        <v>23256</v>
      </c>
      <c r="AX37" s="192">
        <f t="shared" si="21"/>
        <v>23256</v>
      </c>
      <c r="AY37" s="192">
        <f t="shared" si="21"/>
        <v>24786</v>
      </c>
      <c r="AZ37" s="192">
        <f t="shared" si="21"/>
        <v>26699</v>
      </c>
      <c r="BA37" s="192">
        <f t="shared" si="21"/>
        <v>27234</v>
      </c>
      <c r="BB37" s="192">
        <f t="shared" si="21"/>
        <v>27234</v>
      </c>
      <c r="BC37" s="192">
        <f t="shared" si="21"/>
        <v>27234</v>
      </c>
      <c r="BD37" s="192">
        <f t="shared" si="21"/>
        <v>27234</v>
      </c>
      <c r="BE37" s="192">
        <f t="shared" si="21"/>
        <v>27234</v>
      </c>
      <c r="BF37" s="192">
        <f t="shared" si="21"/>
        <v>27234</v>
      </c>
      <c r="BG37" s="192">
        <f t="shared" si="21"/>
        <v>27234</v>
      </c>
      <c r="BH37" s="192">
        <f t="shared" si="21"/>
        <v>27234</v>
      </c>
      <c r="BI37" s="192">
        <f t="shared" si="21"/>
        <v>27234</v>
      </c>
      <c r="BJ37" s="192">
        <f t="shared" si="21"/>
        <v>27234</v>
      </c>
      <c r="BK37" s="192">
        <f t="shared" si="21"/>
        <v>25704</v>
      </c>
      <c r="BL37" s="192">
        <f t="shared" si="21"/>
        <v>25704</v>
      </c>
      <c r="BM37" s="192">
        <f t="shared" si="21"/>
        <v>27234</v>
      </c>
      <c r="BN37" s="192">
        <f t="shared" si="21"/>
        <v>27234</v>
      </c>
      <c r="BO37" s="192">
        <f t="shared" si="21"/>
        <v>28764</v>
      </c>
      <c r="BP37" s="192">
        <f t="shared" si="21"/>
        <v>30677</v>
      </c>
      <c r="BQ37" s="192">
        <f t="shared" si="21"/>
        <v>30677</v>
      </c>
      <c r="BR37" s="192">
        <f t="shared" si="21"/>
        <v>30677</v>
      </c>
      <c r="BS37" s="192">
        <f t="shared" si="21"/>
        <v>30677</v>
      </c>
      <c r="BT37" s="192">
        <f t="shared" si="21"/>
        <v>32589</v>
      </c>
      <c r="BU37" s="192">
        <f t="shared" si="21"/>
        <v>34884</v>
      </c>
      <c r="BV37" s="192">
        <f t="shared" si="21"/>
        <v>34884</v>
      </c>
      <c r="BW37" s="192">
        <f t="shared" si="21"/>
        <v>32589</v>
      </c>
      <c r="BX37" s="192">
        <f t="shared" si="21"/>
        <v>28764</v>
      </c>
      <c r="BY37" s="192">
        <f t="shared" si="21"/>
        <v>28764</v>
      </c>
      <c r="BZ37" s="192">
        <f t="shared" si="21"/>
        <v>30677</v>
      </c>
      <c r="CA37" s="192">
        <f t="shared" si="21"/>
        <v>30677</v>
      </c>
      <c r="CB37" s="192">
        <f t="shared" si="21"/>
        <v>24174</v>
      </c>
      <c r="CC37" s="192">
        <f t="shared" si="21"/>
        <v>24519</v>
      </c>
      <c r="CD37" s="192">
        <f t="shared" si="21"/>
        <v>24519</v>
      </c>
      <c r="CE37" s="192">
        <f t="shared" si="21"/>
        <v>24519</v>
      </c>
      <c r="CF37" s="192">
        <f t="shared" si="21"/>
        <v>23371</v>
      </c>
      <c r="CG37" s="192">
        <f t="shared" si="21"/>
        <v>23371</v>
      </c>
      <c r="CH37" s="192">
        <f t="shared" si="21"/>
        <v>24519</v>
      </c>
      <c r="CI37" s="192">
        <f t="shared" si="21"/>
        <v>24519</v>
      </c>
      <c r="CJ37" s="192">
        <f t="shared" si="21"/>
        <v>24519</v>
      </c>
      <c r="CK37" s="192">
        <f t="shared" si="21"/>
        <v>23218</v>
      </c>
      <c r="CL37" s="192">
        <f t="shared" si="21"/>
        <v>23218</v>
      </c>
      <c r="CM37" s="192">
        <f t="shared" si="21"/>
        <v>23218</v>
      </c>
      <c r="CN37" s="192">
        <f t="shared" si="21"/>
        <v>23218</v>
      </c>
      <c r="CO37" s="192">
        <f t="shared" si="21"/>
        <v>23218</v>
      </c>
      <c r="CP37" s="192">
        <f t="shared" si="21"/>
        <v>23218</v>
      </c>
      <c r="CQ37" s="192">
        <f t="shared" si="22"/>
        <v>23218</v>
      </c>
      <c r="CR37" s="192">
        <f t="shared" si="22"/>
        <v>23218</v>
      </c>
      <c r="CS37" s="192">
        <f t="shared" si="22"/>
        <v>23218</v>
      </c>
      <c r="CT37" s="192">
        <f t="shared" si="22"/>
        <v>23218</v>
      </c>
      <c r="CU37" s="192">
        <f t="shared" si="22"/>
        <v>23218</v>
      </c>
      <c r="CV37" s="192">
        <f t="shared" si="22"/>
        <v>23218</v>
      </c>
      <c r="CW37" s="192">
        <f t="shared" si="22"/>
        <v>23218</v>
      </c>
      <c r="CX37" s="192">
        <f t="shared" si="22"/>
        <v>23218</v>
      </c>
      <c r="CY37" s="192">
        <f t="shared" si="22"/>
        <v>23218</v>
      </c>
      <c r="CZ37" s="192">
        <f t="shared" si="22"/>
        <v>23218</v>
      </c>
      <c r="DA37" s="192">
        <f t="shared" si="22"/>
        <v>23218</v>
      </c>
      <c r="DB37" s="192">
        <f t="shared" si="22"/>
        <v>23218</v>
      </c>
      <c r="DC37" s="192">
        <f t="shared" si="22"/>
        <v>23218</v>
      </c>
      <c r="DD37" s="192">
        <f t="shared" si="22"/>
        <v>23218</v>
      </c>
      <c r="DE37" s="192">
        <f t="shared" si="22"/>
        <v>23218</v>
      </c>
      <c r="DF37" s="192">
        <f t="shared" si="22"/>
        <v>23218</v>
      </c>
      <c r="DG37" s="192">
        <f t="shared" si="22"/>
        <v>23218</v>
      </c>
      <c r="DH37" s="192">
        <f t="shared" ref="DH37:DR37" si="24">ROUNDUP(DH17*0.85,)</f>
        <v>16065</v>
      </c>
      <c r="DI37" s="192">
        <f t="shared" si="24"/>
        <v>16065</v>
      </c>
      <c r="DJ37" s="192">
        <f t="shared" si="24"/>
        <v>16448</v>
      </c>
      <c r="DK37" s="192">
        <f t="shared" si="24"/>
        <v>16448</v>
      </c>
      <c r="DL37" s="192">
        <f t="shared" si="24"/>
        <v>16065</v>
      </c>
      <c r="DM37" s="192">
        <f t="shared" si="24"/>
        <v>16065</v>
      </c>
      <c r="DN37" s="192">
        <f t="shared" si="24"/>
        <v>16065</v>
      </c>
      <c r="DO37" s="192">
        <f t="shared" si="24"/>
        <v>16065</v>
      </c>
      <c r="DP37" s="192">
        <f t="shared" si="24"/>
        <v>16065</v>
      </c>
      <c r="DQ37" s="192">
        <f t="shared" si="24"/>
        <v>16448</v>
      </c>
      <c r="DR37" s="192">
        <f t="shared" si="24"/>
        <v>16448</v>
      </c>
    </row>
    <row r="38" spans="1:122" s="50" customFormat="1" x14ac:dyDescent="0.2">
      <c r="A38" s="42" t="s">
        <v>86</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row>
    <row r="39" spans="1:122" s="50" customFormat="1" x14ac:dyDescent="0.2">
      <c r="A39" s="88">
        <f>A27</f>
        <v>1</v>
      </c>
      <c r="B39" s="192" t="e">
        <f t="shared" ref="B39:AD40" si="25">ROUNDUP(B19*0.85,)</f>
        <v>#REF!</v>
      </c>
      <c r="C39" s="192" t="e">
        <f t="shared" si="25"/>
        <v>#REF!</v>
      </c>
      <c r="D39" s="192" t="e">
        <f t="shared" si="25"/>
        <v>#REF!</v>
      </c>
      <c r="E39" s="192" t="e">
        <f t="shared" si="25"/>
        <v>#REF!</v>
      </c>
      <c r="F39" s="192" t="e">
        <f t="shared" si="25"/>
        <v>#REF!</v>
      </c>
      <c r="G39" s="192" t="e">
        <f t="shared" si="25"/>
        <v>#REF!</v>
      </c>
      <c r="H39" s="192" t="e">
        <f t="shared" si="25"/>
        <v>#REF!</v>
      </c>
      <c r="I39" s="192">
        <f t="shared" si="25"/>
        <v>31212</v>
      </c>
      <c r="J39" s="192">
        <f t="shared" si="25"/>
        <v>31212</v>
      </c>
      <c r="K39" s="192">
        <f t="shared" si="25"/>
        <v>32436</v>
      </c>
      <c r="L39" s="192">
        <f t="shared" si="25"/>
        <v>33660</v>
      </c>
      <c r="M39" s="192">
        <f t="shared" si="25"/>
        <v>35420</v>
      </c>
      <c r="N39" s="192">
        <f t="shared" si="25"/>
        <v>37179</v>
      </c>
      <c r="O39" s="192">
        <f t="shared" si="25"/>
        <v>37179</v>
      </c>
      <c r="P39" s="192">
        <f t="shared" si="25"/>
        <v>35420</v>
      </c>
      <c r="Q39" s="192">
        <f t="shared" si="25"/>
        <v>37179</v>
      </c>
      <c r="R39" s="192">
        <f t="shared" si="25"/>
        <v>32436</v>
      </c>
      <c r="S39" s="192">
        <f t="shared" si="25"/>
        <v>31212</v>
      </c>
      <c r="T39" s="192">
        <f t="shared" si="25"/>
        <v>47622</v>
      </c>
      <c r="U39" s="192">
        <f t="shared" si="25"/>
        <v>58714</v>
      </c>
      <c r="V39" s="192">
        <f t="shared" si="25"/>
        <v>58714</v>
      </c>
      <c r="W39" s="192">
        <f t="shared" si="25"/>
        <v>58714</v>
      </c>
      <c r="X39" s="192">
        <f t="shared" si="25"/>
        <v>53359</v>
      </c>
      <c r="Y39" s="192">
        <f t="shared" si="25"/>
        <v>53359</v>
      </c>
      <c r="Z39" s="192">
        <f t="shared" si="25"/>
        <v>53359</v>
      </c>
      <c r="AA39" s="192">
        <f t="shared" si="25"/>
        <v>53359</v>
      </c>
      <c r="AB39" s="192">
        <f t="shared" si="25"/>
        <v>53359</v>
      </c>
      <c r="AC39" s="192">
        <f t="shared" si="25"/>
        <v>53359</v>
      </c>
      <c r="AD39" s="192">
        <f t="shared" si="25"/>
        <v>43185</v>
      </c>
      <c r="AE39" s="192">
        <f t="shared" ref="AE39:CP40" si="26">ROUNDUP(AE19*0.85,)</f>
        <v>30562</v>
      </c>
      <c r="AF39" s="192">
        <f t="shared" si="26"/>
        <v>30562</v>
      </c>
      <c r="AG39" s="192">
        <f t="shared" si="26"/>
        <v>30562</v>
      </c>
      <c r="AH39" s="192">
        <f t="shared" si="26"/>
        <v>30562</v>
      </c>
      <c r="AI39" s="192">
        <f t="shared" si="26"/>
        <v>30562</v>
      </c>
      <c r="AJ39" s="192">
        <f t="shared" si="26"/>
        <v>32092</v>
      </c>
      <c r="AK39" s="192">
        <f t="shared" si="26"/>
        <v>32092</v>
      </c>
      <c r="AL39" s="192">
        <f t="shared" si="26"/>
        <v>32092</v>
      </c>
      <c r="AM39" s="192">
        <f t="shared" si="26"/>
        <v>32092</v>
      </c>
      <c r="AN39" s="192">
        <f t="shared" si="26"/>
        <v>32092</v>
      </c>
      <c r="AO39" s="192">
        <f t="shared" si="26"/>
        <v>30562</v>
      </c>
      <c r="AP39" s="192">
        <f t="shared" si="26"/>
        <v>30562</v>
      </c>
      <c r="AQ39" s="192">
        <f t="shared" si="26"/>
        <v>30562</v>
      </c>
      <c r="AR39" s="192">
        <f t="shared" si="26"/>
        <v>30562</v>
      </c>
      <c r="AS39" s="192">
        <f t="shared" si="26"/>
        <v>30562</v>
      </c>
      <c r="AT39" s="192">
        <f t="shared" si="26"/>
        <v>33622</v>
      </c>
      <c r="AU39" s="192">
        <f t="shared" si="26"/>
        <v>33622</v>
      </c>
      <c r="AV39" s="192">
        <f t="shared" si="26"/>
        <v>33622</v>
      </c>
      <c r="AW39" s="192">
        <f t="shared" si="26"/>
        <v>33622</v>
      </c>
      <c r="AX39" s="192">
        <f t="shared" si="26"/>
        <v>33622</v>
      </c>
      <c r="AY39" s="192">
        <f t="shared" si="26"/>
        <v>35152</v>
      </c>
      <c r="AZ39" s="192">
        <f t="shared" si="26"/>
        <v>37065</v>
      </c>
      <c r="BA39" s="192">
        <f t="shared" si="26"/>
        <v>41272</v>
      </c>
      <c r="BB39" s="192">
        <f t="shared" si="26"/>
        <v>41272</v>
      </c>
      <c r="BC39" s="192">
        <f t="shared" si="26"/>
        <v>41272</v>
      </c>
      <c r="BD39" s="192">
        <f t="shared" si="26"/>
        <v>41272</v>
      </c>
      <c r="BE39" s="192">
        <f t="shared" si="26"/>
        <v>41272</v>
      </c>
      <c r="BF39" s="192">
        <f t="shared" si="26"/>
        <v>41272</v>
      </c>
      <c r="BG39" s="192">
        <f t="shared" si="26"/>
        <v>41272</v>
      </c>
      <c r="BH39" s="192">
        <f t="shared" si="26"/>
        <v>41272</v>
      </c>
      <c r="BI39" s="192">
        <f t="shared" si="26"/>
        <v>41272</v>
      </c>
      <c r="BJ39" s="192">
        <f t="shared" si="26"/>
        <v>41272</v>
      </c>
      <c r="BK39" s="192">
        <f t="shared" si="26"/>
        <v>39742</v>
      </c>
      <c r="BL39" s="192">
        <f t="shared" si="26"/>
        <v>39742</v>
      </c>
      <c r="BM39" s="192">
        <f t="shared" si="26"/>
        <v>41272</v>
      </c>
      <c r="BN39" s="192">
        <f t="shared" si="26"/>
        <v>41272</v>
      </c>
      <c r="BO39" s="192">
        <f t="shared" si="26"/>
        <v>42802</v>
      </c>
      <c r="BP39" s="192">
        <f t="shared" si="26"/>
        <v>44715</v>
      </c>
      <c r="BQ39" s="192">
        <f t="shared" si="26"/>
        <v>44715</v>
      </c>
      <c r="BR39" s="192">
        <f t="shared" si="26"/>
        <v>44715</v>
      </c>
      <c r="BS39" s="192">
        <f t="shared" si="26"/>
        <v>44715</v>
      </c>
      <c r="BT39" s="192">
        <f t="shared" si="26"/>
        <v>46627</v>
      </c>
      <c r="BU39" s="192">
        <f t="shared" si="26"/>
        <v>48922</v>
      </c>
      <c r="BV39" s="192">
        <f t="shared" si="26"/>
        <v>48922</v>
      </c>
      <c r="BW39" s="192">
        <f t="shared" si="26"/>
        <v>46627</v>
      </c>
      <c r="BX39" s="192">
        <f t="shared" si="26"/>
        <v>42802</v>
      </c>
      <c r="BY39" s="192">
        <f t="shared" si="26"/>
        <v>42802</v>
      </c>
      <c r="BZ39" s="192">
        <f t="shared" si="26"/>
        <v>44715</v>
      </c>
      <c r="CA39" s="192">
        <f t="shared" si="26"/>
        <v>44715</v>
      </c>
      <c r="CB39" s="192">
        <f t="shared" si="26"/>
        <v>38212</v>
      </c>
      <c r="CC39" s="192">
        <f t="shared" si="26"/>
        <v>38556</v>
      </c>
      <c r="CD39" s="192">
        <f t="shared" si="26"/>
        <v>38556</v>
      </c>
      <c r="CE39" s="192">
        <f t="shared" si="26"/>
        <v>38556</v>
      </c>
      <c r="CF39" s="192">
        <f t="shared" si="26"/>
        <v>37409</v>
      </c>
      <c r="CG39" s="192">
        <f t="shared" si="26"/>
        <v>37409</v>
      </c>
      <c r="CH39" s="192">
        <f t="shared" si="26"/>
        <v>38556</v>
      </c>
      <c r="CI39" s="192">
        <f t="shared" si="26"/>
        <v>38556</v>
      </c>
      <c r="CJ39" s="192">
        <f t="shared" si="26"/>
        <v>38556</v>
      </c>
      <c r="CK39" s="192">
        <f t="shared" si="26"/>
        <v>33584</v>
      </c>
      <c r="CL39" s="192">
        <f t="shared" si="26"/>
        <v>33584</v>
      </c>
      <c r="CM39" s="192">
        <f t="shared" si="26"/>
        <v>33584</v>
      </c>
      <c r="CN39" s="192">
        <f t="shared" si="26"/>
        <v>33584</v>
      </c>
      <c r="CO39" s="192">
        <f t="shared" si="26"/>
        <v>33584</v>
      </c>
      <c r="CP39" s="192">
        <f t="shared" si="26"/>
        <v>33584</v>
      </c>
      <c r="CQ39" s="192">
        <f t="shared" ref="CQ39:DG40" si="27">ROUNDUP(CQ19*0.85,)</f>
        <v>33584</v>
      </c>
      <c r="CR39" s="192">
        <f t="shared" si="27"/>
        <v>33584</v>
      </c>
      <c r="CS39" s="192">
        <f t="shared" si="27"/>
        <v>33584</v>
      </c>
      <c r="CT39" s="192">
        <f t="shared" si="27"/>
        <v>33584</v>
      </c>
      <c r="CU39" s="192">
        <f t="shared" si="27"/>
        <v>33584</v>
      </c>
      <c r="CV39" s="192">
        <f t="shared" si="27"/>
        <v>33584</v>
      </c>
      <c r="CW39" s="192">
        <f t="shared" si="27"/>
        <v>33584</v>
      </c>
      <c r="CX39" s="192">
        <f t="shared" si="27"/>
        <v>33584</v>
      </c>
      <c r="CY39" s="192">
        <f t="shared" si="27"/>
        <v>33584</v>
      </c>
      <c r="CZ39" s="192">
        <f t="shared" si="27"/>
        <v>33584</v>
      </c>
      <c r="DA39" s="192">
        <f t="shared" si="27"/>
        <v>33584</v>
      </c>
      <c r="DB39" s="192">
        <f t="shared" si="27"/>
        <v>33584</v>
      </c>
      <c r="DC39" s="192">
        <f t="shared" si="27"/>
        <v>33584</v>
      </c>
      <c r="DD39" s="192">
        <f t="shared" si="27"/>
        <v>33584</v>
      </c>
      <c r="DE39" s="192">
        <f t="shared" si="27"/>
        <v>33584</v>
      </c>
      <c r="DF39" s="192">
        <f t="shared" si="27"/>
        <v>33584</v>
      </c>
      <c r="DG39" s="192">
        <f t="shared" si="27"/>
        <v>33584</v>
      </c>
      <c r="DH39" s="192">
        <f t="shared" ref="DH39:DR39" si="28">ROUNDUP(DH19*0.85,)</f>
        <v>26508</v>
      </c>
      <c r="DI39" s="192">
        <f t="shared" si="28"/>
        <v>26508</v>
      </c>
      <c r="DJ39" s="192">
        <f t="shared" si="28"/>
        <v>26890</v>
      </c>
      <c r="DK39" s="192">
        <f t="shared" si="28"/>
        <v>26890</v>
      </c>
      <c r="DL39" s="192">
        <f t="shared" si="28"/>
        <v>26508</v>
      </c>
      <c r="DM39" s="192">
        <f t="shared" si="28"/>
        <v>26508</v>
      </c>
      <c r="DN39" s="192">
        <f t="shared" si="28"/>
        <v>26508</v>
      </c>
      <c r="DO39" s="192">
        <f t="shared" si="28"/>
        <v>26508</v>
      </c>
      <c r="DP39" s="192">
        <f t="shared" si="28"/>
        <v>26508</v>
      </c>
      <c r="DQ39" s="192">
        <f t="shared" si="28"/>
        <v>26890</v>
      </c>
      <c r="DR39" s="192">
        <f t="shared" si="28"/>
        <v>26890</v>
      </c>
    </row>
    <row r="40" spans="1:122" s="50" customFormat="1" x14ac:dyDescent="0.2">
      <c r="A40" s="88">
        <f>A28</f>
        <v>2</v>
      </c>
      <c r="B40" s="192" t="e">
        <f t="shared" si="25"/>
        <v>#REF!</v>
      </c>
      <c r="C40" s="192" t="e">
        <f t="shared" si="25"/>
        <v>#REF!</v>
      </c>
      <c r="D40" s="192" t="e">
        <f t="shared" si="25"/>
        <v>#REF!</v>
      </c>
      <c r="E40" s="192" t="e">
        <f t="shared" si="25"/>
        <v>#REF!</v>
      </c>
      <c r="F40" s="192" t="e">
        <f t="shared" si="25"/>
        <v>#REF!</v>
      </c>
      <c r="G40" s="192" t="e">
        <f t="shared" si="25"/>
        <v>#REF!</v>
      </c>
      <c r="H40" s="192" t="e">
        <f t="shared" si="25"/>
        <v>#REF!</v>
      </c>
      <c r="I40" s="192">
        <f t="shared" si="25"/>
        <v>32513</v>
      </c>
      <c r="J40" s="192">
        <f t="shared" si="25"/>
        <v>32513</v>
      </c>
      <c r="K40" s="192">
        <f t="shared" si="25"/>
        <v>33737</v>
      </c>
      <c r="L40" s="192">
        <f t="shared" si="25"/>
        <v>34961</v>
      </c>
      <c r="M40" s="192">
        <f t="shared" si="25"/>
        <v>36720</v>
      </c>
      <c r="N40" s="192">
        <f t="shared" si="25"/>
        <v>38480</v>
      </c>
      <c r="O40" s="192">
        <f t="shared" si="25"/>
        <v>38480</v>
      </c>
      <c r="P40" s="192">
        <f t="shared" si="25"/>
        <v>36720</v>
      </c>
      <c r="Q40" s="192">
        <f t="shared" si="25"/>
        <v>38480</v>
      </c>
      <c r="R40" s="192">
        <f t="shared" si="25"/>
        <v>33737</v>
      </c>
      <c r="S40" s="192">
        <f t="shared" si="25"/>
        <v>32934</v>
      </c>
      <c r="T40" s="192">
        <f t="shared" si="25"/>
        <v>49343</v>
      </c>
      <c r="U40" s="192">
        <f t="shared" si="25"/>
        <v>60435</v>
      </c>
      <c r="V40" s="192">
        <f t="shared" si="25"/>
        <v>60435</v>
      </c>
      <c r="W40" s="192">
        <f t="shared" si="25"/>
        <v>60435</v>
      </c>
      <c r="X40" s="192">
        <f t="shared" si="25"/>
        <v>55080</v>
      </c>
      <c r="Y40" s="192">
        <f t="shared" si="25"/>
        <v>55080</v>
      </c>
      <c r="Z40" s="192">
        <f t="shared" si="25"/>
        <v>55080</v>
      </c>
      <c r="AA40" s="192">
        <f t="shared" si="25"/>
        <v>55080</v>
      </c>
      <c r="AB40" s="192">
        <f t="shared" si="25"/>
        <v>55080</v>
      </c>
      <c r="AC40" s="192">
        <f t="shared" si="25"/>
        <v>55080</v>
      </c>
      <c r="AD40" s="192">
        <f t="shared" si="25"/>
        <v>44676</v>
      </c>
      <c r="AE40" s="192">
        <f t="shared" si="26"/>
        <v>32054</v>
      </c>
      <c r="AF40" s="192">
        <f t="shared" si="26"/>
        <v>32054</v>
      </c>
      <c r="AG40" s="192">
        <f t="shared" si="26"/>
        <v>32054</v>
      </c>
      <c r="AH40" s="192">
        <f t="shared" si="26"/>
        <v>32054</v>
      </c>
      <c r="AI40" s="192">
        <f t="shared" si="26"/>
        <v>32054</v>
      </c>
      <c r="AJ40" s="192">
        <f t="shared" si="26"/>
        <v>33584</v>
      </c>
      <c r="AK40" s="192">
        <f t="shared" si="26"/>
        <v>33584</v>
      </c>
      <c r="AL40" s="192">
        <f t="shared" si="26"/>
        <v>33584</v>
      </c>
      <c r="AM40" s="192">
        <f t="shared" si="26"/>
        <v>33584</v>
      </c>
      <c r="AN40" s="192">
        <f t="shared" si="26"/>
        <v>33584</v>
      </c>
      <c r="AO40" s="192">
        <f t="shared" si="26"/>
        <v>32054</v>
      </c>
      <c r="AP40" s="192">
        <f t="shared" si="26"/>
        <v>32054</v>
      </c>
      <c r="AQ40" s="192">
        <f t="shared" si="26"/>
        <v>32054</v>
      </c>
      <c r="AR40" s="192">
        <f t="shared" si="26"/>
        <v>32054</v>
      </c>
      <c r="AS40" s="192">
        <f t="shared" si="26"/>
        <v>32054</v>
      </c>
      <c r="AT40" s="192">
        <f t="shared" si="26"/>
        <v>35114</v>
      </c>
      <c r="AU40" s="192">
        <f t="shared" si="26"/>
        <v>35114</v>
      </c>
      <c r="AV40" s="192">
        <f t="shared" si="26"/>
        <v>35114</v>
      </c>
      <c r="AW40" s="192">
        <f t="shared" si="26"/>
        <v>35114</v>
      </c>
      <c r="AX40" s="192">
        <f t="shared" si="26"/>
        <v>35114</v>
      </c>
      <c r="AY40" s="192">
        <f t="shared" si="26"/>
        <v>36644</v>
      </c>
      <c r="AZ40" s="192">
        <f t="shared" si="26"/>
        <v>38556</v>
      </c>
      <c r="BA40" s="192">
        <f t="shared" si="26"/>
        <v>42764</v>
      </c>
      <c r="BB40" s="192">
        <f t="shared" si="26"/>
        <v>42764</v>
      </c>
      <c r="BC40" s="192">
        <f t="shared" si="26"/>
        <v>42764</v>
      </c>
      <c r="BD40" s="192">
        <f t="shared" si="26"/>
        <v>42764</v>
      </c>
      <c r="BE40" s="192">
        <f t="shared" si="26"/>
        <v>42764</v>
      </c>
      <c r="BF40" s="192">
        <f t="shared" si="26"/>
        <v>42764</v>
      </c>
      <c r="BG40" s="192">
        <f t="shared" si="26"/>
        <v>42764</v>
      </c>
      <c r="BH40" s="192">
        <f t="shared" si="26"/>
        <v>42764</v>
      </c>
      <c r="BI40" s="192">
        <f t="shared" si="26"/>
        <v>42764</v>
      </c>
      <c r="BJ40" s="192">
        <f t="shared" si="26"/>
        <v>42764</v>
      </c>
      <c r="BK40" s="192">
        <f t="shared" si="26"/>
        <v>41234</v>
      </c>
      <c r="BL40" s="192">
        <f t="shared" si="26"/>
        <v>41234</v>
      </c>
      <c r="BM40" s="192">
        <f t="shared" si="26"/>
        <v>42764</v>
      </c>
      <c r="BN40" s="192">
        <f t="shared" si="26"/>
        <v>42764</v>
      </c>
      <c r="BO40" s="192">
        <f t="shared" si="26"/>
        <v>44294</v>
      </c>
      <c r="BP40" s="192">
        <f t="shared" si="26"/>
        <v>46206</v>
      </c>
      <c r="BQ40" s="192">
        <f t="shared" si="26"/>
        <v>46206</v>
      </c>
      <c r="BR40" s="192">
        <f t="shared" si="26"/>
        <v>46206</v>
      </c>
      <c r="BS40" s="192">
        <f t="shared" si="26"/>
        <v>46206</v>
      </c>
      <c r="BT40" s="192">
        <f t="shared" si="26"/>
        <v>48119</v>
      </c>
      <c r="BU40" s="192">
        <f t="shared" si="26"/>
        <v>50414</v>
      </c>
      <c r="BV40" s="192">
        <f t="shared" si="26"/>
        <v>50414</v>
      </c>
      <c r="BW40" s="192">
        <f t="shared" si="26"/>
        <v>48119</v>
      </c>
      <c r="BX40" s="192">
        <f t="shared" si="26"/>
        <v>44294</v>
      </c>
      <c r="BY40" s="192">
        <f t="shared" si="26"/>
        <v>44294</v>
      </c>
      <c r="BZ40" s="192">
        <f t="shared" si="26"/>
        <v>46206</v>
      </c>
      <c r="CA40" s="192">
        <f t="shared" si="26"/>
        <v>46206</v>
      </c>
      <c r="CB40" s="192">
        <f t="shared" si="26"/>
        <v>39704</v>
      </c>
      <c r="CC40" s="192">
        <f t="shared" si="26"/>
        <v>40048</v>
      </c>
      <c r="CD40" s="192">
        <f t="shared" si="26"/>
        <v>40048</v>
      </c>
      <c r="CE40" s="192">
        <f t="shared" si="26"/>
        <v>40048</v>
      </c>
      <c r="CF40" s="192">
        <f t="shared" si="26"/>
        <v>38901</v>
      </c>
      <c r="CG40" s="192">
        <f t="shared" si="26"/>
        <v>38901</v>
      </c>
      <c r="CH40" s="192">
        <f t="shared" si="26"/>
        <v>40048</v>
      </c>
      <c r="CI40" s="192">
        <f t="shared" si="26"/>
        <v>40048</v>
      </c>
      <c r="CJ40" s="192">
        <f t="shared" si="26"/>
        <v>40048</v>
      </c>
      <c r="CK40" s="192">
        <f t="shared" si="26"/>
        <v>35076</v>
      </c>
      <c r="CL40" s="192">
        <f t="shared" si="26"/>
        <v>35076</v>
      </c>
      <c r="CM40" s="192">
        <f t="shared" si="26"/>
        <v>35076</v>
      </c>
      <c r="CN40" s="192">
        <f t="shared" si="26"/>
        <v>35076</v>
      </c>
      <c r="CO40" s="192">
        <f t="shared" si="26"/>
        <v>35076</v>
      </c>
      <c r="CP40" s="192">
        <f t="shared" si="26"/>
        <v>35076</v>
      </c>
      <c r="CQ40" s="192">
        <f t="shared" si="27"/>
        <v>35076</v>
      </c>
      <c r="CR40" s="192">
        <f t="shared" si="27"/>
        <v>35076</v>
      </c>
      <c r="CS40" s="192">
        <f t="shared" si="27"/>
        <v>35076</v>
      </c>
      <c r="CT40" s="192">
        <f t="shared" si="27"/>
        <v>35076</v>
      </c>
      <c r="CU40" s="192">
        <f t="shared" si="27"/>
        <v>35076</v>
      </c>
      <c r="CV40" s="192">
        <f t="shared" si="27"/>
        <v>35076</v>
      </c>
      <c r="CW40" s="192">
        <f t="shared" si="27"/>
        <v>35076</v>
      </c>
      <c r="CX40" s="192">
        <f t="shared" si="27"/>
        <v>35076</v>
      </c>
      <c r="CY40" s="192">
        <f t="shared" si="27"/>
        <v>35076</v>
      </c>
      <c r="CZ40" s="192">
        <f t="shared" si="27"/>
        <v>35076</v>
      </c>
      <c r="DA40" s="192">
        <f t="shared" si="27"/>
        <v>35076</v>
      </c>
      <c r="DB40" s="192">
        <f t="shared" si="27"/>
        <v>35076</v>
      </c>
      <c r="DC40" s="192">
        <f t="shared" si="27"/>
        <v>35076</v>
      </c>
      <c r="DD40" s="192">
        <f t="shared" si="27"/>
        <v>35076</v>
      </c>
      <c r="DE40" s="192">
        <f t="shared" si="27"/>
        <v>35076</v>
      </c>
      <c r="DF40" s="192">
        <f t="shared" si="27"/>
        <v>35076</v>
      </c>
      <c r="DG40" s="192">
        <f t="shared" si="27"/>
        <v>35076</v>
      </c>
      <c r="DH40" s="192">
        <f t="shared" ref="DH40:DR40" si="29">ROUNDUP(DH20*0.85,)</f>
        <v>27923</v>
      </c>
      <c r="DI40" s="192">
        <f t="shared" si="29"/>
        <v>27923</v>
      </c>
      <c r="DJ40" s="192">
        <f t="shared" si="29"/>
        <v>28305</v>
      </c>
      <c r="DK40" s="192">
        <f t="shared" si="29"/>
        <v>28305</v>
      </c>
      <c r="DL40" s="192">
        <f t="shared" si="29"/>
        <v>27923</v>
      </c>
      <c r="DM40" s="192">
        <f t="shared" si="29"/>
        <v>27923</v>
      </c>
      <c r="DN40" s="192">
        <f t="shared" si="29"/>
        <v>27923</v>
      </c>
      <c r="DO40" s="192">
        <f t="shared" si="29"/>
        <v>27923</v>
      </c>
      <c r="DP40" s="192">
        <f t="shared" si="29"/>
        <v>27923</v>
      </c>
      <c r="DQ40" s="192">
        <f t="shared" si="29"/>
        <v>28305</v>
      </c>
      <c r="DR40" s="192">
        <f t="shared" si="29"/>
        <v>28305</v>
      </c>
    </row>
    <row r="41" spans="1:122" s="50" customFormat="1" x14ac:dyDescent="0.2">
      <c r="A41" s="42" t="s">
        <v>87</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c r="BW41" s="192"/>
      <c r="BX41" s="192"/>
      <c r="BY41" s="192"/>
      <c r="BZ41" s="192"/>
      <c r="CA41" s="192"/>
      <c r="CB41" s="192"/>
      <c r="CC41" s="192"/>
      <c r="CD41" s="192"/>
      <c r="CE41" s="192"/>
      <c r="CF41" s="192"/>
      <c r="CG41" s="192"/>
      <c r="CH41" s="192"/>
      <c r="CI41" s="192"/>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row>
    <row r="42" spans="1:122" s="50" customFormat="1" x14ac:dyDescent="0.2">
      <c r="A42" s="88" t="s">
        <v>88</v>
      </c>
      <c r="B42" s="192" t="e">
        <f t="shared" ref="B42:AD42" si="30">ROUNDUP(B22*0.85,)</f>
        <v>#REF!</v>
      </c>
      <c r="C42" s="192" t="e">
        <f t="shared" si="30"/>
        <v>#REF!</v>
      </c>
      <c r="D42" s="192" t="e">
        <f t="shared" si="30"/>
        <v>#REF!</v>
      </c>
      <c r="E42" s="192" t="e">
        <f t="shared" si="30"/>
        <v>#REF!</v>
      </c>
      <c r="F42" s="192" t="e">
        <f t="shared" si="30"/>
        <v>#REF!</v>
      </c>
      <c r="G42" s="192" t="e">
        <f t="shared" si="30"/>
        <v>#REF!</v>
      </c>
      <c r="H42" s="192" t="e">
        <f t="shared" si="30"/>
        <v>#REF!</v>
      </c>
      <c r="I42" s="192">
        <f t="shared" si="30"/>
        <v>55463</v>
      </c>
      <c r="J42" s="192">
        <f t="shared" si="30"/>
        <v>55463</v>
      </c>
      <c r="K42" s="192">
        <f t="shared" si="30"/>
        <v>56687</v>
      </c>
      <c r="L42" s="192">
        <f t="shared" si="30"/>
        <v>57911</v>
      </c>
      <c r="M42" s="192">
        <f t="shared" si="30"/>
        <v>59670</v>
      </c>
      <c r="N42" s="192">
        <f t="shared" si="30"/>
        <v>61430</v>
      </c>
      <c r="O42" s="192">
        <f t="shared" si="30"/>
        <v>61430</v>
      </c>
      <c r="P42" s="192">
        <f t="shared" si="30"/>
        <v>59670</v>
      </c>
      <c r="Q42" s="192">
        <f t="shared" si="30"/>
        <v>61430</v>
      </c>
      <c r="R42" s="192">
        <f t="shared" si="30"/>
        <v>56687</v>
      </c>
      <c r="S42" s="192">
        <f t="shared" si="30"/>
        <v>75009</v>
      </c>
      <c r="T42" s="192">
        <f t="shared" si="30"/>
        <v>91418</v>
      </c>
      <c r="U42" s="192">
        <f t="shared" si="30"/>
        <v>102510</v>
      </c>
      <c r="V42" s="192">
        <f t="shared" si="30"/>
        <v>102510</v>
      </c>
      <c r="W42" s="192">
        <f t="shared" si="30"/>
        <v>102510</v>
      </c>
      <c r="X42" s="192">
        <f t="shared" si="30"/>
        <v>97155</v>
      </c>
      <c r="Y42" s="192">
        <f t="shared" si="30"/>
        <v>97155</v>
      </c>
      <c r="Z42" s="192">
        <f t="shared" si="30"/>
        <v>97155</v>
      </c>
      <c r="AA42" s="192">
        <f t="shared" si="30"/>
        <v>97155</v>
      </c>
      <c r="AB42" s="192">
        <f t="shared" si="30"/>
        <v>97155</v>
      </c>
      <c r="AC42" s="192">
        <f t="shared" si="30"/>
        <v>97155</v>
      </c>
      <c r="AD42" s="192">
        <f t="shared" si="30"/>
        <v>71451</v>
      </c>
      <c r="AE42" s="192">
        <f t="shared" ref="AE42:CP42" si="31">ROUNDUP(AE22*0.85,)</f>
        <v>58829</v>
      </c>
      <c r="AF42" s="192">
        <f t="shared" si="31"/>
        <v>58829</v>
      </c>
      <c r="AG42" s="192">
        <f t="shared" si="31"/>
        <v>58829</v>
      </c>
      <c r="AH42" s="192">
        <f t="shared" si="31"/>
        <v>58829</v>
      </c>
      <c r="AI42" s="192">
        <f t="shared" si="31"/>
        <v>58829</v>
      </c>
      <c r="AJ42" s="192">
        <f t="shared" si="31"/>
        <v>60359</v>
      </c>
      <c r="AK42" s="192">
        <f t="shared" si="31"/>
        <v>60359</v>
      </c>
      <c r="AL42" s="192">
        <f t="shared" si="31"/>
        <v>60359</v>
      </c>
      <c r="AM42" s="192">
        <f t="shared" si="31"/>
        <v>60359</v>
      </c>
      <c r="AN42" s="192">
        <f t="shared" si="31"/>
        <v>60359</v>
      </c>
      <c r="AO42" s="192">
        <f t="shared" si="31"/>
        <v>58829</v>
      </c>
      <c r="AP42" s="192">
        <f t="shared" si="31"/>
        <v>58829</v>
      </c>
      <c r="AQ42" s="192">
        <f t="shared" si="31"/>
        <v>58829</v>
      </c>
      <c r="AR42" s="192">
        <f t="shared" si="31"/>
        <v>58829</v>
      </c>
      <c r="AS42" s="192">
        <f t="shared" si="31"/>
        <v>58829</v>
      </c>
      <c r="AT42" s="192">
        <f t="shared" si="31"/>
        <v>61889</v>
      </c>
      <c r="AU42" s="192">
        <f t="shared" si="31"/>
        <v>61889</v>
      </c>
      <c r="AV42" s="192">
        <f t="shared" si="31"/>
        <v>61889</v>
      </c>
      <c r="AW42" s="192">
        <f t="shared" si="31"/>
        <v>61889</v>
      </c>
      <c r="AX42" s="192">
        <f t="shared" si="31"/>
        <v>61889</v>
      </c>
      <c r="AY42" s="192">
        <f t="shared" si="31"/>
        <v>63419</v>
      </c>
      <c r="AZ42" s="192">
        <f t="shared" si="31"/>
        <v>65331</v>
      </c>
      <c r="BA42" s="192">
        <f t="shared" si="31"/>
        <v>73364</v>
      </c>
      <c r="BB42" s="192">
        <f t="shared" si="31"/>
        <v>73364</v>
      </c>
      <c r="BC42" s="192">
        <f t="shared" si="31"/>
        <v>73364</v>
      </c>
      <c r="BD42" s="192">
        <f t="shared" si="31"/>
        <v>73364</v>
      </c>
      <c r="BE42" s="192">
        <f t="shared" si="31"/>
        <v>73364</v>
      </c>
      <c r="BF42" s="192">
        <f t="shared" si="31"/>
        <v>73364</v>
      </c>
      <c r="BG42" s="192">
        <f t="shared" si="31"/>
        <v>73364</v>
      </c>
      <c r="BH42" s="192">
        <f t="shared" si="31"/>
        <v>73364</v>
      </c>
      <c r="BI42" s="192">
        <f t="shared" si="31"/>
        <v>73364</v>
      </c>
      <c r="BJ42" s="192">
        <f t="shared" si="31"/>
        <v>73364</v>
      </c>
      <c r="BK42" s="192">
        <f t="shared" si="31"/>
        <v>71834</v>
      </c>
      <c r="BL42" s="192">
        <f t="shared" si="31"/>
        <v>71834</v>
      </c>
      <c r="BM42" s="192">
        <f t="shared" si="31"/>
        <v>73364</v>
      </c>
      <c r="BN42" s="192">
        <f t="shared" si="31"/>
        <v>73364</v>
      </c>
      <c r="BO42" s="192">
        <f t="shared" si="31"/>
        <v>74894</v>
      </c>
      <c r="BP42" s="192">
        <f t="shared" si="31"/>
        <v>76806</v>
      </c>
      <c r="BQ42" s="192">
        <f t="shared" si="31"/>
        <v>76806</v>
      </c>
      <c r="BR42" s="192">
        <f t="shared" si="31"/>
        <v>76806</v>
      </c>
      <c r="BS42" s="192">
        <f t="shared" si="31"/>
        <v>76806</v>
      </c>
      <c r="BT42" s="192">
        <f t="shared" si="31"/>
        <v>78719</v>
      </c>
      <c r="BU42" s="192">
        <f t="shared" si="31"/>
        <v>81014</v>
      </c>
      <c r="BV42" s="192">
        <f t="shared" si="31"/>
        <v>81014</v>
      </c>
      <c r="BW42" s="192">
        <f t="shared" si="31"/>
        <v>78719</v>
      </c>
      <c r="BX42" s="192">
        <f t="shared" si="31"/>
        <v>74894</v>
      </c>
      <c r="BY42" s="192">
        <f t="shared" si="31"/>
        <v>74894</v>
      </c>
      <c r="BZ42" s="192">
        <f t="shared" si="31"/>
        <v>76806</v>
      </c>
      <c r="CA42" s="192">
        <f t="shared" si="31"/>
        <v>76806</v>
      </c>
      <c r="CB42" s="192">
        <f t="shared" si="31"/>
        <v>70304</v>
      </c>
      <c r="CC42" s="192">
        <f t="shared" si="31"/>
        <v>70648</v>
      </c>
      <c r="CD42" s="192">
        <f t="shared" si="31"/>
        <v>70648</v>
      </c>
      <c r="CE42" s="192">
        <f t="shared" si="31"/>
        <v>70648</v>
      </c>
      <c r="CF42" s="192">
        <f t="shared" si="31"/>
        <v>69501</v>
      </c>
      <c r="CG42" s="192">
        <f t="shared" si="31"/>
        <v>69501</v>
      </c>
      <c r="CH42" s="192">
        <f t="shared" si="31"/>
        <v>70648</v>
      </c>
      <c r="CI42" s="192">
        <f t="shared" si="31"/>
        <v>70648</v>
      </c>
      <c r="CJ42" s="192">
        <f t="shared" si="31"/>
        <v>70648</v>
      </c>
      <c r="CK42" s="192">
        <f t="shared" si="31"/>
        <v>61851</v>
      </c>
      <c r="CL42" s="192">
        <f t="shared" si="31"/>
        <v>61851</v>
      </c>
      <c r="CM42" s="192">
        <f t="shared" si="31"/>
        <v>61851</v>
      </c>
      <c r="CN42" s="192">
        <f t="shared" si="31"/>
        <v>61851</v>
      </c>
      <c r="CO42" s="192">
        <f t="shared" si="31"/>
        <v>61851</v>
      </c>
      <c r="CP42" s="192">
        <f t="shared" si="31"/>
        <v>61851</v>
      </c>
      <c r="CQ42" s="192">
        <f t="shared" ref="CQ42:DG42" si="32">ROUNDUP(CQ22*0.85,)</f>
        <v>61851</v>
      </c>
      <c r="CR42" s="192">
        <f t="shared" si="32"/>
        <v>61851</v>
      </c>
      <c r="CS42" s="192">
        <f t="shared" si="32"/>
        <v>61851</v>
      </c>
      <c r="CT42" s="192">
        <f t="shared" si="32"/>
        <v>61851</v>
      </c>
      <c r="CU42" s="192">
        <f t="shared" si="32"/>
        <v>61851</v>
      </c>
      <c r="CV42" s="192">
        <f t="shared" si="32"/>
        <v>61851</v>
      </c>
      <c r="CW42" s="192">
        <f t="shared" si="32"/>
        <v>61851</v>
      </c>
      <c r="CX42" s="192">
        <f t="shared" si="32"/>
        <v>61851</v>
      </c>
      <c r="CY42" s="192">
        <f t="shared" si="32"/>
        <v>61851</v>
      </c>
      <c r="CZ42" s="192">
        <f t="shared" si="32"/>
        <v>61851</v>
      </c>
      <c r="DA42" s="192">
        <f t="shared" si="32"/>
        <v>61851</v>
      </c>
      <c r="DB42" s="192">
        <f t="shared" si="32"/>
        <v>61851</v>
      </c>
      <c r="DC42" s="192">
        <f t="shared" si="32"/>
        <v>61851</v>
      </c>
      <c r="DD42" s="192">
        <f t="shared" si="32"/>
        <v>61851</v>
      </c>
      <c r="DE42" s="192">
        <f t="shared" si="32"/>
        <v>61851</v>
      </c>
      <c r="DF42" s="192">
        <f t="shared" si="32"/>
        <v>61851</v>
      </c>
      <c r="DG42" s="192">
        <f t="shared" si="32"/>
        <v>61851</v>
      </c>
      <c r="DH42" s="192">
        <f t="shared" ref="DH42:DR42" si="33">ROUNDUP(DH22*0.85,)</f>
        <v>54698</v>
      </c>
      <c r="DI42" s="192">
        <f t="shared" si="33"/>
        <v>54698</v>
      </c>
      <c r="DJ42" s="192">
        <f t="shared" si="33"/>
        <v>55080</v>
      </c>
      <c r="DK42" s="192">
        <f t="shared" si="33"/>
        <v>55080</v>
      </c>
      <c r="DL42" s="192">
        <f t="shared" si="33"/>
        <v>54698</v>
      </c>
      <c r="DM42" s="192">
        <f t="shared" si="33"/>
        <v>54698</v>
      </c>
      <c r="DN42" s="192">
        <f t="shared" si="33"/>
        <v>54698</v>
      </c>
      <c r="DO42" s="192">
        <f t="shared" si="33"/>
        <v>54698</v>
      </c>
      <c r="DP42" s="192">
        <f t="shared" si="33"/>
        <v>54698</v>
      </c>
      <c r="DQ42" s="192">
        <f t="shared" si="33"/>
        <v>55080</v>
      </c>
      <c r="DR42" s="192">
        <f t="shared" si="33"/>
        <v>55080</v>
      </c>
    </row>
    <row r="43" spans="1:122" s="50" customFormat="1" x14ac:dyDescent="0.2">
      <c r="A43" s="100"/>
    </row>
    <row r="44" spans="1:122" s="50" customFormat="1" ht="96.75" thickBot="1" x14ac:dyDescent="0.25">
      <c r="A44" s="223" t="str">
        <f>'ОиК ВВ (2025)| FIT18+25руб '!A23</f>
        <v>Дополнительно на каждый день проживания в стоимость заявки добавляются  ски-пассы  для каждого взрослого, стоимость -  09.01.2025 - 12.04.2026 включительно - 3500 рублей. При размещении дополнительных гостей, также на каждый день проживания добавляются в стоимость заявки ски-пассы на каждого взрослого гостя  -   09.01.2025 - 12.04.2026 включительно - 3500 рублей. Стоимость ски-пассов на всех взрослых сразу добавлять в заявку. / Extra pay  for each day of stay, ski passes for each adult are added to the price of the application, the cost    09.01.2025 - 12.04.2026 inclusively - 3500 rubles. When placing additional guests, also for each day of stay, ski passes for each guest are added to the application price  09.01.2025 - 12.04.2026 inclusively - 3500 rubles.</v>
      </c>
    </row>
    <row r="45" spans="1:122" s="50" customFormat="1" ht="12.75" thickBot="1" x14ac:dyDescent="0.25">
      <c r="A45" s="104"/>
    </row>
    <row r="46" spans="1:122" x14ac:dyDescent="0.2">
      <c r="A46" s="63" t="s">
        <v>66</v>
      </c>
    </row>
    <row r="47" spans="1:122" ht="9" hidden="1" customHeight="1" x14ac:dyDescent="0.2">
      <c r="A47" s="43" t="s">
        <v>78</v>
      </c>
    </row>
    <row r="48" spans="1:122" ht="10.7" customHeight="1" x14ac:dyDescent="0.2">
      <c r="A48" s="43" t="s">
        <v>67</v>
      </c>
    </row>
    <row r="49" spans="1:1" x14ac:dyDescent="0.2">
      <c r="A49" s="43" t="s">
        <v>68</v>
      </c>
    </row>
    <row r="50" spans="1:1" ht="13.35" customHeight="1" x14ac:dyDescent="0.2">
      <c r="A50" s="43" t="s">
        <v>69</v>
      </c>
    </row>
    <row r="51" spans="1:1" ht="13.35" customHeight="1" x14ac:dyDescent="0.2">
      <c r="A51" s="159" t="s">
        <v>162</v>
      </c>
    </row>
    <row r="52" spans="1:1" ht="12.6" customHeight="1" thickBot="1" x14ac:dyDescent="0.25">
      <c r="A52" s="3" t="s">
        <v>291</v>
      </c>
    </row>
    <row r="53" spans="1:1" ht="24.75" thickBot="1" x14ac:dyDescent="0.25">
      <c r="A53" s="222" t="s">
        <v>292</v>
      </c>
    </row>
    <row r="54" spans="1:1" ht="11.45" customHeight="1" x14ac:dyDescent="0.2">
      <c r="A54" s="127"/>
    </row>
    <row r="55" spans="1:1" ht="12.75" thickBot="1" x14ac:dyDescent="0.25">
      <c r="A55" s="3" t="s">
        <v>71</v>
      </c>
    </row>
    <row r="56" spans="1:1" ht="12.75" thickBot="1" x14ac:dyDescent="0.25">
      <c r="A56" s="107" t="s">
        <v>293</v>
      </c>
    </row>
    <row r="57" spans="1:1" ht="24" x14ac:dyDescent="0.2">
      <c r="A57" s="70" t="str">
        <f>'ОиК ВВ (2025)| FIT18+25руб '!A36</f>
        <v xml:space="preserve">Период проживания:  09.01.2025 - 12.04.2026                                                                                                                        / Period of stay:  09.01.2025 - 12.04.2026 </v>
      </c>
    </row>
    <row r="58" spans="1:1" ht="13.5" thickBot="1" x14ac:dyDescent="0.25">
      <c r="A58" t="s">
        <v>294</v>
      </c>
    </row>
    <row r="59" spans="1:1" ht="12.75" thickBot="1" x14ac:dyDescent="0.25">
      <c r="A59" s="107"/>
    </row>
    <row r="60" spans="1:1" x14ac:dyDescent="0.2">
      <c r="A60" s="48" t="s">
        <v>70</v>
      </c>
    </row>
    <row r="61" spans="1:1" ht="60" x14ac:dyDescent="0.2">
      <c r="A61" s="221" t="s">
        <v>295</v>
      </c>
    </row>
    <row r="62" spans="1:1" x14ac:dyDescent="0.2">
      <c r="A62" s="48" t="s">
        <v>70</v>
      </c>
    </row>
    <row r="63" spans="1:1" ht="60" x14ac:dyDescent="0.2">
      <c r="A63" s="221" t="s">
        <v>295</v>
      </c>
    </row>
  </sheetData>
  <mergeCells count="1">
    <mergeCell ref="A1:A2"/>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ED60"/>
  <sheetViews>
    <sheetView zoomScale="90" zoomScaleNormal="90" workbookViewId="0">
      <pane xSplit="1" topLeftCell="B1" activePane="topRight" state="frozen"/>
      <selection activeCell="B1" sqref="B1:H1048576"/>
      <selection pane="topRight" activeCell="B1" sqref="B1:H1048576"/>
    </sheetView>
  </sheetViews>
  <sheetFormatPr defaultColWidth="9" defaultRowHeight="12" x14ac:dyDescent="0.2"/>
  <cols>
    <col min="1" max="1" width="84.5703125" style="48" customWidth="1"/>
    <col min="2" max="11" width="9" style="48"/>
    <col min="12" max="22" width="0" style="48" hidden="1" customWidth="1"/>
    <col min="23" max="16384" width="9" style="48"/>
  </cols>
  <sheetData>
    <row r="1" spans="1:134" s="51" customFormat="1" ht="12" customHeight="1" x14ac:dyDescent="0.2">
      <c r="A1" s="228" t="s">
        <v>82</v>
      </c>
    </row>
    <row r="2" spans="1:134" s="51" customFormat="1" ht="12" customHeight="1" x14ac:dyDescent="0.2">
      <c r="A2" s="228"/>
    </row>
    <row r="3" spans="1:134" s="51" customFormat="1" ht="11.1" customHeight="1" x14ac:dyDescent="0.2">
      <c r="A3" s="97" t="s">
        <v>115</v>
      </c>
    </row>
    <row r="4" spans="1:134" s="52" customFormat="1" ht="32.1" customHeight="1" x14ac:dyDescent="0.2">
      <c r="A4" s="98" t="s">
        <v>64</v>
      </c>
      <c r="B4" s="187">
        <f>'C завтраками| Bed and breakfast'!B4</f>
        <v>46010</v>
      </c>
      <c r="C4" s="187">
        <f>'C завтраками| Bed and breakfast'!C4</f>
        <v>46011</v>
      </c>
      <c r="D4" s="187">
        <f>'C завтраками| Bed and breakfast'!D4</f>
        <v>46012</v>
      </c>
      <c r="E4" s="187">
        <f>'C завтраками| Bed and breakfast'!E4</f>
        <v>46013</v>
      </c>
      <c r="F4" s="187">
        <f>'C завтраками| Bed and breakfast'!F4</f>
        <v>46014</v>
      </c>
      <c r="G4" s="187">
        <f>'C завтраками| Bed and breakfast'!G4</f>
        <v>46015</v>
      </c>
      <c r="H4" s="187">
        <f>'C завтраками| Bed and breakfast'!H4</f>
        <v>46016</v>
      </c>
      <c r="I4" s="187">
        <f>'C завтраками| Bed and breakfast'!I4</f>
        <v>46017</v>
      </c>
      <c r="J4" s="187">
        <f>'C завтраками| Bed and breakfast'!J4</f>
        <v>46018</v>
      </c>
      <c r="K4" s="187">
        <f>'C завтраками| Bed and breakfast'!K4</f>
        <v>46019</v>
      </c>
      <c r="L4" s="187">
        <f>'C завтраками| Bed and breakfast'!L4</f>
        <v>46020</v>
      </c>
      <c r="M4" s="187">
        <f>'C завтраками| Bed and breakfast'!M4</f>
        <v>46021</v>
      </c>
      <c r="N4" s="187">
        <f>'C завтраками| Bed and breakfast'!N4</f>
        <v>46022</v>
      </c>
      <c r="O4" s="187">
        <f>'C завтраками| Bed and breakfast'!O4</f>
        <v>46023</v>
      </c>
      <c r="P4" s="187">
        <f>'C завтраками| Bed and breakfast'!P4</f>
        <v>46024</v>
      </c>
      <c r="Q4" s="187">
        <f>'C завтраками| Bed and breakfast'!Q4</f>
        <v>46025</v>
      </c>
      <c r="R4" s="187">
        <f>'C завтраками| Bed and breakfast'!R4</f>
        <v>46026</v>
      </c>
      <c r="S4" s="187">
        <f>'C завтраками| Bed and breakfast'!S4</f>
        <v>46027</v>
      </c>
      <c r="T4" s="187">
        <f>'C завтраками| Bed and breakfast'!T4</f>
        <v>46028</v>
      </c>
      <c r="U4" s="187">
        <f>'C завтраками| Bed and breakfast'!U4</f>
        <v>46029</v>
      </c>
      <c r="V4" s="187">
        <f>'C завтраками| Bed and breakfast'!V4</f>
        <v>46030</v>
      </c>
      <c r="W4" s="187">
        <f>'C завтраками| Bed and breakfast'!W4</f>
        <v>46031</v>
      </c>
      <c r="X4" s="187">
        <f>'C завтраками| Bed and breakfast'!X4</f>
        <v>46032</v>
      </c>
      <c r="Y4" s="187">
        <f>'C завтраками| Bed and breakfast'!Y4</f>
        <v>46033</v>
      </c>
      <c r="Z4" s="187">
        <f>'C завтраками| Bed and breakfast'!Z4</f>
        <v>46034</v>
      </c>
      <c r="AA4" s="187">
        <f>'C завтраками| Bed and breakfast'!AA4</f>
        <v>46035</v>
      </c>
      <c r="AB4" s="187">
        <f>'C завтраками| Bed and breakfast'!AB4</f>
        <v>46036</v>
      </c>
      <c r="AC4" s="187">
        <f>'C завтраками| Bed and breakfast'!AC4</f>
        <v>46037</v>
      </c>
      <c r="AD4" s="187">
        <f>'C завтраками| Bed and breakfast'!AD4</f>
        <v>46038</v>
      </c>
      <c r="AE4" s="187">
        <f>'C завтраками| Bed and breakfast'!AE4</f>
        <v>46039</v>
      </c>
      <c r="AF4" s="187">
        <f>'C завтраками| Bed and breakfast'!AF4</f>
        <v>46040</v>
      </c>
      <c r="AG4" s="187">
        <f>'C завтраками| Bed and breakfast'!AG4</f>
        <v>46041</v>
      </c>
      <c r="AH4" s="187">
        <f>'C завтраками| Bed and breakfast'!AH4</f>
        <v>46042</v>
      </c>
      <c r="AI4" s="187">
        <f>'C завтраками| Bed and breakfast'!AI4</f>
        <v>46043</v>
      </c>
      <c r="AJ4" s="187">
        <f>'C завтраками| Bed and breakfast'!AJ4</f>
        <v>46044</v>
      </c>
      <c r="AK4" s="187">
        <f>'C завтраками| Bed and breakfast'!AK4</f>
        <v>46045</v>
      </c>
      <c r="AL4" s="187">
        <f>'C завтраками| Bed and breakfast'!AL4</f>
        <v>46046</v>
      </c>
      <c r="AM4" s="187">
        <f>'C завтраками| Bed and breakfast'!AM4</f>
        <v>46047</v>
      </c>
      <c r="AN4" s="187">
        <f>'C завтраками| Bed and breakfast'!AN4</f>
        <v>46048</v>
      </c>
      <c r="AO4" s="187">
        <f>'C завтраками| Bed and breakfast'!AO4</f>
        <v>46049</v>
      </c>
      <c r="AP4" s="187">
        <f>'C завтраками| Bed and breakfast'!AP4</f>
        <v>46050</v>
      </c>
      <c r="AQ4" s="187">
        <f>'C завтраками| Bed and breakfast'!AQ4</f>
        <v>46051</v>
      </c>
      <c r="AR4" s="187">
        <f>'C завтраками| Bed and breakfast'!AR4</f>
        <v>46052</v>
      </c>
      <c r="AS4" s="187">
        <f>'C завтраками| Bed and breakfast'!AS4</f>
        <v>46053</v>
      </c>
      <c r="AT4" s="187">
        <f>'C завтраками| Bed and breakfast'!AT4</f>
        <v>46054</v>
      </c>
      <c r="AU4" s="187">
        <f>'C завтраками| Bed and breakfast'!AU4</f>
        <v>46055</v>
      </c>
      <c r="AV4" s="187">
        <f>'C завтраками| Bed and breakfast'!AV4</f>
        <v>46056</v>
      </c>
      <c r="AW4" s="187">
        <f>'C завтраками| Bed and breakfast'!AW4</f>
        <v>46057</v>
      </c>
      <c r="AX4" s="187">
        <f>'C завтраками| Bed and breakfast'!AX4</f>
        <v>46058</v>
      </c>
      <c r="AY4" s="187">
        <f>'C завтраками| Bed and breakfast'!AY4</f>
        <v>46059</v>
      </c>
      <c r="AZ4" s="187">
        <f>'C завтраками| Bed and breakfast'!AZ4</f>
        <v>46060</v>
      </c>
      <c r="BA4" s="187">
        <f>'C завтраками| Bed and breakfast'!BA4</f>
        <v>46061</v>
      </c>
      <c r="BB4" s="187">
        <f>'C завтраками| Bed and breakfast'!BB4</f>
        <v>46062</v>
      </c>
      <c r="BC4" s="187">
        <f>'C завтраками| Bed and breakfast'!BC4</f>
        <v>46063</v>
      </c>
      <c r="BD4" s="187">
        <f>'C завтраками| Bed and breakfast'!BD4</f>
        <v>46064</v>
      </c>
      <c r="BE4" s="187">
        <f>'C завтраками| Bed and breakfast'!BE4</f>
        <v>46065</v>
      </c>
      <c r="BF4" s="187">
        <f>'C завтраками| Bed and breakfast'!BF4</f>
        <v>46066</v>
      </c>
      <c r="BG4" s="187">
        <f>'C завтраками| Bed and breakfast'!BG4</f>
        <v>46067</v>
      </c>
      <c r="BH4" s="187">
        <f>'C завтраками| Bed and breakfast'!BH4</f>
        <v>46068</v>
      </c>
      <c r="BI4" s="187">
        <f>'C завтраками| Bed and breakfast'!BI4</f>
        <v>46069</v>
      </c>
      <c r="BJ4" s="187">
        <f>'C завтраками| Bed and breakfast'!BJ4</f>
        <v>46070</v>
      </c>
      <c r="BK4" s="187">
        <f>'C завтраками| Bed and breakfast'!BK4</f>
        <v>46071</v>
      </c>
      <c r="BL4" s="187">
        <f>'C завтраками| Bed and breakfast'!BL4</f>
        <v>46072</v>
      </c>
      <c r="BM4" s="187">
        <f>'C завтраками| Bed and breakfast'!BM4</f>
        <v>46073</v>
      </c>
      <c r="BN4" s="187">
        <f>'C завтраками| Bed and breakfast'!BN4</f>
        <v>46074</v>
      </c>
      <c r="BO4" s="187">
        <f>'C завтраками| Bed and breakfast'!BO4</f>
        <v>46075</v>
      </c>
      <c r="BP4" s="187">
        <f>'C завтраками| Bed and breakfast'!BP4</f>
        <v>46076</v>
      </c>
      <c r="BQ4" s="187">
        <f>'C завтраками| Bed and breakfast'!BQ4</f>
        <v>46077</v>
      </c>
      <c r="BR4" s="187">
        <f>'C завтраками| Bed and breakfast'!BR4</f>
        <v>46078</v>
      </c>
      <c r="BS4" s="187">
        <f>'C завтраками| Bed and breakfast'!BS4</f>
        <v>46079</v>
      </c>
      <c r="BT4" s="187">
        <f>'C завтраками| Bed and breakfast'!BT4</f>
        <v>46080</v>
      </c>
      <c r="BU4" s="187">
        <f>'C завтраками| Bed and breakfast'!BU4</f>
        <v>46081</v>
      </c>
      <c r="BV4" s="187">
        <f>'C завтраками| Bed and breakfast'!BV4</f>
        <v>46082</v>
      </c>
      <c r="BW4" s="187">
        <f>'C завтраками| Bed and breakfast'!BW4</f>
        <v>46083</v>
      </c>
      <c r="BX4" s="187">
        <f>'C завтраками| Bed and breakfast'!BX4</f>
        <v>46084</v>
      </c>
      <c r="BY4" s="187">
        <f>'C завтраками| Bed and breakfast'!BY4</f>
        <v>46085</v>
      </c>
      <c r="BZ4" s="187">
        <f>'C завтраками| Bed and breakfast'!BZ4</f>
        <v>46086</v>
      </c>
      <c r="CA4" s="187">
        <f>'C завтраками| Bed and breakfast'!CA4</f>
        <v>46087</v>
      </c>
      <c r="CB4" s="187">
        <f>'C завтраками| Bed and breakfast'!CB4</f>
        <v>46088</v>
      </c>
      <c r="CC4" s="187">
        <f>'C завтраками| Bed and breakfast'!CC4</f>
        <v>46089</v>
      </c>
      <c r="CD4" s="187">
        <f>'C завтраками| Bed and breakfast'!CD4</f>
        <v>46090</v>
      </c>
      <c r="CE4" s="187">
        <f>'C завтраками| Bed and breakfast'!CE4</f>
        <v>46091</v>
      </c>
      <c r="CF4" s="187">
        <f>'C завтраками| Bed and breakfast'!CF4</f>
        <v>46092</v>
      </c>
      <c r="CG4" s="187">
        <f>'C завтраками| Bed and breakfast'!CG4</f>
        <v>46093</v>
      </c>
      <c r="CH4" s="187">
        <f>'C завтраками| Bed and breakfast'!CH4</f>
        <v>46094</v>
      </c>
      <c r="CI4" s="187">
        <f>'C завтраками| Bed and breakfast'!CI4</f>
        <v>46095</v>
      </c>
      <c r="CJ4" s="187">
        <f>'C завтраками| Bed and breakfast'!CJ4</f>
        <v>46096</v>
      </c>
      <c r="CK4" s="187">
        <f>'C завтраками| Bed and breakfast'!CK4</f>
        <v>46097</v>
      </c>
      <c r="CL4" s="187">
        <f>'C завтраками| Bed and breakfast'!CL4</f>
        <v>46098</v>
      </c>
      <c r="CM4" s="187">
        <f>'C завтраками| Bed and breakfast'!CM4</f>
        <v>46099</v>
      </c>
      <c r="CN4" s="187">
        <f>'C завтраками| Bed and breakfast'!CN4</f>
        <v>46100</v>
      </c>
      <c r="CO4" s="187">
        <f>'C завтраками| Bed and breakfast'!CO4</f>
        <v>46101</v>
      </c>
      <c r="CP4" s="187">
        <f>'C завтраками| Bed and breakfast'!CP4</f>
        <v>46102</v>
      </c>
      <c r="CQ4" s="187">
        <f>'C завтраками| Bed and breakfast'!CQ4</f>
        <v>46103</v>
      </c>
      <c r="CR4" s="187">
        <f>'C завтраками| Bed and breakfast'!CR4</f>
        <v>46104</v>
      </c>
      <c r="CS4" s="187">
        <f>'C завтраками| Bed and breakfast'!CS4</f>
        <v>46105</v>
      </c>
      <c r="CT4" s="187">
        <f>'C завтраками| Bed and breakfast'!CT4</f>
        <v>46106</v>
      </c>
      <c r="CU4" s="187">
        <f>'C завтраками| Bed and breakfast'!CU4</f>
        <v>46107</v>
      </c>
      <c r="CV4" s="187">
        <f>'C завтраками| Bed and breakfast'!CV4</f>
        <v>46108</v>
      </c>
      <c r="CW4" s="187">
        <f>'C завтраками| Bed and breakfast'!CW4</f>
        <v>46109</v>
      </c>
      <c r="CX4" s="187">
        <f>'C завтраками| Bed and breakfast'!CX4</f>
        <v>46110</v>
      </c>
      <c r="CY4" s="187">
        <f>'C завтраками| Bed and breakfast'!CY4</f>
        <v>46111</v>
      </c>
      <c r="CZ4" s="187">
        <f>'C завтраками| Bed and breakfast'!CZ4</f>
        <v>46112</v>
      </c>
      <c r="DA4" s="187">
        <f>'C завтраками| Bed and breakfast'!DA4</f>
        <v>46113</v>
      </c>
      <c r="DB4" s="187">
        <f>'C завтраками| Bed and breakfast'!DB4</f>
        <v>46114</v>
      </c>
      <c r="DC4" s="187">
        <f>'C завтраками| Bed and breakfast'!DC4</f>
        <v>46115</v>
      </c>
      <c r="DD4" s="187">
        <f>'C завтраками| Bed and breakfast'!DD4</f>
        <v>46116</v>
      </c>
      <c r="DE4" s="187">
        <f>'C завтраками| Bed and breakfast'!DE4</f>
        <v>46117</v>
      </c>
      <c r="DF4" s="187">
        <f>'C завтраками| Bed and breakfast'!DF4</f>
        <v>46118</v>
      </c>
      <c r="DG4" s="187">
        <f>'C завтраками| Bed and breakfast'!DG4</f>
        <v>46119</v>
      </c>
      <c r="DH4" s="187">
        <f>'C завтраками| Bed and breakfast'!DH4</f>
        <v>46120</v>
      </c>
      <c r="DI4" s="187">
        <f>'C завтраками| Bed and breakfast'!DI4</f>
        <v>46121</v>
      </c>
      <c r="DJ4" s="187">
        <f>'C завтраками| Bed and breakfast'!DJ4</f>
        <v>46122</v>
      </c>
      <c r="DK4" s="187">
        <f>'C завтраками| Bed and breakfast'!DK4</f>
        <v>46123</v>
      </c>
      <c r="DL4" s="187">
        <f>'C завтраками| Bed and breakfast'!DL4</f>
        <v>46124</v>
      </c>
      <c r="DM4" s="187">
        <f>'C завтраками| Bed and breakfast'!DM4</f>
        <v>46125</v>
      </c>
      <c r="DN4" s="187">
        <f>'C завтраками| Bed and breakfast'!DN4</f>
        <v>46126</v>
      </c>
      <c r="DO4" s="187">
        <f>'C завтраками| Bed and breakfast'!DO4</f>
        <v>46127</v>
      </c>
      <c r="DP4" s="187">
        <f>'C завтраками| Bed and breakfast'!DP4</f>
        <v>46128</v>
      </c>
      <c r="DQ4" s="187">
        <f>'C завтраками| Bed and breakfast'!DQ4</f>
        <v>46129</v>
      </c>
      <c r="DR4" s="187">
        <f>'C завтраками| Bed and breakfast'!DR4</f>
        <v>46130</v>
      </c>
      <c r="DS4" s="187">
        <f>'C завтраками| Bed and breakfast'!DS4</f>
        <v>46131</v>
      </c>
      <c r="DT4" s="187">
        <f>'C завтраками| Bed and breakfast'!DT4</f>
        <v>46132</v>
      </c>
      <c r="DU4" s="187">
        <f>'C завтраками| Bed and breakfast'!DU4</f>
        <v>46133</v>
      </c>
      <c r="DV4" s="187">
        <f>'C завтраками| Bed and breakfast'!DV4</f>
        <v>46134</v>
      </c>
      <c r="DW4" s="187">
        <f>'C завтраками| Bed and breakfast'!DW4</f>
        <v>46135</v>
      </c>
      <c r="DX4" s="187">
        <f>'C завтраками| Bed and breakfast'!DX4</f>
        <v>46136</v>
      </c>
      <c r="DY4" s="187">
        <f>'C завтраками| Bed and breakfast'!DY4</f>
        <v>46137</v>
      </c>
      <c r="DZ4" s="187">
        <f>'C завтраками| Bed and breakfast'!DZ4</f>
        <v>46138</v>
      </c>
      <c r="EA4" s="187">
        <f>'C завтраками| Bed and breakfast'!EA4</f>
        <v>46139</v>
      </c>
      <c r="EB4" s="187">
        <f>'C завтраками| Bed and breakfast'!EB4</f>
        <v>46140</v>
      </c>
      <c r="EC4" s="187">
        <f>'C завтраками| Bed and breakfast'!EC4</f>
        <v>46141</v>
      </c>
      <c r="ED4" s="187">
        <f>'C завтраками| Bed and breakfast'!ED4</f>
        <v>46142</v>
      </c>
    </row>
    <row r="5" spans="1:134" s="53" customFormat="1" ht="21.95" customHeight="1" x14ac:dyDescent="0.2">
      <c r="A5" s="98"/>
      <c r="B5" s="187">
        <f>'C завтраками| Bed and breakfast'!B5</f>
        <v>46010</v>
      </c>
      <c r="C5" s="187">
        <f>'C завтраками| Bed and breakfast'!C5</f>
        <v>46011</v>
      </c>
      <c r="D5" s="187">
        <f>'C завтраками| Bed and breakfast'!D5</f>
        <v>46012</v>
      </c>
      <c r="E5" s="187">
        <f>'C завтраками| Bed and breakfast'!E5</f>
        <v>46013</v>
      </c>
      <c r="F5" s="187">
        <f>'C завтраками| Bed and breakfast'!F5</f>
        <v>46014</v>
      </c>
      <c r="G5" s="187">
        <f>'C завтраками| Bed and breakfast'!G5</f>
        <v>46015</v>
      </c>
      <c r="H5" s="187">
        <f>'C завтраками| Bed and breakfast'!H5</f>
        <v>46016</v>
      </c>
      <c r="I5" s="187">
        <f>'C завтраками| Bed and breakfast'!I5</f>
        <v>46017</v>
      </c>
      <c r="J5" s="187">
        <f>'C завтраками| Bed and breakfast'!J5</f>
        <v>46018</v>
      </c>
      <c r="K5" s="187">
        <f>'C завтраками| Bed and breakfast'!K5</f>
        <v>46019</v>
      </c>
      <c r="L5" s="187">
        <f>'C завтраками| Bed and breakfast'!L5</f>
        <v>46020</v>
      </c>
      <c r="M5" s="187">
        <f>'C завтраками| Bed and breakfast'!M5</f>
        <v>46021</v>
      </c>
      <c r="N5" s="187">
        <f>'C завтраками| Bed and breakfast'!N5</f>
        <v>46022</v>
      </c>
      <c r="O5" s="187">
        <f>'C завтраками| Bed and breakfast'!O5</f>
        <v>46023</v>
      </c>
      <c r="P5" s="187">
        <f>'C завтраками| Bed and breakfast'!P5</f>
        <v>46024</v>
      </c>
      <c r="Q5" s="187">
        <f>'C завтраками| Bed and breakfast'!Q5</f>
        <v>46025</v>
      </c>
      <c r="R5" s="187">
        <f>'C завтраками| Bed and breakfast'!R5</f>
        <v>46026</v>
      </c>
      <c r="S5" s="187">
        <f>'C завтраками| Bed and breakfast'!S5</f>
        <v>46027</v>
      </c>
      <c r="T5" s="187">
        <f>'C завтраками| Bed and breakfast'!T5</f>
        <v>46028</v>
      </c>
      <c r="U5" s="187">
        <f>'C завтраками| Bed and breakfast'!U5</f>
        <v>46029</v>
      </c>
      <c r="V5" s="187">
        <f>'C завтраками| Bed and breakfast'!V5</f>
        <v>46030</v>
      </c>
      <c r="W5" s="187">
        <f>'C завтраками| Bed and breakfast'!W5</f>
        <v>46031</v>
      </c>
      <c r="X5" s="187">
        <f>'C завтраками| Bed and breakfast'!X5</f>
        <v>46032</v>
      </c>
      <c r="Y5" s="187">
        <f>'C завтраками| Bed and breakfast'!Y5</f>
        <v>46033</v>
      </c>
      <c r="Z5" s="187">
        <f>'C завтраками| Bed and breakfast'!Z5</f>
        <v>46034</v>
      </c>
      <c r="AA5" s="187">
        <f>'C завтраками| Bed and breakfast'!AA5</f>
        <v>46035</v>
      </c>
      <c r="AB5" s="187">
        <f>'C завтраками| Bed and breakfast'!AB5</f>
        <v>46036</v>
      </c>
      <c r="AC5" s="187">
        <f>'C завтраками| Bed and breakfast'!AC5</f>
        <v>46037</v>
      </c>
      <c r="AD5" s="187">
        <f>'C завтраками| Bed and breakfast'!AD5</f>
        <v>46038</v>
      </c>
      <c r="AE5" s="187">
        <f>'C завтраками| Bed and breakfast'!AE5</f>
        <v>46039</v>
      </c>
      <c r="AF5" s="187">
        <f>'C завтраками| Bed and breakfast'!AF5</f>
        <v>46040</v>
      </c>
      <c r="AG5" s="187">
        <f>'C завтраками| Bed and breakfast'!AG5</f>
        <v>46041</v>
      </c>
      <c r="AH5" s="187">
        <f>'C завтраками| Bed and breakfast'!AH5</f>
        <v>46042</v>
      </c>
      <c r="AI5" s="187">
        <f>'C завтраками| Bed and breakfast'!AI5</f>
        <v>46043</v>
      </c>
      <c r="AJ5" s="187">
        <f>'C завтраками| Bed and breakfast'!AJ5</f>
        <v>46044</v>
      </c>
      <c r="AK5" s="187">
        <f>'C завтраками| Bed and breakfast'!AK5</f>
        <v>46045</v>
      </c>
      <c r="AL5" s="187">
        <f>'C завтраками| Bed and breakfast'!AL5</f>
        <v>46046</v>
      </c>
      <c r="AM5" s="187">
        <f>'C завтраками| Bed and breakfast'!AM5</f>
        <v>46047</v>
      </c>
      <c r="AN5" s="187">
        <f>'C завтраками| Bed and breakfast'!AN5</f>
        <v>46048</v>
      </c>
      <c r="AO5" s="187">
        <f>'C завтраками| Bed and breakfast'!AO5</f>
        <v>46049</v>
      </c>
      <c r="AP5" s="187">
        <f>'C завтраками| Bed and breakfast'!AP5</f>
        <v>46050</v>
      </c>
      <c r="AQ5" s="187">
        <f>'C завтраками| Bed and breakfast'!AQ5</f>
        <v>46051</v>
      </c>
      <c r="AR5" s="187">
        <f>'C завтраками| Bed and breakfast'!AR5</f>
        <v>46052</v>
      </c>
      <c r="AS5" s="187">
        <f>'C завтраками| Bed and breakfast'!AS5</f>
        <v>46053</v>
      </c>
      <c r="AT5" s="187">
        <f>'C завтраками| Bed and breakfast'!AT5</f>
        <v>46054</v>
      </c>
      <c r="AU5" s="187">
        <f>'C завтраками| Bed and breakfast'!AU5</f>
        <v>46055</v>
      </c>
      <c r="AV5" s="187">
        <f>'C завтраками| Bed and breakfast'!AV5</f>
        <v>46056</v>
      </c>
      <c r="AW5" s="187">
        <f>'C завтраками| Bed and breakfast'!AW5</f>
        <v>46057</v>
      </c>
      <c r="AX5" s="187">
        <f>'C завтраками| Bed and breakfast'!AX5</f>
        <v>46058</v>
      </c>
      <c r="AY5" s="187">
        <f>'C завтраками| Bed and breakfast'!AY5</f>
        <v>46059</v>
      </c>
      <c r="AZ5" s="187">
        <f>'C завтраками| Bed and breakfast'!AZ5</f>
        <v>46060</v>
      </c>
      <c r="BA5" s="187">
        <f>'C завтраками| Bed and breakfast'!BA5</f>
        <v>46061</v>
      </c>
      <c r="BB5" s="187">
        <f>'C завтраками| Bed and breakfast'!BB5</f>
        <v>46062</v>
      </c>
      <c r="BC5" s="187">
        <f>'C завтраками| Bed and breakfast'!BC5</f>
        <v>46063</v>
      </c>
      <c r="BD5" s="187">
        <f>'C завтраками| Bed and breakfast'!BD5</f>
        <v>46064</v>
      </c>
      <c r="BE5" s="187">
        <f>'C завтраками| Bed and breakfast'!BE5</f>
        <v>46065</v>
      </c>
      <c r="BF5" s="187">
        <f>'C завтраками| Bed and breakfast'!BF5</f>
        <v>46066</v>
      </c>
      <c r="BG5" s="187">
        <f>'C завтраками| Bed and breakfast'!BG5</f>
        <v>46067</v>
      </c>
      <c r="BH5" s="187">
        <f>'C завтраками| Bed and breakfast'!BH5</f>
        <v>46068</v>
      </c>
      <c r="BI5" s="187">
        <f>'C завтраками| Bed and breakfast'!BI5</f>
        <v>46069</v>
      </c>
      <c r="BJ5" s="187">
        <f>'C завтраками| Bed and breakfast'!BJ5</f>
        <v>46070</v>
      </c>
      <c r="BK5" s="187">
        <f>'C завтраками| Bed and breakfast'!BK5</f>
        <v>46071</v>
      </c>
      <c r="BL5" s="187">
        <f>'C завтраками| Bed and breakfast'!BL5</f>
        <v>46072</v>
      </c>
      <c r="BM5" s="187">
        <f>'C завтраками| Bed and breakfast'!BM5</f>
        <v>46073</v>
      </c>
      <c r="BN5" s="187">
        <f>'C завтраками| Bed and breakfast'!BN5</f>
        <v>46074</v>
      </c>
      <c r="BO5" s="187">
        <f>'C завтраками| Bed and breakfast'!BO5</f>
        <v>46075</v>
      </c>
      <c r="BP5" s="187">
        <f>'C завтраками| Bed and breakfast'!BP5</f>
        <v>46076</v>
      </c>
      <c r="BQ5" s="187">
        <f>'C завтраками| Bed and breakfast'!BQ5</f>
        <v>46077</v>
      </c>
      <c r="BR5" s="187">
        <f>'C завтраками| Bed and breakfast'!BR5</f>
        <v>46078</v>
      </c>
      <c r="BS5" s="187">
        <f>'C завтраками| Bed and breakfast'!BS5</f>
        <v>46079</v>
      </c>
      <c r="BT5" s="187">
        <f>'C завтраками| Bed and breakfast'!BT5</f>
        <v>46080</v>
      </c>
      <c r="BU5" s="187">
        <f>'C завтраками| Bed and breakfast'!BU5</f>
        <v>46081</v>
      </c>
      <c r="BV5" s="187">
        <f>'C завтраками| Bed and breakfast'!BV5</f>
        <v>46082</v>
      </c>
      <c r="BW5" s="187">
        <f>'C завтраками| Bed and breakfast'!BW5</f>
        <v>46083</v>
      </c>
      <c r="BX5" s="187">
        <f>'C завтраками| Bed and breakfast'!BX5</f>
        <v>46084</v>
      </c>
      <c r="BY5" s="187">
        <f>'C завтраками| Bed and breakfast'!BY5</f>
        <v>46085</v>
      </c>
      <c r="BZ5" s="187">
        <f>'C завтраками| Bed and breakfast'!BZ5</f>
        <v>46086</v>
      </c>
      <c r="CA5" s="187">
        <f>'C завтраками| Bed and breakfast'!CA5</f>
        <v>46087</v>
      </c>
      <c r="CB5" s="187">
        <f>'C завтраками| Bed and breakfast'!CB5</f>
        <v>46088</v>
      </c>
      <c r="CC5" s="187">
        <f>'C завтраками| Bed and breakfast'!CC5</f>
        <v>46089</v>
      </c>
      <c r="CD5" s="187">
        <f>'C завтраками| Bed and breakfast'!CD5</f>
        <v>46090</v>
      </c>
      <c r="CE5" s="187">
        <f>'C завтраками| Bed and breakfast'!CE5</f>
        <v>46091</v>
      </c>
      <c r="CF5" s="187">
        <f>'C завтраками| Bed and breakfast'!CF5</f>
        <v>46092</v>
      </c>
      <c r="CG5" s="187">
        <f>'C завтраками| Bed and breakfast'!CG5</f>
        <v>46093</v>
      </c>
      <c r="CH5" s="187">
        <f>'C завтраками| Bed and breakfast'!CH5</f>
        <v>46094</v>
      </c>
      <c r="CI5" s="187">
        <f>'C завтраками| Bed and breakfast'!CI5</f>
        <v>46095</v>
      </c>
      <c r="CJ5" s="187">
        <f>'C завтраками| Bed and breakfast'!CJ5</f>
        <v>46096</v>
      </c>
      <c r="CK5" s="187">
        <f>'C завтраками| Bed and breakfast'!CK5</f>
        <v>46097</v>
      </c>
      <c r="CL5" s="187">
        <f>'C завтраками| Bed and breakfast'!CL5</f>
        <v>46098</v>
      </c>
      <c r="CM5" s="187">
        <f>'C завтраками| Bed and breakfast'!CM5</f>
        <v>46099</v>
      </c>
      <c r="CN5" s="187">
        <f>'C завтраками| Bed and breakfast'!CN5</f>
        <v>46100</v>
      </c>
      <c r="CO5" s="187">
        <f>'C завтраками| Bed and breakfast'!CO5</f>
        <v>46101</v>
      </c>
      <c r="CP5" s="187">
        <f>'C завтраками| Bed and breakfast'!CP5</f>
        <v>46102</v>
      </c>
      <c r="CQ5" s="187">
        <f>'C завтраками| Bed and breakfast'!CQ5</f>
        <v>46103</v>
      </c>
      <c r="CR5" s="187">
        <f>'C завтраками| Bed and breakfast'!CR5</f>
        <v>46104</v>
      </c>
      <c r="CS5" s="187">
        <f>'C завтраками| Bed and breakfast'!CS5</f>
        <v>46105</v>
      </c>
      <c r="CT5" s="187">
        <f>'C завтраками| Bed and breakfast'!CT5</f>
        <v>46106</v>
      </c>
      <c r="CU5" s="187">
        <f>'C завтраками| Bed and breakfast'!CU5</f>
        <v>46107</v>
      </c>
      <c r="CV5" s="187">
        <f>'C завтраками| Bed and breakfast'!CV5</f>
        <v>46108</v>
      </c>
      <c r="CW5" s="187">
        <f>'C завтраками| Bed and breakfast'!CW5</f>
        <v>46109</v>
      </c>
      <c r="CX5" s="187">
        <f>'C завтраками| Bed and breakfast'!CX5</f>
        <v>46110</v>
      </c>
      <c r="CY5" s="187">
        <f>'C завтраками| Bed and breakfast'!CY5</f>
        <v>46111</v>
      </c>
      <c r="CZ5" s="187">
        <f>'C завтраками| Bed and breakfast'!CZ5</f>
        <v>46112</v>
      </c>
      <c r="DA5" s="187">
        <f>'C завтраками| Bed and breakfast'!DA5</f>
        <v>46113</v>
      </c>
      <c r="DB5" s="187">
        <f>'C завтраками| Bed and breakfast'!DB5</f>
        <v>46114</v>
      </c>
      <c r="DC5" s="187">
        <f>'C завтраками| Bed and breakfast'!DC5</f>
        <v>46115</v>
      </c>
      <c r="DD5" s="187">
        <f>'C завтраками| Bed and breakfast'!DD5</f>
        <v>46116</v>
      </c>
      <c r="DE5" s="187">
        <f>'C завтраками| Bed and breakfast'!DE5</f>
        <v>46117</v>
      </c>
      <c r="DF5" s="187">
        <f>'C завтраками| Bed and breakfast'!DF5</f>
        <v>46118</v>
      </c>
      <c r="DG5" s="187">
        <f>'C завтраками| Bed and breakfast'!DG5</f>
        <v>46119</v>
      </c>
      <c r="DH5" s="187">
        <f>'C завтраками| Bed and breakfast'!DH5</f>
        <v>46120</v>
      </c>
      <c r="DI5" s="187">
        <f>'C завтраками| Bed and breakfast'!DI5</f>
        <v>46121</v>
      </c>
      <c r="DJ5" s="187">
        <f>'C завтраками| Bed and breakfast'!DJ5</f>
        <v>46122</v>
      </c>
      <c r="DK5" s="187">
        <f>'C завтраками| Bed and breakfast'!DK5</f>
        <v>46123</v>
      </c>
      <c r="DL5" s="187">
        <f>'C завтраками| Bed and breakfast'!DL5</f>
        <v>46124</v>
      </c>
      <c r="DM5" s="187">
        <f>'C завтраками| Bed and breakfast'!DM5</f>
        <v>46125</v>
      </c>
      <c r="DN5" s="187">
        <f>'C завтраками| Bed and breakfast'!DN5</f>
        <v>46126</v>
      </c>
      <c r="DO5" s="187">
        <f>'C завтраками| Bed and breakfast'!DO5</f>
        <v>46127</v>
      </c>
      <c r="DP5" s="187">
        <f>'C завтраками| Bed and breakfast'!DP5</f>
        <v>46128</v>
      </c>
      <c r="DQ5" s="187">
        <f>'C завтраками| Bed and breakfast'!DQ5</f>
        <v>46129</v>
      </c>
      <c r="DR5" s="187">
        <f>'C завтраками| Bed and breakfast'!DR5</f>
        <v>46130</v>
      </c>
      <c r="DS5" s="187">
        <f>'C завтраками| Bed and breakfast'!DS5</f>
        <v>46131</v>
      </c>
      <c r="DT5" s="187">
        <f>'C завтраками| Bed and breakfast'!DT5</f>
        <v>46132</v>
      </c>
      <c r="DU5" s="187">
        <f>'C завтраками| Bed and breakfast'!DU5</f>
        <v>46133</v>
      </c>
      <c r="DV5" s="187">
        <f>'C завтраками| Bed and breakfast'!DV5</f>
        <v>46134</v>
      </c>
      <c r="DW5" s="187">
        <f>'C завтраками| Bed and breakfast'!DW5</f>
        <v>46135</v>
      </c>
      <c r="DX5" s="187">
        <f>'C завтраками| Bed and breakfast'!DX5</f>
        <v>46136</v>
      </c>
      <c r="DY5" s="187">
        <f>'C завтраками| Bed and breakfast'!DY5</f>
        <v>46137</v>
      </c>
      <c r="DZ5" s="187">
        <f>'C завтраками| Bed and breakfast'!DZ5</f>
        <v>46138</v>
      </c>
      <c r="EA5" s="187">
        <f>'C завтраками| Bed and breakfast'!EA5</f>
        <v>46139</v>
      </c>
      <c r="EB5" s="187">
        <f>'C завтраками| Bed and breakfast'!EB5</f>
        <v>46140</v>
      </c>
      <c r="EC5" s="187">
        <f>'C завтраками| Bed and breakfast'!EC5</f>
        <v>46141</v>
      </c>
      <c r="ED5" s="187">
        <f>'C завтраками| Bed and breakfast'!ED5</f>
        <v>46142</v>
      </c>
    </row>
    <row r="6" spans="1:134" s="53" customFormat="1" x14ac:dyDescent="0.2">
      <c r="A6" s="42" t="s">
        <v>83</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row>
    <row r="7" spans="1:134" s="53" customFormat="1" x14ac:dyDescent="0.2">
      <c r="A7" s="88">
        <v>1</v>
      </c>
      <c r="B7" s="8">
        <f>'C завтраками| Bed and breakfast'!B7*0.9</f>
        <v>14220</v>
      </c>
      <c r="C7" s="8">
        <f>'C завтраками| Bed and breakfast'!C7*0.9</f>
        <v>14220</v>
      </c>
      <c r="D7" s="8">
        <f>'C завтраками| Bed and breakfast'!D7*0.9</f>
        <v>15660</v>
      </c>
      <c r="E7" s="8">
        <f>'C завтраками| Bed and breakfast'!E7*0.9</f>
        <v>17100</v>
      </c>
      <c r="F7" s="8">
        <f>'C завтраками| Bed and breakfast'!F7*0.9</f>
        <v>19170</v>
      </c>
      <c r="G7" s="8">
        <f>'C завтраками| Bed and breakfast'!G7*0.9</f>
        <v>21240</v>
      </c>
      <c r="H7" s="8">
        <f>'C завтраками| Bed and breakfast'!H7*0.9</f>
        <v>21240</v>
      </c>
      <c r="I7" s="8">
        <f>'C завтраками| Bed and breakfast'!I7*0.9</f>
        <v>19170</v>
      </c>
      <c r="J7" s="8">
        <f>'C завтраками| Bed and breakfast'!J7*0.9</f>
        <v>21240</v>
      </c>
      <c r="K7" s="8">
        <f>'C завтраками| Bed and breakfast'!K7*0.9</f>
        <v>15660</v>
      </c>
      <c r="L7" s="8">
        <f>'C завтраками| Bed and breakfast'!L7*0.9</f>
        <v>14220</v>
      </c>
      <c r="M7" s="8">
        <f>'C завтраками| Bed and breakfast'!M7*0.9</f>
        <v>33525</v>
      </c>
      <c r="N7" s="8">
        <f>'C завтраками| Bed and breakfast'!N7*0.9</f>
        <v>46575</v>
      </c>
      <c r="O7" s="8">
        <f>'C завтраками| Bed and breakfast'!O7*0.9</f>
        <v>46575</v>
      </c>
      <c r="P7" s="8">
        <f>'C завтраками| Bed and breakfast'!P7*0.9</f>
        <v>46575</v>
      </c>
      <c r="Q7" s="8">
        <f>'C завтраками| Bed and breakfast'!Q7*0.9</f>
        <v>40275</v>
      </c>
      <c r="R7" s="8">
        <f>'C завтраками| Bed and breakfast'!R7*0.9</f>
        <v>40275</v>
      </c>
      <c r="S7" s="8">
        <f>'C завтраками| Bed and breakfast'!S7*0.9</f>
        <v>40275</v>
      </c>
      <c r="T7" s="8">
        <f>'C завтраками| Bed and breakfast'!T7*0.9</f>
        <v>40275</v>
      </c>
      <c r="U7" s="8">
        <f>'C завтраками| Bed and breakfast'!U7*0.9</f>
        <v>40275</v>
      </c>
      <c r="V7" s="8">
        <f>'C завтраками| Bed and breakfast'!V7*0.9</f>
        <v>40275</v>
      </c>
      <c r="W7" s="8">
        <f>'C завтраками| Bed and breakfast'!W7*0.9</f>
        <v>32805</v>
      </c>
      <c r="X7" s="8">
        <f>'C завтраками| Bed and breakfast'!X7*0.9</f>
        <v>17955</v>
      </c>
      <c r="Y7" s="8">
        <f>'C завтраками| Bed and breakfast'!Y7*0.9</f>
        <v>17955</v>
      </c>
      <c r="Z7" s="8">
        <f>'C завтраками| Bed and breakfast'!Z7*0.9</f>
        <v>17955</v>
      </c>
      <c r="AA7" s="8">
        <f>'C завтраками| Bed and breakfast'!AA7*0.9</f>
        <v>17955</v>
      </c>
      <c r="AB7" s="8">
        <f>'C завтраками| Bed and breakfast'!AB7*0.9</f>
        <v>17955</v>
      </c>
      <c r="AC7" s="8">
        <f>'C завтраками| Bed and breakfast'!AC7*0.9</f>
        <v>19755</v>
      </c>
      <c r="AD7" s="8">
        <f>'C завтраками| Bed and breakfast'!AD7*0.9</f>
        <v>19755</v>
      </c>
      <c r="AE7" s="8">
        <f>'C завтраками| Bed and breakfast'!AE7*0.9</f>
        <v>19755</v>
      </c>
      <c r="AF7" s="8">
        <f>'C завтраками| Bed and breakfast'!AF7*0.9</f>
        <v>19755</v>
      </c>
      <c r="AG7" s="8">
        <f>'C завтраками| Bed and breakfast'!AG7*0.9</f>
        <v>19755</v>
      </c>
      <c r="AH7" s="8">
        <f>'C завтраками| Bed and breakfast'!AH7*0.9</f>
        <v>17955</v>
      </c>
      <c r="AI7" s="8">
        <f>'C завтраками| Bed and breakfast'!AI7*0.9</f>
        <v>17955</v>
      </c>
      <c r="AJ7" s="8">
        <f>'C завтраками| Bed and breakfast'!AJ7*0.9</f>
        <v>17955</v>
      </c>
      <c r="AK7" s="8">
        <f>'C завтраками| Bed and breakfast'!AK7*0.9</f>
        <v>17955</v>
      </c>
      <c r="AL7" s="8">
        <f>'C завтраками| Bed and breakfast'!AL7*0.9</f>
        <v>17955</v>
      </c>
      <c r="AM7" s="8">
        <f>'C завтраками| Bed and breakfast'!AM7*0.9</f>
        <v>21555</v>
      </c>
      <c r="AN7" s="8">
        <f>'C завтраками| Bed and breakfast'!AN7*0.9</f>
        <v>21555</v>
      </c>
      <c r="AO7" s="8">
        <f>'C завтраками| Bed and breakfast'!AO7*0.9</f>
        <v>21555</v>
      </c>
      <c r="AP7" s="8">
        <f>'C завтраками| Bed and breakfast'!AP7*0.9</f>
        <v>21555</v>
      </c>
      <c r="AQ7" s="8">
        <f>'C завтраками| Bed and breakfast'!AQ7*0.9</f>
        <v>21555</v>
      </c>
      <c r="AR7" s="8">
        <f>'C завтраками| Bed and breakfast'!AR7*0.9</f>
        <v>23355</v>
      </c>
      <c r="AS7" s="8">
        <f>'C завтраками| Bed and breakfast'!AS7*0.9</f>
        <v>25605</v>
      </c>
      <c r="AT7" s="8">
        <f>'C завтраками| Bed and breakfast'!AT7*0.9</f>
        <v>26055</v>
      </c>
      <c r="AU7" s="8">
        <f>'C завтраками| Bed and breakfast'!AU7*0.9</f>
        <v>26055</v>
      </c>
      <c r="AV7" s="8">
        <f>'C завтраками| Bed and breakfast'!AV7*0.9</f>
        <v>26055</v>
      </c>
      <c r="AW7" s="8">
        <f>'C завтраками| Bed and breakfast'!AW7*0.9</f>
        <v>26055</v>
      </c>
      <c r="AX7" s="8">
        <f>'C завтраками| Bed and breakfast'!AX7*0.9</f>
        <v>26055</v>
      </c>
      <c r="AY7" s="8">
        <f>'C завтраками| Bed and breakfast'!AY7*0.9</f>
        <v>26055</v>
      </c>
      <c r="AZ7" s="8">
        <f>'C завтраками| Bed and breakfast'!AZ7*0.9</f>
        <v>26055</v>
      </c>
      <c r="BA7" s="8">
        <f>'C завтраками| Bed and breakfast'!BA7*0.9</f>
        <v>26055</v>
      </c>
      <c r="BB7" s="8">
        <f>'C завтраками| Bed and breakfast'!BB7*0.9</f>
        <v>26055</v>
      </c>
      <c r="BC7" s="8">
        <f>'C завтраками| Bed and breakfast'!BC7*0.9</f>
        <v>26055</v>
      </c>
      <c r="BD7" s="8">
        <f>'C завтраками| Bed and breakfast'!BD7*0.9</f>
        <v>24255</v>
      </c>
      <c r="BE7" s="8">
        <f>'C завтраками| Bed and breakfast'!BE7*0.9</f>
        <v>24255</v>
      </c>
      <c r="BF7" s="8">
        <f>'C завтраками| Bed and breakfast'!BF7*0.9</f>
        <v>26055</v>
      </c>
      <c r="BG7" s="8">
        <f>'C завтраками| Bed and breakfast'!BG7*0.9</f>
        <v>26055</v>
      </c>
      <c r="BH7" s="8">
        <f>'C завтраками| Bed and breakfast'!BH7*0.9</f>
        <v>27855</v>
      </c>
      <c r="BI7" s="8">
        <f>'C завтраками| Bed and breakfast'!BI7*0.9</f>
        <v>30105</v>
      </c>
      <c r="BJ7" s="8">
        <f>'C завтраками| Bed and breakfast'!BJ7*0.9</f>
        <v>30105</v>
      </c>
      <c r="BK7" s="8">
        <f>'C завтраками| Bed and breakfast'!BK7*0.9</f>
        <v>30105</v>
      </c>
      <c r="BL7" s="8">
        <f>'C завтраками| Bed and breakfast'!BL7*0.9</f>
        <v>30105</v>
      </c>
      <c r="BM7" s="8">
        <f>'C завтраками| Bed and breakfast'!BM7*0.9</f>
        <v>32355</v>
      </c>
      <c r="BN7" s="8">
        <f>'C завтраками| Bed and breakfast'!BN7*0.9</f>
        <v>35055</v>
      </c>
      <c r="BO7" s="8">
        <f>'C завтраками| Bed and breakfast'!BO7*0.9</f>
        <v>35055</v>
      </c>
      <c r="BP7" s="8">
        <f>'C завтраками| Bed and breakfast'!BP7*0.9</f>
        <v>32355</v>
      </c>
      <c r="BQ7" s="8">
        <f>'C завтраками| Bed and breakfast'!BQ7*0.9</f>
        <v>27855</v>
      </c>
      <c r="BR7" s="8">
        <f>'C завтраками| Bed and breakfast'!BR7*0.9</f>
        <v>27855</v>
      </c>
      <c r="BS7" s="8">
        <f>'C завтраками| Bed and breakfast'!BS7*0.9</f>
        <v>30105</v>
      </c>
      <c r="BT7" s="8">
        <f>'C завтраками| Bed and breakfast'!BT7*0.9</f>
        <v>30105</v>
      </c>
      <c r="BU7" s="8">
        <f>'C завтраками| Bed and breakfast'!BU7*0.9</f>
        <v>22455</v>
      </c>
      <c r="BV7" s="8">
        <f>'C завтраками| Bed and breakfast'!BV7*0.9</f>
        <v>22860</v>
      </c>
      <c r="BW7" s="8">
        <f>'C завтраками| Bed and breakfast'!BW7*0.9</f>
        <v>22860</v>
      </c>
      <c r="BX7" s="8">
        <f>'C завтраками| Bed and breakfast'!BX7*0.9</f>
        <v>22860</v>
      </c>
      <c r="BY7" s="8">
        <f>'C завтраками| Bed and breakfast'!BY7*0.9</f>
        <v>21510</v>
      </c>
      <c r="BZ7" s="8">
        <f>'C завтраками| Bed and breakfast'!BZ7*0.9</f>
        <v>21510</v>
      </c>
      <c r="CA7" s="8">
        <f>'C завтраками| Bed and breakfast'!CA7*0.9</f>
        <v>22860</v>
      </c>
      <c r="CB7" s="8">
        <f>'C завтраками| Bed and breakfast'!CB7*0.9</f>
        <v>22860</v>
      </c>
      <c r="CC7" s="8">
        <f>'C завтраками| Bed and breakfast'!CC7*0.9</f>
        <v>22860</v>
      </c>
      <c r="CD7" s="8">
        <f>'C завтраками| Bed and breakfast'!CD7*0.9</f>
        <v>21510</v>
      </c>
      <c r="CE7" s="8">
        <f>'C завтраками| Bed and breakfast'!CE7*0.9</f>
        <v>21510</v>
      </c>
      <c r="CF7" s="8">
        <f>'C завтраками| Bed and breakfast'!CF7*0.9</f>
        <v>21510</v>
      </c>
      <c r="CG7" s="8">
        <f>'C завтраками| Bed and breakfast'!CG7*0.9</f>
        <v>21510</v>
      </c>
      <c r="CH7" s="8">
        <f>'C завтраками| Bed and breakfast'!CH7*0.9</f>
        <v>21510</v>
      </c>
      <c r="CI7" s="8">
        <f>'C завтраками| Bed and breakfast'!CI7*0.9</f>
        <v>21510</v>
      </c>
      <c r="CJ7" s="8">
        <f>'C завтраками| Bed and breakfast'!CJ7*0.9</f>
        <v>21510</v>
      </c>
      <c r="CK7" s="8">
        <f>'C завтраками| Bed and breakfast'!CK7*0.9</f>
        <v>21510</v>
      </c>
      <c r="CL7" s="8">
        <f>'C завтраками| Bed and breakfast'!CL7*0.9</f>
        <v>21510</v>
      </c>
      <c r="CM7" s="8">
        <f>'C завтраками| Bed and breakfast'!CM7*0.9</f>
        <v>21510</v>
      </c>
      <c r="CN7" s="8">
        <f>'C завтраками| Bed and breakfast'!CN7*0.9</f>
        <v>21510</v>
      </c>
      <c r="CO7" s="8">
        <f>'C завтраками| Bed and breakfast'!CO7*0.9</f>
        <v>21510</v>
      </c>
      <c r="CP7" s="8">
        <f>'C завтраками| Bed and breakfast'!CP7*0.9</f>
        <v>21510</v>
      </c>
      <c r="CQ7" s="8">
        <f>'C завтраками| Bed and breakfast'!CQ7*0.9</f>
        <v>21510</v>
      </c>
      <c r="CR7" s="8">
        <f>'C завтраками| Bed and breakfast'!CR7*0.9</f>
        <v>21510</v>
      </c>
      <c r="CS7" s="8">
        <f>'C завтраками| Bed and breakfast'!CS7*0.9</f>
        <v>21510</v>
      </c>
      <c r="CT7" s="8">
        <f>'C завтраками| Bed and breakfast'!CT7*0.9</f>
        <v>21510</v>
      </c>
      <c r="CU7" s="8">
        <f>'C завтраками| Bed and breakfast'!CU7*0.9</f>
        <v>21510</v>
      </c>
      <c r="CV7" s="8">
        <f>'C завтраками| Bed and breakfast'!CV7*0.9</f>
        <v>21510</v>
      </c>
      <c r="CW7" s="8">
        <f>'C завтраками| Bed and breakfast'!CW7*0.9</f>
        <v>21510</v>
      </c>
      <c r="CX7" s="8">
        <f>'C завтраками| Bed and breakfast'!CX7*0.9</f>
        <v>21510</v>
      </c>
      <c r="CY7" s="8">
        <f>'C завтраками| Bed and breakfast'!CY7*0.9</f>
        <v>21510</v>
      </c>
      <c r="CZ7" s="8">
        <f>'C завтраками| Bed and breakfast'!CZ7*0.9</f>
        <v>21510</v>
      </c>
      <c r="DA7" s="8">
        <f>'C завтраками| Bed and breakfast'!DA7*0.9</f>
        <v>13185</v>
      </c>
      <c r="DB7" s="8">
        <f>'C завтраками| Bed and breakfast'!DB7*0.9</f>
        <v>13185</v>
      </c>
      <c r="DC7" s="8">
        <f>'C завтраками| Bed and breakfast'!DC7*0.9</f>
        <v>13635</v>
      </c>
      <c r="DD7" s="8">
        <f>'C завтраками| Bed and breakfast'!DD7*0.9</f>
        <v>13635</v>
      </c>
      <c r="DE7" s="8">
        <f>'C завтраками| Bed and breakfast'!DE7*0.9</f>
        <v>13185</v>
      </c>
      <c r="DF7" s="8">
        <f>'C завтраками| Bed and breakfast'!DF7*0.9</f>
        <v>13185</v>
      </c>
      <c r="DG7" s="8">
        <f>'C завтраками| Bed and breakfast'!DG7*0.9</f>
        <v>13185</v>
      </c>
      <c r="DH7" s="8">
        <f>'C завтраками| Bed and breakfast'!DH7*0.9</f>
        <v>13185</v>
      </c>
      <c r="DI7" s="8">
        <f>'C завтраками| Bed and breakfast'!DI7*0.9</f>
        <v>13185</v>
      </c>
      <c r="DJ7" s="8">
        <f>'C завтраками| Bed and breakfast'!DJ7*0.9</f>
        <v>13635</v>
      </c>
      <c r="DK7" s="8">
        <f>'C завтраками| Bed and breakfast'!DK7*0.9</f>
        <v>13635</v>
      </c>
      <c r="DL7" s="8">
        <f>'C завтраками| Bed and breakfast'!DL7*0.9</f>
        <v>13185</v>
      </c>
      <c r="DM7" s="8">
        <f>'C завтраками| Bed and breakfast'!DM7*0.9</f>
        <v>13185</v>
      </c>
      <c r="DN7" s="8">
        <f>'C завтраками| Bed and breakfast'!DN7*0.9</f>
        <v>13185</v>
      </c>
      <c r="DO7" s="8">
        <f>'C завтраками| Bed and breakfast'!DO7*0.9</f>
        <v>12285</v>
      </c>
      <c r="DP7" s="8">
        <f>'C завтраками| Bed and breakfast'!DP7*0.9</f>
        <v>12285</v>
      </c>
      <c r="DQ7" s="8">
        <f>'C завтраками| Bed and breakfast'!DQ7*0.9</f>
        <v>12915</v>
      </c>
      <c r="DR7" s="8">
        <f>'C завтраками| Bed and breakfast'!DR7*0.9</f>
        <v>12915</v>
      </c>
      <c r="DS7" s="8">
        <f>'C завтраками| Bed and breakfast'!DS7*0.9</f>
        <v>12285</v>
      </c>
      <c r="DT7" s="8">
        <f>'C завтраками| Bed and breakfast'!DT7*0.9</f>
        <v>12285</v>
      </c>
      <c r="DU7" s="8">
        <f>'C завтраками| Bed and breakfast'!DU7*0.9</f>
        <v>12285</v>
      </c>
      <c r="DV7" s="8">
        <f>'C завтраками| Bed and breakfast'!DV7*0.9</f>
        <v>12285</v>
      </c>
      <c r="DW7" s="8">
        <f>'C завтраками| Bed and breakfast'!DW7*0.9</f>
        <v>12285</v>
      </c>
      <c r="DX7" s="8">
        <f>'C завтраками| Bed and breakfast'!DX7*0.9</f>
        <v>12915</v>
      </c>
      <c r="DY7" s="8">
        <f>'C завтраками| Bed and breakfast'!DY7*0.9</f>
        <v>12915</v>
      </c>
      <c r="DZ7" s="8">
        <f>'C завтраками| Bed and breakfast'!DZ7*0.9</f>
        <v>12285</v>
      </c>
      <c r="EA7" s="8">
        <f>'C завтраками| Bed and breakfast'!EA7*0.9</f>
        <v>12285</v>
      </c>
      <c r="EB7" s="8">
        <f>'C завтраками| Bed and breakfast'!EB7*0.9</f>
        <v>12285</v>
      </c>
      <c r="EC7" s="8">
        <f>'C завтраками| Bed and breakfast'!EC7*0.9</f>
        <v>12285</v>
      </c>
      <c r="ED7" s="8">
        <f>'C завтраками| Bed and breakfast'!ED7*0.9</f>
        <v>13185</v>
      </c>
    </row>
    <row r="8" spans="1:134" s="53" customFormat="1" x14ac:dyDescent="0.2">
      <c r="A8" s="88">
        <v>2</v>
      </c>
      <c r="B8" s="8">
        <f>'C завтраками| Bed and breakfast'!B8*0.9</f>
        <v>15750</v>
      </c>
      <c r="C8" s="8">
        <f>'C завтраками| Bed and breakfast'!C8*0.9</f>
        <v>15750</v>
      </c>
      <c r="D8" s="8">
        <f>'C завтраками| Bed and breakfast'!D8*0.9</f>
        <v>17190</v>
      </c>
      <c r="E8" s="8">
        <f>'C завтраками| Bed and breakfast'!E8*0.9</f>
        <v>18630</v>
      </c>
      <c r="F8" s="8">
        <f>'C завтраками| Bed and breakfast'!F8*0.9</f>
        <v>20700</v>
      </c>
      <c r="G8" s="8">
        <f>'C завтраками| Bed and breakfast'!G8*0.9</f>
        <v>22770</v>
      </c>
      <c r="H8" s="8">
        <f>'C завтраками| Bed and breakfast'!H8*0.9</f>
        <v>22770</v>
      </c>
      <c r="I8" s="8">
        <f>'C завтраками| Bed and breakfast'!I8*0.9</f>
        <v>20700</v>
      </c>
      <c r="J8" s="8">
        <f>'C завтраками| Bed and breakfast'!J8*0.9</f>
        <v>22770</v>
      </c>
      <c r="K8" s="8">
        <f>'C завтраками| Bed and breakfast'!K8*0.9</f>
        <v>17190</v>
      </c>
      <c r="L8" s="8">
        <f>'C завтраками| Bed and breakfast'!L8*0.9</f>
        <v>16245</v>
      </c>
      <c r="M8" s="8">
        <f>'C завтраками| Bed and breakfast'!M8*0.9</f>
        <v>35550</v>
      </c>
      <c r="N8" s="8">
        <f>'C завтраками| Bed and breakfast'!N8*0.9</f>
        <v>48600</v>
      </c>
      <c r="O8" s="8">
        <f>'C завтраками| Bed and breakfast'!O8*0.9</f>
        <v>48600</v>
      </c>
      <c r="P8" s="8">
        <f>'C завтраками| Bed and breakfast'!P8*0.9</f>
        <v>48600</v>
      </c>
      <c r="Q8" s="8">
        <f>'C завтраками| Bed and breakfast'!Q8*0.9</f>
        <v>42300</v>
      </c>
      <c r="R8" s="8">
        <f>'C завтраками| Bed and breakfast'!R8*0.9</f>
        <v>42300</v>
      </c>
      <c r="S8" s="8">
        <f>'C завтраками| Bed and breakfast'!S8*0.9</f>
        <v>42300</v>
      </c>
      <c r="T8" s="8">
        <f>'C завтраками| Bed and breakfast'!T8*0.9</f>
        <v>42300</v>
      </c>
      <c r="U8" s="8">
        <f>'C завтраками| Bed and breakfast'!U8*0.9</f>
        <v>42300</v>
      </c>
      <c r="V8" s="8">
        <f>'C завтраками| Bed and breakfast'!V8*0.9</f>
        <v>42300</v>
      </c>
      <c r="W8" s="8">
        <f>'C завтраками| Bed and breakfast'!W8*0.9</f>
        <v>34560</v>
      </c>
      <c r="X8" s="8">
        <f>'C завтраками| Bed and breakfast'!X8*0.9</f>
        <v>19710</v>
      </c>
      <c r="Y8" s="8">
        <f>'C завтраками| Bed and breakfast'!Y8*0.9</f>
        <v>19710</v>
      </c>
      <c r="Z8" s="8">
        <f>'C завтраками| Bed and breakfast'!Z8*0.9</f>
        <v>19710</v>
      </c>
      <c r="AA8" s="8">
        <f>'C завтраками| Bed and breakfast'!AA8*0.9</f>
        <v>19710</v>
      </c>
      <c r="AB8" s="8">
        <f>'C завтраками| Bed and breakfast'!AB8*0.9</f>
        <v>19710</v>
      </c>
      <c r="AC8" s="8">
        <f>'C завтраками| Bed and breakfast'!AC8*0.9</f>
        <v>21510</v>
      </c>
      <c r="AD8" s="8">
        <f>'C завтраками| Bed and breakfast'!AD8*0.9</f>
        <v>21510</v>
      </c>
      <c r="AE8" s="8">
        <f>'C завтраками| Bed and breakfast'!AE8*0.9</f>
        <v>21510</v>
      </c>
      <c r="AF8" s="8">
        <f>'C завтраками| Bed and breakfast'!AF8*0.9</f>
        <v>21510</v>
      </c>
      <c r="AG8" s="8">
        <f>'C завтраками| Bed and breakfast'!AG8*0.9</f>
        <v>21510</v>
      </c>
      <c r="AH8" s="8">
        <f>'C завтраками| Bed and breakfast'!AH8*0.9</f>
        <v>19710</v>
      </c>
      <c r="AI8" s="8">
        <f>'C завтраками| Bed and breakfast'!AI8*0.9</f>
        <v>19710</v>
      </c>
      <c r="AJ8" s="8">
        <f>'C завтраками| Bed and breakfast'!AJ8*0.9</f>
        <v>19710</v>
      </c>
      <c r="AK8" s="8">
        <f>'C завтраками| Bed and breakfast'!AK8*0.9</f>
        <v>19710</v>
      </c>
      <c r="AL8" s="8">
        <f>'C завтраками| Bed and breakfast'!AL8*0.9</f>
        <v>19710</v>
      </c>
      <c r="AM8" s="8">
        <f>'C завтраками| Bed and breakfast'!AM8*0.9</f>
        <v>23310</v>
      </c>
      <c r="AN8" s="8">
        <f>'C завтраками| Bed and breakfast'!AN8*0.9</f>
        <v>23310</v>
      </c>
      <c r="AO8" s="8">
        <f>'C завтраками| Bed and breakfast'!AO8*0.9</f>
        <v>23310</v>
      </c>
      <c r="AP8" s="8">
        <f>'C завтраками| Bed and breakfast'!AP8*0.9</f>
        <v>23310</v>
      </c>
      <c r="AQ8" s="8">
        <f>'C завтраками| Bed and breakfast'!AQ8*0.9</f>
        <v>23310</v>
      </c>
      <c r="AR8" s="8">
        <f>'C завтраками| Bed and breakfast'!AR8*0.9</f>
        <v>25110</v>
      </c>
      <c r="AS8" s="8">
        <f>'C завтраками| Bed and breakfast'!AS8*0.9</f>
        <v>27360</v>
      </c>
      <c r="AT8" s="8">
        <f>'C завтраками| Bed and breakfast'!AT8*0.9</f>
        <v>27810</v>
      </c>
      <c r="AU8" s="8">
        <f>'C завтраками| Bed and breakfast'!AU8*0.9</f>
        <v>27810</v>
      </c>
      <c r="AV8" s="8">
        <f>'C завтраками| Bed and breakfast'!AV8*0.9</f>
        <v>27810</v>
      </c>
      <c r="AW8" s="8">
        <f>'C завтраками| Bed and breakfast'!AW8*0.9</f>
        <v>27810</v>
      </c>
      <c r="AX8" s="8">
        <f>'C завтраками| Bed and breakfast'!AX8*0.9</f>
        <v>27810</v>
      </c>
      <c r="AY8" s="8">
        <f>'C завтраками| Bed and breakfast'!AY8*0.9</f>
        <v>27810</v>
      </c>
      <c r="AZ8" s="8">
        <f>'C завтраками| Bed and breakfast'!AZ8*0.9</f>
        <v>27810</v>
      </c>
      <c r="BA8" s="8">
        <f>'C завтраками| Bed and breakfast'!BA8*0.9</f>
        <v>27810</v>
      </c>
      <c r="BB8" s="8">
        <f>'C завтраками| Bed and breakfast'!BB8*0.9</f>
        <v>27810</v>
      </c>
      <c r="BC8" s="8">
        <f>'C завтраками| Bed and breakfast'!BC8*0.9</f>
        <v>27810</v>
      </c>
      <c r="BD8" s="8">
        <f>'C завтраками| Bed and breakfast'!BD8*0.9</f>
        <v>26010</v>
      </c>
      <c r="BE8" s="8">
        <f>'C завтраками| Bed and breakfast'!BE8*0.9</f>
        <v>26010</v>
      </c>
      <c r="BF8" s="8">
        <f>'C завтраками| Bed and breakfast'!BF8*0.9</f>
        <v>27810</v>
      </c>
      <c r="BG8" s="8">
        <f>'C завтраками| Bed and breakfast'!BG8*0.9</f>
        <v>27810</v>
      </c>
      <c r="BH8" s="8">
        <f>'C завтраками| Bed and breakfast'!BH8*0.9</f>
        <v>29610</v>
      </c>
      <c r="BI8" s="8">
        <f>'C завтраками| Bed and breakfast'!BI8*0.9</f>
        <v>31860</v>
      </c>
      <c r="BJ8" s="8">
        <f>'C завтраками| Bed and breakfast'!BJ8*0.9</f>
        <v>31860</v>
      </c>
      <c r="BK8" s="8">
        <f>'C завтраками| Bed and breakfast'!BK8*0.9</f>
        <v>31860</v>
      </c>
      <c r="BL8" s="8">
        <f>'C завтраками| Bed and breakfast'!BL8*0.9</f>
        <v>31860</v>
      </c>
      <c r="BM8" s="8">
        <f>'C завтраками| Bed and breakfast'!BM8*0.9</f>
        <v>34110</v>
      </c>
      <c r="BN8" s="8">
        <f>'C завтраками| Bed and breakfast'!BN8*0.9</f>
        <v>36810</v>
      </c>
      <c r="BO8" s="8">
        <f>'C завтраками| Bed and breakfast'!BO8*0.9</f>
        <v>36810</v>
      </c>
      <c r="BP8" s="8">
        <f>'C завтраками| Bed and breakfast'!BP8*0.9</f>
        <v>34110</v>
      </c>
      <c r="BQ8" s="8">
        <f>'C завтраками| Bed and breakfast'!BQ8*0.9</f>
        <v>29610</v>
      </c>
      <c r="BR8" s="8">
        <f>'C завтраками| Bed and breakfast'!BR8*0.9</f>
        <v>29610</v>
      </c>
      <c r="BS8" s="8">
        <f>'C завтраками| Bed and breakfast'!BS8*0.9</f>
        <v>31860</v>
      </c>
      <c r="BT8" s="8">
        <f>'C завтраками| Bed and breakfast'!BT8*0.9</f>
        <v>31860</v>
      </c>
      <c r="BU8" s="8">
        <f>'C завтраками| Bed and breakfast'!BU8*0.9</f>
        <v>24210</v>
      </c>
      <c r="BV8" s="8">
        <f>'C завтраками| Bed and breakfast'!BV8*0.9</f>
        <v>24615</v>
      </c>
      <c r="BW8" s="8">
        <f>'C завтраками| Bed and breakfast'!BW8*0.9</f>
        <v>24615</v>
      </c>
      <c r="BX8" s="8">
        <f>'C завтраками| Bed and breakfast'!BX8*0.9</f>
        <v>24615</v>
      </c>
      <c r="BY8" s="8">
        <f>'C завтраками| Bed and breakfast'!BY8*0.9</f>
        <v>23265</v>
      </c>
      <c r="BZ8" s="8">
        <f>'C завтраками| Bed and breakfast'!BZ8*0.9</f>
        <v>23265</v>
      </c>
      <c r="CA8" s="8">
        <f>'C завтраками| Bed and breakfast'!CA8*0.9</f>
        <v>24615</v>
      </c>
      <c r="CB8" s="8">
        <f>'C завтраками| Bed and breakfast'!CB8*0.9</f>
        <v>24615</v>
      </c>
      <c r="CC8" s="8">
        <f>'C завтраками| Bed and breakfast'!CC8*0.9</f>
        <v>24615</v>
      </c>
      <c r="CD8" s="8">
        <f>'C завтраками| Bed and breakfast'!CD8*0.9</f>
        <v>23265</v>
      </c>
      <c r="CE8" s="8">
        <f>'C завтраками| Bed and breakfast'!CE8*0.9</f>
        <v>23265</v>
      </c>
      <c r="CF8" s="8">
        <f>'C завтраками| Bed and breakfast'!CF8*0.9</f>
        <v>23265</v>
      </c>
      <c r="CG8" s="8">
        <f>'C завтраками| Bed and breakfast'!CG8*0.9</f>
        <v>23265</v>
      </c>
      <c r="CH8" s="8">
        <f>'C завтраками| Bed and breakfast'!CH8*0.9</f>
        <v>23265</v>
      </c>
      <c r="CI8" s="8">
        <f>'C завтраками| Bed and breakfast'!CI8*0.9</f>
        <v>23265</v>
      </c>
      <c r="CJ8" s="8">
        <f>'C завтраками| Bed and breakfast'!CJ8*0.9</f>
        <v>23265</v>
      </c>
      <c r="CK8" s="8">
        <f>'C завтраками| Bed and breakfast'!CK8*0.9</f>
        <v>23265</v>
      </c>
      <c r="CL8" s="8">
        <f>'C завтраками| Bed and breakfast'!CL8*0.9</f>
        <v>23265</v>
      </c>
      <c r="CM8" s="8">
        <f>'C завтраками| Bed and breakfast'!CM8*0.9</f>
        <v>23265</v>
      </c>
      <c r="CN8" s="8">
        <f>'C завтраками| Bed and breakfast'!CN8*0.9</f>
        <v>23265</v>
      </c>
      <c r="CO8" s="8">
        <f>'C завтраками| Bed and breakfast'!CO8*0.9</f>
        <v>23265</v>
      </c>
      <c r="CP8" s="8">
        <f>'C завтраками| Bed and breakfast'!CP8*0.9</f>
        <v>23265</v>
      </c>
      <c r="CQ8" s="8">
        <f>'C завтраками| Bed and breakfast'!CQ8*0.9</f>
        <v>23265</v>
      </c>
      <c r="CR8" s="8">
        <f>'C завтраками| Bed and breakfast'!CR8*0.9</f>
        <v>23265</v>
      </c>
      <c r="CS8" s="8">
        <f>'C завтраками| Bed and breakfast'!CS8*0.9</f>
        <v>23265</v>
      </c>
      <c r="CT8" s="8">
        <f>'C завтраками| Bed and breakfast'!CT8*0.9</f>
        <v>23265</v>
      </c>
      <c r="CU8" s="8">
        <f>'C завтраками| Bed and breakfast'!CU8*0.9</f>
        <v>23265</v>
      </c>
      <c r="CV8" s="8">
        <f>'C завтраками| Bed and breakfast'!CV8*0.9</f>
        <v>23265</v>
      </c>
      <c r="CW8" s="8">
        <f>'C завтраками| Bed and breakfast'!CW8*0.9</f>
        <v>23265</v>
      </c>
      <c r="CX8" s="8">
        <f>'C завтраками| Bed and breakfast'!CX8*0.9</f>
        <v>23265</v>
      </c>
      <c r="CY8" s="8">
        <f>'C завтраками| Bed and breakfast'!CY8*0.9</f>
        <v>23265</v>
      </c>
      <c r="CZ8" s="8">
        <f>'C завтраками| Bed and breakfast'!CZ8*0.9</f>
        <v>23265</v>
      </c>
      <c r="DA8" s="8">
        <f>'C завтраками| Bed and breakfast'!DA8*0.9</f>
        <v>14850</v>
      </c>
      <c r="DB8" s="8">
        <f>'C завтраками| Bed and breakfast'!DB8*0.9</f>
        <v>14850</v>
      </c>
      <c r="DC8" s="8">
        <f>'C завтраками| Bed and breakfast'!DC8*0.9</f>
        <v>15300</v>
      </c>
      <c r="DD8" s="8">
        <f>'C завтраками| Bed and breakfast'!DD8*0.9</f>
        <v>15300</v>
      </c>
      <c r="DE8" s="8">
        <f>'C завтраками| Bed and breakfast'!DE8*0.9</f>
        <v>14850</v>
      </c>
      <c r="DF8" s="8">
        <f>'C завтраками| Bed and breakfast'!DF8*0.9</f>
        <v>14850</v>
      </c>
      <c r="DG8" s="8">
        <f>'C завтраками| Bed and breakfast'!DG8*0.9</f>
        <v>14850</v>
      </c>
      <c r="DH8" s="8">
        <f>'C завтраками| Bed and breakfast'!DH8*0.9</f>
        <v>14850</v>
      </c>
      <c r="DI8" s="8">
        <f>'C завтраками| Bed and breakfast'!DI8*0.9</f>
        <v>14850</v>
      </c>
      <c r="DJ8" s="8">
        <f>'C завтраками| Bed and breakfast'!DJ8*0.9</f>
        <v>15300</v>
      </c>
      <c r="DK8" s="8">
        <f>'C завтраками| Bed and breakfast'!DK8*0.9</f>
        <v>15300</v>
      </c>
      <c r="DL8" s="8">
        <f>'C завтраками| Bed and breakfast'!DL8*0.9</f>
        <v>14850</v>
      </c>
      <c r="DM8" s="8">
        <f>'C завтраками| Bed and breakfast'!DM8*0.9</f>
        <v>14850</v>
      </c>
      <c r="DN8" s="8">
        <f>'C завтраками| Bed and breakfast'!DN8*0.9</f>
        <v>14850</v>
      </c>
      <c r="DO8" s="8">
        <f>'C завтраками| Bed and breakfast'!DO8*0.9</f>
        <v>13950</v>
      </c>
      <c r="DP8" s="8">
        <f>'C завтраками| Bed and breakfast'!DP8*0.9</f>
        <v>13950</v>
      </c>
      <c r="DQ8" s="8">
        <f>'C завтраками| Bed and breakfast'!DQ8*0.9</f>
        <v>14580</v>
      </c>
      <c r="DR8" s="8">
        <f>'C завтраками| Bed and breakfast'!DR8*0.9</f>
        <v>14580</v>
      </c>
      <c r="DS8" s="8">
        <f>'C завтраками| Bed and breakfast'!DS8*0.9</f>
        <v>13950</v>
      </c>
      <c r="DT8" s="8">
        <f>'C завтраками| Bed and breakfast'!DT8*0.9</f>
        <v>13950</v>
      </c>
      <c r="DU8" s="8">
        <f>'C завтраками| Bed and breakfast'!DU8*0.9</f>
        <v>13950</v>
      </c>
      <c r="DV8" s="8">
        <f>'C завтраками| Bed and breakfast'!DV8*0.9</f>
        <v>13950</v>
      </c>
      <c r="DW8" s="8">
        <f>'C завтраками| Bed and breakfast'!DW8*0.9</f>
        <v>13950</v>
      </c>
      <c r="DX8" s="8">
        <f>'C завтраками| Bed and breakfast'!DX8*0.9</f>
        <v>14580</v>
      </c>
      <c r="DY8" s="8">
        <f>'C завтраками| Bed and breakfast'!DY8*0.9</f>
        <v>14580</v>
      </c>
      <c r="DZ8" s="8">
        <f>'C завтраками| Bed and breakfast'!DZ8*0.9</f>
        <v>13950</v>
      </c>
      <c r="EA8" s="8">
        <f>'C завтраками| Bed and breakfast'!EA8*0.9</f>
        <v>13950</v>
      </c>
      <c r="EB8" s="8">
        <f>'C завтраками| Bed and breakfast'!EB8*0.9</f>
        <v>13950</v>
      </c>
      <c r="EC8" s="8">
        <f>'C завтраками| Bed and breakfast'!EC8*0.9</f>
        <v>13950</v>
      </c>
      <c r="ED8" s="8">
        <f>'C завтраками| Bed and breakfast'!ED8*0.9</f>
        <v>14850</v>
      </c>
    </row>
    <row r="9" spans="1:134" s="53" customFormat="1" x14ac:dyDescent="0.2">
      <c r="A9" s="42" t="s">
        <v>234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row>
    <row r="10" spans="1:134" s="53" customFormat="1" x14ac:dyDescent="0.2">
      <c r="A10" s="180">
        <v>1</v>
      </c>
      <c r="B10" s="8">
        <f>'C завтраками| Bed and breakfast'!B10*0.9</f>
        <v>15120</v>
      </c>
      <c r="C10" s="8">
        <f>'C завтраками| Bed and breakfast'!C10*0.9</f>
        <v>15120</v>
      </c>
      <c r="D10" s="8">
        <f>'C завтраками| Bed and breakfast'!D10*0.9</f>
        <v>16560</v>
      </c>
      <c r="E10" s="8">
        <f>'C завтраками| Bed and breakfast'!E10*0.9</f>
        <v>18000</v>
      </c>
      <c r="F10" s="8">
        <f>'C завтраками| Bed and breakfast'!F10*0.9</f>
        <v>20070</v>
      </c>
      <c r="G10" s="8">
        <f>'C завтраками| Bed and breakfast'!G10*0.9</f>
        <v>22140</v>
      </c>
      <c r="H10" s="8">
        <f>'C завтраками| Bed and breakfast'!H10*0.9</f>
        <v>22140</v>
      </c>
      <c r="I10" s="8">
        <f>'C завтраками| Bed and breakfast'!I10*0.9</f>
        <v>20070</v>
      </c>
      <c r="J10" s="8">
        <f>'C завтраками| Bed and breakfast'!J10*0.9</f>
        <v>22140</v>
      </c>
      <c r="K10" s="8">
        <f>'C завтраками| Bed and breakfast'!K10*0.9</f>
        <v>16560</v>
      </c>
      <c r="L10" s="8">
        <f>'C завтраками| Bed and breakfast'!L10*0.9</f>
        <v>16020</v>
      </c>
      <c r="M10" s="8">
        <f>'C завтраками| Bed and breakfast'!M10*0.9</f>
        <v>35325</v>
      </c>
      <c r="N10" s="8">
        <f>'C завтраками| Bed and breakfast'!N10*0.9</f>
        <v>48375</v>
      </c>
      <c r="O10" s="8">
        <f>'C завтраками| Bed and breakfast'!O10*0.9</f>
        <v>48375</v>
      </c>
      <c r="P10" s="8">
        <f>'C завтраками| Bed and breakfast'!P10*0.9</f>
        <v>48375</v>
      </c>
      <c r="Q10" s="8">
        <f>'C завтраками| Bed and breakfast'!Q10*0.9</f>
        <v>42075</v>
      </c>
      <c r="R10" s="8">
        <f>'C завтраками| Bed and breakfast'!R10*0.9</f>
        <v>42075</v>
      </c>
      <c r="S10" s="8">
        <f>'C завтраками| Bed and breakfast'!S10*0.9</f>
        <v>42075</v>
      </c>
      <c r="T10" s="8">
        <f>'C завтраками| Bed and breakfast'!T10*0.9</f>
        <v>42075</v>
      </c>
      <c r="U10" s="8">
        <f>'C завтраками| Bed and breakfast'!U10*0.9</f>
        <v>42075</v>
      </c>
      <c r="V10" s="8">
        <f>'C завтраками| Bed and breakfast'!V10*0.9</f>
        <v>42075</v>
      </c>
      <c r="W10" s="8">
        <f>'C завтраками| Bed and breakfast'!W10*0.9</f>
        <v>34605</v>
      </c>
      <c r="X10" s="8">
        <f>'C завтраками| Bed and breakfast'!X10*0.9</f>
        <v>19755</v>
      </c>
      <c r="Y10" s="8">
        <f>'C завтраками| Bed and breakfast'!Y10*0.9</f>
        <v>19755</v>
      </c>
      <c r="Z10" s="8">
        <f>'C завтраками| Bed and breakfast'!Z10*0.9</f>
        <v>19755</v>
      </c>
      <c r="AA10" s="8">
        <f>'C завтраками| Bed and breakfast'!AA10*0.9</f>
        <v>19755</v>
      </c>
      <c r="AB10" s="8">
        <f>'C завтраками| Bed and breakfast'!AB10*0.9</f>
        <v>19755</v>
      </c>
      <c r="AC10" s="8">
        <f>'C завтраками| Bed and breakfast'!AC10*0.9</f>
        <v>21555</v>
      </c>
      <c r="AD10" s="8">
        <f>'C завтраками| Bed and breakfast'!AD10*0.9</f>
        <v>21555</v>
      </c>
      <c r="AE10" s="8">
        <f>'C завтраками| Bed and breakfast'!AE10*0.9</f>
        <v>21555</v>
      </c>
      <c r="AF10" s="8">
        <f>'C завтраками| Bed and breakfast'!AF10*0.9</f>
        <v>21555</v>
      </c>
      <c r="AG10" s="8">
        <f>'C завтраками| Bed and breakfast'!AG10*0.9</f>
        <v>21555</v>
      </c>
      <c r="AH10" s="8">
        <f>'C завтраками| Bed and breakfast'!AH10*0.9</f>
        <v>19755</v>
      </c>
      <c r="AI10" s="8">
        <f>'C завтраками| Bed and breakfast'!AI10*0.9</f>
        <v>19755</v>
      </c>
      <c r="AJ10" s="8">
        <f>'C завтраками| Bed and breakfast'!AJ10*0.9</f>
        <v>19755</v>
      </c>
      <c r="AK10" s="8">
        <f>'C завтраками| Bed and breakfast'!AK10*0.9</f>
        <v>19755</v>
      </c>
      <c r="AL10" s="8">
        <f>'C завтраками| Bed and breakfast'!AL10*0.9</f>
        <v>19755</v>
      </c>
      <c r="AM10" s="8">
        <f>'C завтраками| Bed and breakfast'!AM10*0.9</f>
        <v>23355</v>
      </c>
      <c r="AN10" s="8">
        <f>'C завтраками| Bed and breakfast'!AN10*0.9</f>
        <v>23355</v>
      </c>
      <c r="AO10" s="8">
        <f>'C завтраками| Bed and breakfast'!AO10*0.9</f>
        <v>23355</v>
      </c>
      <c r="AP10" s="8">
        <f>'C завтраками| Bed and breakfast'!AP10*0.9</f>
        <v>23355</v>
      </c>
      <c r="AQ10" s="8">
        <f>'C завтраками| Bed and breakfast'!AQ10*0.9</f>
        <v>23355</v>
      </c>
      <c r="AR10" s="8">
        <f>'C завтраками| Bed and breakfast'!AR10*0.9</f>
        <v>25155</v>
      </c>
      <c r="AS10" s="8">
        <f>'C завтраками| Bed and breakfast'!AS10*0.9</f>
        <v>27405</v>
      </c>
      <c r="AT10" s="8">
        <f>'C завтраками| Bed and breakfast'!AT10*0.9</f>
        <v>27855</v>
      </c>
      <c r="AU10" s="8">
        <f>'C завтраками| Bed and breakfast'!AU10*0.9</f>
        <v>27855</v>
      </c>
      <c r="AV10" s="8">
        <f>'C завтраками| Bed and breakfast'!AV10*0.9</f>
        <v>27855</v>
      </c>
      <c r="AW10" s="8">
        <f>'C завтраками| Bed and breakfast'!AW10*0.9</f>
        <v>27855</v>
      </c>
      <c r="AX10" s="8">
        <f>'C завтраками| Bed and breakfast'!AX10*0.9</f>
        <v>27855</v>
      </c>
      <c r="AY10" s="8">
        <f>'C завтраками| Bed and breakfast'!AY10*0.9</f>
        <v>27855</v>
      </c>
      <c r="AZ10" s="8">
        <f>'C завтраками| Bed and breakfast'!AZ10*0.9</f>
        <v>27855</v>
      </c>
      <c r="BA10" s="8">
        <f>'C завтраками| Bed and breakfast'!BA10*0.9</f>
        <v>27855</v>
      </c>
      <c r="BB10" s="8">
        <f>'C завтраками| Bed and breakfast'!BB10*0.9</f>
        <v>27855</v>
      </c>
      <c r="BC10" s="8">
        <f>'C завтраками| Bed and breakfast'!BC10*0.9</f>
        <v>27855</v>
      </c>
      <c r="BD10" s="8">
        <f>'C завтраками| Bed and breakfast'!BD10*0.9</f>
        <v>26055</v>
      </c>
      <c r="BE10" s="8">
        <f>'C завтраками| Bed and breakfast'!BE10*0.9</f>
        <v>26055</v>
      </c>
      <c r="BF10" s="8">
        <f>'C завтраками| Bed and breakfast'!BF10*0.9</f>
        <v>27855</v>
      </c>
      <c r="BG10" s="8">
        <f>'C завтраками| Bed and breakfast'!BG10*0.9</f>
        <v>27855</v>
      </c>
      <c r="BH10" s="8">
        <f>'C завтраками| Bed and breakfast'!BH10*0.9</f>
        <v>29655</v>
      </c>
      <c r="BI10" s="8">
        <f>'C завтраками| Bed and breakfast'!BI10*0.9</f>
        <v>31905</v>
      </c>
      <c r="BJ10" s="8">
        <f>'C завтраками| Bed and breakfast'!BJ10*0.9</f>
        <v>31905</v>
      </c>
      <c r="BK10" s="8">
        <f>'C завтраками| Bed and breakfast'!BK10*0.9</f>
        <v>31905</v>
      </c>
      <c r="BL10" s="8">
        <f>'C завтраками| Bed and breakfast'!BL10*0.9</f>
        <v>31905</v>
      </c>
      <c r="BM10" s="8">
        <f>'C завтраками| Bed and breakfast'!BM10*0.9</f>
        <v>34155</v>
      </c>
      <c r="BN10" s="8">
        <f>'C завтраками| Bed and breakfast'!BN10*0.9</f>
        <v>36855</v>
      </c>
      <c r="BO10" s="8">
        <f>'C завтраками| Bed and breakfast'!BO10*0.9</f>
        <v>36855</v>
      </c>
      <c r="BP10" s="8">
        <f>'C завтраками| Bed and breakfast'!BP10*0.9</f>
        <v>34155</v>
      </c>
      <c r="BQ10" s="8">
        <f>'C завтраками| Bed and breakfast'!BQ10*0.9</f>
        <v>29655</v>
      </c>
      <c r="BR10" s="8">
        <f>'C завтраками| Bed and breakfast'!BR10*0.9</f>
        <v>29655</v>
      </c>
      <c r="BS10" s="8">
        <f>'C завтраками| Bed and breakfast'!BS10*0.9</f>
        <v>31905</v>
      </c>
      <c r="BT10" s="8">
        <f>'C завтраками| Bed and breakfast'!BT10*0.9</f>
        <v>31905</v>
      </c>
      <c r="BU10" s="8">
        <f>'C завтраками| Bed and breakfast'!BU10*0.9</f>
        <v>24255</v>
      </c>
      <c r="BV10" s="8">
        <f>'C завтраками| Bed and breakfast'!BV10*0.9</f>
        <v>24660</v>
      </c>
      <c r="BW10" s="8">
        <f>'C завтраками| Bed and breakfast'!BW10*0.9</f>
        <v>24660</v>
      </c>
      <c r="BX10" s="8">
        <f>'C завтраками| Bed and breakfast'!BX10*0.9</f>
        <v>24660</v>
      </c>
      <c r="BY10" s="8">
        <f>'C завтраками| Bed and breakfast'!BY10*0.9</f>
        <v>23310</v>
      </c>
      <c r="BZ10" s="8">
        <f>'C завтраками| Bed and breakfast'!BZ10*0.9</f>
        <v>23310</v>
      </c>
      <c r="CA10" s="8">
        <f>'C завтраками| Bed and breakfast'!CA10*0.9</f>
        <v>24660</v>
      </c>
      <c r="CB10" s="8">
        <f>'C завтраками| Bed and breakfast'!CB10*0.9</f>
        <v>24660</v>
      </c>
      <c r="CC10" s="8">
        <f>'C завтраками| Bed and breakfast'!CC10*0.9</f>
        <v>24660</v>
      </c>
      <c r="CD10" s="8">
        <f>'C завтраками| Bed and breakfast'!CD10*0.9</f>
        <v>23310</v>
      </c>
      <c r="CE10" s="8">
        <f>'C завтраками| Bed and breakfast'!CE10*0.9</f>
        <v>23310</v>
      </c>
      <c r="CF10" s="8">
        <f>'C завтраками| Bed and breakfast'!CF10*0.9</f>
        <v>23310</v>
      </c>
      <c r="CG10" s="8">
        <f>'C завтраками| Bed and breakfast'!CG10*0.9</f>
        <v>23310</v>
      </c>
      <c r="CH10" s="8">
        <f>'C завтраками| Bed and breakfast'!CH10*0.9</f>
        <v>23310</v>
      </c>
      <c r="CI10" s="8">
        <f>'C завтраками| Bed and breakfast'!CI10*0.9</f>
        <v>23310</v>
      </c>
      <c r="CJ10" s="8">
        <f>'C завтраками| Bed and breakfast'!CJ10*0.9</f>
        <v>23310</v>
      </c>
      <c r="CK10" s="8">
        <f>'C завтраками| Bed and breakfast'!CK10*0.9</f>
        <v>23310</v>
      </c>
      <c r="CL10" s="8">
        <f>'C завтраками| Bed and breakfast'!CL10*0.9</f>
        <v>23310</v>
      </c>
      <c r="CM10" s="8">
        <f>'C завтраками| Bed and breakfast'!CM10*0.9</f>
        <v>23310</v>
      </c>
      <c r="CN10" s="8">
        <f>'C завтраками| Bed and breakfast'!CN10*0.9</f>
        <v>23310</v>
      </c>
      <c r="CO10" s="8">
        <f>'C завтраками| Bed and breakfast'!CO10*0.9</f>
        <v>23310</v>
      </c>
      <c r="CP10" s="8">
        <f>'C завтраками| Bed and breakfast'!CP10*0.9</f>
        <v>23310</v>
      </c>
      <c r="CQ10" s="8">
        <f>'C завтраками| Bed and breakfast'!CQ10*0.9</f>
        <v>23310</v>
      </c>
      <c r="CR10" s="8">
        <f>'C завтраками| Bed and breakfast'!CR10*0.9</f>
        <v>23310</v>
      </c>
      <c r="CS10" s="8">
        <f>'C завтраками| Bed and breakfast'!CS10*0.9</f>
        <v>23310</v>
      </c>
      <c r="CT10" s="8">
        <f>'C завтраками| Bed and breakfast'!CT10*0.9</f>
        <v>23310</v>
      </c>
      <c r="CU10" s="8">
        <f>'C завтраками| Bed and breakfast'!CU10*0.9</f>
        <v>23310</v>
      </c>
      <c r="CV10" s="8">
        <f>'C завтраками| Bed and breakfast'!CV10*0.9</f>
        <v>23310</v>
      </c>
      <c r="CW10" s="8">
        <f>'C завтраками| Bed and breakfast'!CW10*0.9</f>
        <v>23310</v>
      </c>
      <c r="CX10" s="8">
        <f>'C завтраками| Bed and breakfast'!CX10*0.9</f>
        <v>23310</v>
      </c>
      <c r="CY10" s="8">
        <f>'C завтраками| Bed and breakfast'!CY10*0.9</f>
        <v>23310</v>
      </c>
      <c r="CZ10" s="8">
        <f>'C завтраками| Bed and breakfast'!CZ10*0.9</f>
        <v>23310</v>
      </c>
      <c r="DA10" s="8">
        <f>'C завтраками| Bed and breakfast'!DA10*0.9</f>
        <v>14985</v>
      </c>
      <c r="DB10" s="8">
        <f>'C завтраками| Bed and breakfast'!DB10*0.9</f>
        <v>14985</v>
      </c>
      <c r="DC10" s="8">
        <f>'C завтраками| Bed and breakfast'!DC10*0.9</f>
        <v>15435</v>
      </c>
      <c r="DD10" s="8">
        <f>'C завтраками| Bed and breakfast'!DD10*0.9</f>
        <v>15435</v>
      </c>
      <c r="DE10" s="8">
        <f>'C завтраками| Bed and breakfast'!DE10*0.9</f>
        <v>14985</v>
      </c>
      <c r="DF10" s="8">
        <f>'C завтраками| Bed and breakfast'!DF10*0.9</f>
        <v>14985</v>
      </c>
      <c r="DG10" s="8">
        <f>'C завтраками| Bed and breakfast'!DG10*0.9</f>
        <v>14985</v>
      </c>
      <c r="DH10" s="8">
        <f>'C завтраками| Bed and breakfast'!DH10*0.9</f>
        <v>14985</v>
      </c>
      <c r="DI10" s="8">
        <f>'C завтраками| Bed and breakfast'!DI10*0.9</f>
        <v>14985</v>
      </c>
      <c r="DJ10" s="8">
        <f>'C завтраками| Bed and breakfast'!DJ10*0.9</f>
        <v>15435</v>
      </c>
      <c r="DK10" s="8">
        <f>'C завтраками| Bed and breakfast'!DK10*0.9</f>
        <v>15435</v>
      </c>
      <c r="DL10" s="8">
        <f>'C завтраками| Bed and breakfast'!DL10*0.9</f>
        <v>14985</v>
      </c>
      <c r="DM10" s="8">
        <f>'C завтраками| Bed and breakfast'!DM10*0.9</f>
        <v>14985</v>
      </c>
      <c r="DN10" s="8">
        <f>'C завтраками| Bed and breakfast'!DN10*0.9</f>
        <v>14985</v>
      </c>
      <c r="DO10" s="8">
        <f>'C завтраками| Bed and breakfast'!DO10*0.9</f>
        <v>14085</v>
      </c>
      <c r="DP10" s="8">
        <f>'C завтраками| Bed and breakfast'!DP10*0.9</f>
        <v>14085</v>
      </c>
      <c r="DQ10" s="8">
        <f>'C завтраками| Bed and breakfast'!DQ10*0.9</f>
        <v>14715</v>
      </c>
      <c r="DR10" s="8">
        <f>'C завтраками| Bed and breakfast'!DR10*0.9</f>
        <v>14715</v>
      </c>
      <c r="DS10" s="8">
        <f>'C завтраками| Bed and breakfast'!DS10*0.9</f>
        <v>14085</v>
      </c>
      <c r="DT10" s="8">
        <f>'C завтраками| Bed and breakfast'!DT10*0.9</f>
        <v>14085</v>
      </c>
      <c r="DU10" s="8">
        <f>'C завтраками| Bed and breakfast'!DU10*0.9</f>
        <v>14085</v>
      </c>
      <c r="DV10" s="8">
        <f>'C завтраками| Bed and breakfast'!DV10*0.9</f>
        <v>14085</v>
      </c>
      <c r="DW10" s="8">
        <f>'C завтраками| Bed and breakfast'!DW10*0.9</f>
        <v>14085</v>
      </c>
      <c r="DX10" s="8">
        <f>'C завтраками| Bed and breakfast'!DX10*0.9</f>
        <v>14715</v>
      </c>
      <c r="DY10" s="8">
        <f>'C завтраками| Bed and breakfast'!DY10*0.9</f>
        <v>14715</v>
      </c>
      <c r="DZ10" s="8">
        <f>'C завтраками| Bed and breakfast'!DZ10*0.9</f>
        <v>14085</v>
      </c>
      <c r="EA10" s="8">
        <f>'C завтраками| Bed and breakfast'!EA10*0.9</f>
        <v>14085</v>
      </c>
      <c r="EB10" s="8">
        <f>'C завтраками| Bed and breakfast'!EB10*0.9</f>
        <v>14085</v>
      </c>
      <c r="EC10" s="8">
        <f>'C завтраками| Bed and breakfast'!EC10*0.9</f>
        <v>14085</v>
      </c>
      <c r="ED10" s="8">
        <f>'C завтраками| Bed and breakfast'!ED10*0.9</f>
        <v>14985</v>
      </c>
    </row>
    <row r="11" spans="1:134" s="53" customFormat="1" x14ac:dyDescent="0.2">
      <c r="A11" s="180">
        <v>2</v>
      </c>
      <c r="B11" s="8">
        <f>'C завтраками| Bed and breakfast'!B11*0.9</f>
        <v>16650</v>
      </c>
      <c r="C11" s="8">
        <f>'C завтраками| Bed and breakfast'!C11*0.9</f>
        <v>16650</v>
      </c>
      <c r="D11" s="8">
        <f>'C завтраками| Bed and breakfast'!D11*0.9</f>
        <v>18090</v>
      </c>
      <c r="E11" s="8">
        <f>'C завтраками| Bed and breakfast'!E11*0.9</f>
        <v>19530</v>
      </c>
      <c r="F11" s="8">
        <f>'C завтраками| Bed and breakfast'!F11*0.9</f>
        <v>21600</v>
      </c>
      <c r="G11" s="8">
        <f>'C завтраками| Bed and breakfast'!G11*0.9</f>
        <v>23670</v>
      </c>
      <c r="H11" s="8">
        <f>'C завтраками| Bed and breakfast'!H11*0.9</f>
        <v>23670</v>
      </c>
      <c r="I11" s="8">
        <f>'C завтраками| Bed and breakfast'!I11*0.9</f>
        <v>21600</v>
      </c>
      <c r="J11" s="8">
        <f>'C завтраками| Bed and breakfast'!J11*0.9</f>
        <v>23670</v>
      </c>
      <c r="K11" s="8">
        <f>'C завтраками| Bed and breakfast'!K11*0.9</f>
        <v>18090</v>
      </c>
      <c r="L11" s="8">
        <f>'C завтраками| Bed and breakfast'!L11*0.9</f>
        <v>18045</v>
      </c>
      <c r="M11" s="8">
        <f>'C завтраками| Bed and breakfast'!M11*0.9</f>
        <v>37350</v>
      </c>
      <c r="N11" s="8">
        <f>'C завтраками| Bed and breakfast'!N11*0.9</f>
        <v>50400</v>
      </c>
      <c r="O11" s="8">
        <f>'C завтраками| Bed and breakfast'!O11*0.9</f>
        <v>50400</v>
      </c>
      <c r="P11" s="8">
        <f>'C завтраками| Bed and breakfast'!P11*0.9</f>
        <v>50400</v>
      </c>
      <c r="Q11" s="8">
        <f>'C завтраками| Bed and breakfast'!Q11*0.9</f>
        <v>44100</v>
      </c>
      <c r="R11" s="8">
        <f>'C завтраками| Bed and breakfast'!R11*0.9</f>
        <v>44100</v>
      </c>
      <c r="S11" s="8">
        <f>'C завтраками| Bed and breakfast'!S11*0.9</f>
        <v>44100</v>
      </c>
      <c r="T11" s="8">
        <f>'C завтраками| Bed and breakfast'!T11*0.9</f>
        <v>44100</v>
      </c>
      <c r="U11" s="8">
        <f>'C завтраками| Bed and breakfast'!U11*0.9</f>
        <v>44100</v>
      </c>
      <c r="V11" s="8">
        <f>'C завтраками| Bed and breakfast'!V11*0.9</f>
        <v>44100</v>
      </c>
      <c r="W11" s="8">
        <f>'C завтраками| Bed and breakfast'!W11*0.9</f>
        <v>36360</v>
      </c>
      <c r="X11" s="8">
        <f>'C завтраками| Bed and breakfast'!X11*0.9</f>
        <v>21510</v>
      </c>
      <c r="Y11" s="8">
        <f>'C завтраками| Bed and breakfast'!Y11*0.9</f>
        <v>21510</v>
      </c>
      <c r="Z11" s="8">
        <f>'C завтраками| Bed and breakfast'!Z11*0.9</f>
        <v>21510</v>
      </c>
      <c r="AA11" s="8">
        <f>'C завтраками| Bed and breakfast'!AA11*0.9</f>
        <v>21510</v>
      </c>
      <c r="AB11" s="8">
        <f>'C завтраками| Bed and breakfast'!AB11*0.9</f>
        <v>21510</v>
      </c>
      <c r="AC11" s="8">
        <f>'C завтраками| Bed and breakfast'!AC11*0.9</f>
        <v>23310</v>
      </c>
      <c r="AD11" s="8">
        <f>'C завтраками| Bed and breakfast'!AD11*0.9</f>
        <v>23310</v>
      </c>
      <c r="AE11" s="8">
        <f>'C завтраками| Bed and breakfast'!AE11*0.9</f>
        <v>23310</v>
      </c>
      <c r="AF11" s="8">
        <f>'C завтраками| Bed and breakfast'!AF11*0.9</f>
        <v>23310</v>
      </c>
      <c r="AG11" s="8">
        <f>'C завтраками| Bed and breakfast'!AG11*0.9</f>
        <v>23310</v>
      </c>
      <c r="AH11" s="8">
        <f>'C завтраками| Bed and breakfast'!AH11*0.9</f>
        <v>21510</v>
      </c>
      <c r="AI11" s="8">
        <f>'C завтраками| Bed and breakfast'!AI11*0.9</f>
        <v>21510</v>
      </c>
      <c r="AJ11" s="8">
        <f>'C завтраками| Bed and breakfast'!AJ11*0.9</f>
        <v>21510</v>
      </c>
      <c r="AK11" s="8">
        <f>'C завтраками| Bed and breakfast'!AK11*0.9</f>
        <v>21510</v>
      </c>
      <c r="AL11" s="8">
        <f>'C завтраками| Bed and breakfast'!AL11*0.9</f>
        <v>21510</v>
      </c>
      <c r="AM11" s="8">
        <f>'C завтраками| Bed and breakfast'!AM11*0.9</f>
        <v>25110</v>
      </c>
      <c r="AN11" s="8">
        <f>'C завтраками| Bed and breakfast'!AN11*0.9</f>
        <v>25110</v>
      </c>
      <c r="AO11" s="8">
        <f>'C завтраками| Bed and breakfast'!AO11*0.9</f>
        <v>25110</v>
      </c>
      <c r="AP11" s="8">
        <f>'C завтраками| Bed and breakfast'!AP11*0.9</f>
        <v>25110</v>
      </c>
      <c r="AQ11" s="8">
        <f>'C завтраками| Bed and breakfast'!AQ11*0.9</f>
        <v>25110</v>
      </c>
      <c r="AR11" s="8">
        <f>'C завтраками| Bed and breakfast'!AR11*0.9</f>
        <v>26910</v>
      </c>
      <c r="AS11" s="8">
        <f>'C завтраками| Bed and breakfast'!AS11*0.9</f>
        <v>29160</v>
      </c>
      <c r="AT11" s="8">
        <f>'C завтраками| Bed and breakfast'!AT11*0.9</f>
        <v>29610</v>
      </c>
      <c r="AU11" s="8">
        <f>'C завтраками| Bed and breakfast'!AU11*0.9</f>
        <v>29610</v>
      </c>
      <c r="AV11" s="8">
        <f>'C завтраками| Bed and breakfast'!AV11*0.9</f>
        <v>29610</v>
      </c>
      <c r="AW11" s="8">
        <f>'C завтраками| Bed and breakfast'!AW11*0.9</f>
        <v>29610</v>
      </c>
      <c r="AX11" s="8">
        <f>'C завтраками| Bed and breakfast'!AX11*0.9</f>
        <v>29610</v>
      </c>
      <c r="AY11" s="8">
        <f>'C завтраками| Bed and breakfast'!AY11*0.9</f>
        <v>29610</v>
      </c>
      <c r="AZ11" s="8">
        <f>'C завтраками| Bed and breakfast'!AZ11*0.9</f>
        <v>29610</v>
      </c>
      <c r="BA11" s="8">
        <f>'C завтраками| Bed and breakfast'!BA11*0.9</f>
        <v>29610</v>
      </c>
      <c r="BB11" s="8">
        <f>'C завтраками| Bed and breakfast'!BB11*0.9</f>
        <v>29610</v>
      </c>
      <c r="BC11" s="8">
        <f>'C завтраками| Bed and breakfast'!BC11*0.9</f>
        <v>29610</v>
      </c>
      <c r="BD11" s="8">
        <f>'C завтраками| Bed and breakfast'!BD11*0.9</f>
        <v>27810</v>
      </c>
      <c r="BE11" s="8">
        <f>'C завтраками| Bed and breakfast'!BE11*0.9</f>
        <v>27810</v>
      </c>
      <c r="BF11" s="8">
        <f>'C завтраками| Bed and breakfast'!BF11*0.9</f>
        <v>29610</v>
      </c>
      <c r="BG11" s="8">
        <f>'C завтраками| Bed and breakfast'!BG11*0.9</f>
        <v>29610</v>
      </c>
      <c r="BH11" s="8">
        <f>'C завтраками| Bed and breakfast'!BH11*0.9</f>
        <v>31410</v>
      </c>
      <c r="BI11" s="8">
        <f>'C завтраками| Bed and breakfast'!BI11*0.9</f>
        <v>33660</v>
      </c>
      <c r="BJ11" s="8">
        <f>'C завтраками| Bed and breakfast'!BJ11*0.9</f>
        <v>33660</v>
      </c>
      <c r="BK11" s="8">
        <f>'C завтраками| Bed and breakfast'!BK11*0.9</f>
        <v>33660</v>
      </c>
      <c r="BL11" s="8">
        <f>'C завтраками| Bed and breakfast'!BL11*0.9</f>
        <v>33660</v>
      </c>
      <c r="BM11" s="8">
        <f>'C завтраками| Bed and breakfast'!BM11*0.9</f>
        <v>35910</v>
      </c>
      <c r="BN11" s="8">
        <f>'C завтраками| Bed and breakfast'!BN11*0.9</f>
        <v>38610</v>
      </c>
      <c r="BO11" s="8">
        <f>'C завтраками| Bed and breakfast'!BO11*0.9</f>
        <v>38610</v>
      </c>
      <c r="BP11" s="8">
        <f>'C завтраками| Bed and breakfast'!BP11*0.9</f>
        <v>35910</v>
      </c>
      <c r="BQ11" s="8">
        <f>'C завтраками| Bed and breakfast'!BQ11*0.9</f>
        <v>31410</v>
      </c>
      <c r="BR11" s="8">
        <f>'C завтраками| Bed and breakfast'!BR11*0.9</f>
        <v>31410</v>
      </c>
      <c r="BS11" s="8">
        <f>'C завтраками| Bed and breakfast'!BS11*0.9</f>
        <v>33660</v>
      </c>
      <c r="BT11" s="8">
        <f>'C завтраками| Bed and breakfast'!BT11*0.9</f>
        <v>33660</v>
      </c>
      <c r="BU11" s="8">
        <f>'C завтраками| Bed and breakfast'!BU11*0.9</f>
        <v>26010</v>
      </c>
      <c r="BV11" s="8">
        <f>'C завтраками| Bed and breakfast'!BV11*0.9</f>
        <v>26415</v>
      </c>
      <c r="BW11" s="8">
        <f>'C завтраками| Bed and breakfast'!BW11*0.9</f>
        <v>26415</v>
      </c>
      <c r="BX11" s="8">
        <f>'C завтраками| Bed and breakfast'!BX11*0.9</f>
        <v>26415</v>
      </c>
      <c r="BY11" s="8">
        <f>'C завтраками| Bed and breakfast'!BY11*0.9</f>
        <v>25065</v>
      </c>
      <c r="BZ11" s="8">
        <f>'C завтраками| Bed and breakfast'!BZ11*0.9</f>
        <v>25065</v>
      </c>
      <c r="CA11" s="8">
        <f>'C завтраками| Bed and breakfast'!CA11*0.9</f>
        <v>26415</v>
      </c>
      <c r="CB11" s="8">
        <f>'C завтраками| Bed and breakfast'!CB11*0.9</f>
        <v>26415</v>
      </c>
      <c r="CC11" s="8">
        <f>'C завтраками| Bed and breakfast'!CC11*0.9</f>
        <v>26415</v>
      </c>
      <c r="CD11" s="8">
        <f>'C завтраками| Bed and breakfast'!CD11*0.9</f>
        <v>25065</v>
      </c>
      <c r="CE11" s="8">
        <f>'C завтраками| Bed and breakfast'!CE11*0.9</f>
        <v>25065</v>
      </c>
      <c r="CF11" s="8">
        <f>'C завтраками| Bed and breakfast'!CF11*0.9</f>
        <v>25065</v>
      </c>
      <c r="CG11" s="8">
        <f>'C завтраками| Bed and breakfast'!CG11*0.9</f>
        <v>25065</v>
      </c>
      <c r="CH11" s="8">
        <f>'C завтраками| Bed and breakfast'!CH11*0.9</f>
        <v>25065</v>
      </c>
      <c r="CI11" s="8">
        <f>'C завтраками| Bed and breakfast'!CI11*0.9</f>
        <v>25065</v>
      </c>
      <c r="CJ11" s="8">
        <f>'C завтраками| Bed and breakfast'!CJ11*0.9</f>
        <v>25065</v>
      </c>
      <c r="CK11" s="8">
        <f>'C завтраками| Bed and breakfast'!CK11*0.9</f>
        <v>25065</v>
      </c>
      <c r="CL11" s="8">
        <f>'C завтраками| Bed and breakfast'!CL11*0.9</f>
        <v>25065</v>
      </c>
      <c r="CM11" s="8">
        <f>'C завтраками| Bed and breakfast'!CM11*0.9</f>
        <v>25065</v>
      </c>
      <c r="CN11" s="8">
        <f>'C завтраками| Bed and breakfast'!CN11*0.9</f>
        <v>25065</v>
      </c>
      <c r="CO11" s="8">
        <f>'C завтраками| Bed and breakfast'!CO11*0.9</f>
        <v>25065</v>
      </c>
      <c r="CP11" s="8">
        <f>'C завтраками| Bed and breakfast'!CP11*0.9</f>
        <v>25065</v>
      </c>
      <c r="CQ11" s="8">
        <f>'C завтраками| Bed and breakfast'!CQ11*0.9</f>
        <v>25065</v>
      </c>
      <c r="CR11" s="8">
        <f>'C завтраками| Bed and breakfast'!CR11*0.9</f>
        <v>25065</v>
      </c>
      <c r="CS11" s="8">
        <f>'C завтраками| Bed and breakfast'!CS11*0.9</f>
        <v>25065</v>
      </c>
      <c r="CT11" s="8">
        <f>'C завтраками| Bed and breakfast'!CT11*0.9</f>
        <v>25065</v>
      </c>
      <c r="CU11" s="8">
        <f>'C завтраками| Bed and breakfast'!CU11*0.9</f>
        <v>25065</v>
      </c>
      <c r="CV11" s="8">
        <f>'C завтраками| Bed and breakfast'!CV11*0.9</f>
        <v>25065</v>
      </c>
      <c r="CW11" s="8">
        <f>'C завтраками| Bed and breakfast'!CW11*0.9</f>
        <v>25065</v>
      </c>
      <c r="CX11" s="8">
        <f>'C завтраками| Bed and breakfast'!CX11*0.9</f>
        <v>25065</v>
      </c>
      <c r="CY11" s="8">
        <f>'C завтраками| Bed and breakfast'!CY11*0.9</f>
        <v>25065</v>
      </c>
      <c r="CZ11" s="8">
        <f>'C завтраками| Bed and breakfast'!CZ11*0.9</f>
        <v>24975</v>
      </c>
      <c r="DA11" s="8">
        <f>'C завтраками| Bed and breakfast'!DA11*0.9</f>
        <v>16650</v>
      </c>
      <c r="DB11" s="8">
        <f>'C завтраками| Bed and breakfast'!DB11*0.9</f>
        <v>16650</v>
      </c>
      <c r="DC11" s="8">
        <f>'C завтраками| Bed and breakfast'!DC11*0.9</f>
        <v>17100</v>
      </c>
      <c r="DD11" s="8">
        <f>'C завтраками| Bed and breakfast'!DD11*0.9</f>
        <v>17100</v>
      </c>
      <c r="DE11" s="8">
        <f>'C завтраками| Bed and breakfast'!DE11*0.9</f>
        <v>16650</v>
      </c>
      <c r="DF11" s="8">
        <f>'C завтраками| Bed and breakfast'!DF11*0.9</f>
        <v>16650</v>
      </c>
      <c r="DG11" s="8">
        <f>'C завтраками| Bed and breakfast'!DG11*0.9</f>
        <v>16650</v>
      </c>
      <c r="DH11" s="8">
        <f>'C завтраками| Bed and breakfast'!DH11*0.9</f>
        <v>16650</v>
      </c>
      <c r="DI11" s="8">
        <f>'C завтраками| Bed and breakfast'!DI11*0.9</f>
        <v>16650</v>
      </c>
      <c r="DJ11" s="8">
        <f>'C завтраками| Bed and breakfast'!DJ11*0.9</f>
        <v>17100</v>
      </c>
      <c r="DK11" s="8">
        <f>'C завтраками| Bed and breakfast'!DK11*0.9</f>
        <v>17100</v>
      </c>
      <c r="DL11" s="8">
        <f>'C завтраками| Bed and breakfast'!DL11*0.9</f>
        <v>16650</v>
      </c>
      <c r="DM11" s="8">
        <f>'C завтраками| Bed and breakfast'!DM11*0.9</f>
        <v>16650</v>
      </c>
      <c r="DN11" s="8">
        <f>'C завтраками| Bed and breakfast'!DN11*0.9</f>
        <v>16650</v>
      </c>
      <c r="DO11" s="8">
        <f>'C завтраками| Bed and breakfast'!DO11*0.9</f>
        <v>15750</v>
      </c>
      <c r="DP11" s="8">
        <f>'C завтраками| Bed and breakfast'!DP11*0.9</f>
        <v>15750</v>
      </c>
      <c r="DQ11" s="8">
        <f>'C завтраками| Bed and breakfast'!DQ11*0.9</f>
        <v>16380</v>
      </c>
      <c r="DR11" s="8">
        <f>'C завтраками| Bed and breakfast'!DR11*0.9</f>
        <v>16380</v>
      </c>
      <c r="DS11" s="8">
        <f>'C завтраками| Bed and breakfast'!DS11*0.9</f>
        <v>15750</v>
      </c>
      <c r="DT11" s="8">
        <f>'C завтраками| Bed and breakfast'!DT11*0.9</f>
        <v>15750</v>
      </c>
      <c r="DU11" s="8">
        <f>'C завтраками| Bed and breakfast'!DU11*0.9</f>
        <v>15750</v>
      </c>
      <c r="DV11" s="8">
        <f>'C завтраками| Bed and breakfast'!DV11*0.9</f>
        <v>15750</v>
      </c>
      <c r="DW11" s="8">
        <f>'C завтраками| Bed and breakfast'!DW11*0.9</f>
        <v>15750</v>
      </c>
      <c r="DX11" s="8">
        <f>'C завтраками| Bed and breakfast'!DX11*0.9</f>
        <v>16380</v>
      </c>
      <c r="DY11" s="8">
        <f>'C завтраками| Bed and breakfast'!DY11*0.9</f>
        <v>16380</v>
      </c>
      <c r="DZ11" s="8">
        <f>'C завтраками| Bed and breakfast'!DZ11*0.9</f>
        <v>15750</v>
      </c>
      <c r="EA11" s="8">
        <f>'C завтраками| Bed and breakfast'!EA11*0.9</f>
        <v>15750</v>
      </c>
      <c r="EB11" s="8">
        <f>'C завтраками| Bed and breakfast'!EB11*0.9</f>
        <v>15750</v>
      </c>
      <c r="EC11" s="8">
        <f>'C завтраками| Bed and breakfast'!EC11*0.9</f>
        <v>15750</v>
      </c>
      <c r="ED11" s="8">
        <f>'C завтраками| Bed and breakfast'!ED11*0.9</f>
        <v>16650</v>
      </c>
    </row>
    <row r="12" spans="1:134" s="53" customFormat="1" x14ac:dyDescent="0.2">
      <c r="A12" s="42" t="s">
        <v>84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row>
    <row r="13" spans="1:134" s="53" customFormat="1" x14ac:dyDescent="0.2">
      <c r="A13" s="88">
        <f>A7</f>
        <v>1</v>
      </c>
      <c r="B13" s="8">
        <f>'C завтраками| Bed and breakfast'!B13*0.9</f>
        <v>16020</v>
      </c>
      <c r="C13" s="8">
        <f>'C завтраками| Bed and breakfast'!C13*0.9</f>
        <v>16020</v>
      </c>
      <c r="D13" s="8">
        <f>'C завтраками| Bed and breakfast'!D13*0.9</f>
        <v>17460</v>
      </c>
      <c r="E13" s="8">
        <f>'C завтраками| Bed and breakfast'!E13*0.9</f>
        <v>18900</v>
      </c>
      <c r="F13" s="8">
        <f>'C завтраками| Bed and breakfast'!F13*0.9</f>
        <v>20970</v>
      </c>
      <c r="G13" s="8">
        <f>'C завтраками| Bed and breakfast'!G13*0.9</f>
        <v>23040</v>
      </c>
      <c r="H13" s="8">
        <f>'C завтраками| Bed and breakfast'!H13*0.9</f>
        <v>23040</v>
      </c>
      <c r="I13" s="8">
        <f>'C завтраками| Bed and breakfast'!I13*0.9</f>
        <v>20970</v>
      </c>
      <c r="J13" s="8">
        <f>'C завтраками| Bed and breakfast'!J13*0.9</f>
        <v>23040</v>
      </c>
      <c r="K13" s="8">
        <f>'C завтраками| Bed and breakfast'!K13*0.9</f>
        <v>17460</v>
      </c>
      <c r="L13" s="8">
        <f>'C завтраками| Bed and breakfast'!L13*0.9</f>
        <v>16920</v>
      </c>
      <c r="M13" s="8">
        <f>'C завтраками| Bed and breakfast'!M13*0.9</f>
        <v>36225</v>
      </c>
      <c r="N13" s="8">
        <f>'C завтраками| Bed and breakfast'!N13*0.9</f>
        <v>49275</v>
      </c>
      <c r="O13" s="8">
        <f>'C завтраками| Bed and breakfast'!O13*0.9</f>
        <v>49275</v>
      </c>
      <c r="P13" s="8">
        <f>'C завтраками| Bed and breakfast'!P13*0.9</f>
        <v>49275</v>
      </c>
      <c r="Q13" s="8">
        <f>'C завтраками| Bed and breakfast'!Q13*0.9</f>
        <v>42975</v>
      </c>
      <c r="R13" s="8">
        <f>'C завтраками| Bed and breakfast'!R13*0.9</f>
        <v>42975</v>
      </c>
      <c r="S13" s="8">
        <f>'C завтраками| Bed and breakfast'!S13*0.9</f>
        <v>42975</v>
      </c>
      <c r="T13" s="8">
        <f>'C завтраками| Bed and breakfast'!T13*0.9</f>
        <v>42975</v>
      </c>
      <c r="U13" s="8">
        <f>'C завтраками| Bed and breakfast'!U13*0.9</f>
        <v>42975</v>
      </c>
      <c r="V13" s="8">
        <f>'C завтраками| Bed and breakfast'!V13*0.9</f>
        <v>42975</v>
      </c>
      <c r="W13" s="8">
        <f>'C завтраками| Bed and breakfast'!W13*0.9</f>
        <v>35505</v>
      </c>
      <c r="X13" s="8">
        <f>'C завтраками| Bed and breakfast'!X13*0.9</f>
        <v>20655</v>
      </c>
      <c r="Y13" s="8">
        <f>'C завтраками| Bed and breakfast'!Y13*0.9</f>
        <v>20655</v>
      </c>
      <c r="Z13" s="8">
        <f>'C завтраками| Bed and breakfast'!Z13*0.9</f>
        <v>20655</v>
      </c>
      <c r="AA13" s="8">
        <f>'C завтраками| Bed and breakfast'!AA13*0.9</f>
        <v>20655</v>
      </c>
      <c r="AB13" s="8">
        <f>'C завтраками| Bed and breakfast'!AB13*0.9</f>
        <v>20655</v>
      </c>
      <c r="AC13" s="8">
        <f>'C завтраками| Bed and breakfast'!AC13*0.9</f>
        <v>22455</v>
      </c>
      <c r="AD13" s="8">
        <f>'C завтраками| Bed and breakfast'!AD13*0.9</f>
        <v>22455</v>
      </c>
      <c r="AE13" s="8">
        <f>'C завтраками| Bed and breakfast'!AE13*0.9</f>
        <v>22455</v>
      </c>
      <c r="AF13" s="8">
        <f>'C завтраками| Bed and breakfast'!AF13*0.9</f>
        <v>22455</v>
      </c>
      <c r="AG13" s="8">
        <f>'C завтраками| Bed and breakfast'!AG13*0.9</f>
        <v>22455</v>
      </c>
      <c r="AH13" s="8">
        <f>'C завтраками| Bed and breakfast'!AH13*0.9</f>
        <v>20655</v>
      </c>
      <c r="AI13" s="8">
        <f>'C завтраками| Bed and breakfast'!AI13*0.9</f>
        <v>20655</v>
      </c>
      <c r="AJ13" s="8">
        <f>'C завтраками| Bed and breakfast'!AJ13*0.9</f>
        <v>20655</v>
      </c>
      <c r="AK13" s="8">
        <f>'C завтраками| Bed and breakfast'!AK13*0.9</f>
        <v>20655</v>
      </c>
      <c r="AL13" s="8">
        <f>'C завтраками| Bed and breakfast'!AL13*0.9</f>
        <v>20655</v>
      </c>
      <c r="AM13" s="8">
        <f>'C завтраками| Bed and breakfast'!AM13*0.9</f>
        <v>24255</v>
      </c>
      <c r="AN13" s="8">
        <f>'C завтраками| Bed and breakfast'!AN13*0.9</f>
        <v>24255</v>
      </c>
      <c r="AO13" s="8">
        <f>'C завтраками| Bed and breakfast'!AO13*0.9</f>
        <v>24255</v>
      </c>
      <c r="AP13" s="8">
        <f>'C завтраками| Bed and breakfast'!AP13*0.9</f>
        <v>24255</v>
      </c>
      <c r="AQ13" s="8">
        <f>'C завтраками| Bed and breakfast'!AQ13*0.9</f>
        <v>24255</v>
      </c>
      <c r="AR13" s="8">
        <f>'C завтраками| Bed and breakfast'!AR13*0.9</f>
        <v>26055</v>
      </c>
      <c r="AS13" s="8">
        <f>'C завтраками| Bed and breakfast'!AS13*0.9</f>
        <v>28305</v>
      </c>
      <c r="AT13" s="8">
        <f>'C завтраками| Bed and breakfast'!AT13*0.9</f>
        <v>28755</v>
      </c>
      <c r="AU13" s="8">
        <f>'C завтраками| Bed and breakfast'!AU13*0.9</f>
        <v>28755</v>
      </c>
      <c r="AV13" s="8">
        <f>'C завтраками| Bed and breakfast'!AV13*0.9</f>
        <v>28755</v>
      </c>
      <c r="AW13" s="8">
        <f>'C завтраками| Bed and breakfast'!AW13*0.9</f>
        <v>28755</v>
      </c>
      <c r="AX13" s="8">
        <f>'C завтраками| Bed and breakfast'!AX13*0.9</f>
        <v>28755</v>
      </c>
      <c r="AY13" s="8">
        <f>'C завтраками| Bed and breakfast'!AY13*0.9</f>
        <v>28755</v>
      </c>
      <c r="AZ13" s="8">
        <f>'C завтраками| Bed and breakfast'!AZ13*0.9</f>
        <v>28755</v>
      </c>
      <c r="BA13" s="8">
        <f>'C завтраками| Bed and breakfast'!BA13*0.9</f>
        <v>28755</v>
      </c>
      <c r="BB13" s="8">
        <f>'C завтраками| Bed and breakfast'!BB13*0.9</f>
        <v>28755</v>
      </c>
      <c r="BC13" s="8">
        <f>'C завтраками| Bed and breakfast'!BC13*0.9</f>
        <v>28755</v>
      </c>
      <c r="BD13" s="8">
        <f>'C завтраками| Bed and breakfast'!BD13*0.9</f>
        <v>26955</v>
      </c>
      <c r="BE13" s="8">
        <f>'C завтраками| Bed and breakfast'!BE13*0.9</f>
        <v>26955</v>
      </c>
      <c r="BF13" s="8">
        <f>'C завтраками| Bed and breakfast'!BF13*0.9</f>
        <v>28755</v>
      </c>
      <c r="BG13" s="8">
        <f>'C завтраками| Bed and breakfast'!BG13*0.9</f>
        <v>28755</v>
      </c>
      <c r="BH13" s="8">
        <f>'C завтраками| Bed and breakfast'!BH13*0.9</f>
        <v>30555</v>
      </c>
      <c r="BI13" s="8">
        <f>'C завтраками| Bed and breakfast'!BI13*0.9</f>
        <v>32805</v>
      </c>
      <c r="BJ13" s="8">
        <f>'C завтраками| Bed and breakfast'!BJ13*0.9</f>
        <v>32805</v>
      </c>
      <c r="BK13" s="8">
        <f>'C завтраками| Bed and breakfast'!BK13*0.9</f>
        <v>32805</v>
      </c>
      <c r="BL13" s="8">
        <f>'C завтраками| Bed and breakfast'!BL13*0.9</f>
        <v>32805</v>
      </c>
      <c r="BM13" s="8">
        <f>'C завтраками| Bed and breakfast'!BM13*0.9</f>
        <v>35055</v>
      </c>
      <c r="BN13" s="8">
        <f>'C завтраками| Bed and breakfast'!BN13*0.9</f>
        <v>37755</v>
      </c>
      <c r="BO13" s="8">
        <f>'C завтраками| Bed and breakfast'!BO13*0.9</f>
        <v>37755</v>
      </c>
      <c r="BP13" s="8">
        <f>'C завтраками| Bed and breakfast'!BP13*0.9</f>
        <v>35055</v>
      </c>
      <c r="BQ13" s="8">
        <f>'C завтраками| Bed and breakfast'!BQ13*0.9</f>
        <v>30555</v>
      </c>
      <c r="BR13" s="8">
        <f>'C завтраками| Bed and breakfast'!BR13*0.9</f>
        <v>30555</v>
      </c>
      <c r="BS13" s="8">
        <f>'C завтраками| Bed and breakfast'!BS13*0.9</f>
        <v>32805</v>
      </c>
      <c r="BT13" s="8">
        <f>'C завтраками| Bed and breakfast'!BT13*0.9</f>
        <v>32805</v>
      </c>
      <c r="BU13" s="8">
        <f>'C завтраками| Bed and breakfast'!BU13*0.9</f>
        <v>25155</v>
      </c>
      <c r="BV13" s="8">
        <f>'C завтраками| Bed and breakfast'!BV13*0.9</f>
        <v>25560</v>
      </c>
      <c r="BW13" s="8">
        <f>'C завтраками| Bed and breakfast'!BW13*0.9</f>
        <v>25560</v>
      </c>
      <c r="BX13" s="8">
        <f>'C завтраками| Bed and breakfast'!BX13*0.9</f>
        <v>25560</v>
      </c>
      <c r="BY13" s="8">
        <f>'C завтраками| Bed and breakfast'!BY13*0.9</f>
        <v>24210</v>
      </c>
      <c r="BZ13" s="8">
        <f>'C завтраками| Bed and breakfast'!BZ13*0.9</f>
        <v>24210</v>
      </c>
      <c r="CA13" s="8">
        <f>'C завтраками| Bed and breakfast'!CA13*0.9</f>
        <v>25560</v>
      </c>
      <c r="CB13" s="8">
        <f>'C завтраками| Bed and breakfast'!CB13*0.9</f>
        <v>25560</v>
      </c>
      <c r="CC13" s="8">
        <f>'C завтраками| Bed and breakfast'!CC13*0.9</f>
        <v>25560</v>
      </c>
      <c r="CD13" s="8">
        <f>'C завтраками| Bed and breakfast'!CD13*0.9</f>
        <v>24210</v>
      </c>
      <c r="CE13" s="8">
        <f>'C завтраками| Bed and breakfast'!CE13*0.9</f>
        <v>24210</v>
      </c>
      <c r="CF13" s="8">
        <f>'C завтраками| Bed and breakfast'!CF13*0.9</f>
        <v>24210</v>
      </c>
      <c r="CG13" s="8">
        <f>'C завтраками| Bed and breakfast'!CG13*0.9</f>
        <v>24210</v>
      </c>
      <c r="CH13" s="8">
        <f>'C завтраками| Bed and breakfast'!CH13*0.9</f>
        <v>24210</v>
      </c>
      <c r="CI13" s="8">
        <f>'C завтраками| Bed and breakfast'!CI13*0.9</f>
        <v>24210</v>
      </c>
      <c r="CJ13" s="8">
        <f>'C завтраками| Bed and breakfast'!CJ13*0.9</f>
        <v>24210</v>
      </c>
      <c r="CK13" s="8">
        <f>'C завтраками| Bed and breakfast'!CK13*0.9</f>
        <v>24210</v>
      </c>
      <c r="CL13" s="8">
        <f>'C завтраками| Bed and breakfast'!CL13*0.9</f>
        <v>24210</v>
      </c>
      <c r="CM13" s="8">
        <f>'C завтраками| Bed and breakfast'!CM13*0.9</f>
        <v>24210</v>
      </c>
      <c r="CN13" s="8">
        <f>'C завтраками| Bed and breakfast'!CN13*0.9</f>
        <v>24210</v>
      </c>
      <c r="CO13" s="8">
        <f>'C завтраками| Bed and breakfast'!CO13*0.9</f>
        <v>24210</v>
      </c>
      <c r="CP13" s="8">
        <f>'C завтраками| Bed and breakfast'!CP13*0.9</f>
        <v>24210</v>
      </c>
      <c r="CQ13" s="8">
        <f>'C завтраками| Bed and breakfast'!CQ13*0.9</f>
        <v>24210</v>
      </c>
      <c r="CR13" s="8">
        <f>'C завтраками| Bed and breakfast'!CR13*0.9</f>
        <v>24210</v>
      </c>
      <c r="CS13" s="8">
        <f>'C завтраками| Bed and breakfast'!CS13*0.9</f>
        <v>24210</v>
      </c>
      <c r="CT13" s="8">
        <f>'C завтраками| Bed and breakfast'!CT13*0.9</f>
        <v>24210</v>
      </c>
      <c r="CU13" s="8">
        <f>'C завтраками| Bed and breakfast'!CU13*0.9</f>
        <v>24210</v>
      </c>
      <c r="CV13" s="8">
        <f>'C завтраками| Bed and breakfast'!CV13*0.9</f>
        <v>24210</v>
      </c>
      <c r="CW13" s="8">
        <f>'C завтраками| Bed and breakfast'!CW13*0.9</f>
        <v>24210</v>
      </c>
      <c r="CX13" s="8">
        <f>'C завтраками| Bed and breakfast'!CX13*0.9</f>
        <v>24210</v>
      </c>
      <c r="CY13" s="8">
        <f>'C завтраками| Bed and breakfast'!CY13*0.9</f>
        <v>24210</v>
      </c>
      <c r="CZ13" s="8">
        <f>'C завтраками| Bed and breakfast'!CZ13*0.9</f>
        <v>24210</v>
      </c>
      <c r="DA13" s="8">
        <f>'C завтраками| Bed and breakfast'!DA13*0.9</f>
        <v>15885</v>
      </c>
      <c r="DB13" s="8">
        <f>'C завтраками| Bed and breakfast'!DB13*0.9</f>
        <v>15885</v>
      </c>
      <c r="DC13" s="8">
        <f>'C завтраками| Bed and breakfast'!DC13*0.9</f>
        <v>16335</v>
      </c>
      <c r="DD13" s="8">
        <f>'C завтраками| Bed and breakfast'!DD13*0.9</f>
        <v>16335</v>
      </c>
      <c r="DE13" s="8">
        <f>'C завтраками| Bed and breakfast'!DE13*0.9</f>
        <v>15885</v>
      </c>
      <c r="DF13" s="8">
        <f>'C завтраками| Bed and breakfast'!DF13*0.9</f>
        <v>15885</v>
      </c>
      <c r="DG13" s="8">
        <f>'C завтраками| Bed and breakfast'!DG13*0.9</f>
        <v>15885</v>
      </c>
      <c r="DH13" s="8">
        <f>'C завтраками| Bed and breakfast'!DH13*0.9</f>
        <v>15885</v>
      </c>
      <c r="DI13" s="8">
        <f>'C завтраками| Bed and breakfast'!DI13*0.9</f>
        <v>15885</v>
      </c>
      <c r="DJ13" s="8">
        <f>'C завтраками| Bed and breakfast'!DJ13*0.9</f>
        <v>16335</v>
      </c>
      <c r="DK13" s="8">
        <f>'C завтраками| Bed and breakfast'!DK13*0.9</f>
        <v>16335</v>
      </c>
      <c r="DL13" s="8">
        <f>'C завтраками| Bed and breakfast'!DL13*0.9</f>
        <v>15885</v>
      </c>
      <c r="DM13" s="8">
        <f>'C завтраками| Bed and breakfast'!DM13*0.9</f>
        <v>15885</v>
      </c>
      <c r="DN13" s="8">
        <f>'C завтраками| Bed and breakfast'!DN13*0.9</f>
        <v>15885</v>
      </c>
      <c r="DO13" s="8">
        <f>'C завтраками| Bed and breakfast'!DO13*0.9</f>
        <v>14985</v>
      </c>
      <c r="DP13" s="8">
        <f>'C завтраками| Bed and breakfast'!DP13*0.9</f>
        <v>14985</v>
      </c>
      <c r="DQ13" s="8">
        <f>'C завтраками| Bed and breakfast'!DQ13*0.9</f>
        <v>15615</v>
      </c>
      <c r="DR13" s="8">
        <f>'C завтраками| Bed and breakfast'!DR13*0.9</f>
        <v>15615</v>
      </c>
      <c r="DS13" s="8">
        <f>'C завтраками| Bed and breakfast'!DS13*0.9</f>
        <v>14985</v>
      </c>
      <c r="DT13" s="8">
        <f>'C завтраками| Bed and breakfast'!DT13*0.9</f>
        <v>14985</v>
      </c>
      <c r="DU13" s="8">
        <f>'C завтраками| Bed and breakfast'!DU13*0.9</f>
        <v>14985</v>
      </c>
      <c r="DV13" s="8">
        <f>'C завтраками| Bed and breakfast'!DV13*0.9</f>
        <v>14985</v>
      </c>
      <c r="DW13" s="8">
        <f>'C завтраками| Bed and breakfast'!DW13*0.9</f>
        <v>14985</v>
      </c>
      <c r="DX13" s="8">
        <f>'C завтраками| Bed and breakfast'!DX13*0.9</f>
        <v>15615</v>
      </c>
      <c r="DY13" s="8">
        <f>'C завтраками| Bed and breakfast'!DY13*0.9</f>
        <v>15615</v>
      </c>
      <c r="DZ13" s="8">
        <f>'C завтраками| Bed and breakfast'!DZ13*0.9</f>
        <v>14985</v>
      </c>
      <c r="EA13" s="8">
        <f>'C завтраками| Bed and breakfast'!EA13*0.9</f>
        <v>14985</v>
      </c>
      <c r="EB13" s="8">
        <f>'C завтраками| Bed and breakfast'!EB13*0.9</f>
        <v>14985</v>
      </c>
      <c r="EC13" s="8">
        <f>'C завтраками| Bed and breakfast'!EC13*0.9</f>
        <v>14985</v>
      </c>
      <c r="ED13" s="8">
        <f>'C завтраками| Bed and breakfast'!ED13*0.9</f>
        <v>15885</v>
      </c>
    </row>
    <row r="14" spans="1:134" s="53" customFormat="1" x14ac:dyDescent="0.2">
      <c r="A14" s="88">
        <f>A8</f>
        <v>2</v>
      </c>
      <c r="B14" s="8">
        <f>'C завтраками| Bed and breakfast'!B14*0.9</f>
        <v>17550</v>
      </c>
      <c r="C14" s="8">
        <f>'C завтраками| Bed and breakfast'!C14*0.9</f>
        <v>17550</v>
      </c>
      <c r="D14" s="8">
        <f>'C завтраками| Bed and breakfast'!D14*0.9</f>
        <v>18990</v>
      </c>
      <c r="E14" s="8">
        <f>'C завтраками| Bed and breakfast'!E14*0.9</f>
        <v>20430</v>
      </c>
      <c r="F14" s="8">
        <f>'C завтраками| Bed and breakfast'!F14*0.9</f>
        <v>22500</v>
      </c>
      <c r="G14" s="8">
        <f>'C завтраками| Bed and breakfast'!G14*0.9</f>
        <v>24570</v>
      </c>
      <c r="H14" s="8">
        <f>'C завтраками| Bed and breakfast'!H14*0.9</f>
        <v>24570</v>
      </c>
      <c r="I14" s="8">
        <f>'C завтраками| Bed and breakfast'!I14*0.9</f>
        <v>22500</v>
      </c>
      <c r="J14" s="8">
        <f>'C завтраками| Bed and breakfast'!J14*0.9</f>
        <v>24570</v>
      </c>
      <c r="K14" s="8">
        <f>'C завтраками| Bed and breakfast'!K14*0.9</f>
        <v>18990</v>
      </c>
      <c r="L14" s="8">
        <f>'C завтраками| Bed and breakfast'!L14*0.9</f>
        <v>18945</v>
      </c>
      <c r="M14" s="8">
        <f>'C завтраками| Bed and breakfast'!M14*0.9</f>
        <v>38250</v>
      </c>
      <c r="N14" s="8">
        <f>'C завтраками| Bed and breakfast'!N14*0.9</f>
        <v>51300</v>
      </c>
      <c r="O14" s="8">
        <f>'C завтраками| Bed and breakfast'!O14*0.9</f>
        <v>51300</v>
      </c>
      <c r="P14" s="8">
        <f>'C завтраками| Bed and breakfast'!P14*0.9</f>
        <v>51300</v>
      </c>
      <c r="Q14" s="8">
        <f>'C завтраками| Bed and breakfast'!Q14*0.9</f>
        <v>45000</v>
      </c>
      <c r="R14" s="8">
        <f>'C завтраками| Bed and breakfast'!R14*0.9</f>
        <v>45000</v>
      </c>
      <c r="S14" s="8">
        <f>'C завтраками| Bed and breakfast'!S14*0.9</f>
        <v>45000</v>
      </c>
      <c r="T14" s="8">
        <f>'C завтраками| Bed and breakfast'!T14*0.9</f>
        <v>45000</v>
      </c>
      <c r="U14" s="8">
        <f>'C завтраками| Bed and breakfast'!U14*0.9</f>
        <v>45000</v>
      </c>
      <c r="V14" s="8">
        <f>'C завтраками| Bed and breakfast'!V14*0.9</f>
        <v>45000</v>
      </c>
      <c r="W14" s="8">
        <f>'C завтраками| Bed and breakfast'!W14*0.9</f>
        <v>37260</v>
      </c>
      <c r="X14" s="8">
        <f>'C завтраками| Bed and breakfast'!X14*0.9</f>
        <v>22410</v>
      </c>
      <c r="Y14" s="8">
        <f>'C завтраками| Bed and breakfast'!Y14*0.9</f>
        <v>22410</v>
      </c>
      <c r="Z14" s="8">
        <f>'C завтраками| Bed and breakfast'!Z14*0.9</f>
        <v>22410</v>
      </c>
      <c r="AA14" s="8">
        <f>'C завтраками| Bed and breakfast'!AA14*0.9</f>
        <v>22410</v>
      </c>
      <c r="AB14" s="8">
        <f>'C завтраками| Bed and breakfast'!AB14*0.9</f>
        <v>22410</v>
      </c>
      <c r="AC14" s="8">
        <f>'C завтраками| Bed and breakfast'!AC14*0.9</f>
        <v>24210</v>
      </c>
      <c r="AD14" s="8">
        <f>'C завтраками| Bed and breakfast'!AD14*0.9</f>
        <v>24210</v>
      </c>
      <c r="AE14" s="8">
        <f>'C завтраками| Bed and breakfast'!AE14*0.9</f>
        <v>24210</v>
      </c>
      <c r="AF14" s="8">
        <f>'C завтраками| Bed and breakfast'!AF14*0.9</f>
        <v>24210</v>
      </c>
      <c r="AG14" s="8">
        <f>'C завтраками| Bed and breakfast'!AG14*0.9</f>
        <v>24210</v>
      </c>
      <c r="AH14" s="8">
        <f>'C завтраками| Bed and breakfast'!AH14*0.9</f>
        <v>22410</v>
      </c>
      <c r="AI14" s="8">
        <f>'C завтраками| Bed and breakfast'!AI14*0.9</f>
        <v>22410</v>
      </c>
      <c r="AJ14" s="8">
        <f>'C завтраками| Bed and breakfast'!AJ14*0.9</f>
        <v>22410</v>
      </c>
      <c r="AK14" s="8">
        <f>'C завтраками| Bed and breakfast'!AK14*0.9</f>
        <v>22410</v>
      </c>
      <c r="AL14" s="8">
        <f>'C завтраками| Bed and breakfast'!AL14*0.9</f>
        <v>22410</v>
      </c>
      <c r="AM14" s="8">
        <f>'C завтраками| Bed and breakfast'!AM14*0.9</f>
        <v>26010</v>
      </c>
      <c r="AN14" s="8">
        <f>'C завтраками| Bed and breakfast'!AN14*0.9</f>
        <v>26010</v>
      </c>
      <c r="AO14" s="8">
        <f>'C завтраками| Bed and breakfast'!AO14*0.9</f>
        <v>26010</v>
      </c>
      <c r="AP14" s="8">
        <f>'C завтраками| Bed and breakfast'!AP14*0.9</f>
        <v>26010</v>
      </c>
      <c r="AQ14" s="8">
        <f>'C завтраками| Bed and breakfast'!AQ14*0.9</f>
        <v>26010</v>
      </c>
      <c r="AR14" s="8">
        <f>'C завтраками| Bed and breakfast'!AR14*0.9</f>
        <v>27810</v>
      </c>
      <c r="AS14" s="8">
        <f>'C завтраками| Bed and breakfast'!AS14*0.9</f>
        <v>30060</v>
      </c>
      <c r="AT14" s="8">
        <f>'C завтраками| Bed and breakfast'!AT14*0.9</f>
        <v>30510</v>
      </c>
      <c r="AU14" s="8">
        <f>'C завтраками| Bed and breakfast'!AU14*0.9</f>
        <v>30510</v>
      </c>
      <c r="AV14" s="8">
        <f>'C завтраками| Bed and breakfast'!AV14*0.9</f>
        <v>30510</v>
      </c>
      <c r="AW14" s="8">
        <f>'C завтраками| Bed and breakfast'!AW14*0.9</f>
        <v>30510</v>
      </c>
      <c r="AX14" s="8">
        <f>'C завтраками| Bed and breakfast'!AX14*0.9</f>
        <v>30510</v>
      </c>
      <c r="AY14" s="8">
        <f>'C завтраками| Bed and breakfast'!AY14*0.9</f>
        <v>30510</v>
      </c>
      <c r="AZ14" s="8">
        <f>'C завтраками| Bed and breakfast'!AZ14*0.9</f>
        <v>30510</v>
      </c>
      <c r="BA14" s="8">
        <f>'C завтраками| Bed and breakfast'!BA14*0.9</f>
        <v>30510</v>
      </c>
      <c r="BB14" s="8">
        <f>'C завтраками| Bed and breakfast'!BB14*0.9</f>
        <v>30510</v>
      </c>
      <c r="BC14" s="8">
        <f>'C завтраками| Bed and breakfast'!BC14*0.9</f>
        <v>30510</v>
      </c>
      <c r="BD14" s="8">
        <f>'C завтраками| Bed and breakfast'!BD14*0.9</f>
        <v>28710</v>
      </c>
      <c r="BE14" s="8">
        <f>'C завтраками| Bed and breakfast'!BE14*0.9</f>
        <v>28710</v>
      </c>
      <c r="BF14" s="8">
        <f>'C завтраками| Bed and breakfast'!BF14*0.9</f>
        <v>30510</v>
      </c>
      <c r="BG14" s="8">
        <f>'C завтраками| Bed and breakfast'!BG14*0.9</f>
        <v>30510</v>
      </c>
      <c r="BH14" s="8">
        <f>'C завтраками| Bed and breakfast'!BH14*0.9</f>
        <v>32310</v>
      </c>
      <c r="BI14" s="8">
        <f>'C завтраками| Bed and breakfast'!BI14*0.9</f>
        <v>34560</v>
      </c>
      <c r="BJ14" s="8">
        <f>'C завтраками| Bed and breakfast'!BJ14*0.9</f>
        <v>34560</v>
      </c>
      <c r="BK14" s="8">
        <f>'C завтраками| Bed and breakfast'!BK14*0.9</f>
        <v>34560</v>
      </c>
      <c r="BL14" s="8">
        <f>'C завтраками| Bed and breakfast'!BL14*0.9</f>
        <v>34560</v>
      </c>
      <c r="BM14" s="8">
        <f>'C завтраками| Bed and breakfast'!BM14*0.9</f>
        <v>36810</v>
      </c>
      <c r="BN14" s="8">
        <f>'C завтраками| Bed and breakfast'!BN14*0.9</f>
        <v>39510</v>
      </c>
      <c r="BO14" s="8">
        <f>'C завтраками| Bed and breakfast'!BO14*0.9</f>
        <v>39510</v>
      </c>
      <c r="BP14" s="8">
        <f>'C завтраками| Bed and breakfast'!BP14*0.9</f>
        <v>36810</v>
      </c>
      <c r="BQ14" s="8">
        <f>'C завтраками| Bed and breakfast'!BQ14*0.9</f>
        <v>32310</v>
      </c>
      <c r="BR14" s="8">
        <f>'C завтраками| Bed and breakfast'!BR14*0.9</f>
        <v>32310</v>
      </c>
      <c r="BS14" s="8">
        <f>'C завтраками| Bed and breakfast'!BS14*0.9</f>
        <v>34560</v>
      </c>
      <c r="BT14" s="8">
        <f>'C завтраками| Bed and breakfast'!BT14*0.9</f>
        <v>34560</v>
      </c>
      <c r="BU14" s="8">
        <f>'C завтраками| Bed and breakfast'!BU14*0.9</f>
        <v>26910</v>
      </c>
      <c r="BV14" s="8">
        <f>'C завтраками| Bed and breakfast'!BV14*0.9</f>
        <v>27315</v>
      </c>
      <c r="BW14" s="8">
        <f>'C завтраками| Bed and breakfast'!BW14*0.9</f>
        <v>27315</v>
      </c>
      <c r="BX14" s="8">
        <f>'C завтраками| Bed and breakfast'!BX14*0.9</f>
        <v>27315</v>
      </c>
      <c r="BY14" s="8">
        <f>'C завтраками| Bed and breakfast'!BY14*0.9</f>
        <v>25965</v>
      </c>
      <c r="BZ14" s="8">
        <f>'C завтраками| Bed and breakfast'!BZ14*0.9</f>
        <v>25965</v>
      </c>
      <c r="CA14" s="8">
        <f>'C завтраками| Bed and breakfast'!CA14*0.9</f>
        <v>27315</v>
      </c>
      <c r="CB14" s="8">
        <f>'C завтраками| Bed and breakfast'!CB14*0.9</f>
        <v>27315</v>
      </c>
      <c r="CC14" s="8">
        <f>'C завтраками| Bed and breakfast'!CC14*0.9</f>
        <v>27315</v>
      </c>
      <c r="CD14" s="8">
        <f>'C завтраками| Bed and breakfast'!CD14*0.9</f>
        <v>25965</v>
      </c>
      <c r="CE14" s="8">
        <f>'C завтраками| Bed and breakfast'!CE14*0.9</f>
        <v>25965</v>
      </c>
      <c r="CF14" s="8">
        <f>'C завтраками| Bed and breakfast'!CF14*0.9</f>
        <v>25965</v>
      </c>
      <c r="CG14" s="8">
        <f>'C завтраками| Bed and breakfast'!CG14*0.9</f>
        <v>25965</v>
      </c>
      <c r="CH14" s="8">
        <f>'C завтраками| Bed and breakfast'!CH14*0.9</f>
        <v>25965</v>
      </c>
      <c r="CI14" s="8">
        <f>'C завтраками| Bed and breakfast'!CI14*0.9</f>
        <v>25965</v>
      </c>
      <c r="CJ14" s="8">
        <f>'C завтраками| Bed and breakfast'!CJ14*0.9</f>
        <v>25965</v>
      </c>
      <c r="CK14" s="8">
        <f>'C завтраками| Bed and breakfast'!CK14*0.9</f>
        <v>25965</v>
      </c>
      <c r="CL14" s="8">
        <f>'C завтраками| Bed and breakfast'!CL14*0.9</f>
        <v>25965</v>
      </c>
      <c r="CM14" s="8">
        <f>'C завтраками| Bed and breakfast'!CM14*0.9</f>
        <v>25965</v>
      </c>
      <c r="CN14" s="8">
        <f>'C завтраками| Bed and breakfast'!CN14*0.9</f>
        <v>25965</v>
      </c>
      <c r="CO14" s="8">
        <f>'C завтраками| Bed and breakfast'!CO14*0.9</f>
        <v>25965</v>
      </c>
      <c r="CP14" s="8">
        <f>'C завтраками| Bed and breakfast'!CP14*0.9</f>
        <v>25965</v>
      </c>
      <c r="CQ14" s="8">
        <f>'C завтраками| Bed and breakfast'!CQ14*0.9</f>
        <v>25965</v>
      </c>
      <c r="CR14" s="8">
        <f>'C завтраками| Bed and breakfast'!CR14*0.9</f>
        <v>25965</v>
      </c>
      <c r="CS14" s="8">
        <f>'C завтраками| Bed and breakfast'!CS14*0.9</f>
        <v>25965</v>
      </c>
      <c r="CT14" s="8">
        <f>'C завтраками| Bed and breakfast'!CT14*0.9</f>
        <v>25965</v>
      </c>
      <c r="CU14" s="8">
        <f>'C завтраками| Bed and breakfast'!CU14*0.9</f>
        <v>25965</v>
      </c>
      <c r="CV14" s="8">
        <f>'C завтраками| Bed and breakfast'!CV14*0.9</f>
        <v>25965</v>
      </c>
      <c r="CW14" s="8">
        <f>'C завтраками| Bed and breakfast'!CW14*0.9</f>
        <v>25965</v>
      </c>
      <c r="CX14" s="8">
        <f>'C завтраками| Bed and breakfast'!CX14*0.9</f>
        <v>25965</v>
      </c>
      <c r="CY14" s="8">
        <f>'C завтраками| Bed and breakfast'!CY14*0.9</f>
        <v>25965</v>
      </c>
      <c r="CZ14" s="8">
        <f>'C завтраками| Bed and breakfast'!CZ14*0.9</f>
        <v>25965</v>
      </c>
      <c r="DA14" s="8">
        <f>'C завтраками| Bed and breakfast'!DA14*0.9</f>
        <v>17550</v>
      </c>
      <c r="DB14" s="8">
        <f>'C завтраками| Bed and breakfast'!DB14*0.9</f>
        <v>17550</v>
      </c>
      <c r="DC14" s="8">
        <f>'C завтраками| Bed and breakfast'!DC14*0.9</f>
        <v>18000</v>
      </c>
      <c r="DD14" s="8">
        <f>'C завтраками| Bed and breakfast'!DD14*0.9</f>
        <v>18000</v>
      </c>
      <c r="DE14" s="8">
        <f>'C завтраками| Bed and breakfast'!DE14*0.9</f>
        <v>17550</v>
      </c>
      <c r="DF14" s="8">
        <f>'C завтраками| Bed and breakfast'!DF14*0.9</f>
        <v>17550</v>
      </c>
      <c r="DG14" s="8">
        <f>'C завтраками| Bed and breakfast'!DG14*0.9</f>
        <v>17550</v>
      </c>
      <c r="DH14" s="8">
        <f>'C завтраками| Bed and breakfast'!DH14*0.9</f>
        <v>17550</v>
      </c>
      <c r="DI14" s="8">
        <f>'C завтраками| Bed and breakfast'!DI14*0.9</f>
        <v>17550</v>
      </c>
      <c r="DJ14" s="8">
        <f>'C завтраками| Bed and breakfast'!DJ14*0.9</f>
        <v>18000</v>
      </c>
      <c r="DK14" s="8">
        <f>'C завтраками| Bed and breakfast'!DK14*0.9</f>
        <v>18000</v>
      </c>
      <c r="DL14" s="8">
        <f>'C завтраками| Bed and breakfast'!DL14*0.9</f>
        <v>17550</v>
      </c>
      <c r="DM14" s="8">
        <f>'C завтраками| Bed and breakfast'!DM14*0.9</f>
        <v>17550</v>
      </c>
      <c r="DN14" s="8">
        <f>'C завтраками| Bed and breakfast'!DN14*0.9</f>
        <v>17550</v>
      </c>
      <c r="DO14" s="8">
        <f>'C завтраками| Bed and breakfast'!DO14*0.9</f>
        <v>16650</v>
      </c>
      <c r="DP14" s="8">
        <f>'C завтраками| Bed and breakfast'!DP14*0.9</f>
        <v>16650</v>
      </c>
      <c r="DQ14" s="8">
        <f>'C завтраками| Bed and breakfast'!DQ14*0.9</f>
        <v>17280</v>
      </c>
      <c r="DR14" s="8">
        <f>'C завтраками| Bed and breakfast'!DR14*0.9</f>
        <v>17280</v>
      </c>
      <c r="DS14" s="8">
        <f>'C завтраками| Bed and breakfast'!DS14*0.9</f>
        <v>16650</v>
      </c>
      <c r="DT14" s="8">
        <f>'C завтраками| Bed and breakfast'!DT14*0.9</f>
        <v>16650</v>
      </c>
      <c r="DU14" s="8">
        <f>'C завтраками| Bed and breakfast'!DU14*0.9</f>
        <v>16650</v>
      </c>
      <c r="DV14" s="8">
        <f>'C завтраками| Bed and breakfast'!DV14*0.9</f>
        <v>16650</v>
      </c>
      <c r="DW14" s="8">
        <f>'C завтраками| Bed and breakfast'!DW14*0.9</f>
        <v>16650</v>
      </c>
      <c r="DX14" s="8">
        <f>'C завтраками| Bed and breakfast'!DX14*0.9</f>
        <v>17280</v>
      </c>
      <c r="DY14" s="8">
        <f>'C завтраками| Bed and breakfast'!DY14*0.9</f>
        <v>17280</v>
      </c>
      <c r="DZ14" s="8">
        <f>'C завтраками| Bed and breakfast'!DZ14*0.9</f>
        <v>16650</v>
      </c>
      <c r="EA14" s="8">
        <f>'C завтраками| Bed and breakfast'!EA14*0.9</f>
        <v>16650</v>
      </c>
      <c r="EB14" s="8">
        <f>'C завтраками| Bed and breakfast'!EB14*0.9</f>
        <v>16650</v>
      </c>
      <c r="EC14" s="8">
        <f>'C завтраками| Bed and breakfast'!EC14*0.9</f>
        <v>16650</v>
      </c>
      <c r="ED14" s="8">
        <f>'C завтраками| Bed and breakfast'!ED14*0.9</f>
        <v>17550</v>
      </c>
    </row>
    <row r="15" spans="1:134" s="53" customFormat="1" x14ac:dyDescent="0.2">
      <c r="A15" s="42" t="s">
        <v>85</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row>
    <row r="16" spans="1:134" s="53" customFormat="1" x14ac:dyDescent="0.2">
      <c r="A16" s="88">
        <f>A7</f>
        <v>1</v>
      </c>
      <c r="B16" s="8">
        <f>'C завтраками| Bed and breakfast'!B16*0.9</f>
        <v>17550</v>
      </c>
      <c r="C16" s="8">
        <f>'C завтраками| Bed and breakfast'!C16*0.9</f>
        <v>17550</v>
      </c>
      <c r="D16" s="8">
        <f>'C завтраками| Bed and breakfast'!D16*0.9</f>
        <v>18990</v>
      </c>
      <c r="E16" s="8">
        <f>'C завтраками| Bed and breakfast'!E16*0.9</f>
        <v>20430</v>
      </c>
      <c r="F16" s="8">
        <f>'C завтраками| Bed and breakfast'!F16*0.9</f>
        <v>22500</v>
      </c>
      <c r="G16" s="8">
        <f>'C завтраками| Bed and breakfast'!G16*0.9</f>
        <v>24570</v>
      </c>
      <c r="H16" s="8">
        <f>'C завтраками| Bed and breakfast'!H16*0.9</f>
        <v>24570</v>
      </c>
      <c r="I16" s="8">
        <f>'C завтраками| Bed and breakfast'!I16*0.9</f>
        <v>22500</v>
      </c>
      <c r="J16" s="8">
        <f>'C завтраками| Bed and breakfast'!J16*0.9</f>
        <v>24570</v>
      </c>
      <c r="K16" s="8">
        <f>'C завтраками| Bed and breakfast'!K16*0.9</f>
        <v>18990</v>
      </c>
      <c r="L16" s="8">
        <f>'C завтраками| Bed and breakfast'!L16*0.9</f>
        <v>18720</v>
      </c>
      <c r="M16" s="8">
        <f>'C завтраками| Bed and breakfast'!M16*0.9</f>
        <v>38025</v>
      </c>
      <c r="N16" s="8">
        <f>'C завтраками| Bed and breakfast'!N16*0.9</f>
        <v>51075</v>
      </c>
      <c r="O16" s="8">
        <f>'C завтраками| Bed and breakfast'!O16*0.9</f>
        <v>51075</v>
      </c>
      <c r="P16" s="8">
        <f>'C завтраками| Bed and breakfast'!P16*0.9</f>
        <v>51075</v>
      </c>
      <c r="Q16" s="8">
        <f>'C завтраками| Bed and breakfast'!Q16*0.9</f>
        <v>44775</v>
      </c>
      <c r="R16" s="8">
        <f>'C завтраками| Bed and breakfast'!R16*0.9</f>
        <v>44775</v>
      </c>
      <c r="S16" s="8">
        <f>'C завтраками| Bed and breakfast'!S16*0.9</f>
        <v>44775</v>
      </c>
      <c r="T16" s="8">
        <f>'C завтраками| Bed and breakfast'!T16*0.9</f>
        <v>44775</v>
      </c>
      <c r="U16" s="8">
        <f>'C завтраками| Bed and breakfast'!U16*0.9</f>
        <v>44775</v>
      </c>
      <c r="V16" s="8">
        <f>'C завтраками| Bed and breakfast'!V16*0.9</f>
        <v>44775</v>
      </c>
      <c r="W16" s="8">
        <f>'C завтраками| Bed and breakfast'!W16*0.9</f>
        <v>36855</v>
      </c>
      <c r="X16" s="8">
        <f>'C завтраками| Bed and breakfast'!X16*0.9</f>
        <v>22005</v>
      </c>
      <c r="Y16" s="8">
        <f>'C завтраками| Bed and breakfast'!Y16*0.9</f>
        <v>22005</v>
      </c>
      <c r="Z16" s="8">
        <f>'C завтраками| Bed and breakfast'!Z16*0.9</f>
        <v>22005</v>
      </c>
      <c r="AA16" s="8">
        <f>'C завтраками| Bed and breakfast'!AA16*0.9</f>
        <v>22005</v>
      </c>
      <c r="AB16" s="8">
        <f>'C завтраками| Bed and breakfast'!AB16*0.9</f>
        <v>22005</v>
      </c>
      <c r="AC16" s="8">
        <f>'C завтраками| Bed and breakfast'!AC16*0.9</f>
        <v>23805</v>
      </c>
      <c r="AD16" s="8">
        <f>'C завтраками| Bed and breakfast'!AD16*0.9</f>
        <v>23805</v>
      </c>
      <c r="AE16" s="8">
        <f>'C завтраками| Bed and breakfast'!AE16*0.9</f>
        <v>23805</v>
      </c>
      <c r="AF16" s="8">
        <f>'C завтраками| Bed and breakfast'!AF16*0.9</f>
        <v>23805</v>
      </c>
      <c r="AG16" s="8">
        <f>'C завтраками| Bed and breakfast'!AG16*0.9</f>
        <v>23805</v>
      </c>
      <c r="AH16" s="8">
        <f>'C завтраками| Bed and breakfast'!AH16*0.9</f>
        <v>22005</v>
      </c>
      <c r="AI16" s="8">
        <f>'C завтраками| Bed and breakfast'!AI16*0.9</f>
        <v>22005</v>
      </c>
      <c r="AJ16" s="8">
        <f>'C завтраками| Bed and breakfast'!AJ16*0.9</f>
        <v>22005</v>
      </c>
      <c r="AK16" s="8">
        <f>'C завтраками| Bed and breakfast'!AK16*0.9</f>
        <v>22005</v>
      </c>
      <c r="AL16" s="8">
        <f>'C завтраками| Bed and breakfast'!AL16*0.9</f>
        <v>22005</v>
      </c>
      <c r="AM16" s="8">
        <f>'C завтраками| Bed and breakfast'!AM16*0.9</f>
        <v>25605</v>
      </c>
      <c r="AN16" s="8">
        <f>'C завтраками| Bed and breakfast'!AN16*0.9</f>
        <v>25605</v>
      </c>
      <c r="AO16" s="8">
        <f>'C завтраками| Bed and breakfast'!AO16*0.9</f>
        <v>25605</v>
      </c>
      <c r="AP16" s="8">
        <f>'C завтраками| Bed and breakfast'!AP16*0.9</f>
        <v>25605</v>
      </c>
      <c r="AQ16" s="8">
        <f>'C завтраками| Bed and breakfast'!AQ16*0.9</f>
        <v>25605</v>
      </c>
      <c r="AR16" s="8">
        <f>'C завтраками| Bed and breakfast'!AR16*0.9</f>
        <v>27405</v>
      </c>
      <c r="AS16" s="8">
        <f>'C завтраками| Bed and breakfast'!AS16*0.9</f>
        <v>29655</v>
      </c>
      <c r="AT16" s="8">
        <f>'C завтраками| Bed and breakfast'!AT16*0.9</f>
        <v>30285</v>
      </c>
      <c r="AU16" s="8">
        <f>'C завтраками| Bed and breakfast'!AU16*0.9</f>
        <v>30285</v>
      </c>
      <c r="AV16" s="8">
        <f>'C завтраками| Bed and breakfast'!AV16*0.9</f>
        <v>30285</v>
      </c>
      <c r="AW16" s="8">
        <f>'C завтраками| Bed and breakfast'!AW16*0.9</f>
        <v>30285</v>
      </c>
      <c r="AX16" s="8">
        <f>'C завтраками| Bed and breakfast'!AX16*0.9</f>
        <v>30285</v>
      </c>
      <c r="AY16" s="8">
        <f>'C завтраками| Bed and breakfast'!AY16*0.9</f>
        <v>30285</v>
      </c>
      <c r="AZ16" s="8">
        <f>'C завтраками| Bed and breakfast'!AZ16*0.9</f>
        <v>30285</v>
      </c>
      <c r="BA16" s="8">
        <f>'C завтраками| Bed and breakfast'!BA16*0.9</f>
        <v>30285</v>
      </c>
      <c r="BB16" s="8">
        <f>'C завтраками| Bed and breakfast'!BB16*0.9</f>
        <v>30285</v>
      </c>
      <c r="BC16" s="8">
        <f>'C завтраками| Bed and breakfast'!BC16*0.9</f>
        <v>30285</v>
      </c>
      <c r="BD16" s="8">
        <f>'C завтраками| Bed and breakfast'!BD16*0.9</f>
        <v>28485</v>
      </c>
      <c r="BE16" s="8">
        <f>'C завтраками| Bed and breakfast'!BE16*0.9</f>
        <v>28485</v>
      </c>
      <c r="BF16" s="8">
        <f>'C завтраками| Bed and breakfast'!BF16*0.9</f>
        <v>30285</v>
      </c>
      <c r="BG16" s="8">
        <f>'C завтраками| Bed and breakfast'!BG16*0.9</f>
        <v>30285</v>
      </c>
      <c r="BH16" s="8">
        <f>'C завтраками| Bed and breakfast'!BH16*0.9</f>
        <v>32085</v>
      </c>
      <c r="BI16" s="8">
        <f>'C завтраками| Bed and breakfast'!BI16*0.9</f>
        <v>34335</v>
      </c>
      <c r="BJ16" s="8">
        <f>'C завтраками| Bed and breakfast'!BJ16*0.9</f>
        <v>34335</v>
      </c>
      <c r="BK16" s="8">
        <f>'C завтраками| Bed and breakfast'!BK16*0.9</f>
        <v>34335</v>
      </c>
      <c r="BL16" s="8">
        <f>'C завтраками| Bed and breakfast'!BL16*0.9</f>
        <v>34335</v>
      </c>
      <c r="BM16" s="8">
        <f>'C завтраками| Bed and breakfast'!BM16*0.9</f>
        <v>36585</v>
      </c>
      <c r="BN16" s="8">
        <f>'C завтраками| Bed and breakfast'!BN16*0.9</f>
        <v>39285</v>
      </c>
      <c r="BO16" s="8">
        <f>'C завтраками| Bed and breakfast'!BO16*0.9</f>
        <v>39285</v>
      </c>
      <c r="BP16" s="8">
        <f>'C завтраками| Bed and breakfast'!BP16*0.9</f>
        <v>36585</v>
      </c>
      <c r="BQ16" s="8">
        <f>'C завтраками| Bed and breakfast'!BQ16*0.9</f>
        <v>32085</v>
      </c>
      <c r="BR16" s="8">
        <f>'C завтраками| Bed and breakfast'!BR16*0.9</f>
        <v>32085</v>
      </c>
      <c r="BS16" s="8">
        <f>'C завтраками| Bed and breakfast'!BS16*0.9</f>
        <v>34335</v>
      </c>
      <c r="BT16" s="8">
        <f>'C завтраками| Bed and breakfast'!BT16*0.9</f>
        <v>34335</v>
      </c>
      <c r="BU16" s="8">
        <f>'C завтраками| Bed and breakfast'!BU16*0.9</f>
        <v>26685</v>
      </c>
      <c r="BV16" s="8">
        <f>'C завтраками| Bed and breakfast'!BV16*0.9</f>
        <v>27090</v>
      </c>
      <c r="BW16" s="8">
        <f>'C завтраками| Bed and breakfast'!BW16*0.9</f>
        <v>27090</v>
      </c>
      <c r="BX16" s="8">
        <f>'C завтраками| Bed and breakfast'!BX16*0.9</f>
        <v>27090</v>
      </c>
      <c r="BY16" s="8">
        <f>'C завтраками| Bed and breakfast'!BY16*0.9</f>
        <v>25740</v>
      </c>
      <c r="BZ16" s="8">
        <f>'C завтраками| Bed and breakfast'!BZ16*0.9</f>
        <v>25740</v>
      </c>
      <c r="CA16" s="8">
        <f>'C завтраками| Bed and breakfast'!CA16*0.9</f>
        <v>27090</v>
      </c>
      <c r="CB16" s="8">
        <f>'C завтраками| Bed and breakfast'!CB16*0.9</f>
        <v>27090</v>
      </c>
      <c r="CC16" s="8">
        <f>'C завтраками| Bed and breakfast'!CC16*0.9</f>
        <v>27090</v>
      </c>
      <c r="CD16" s="8">
        <f>'C завтраками| Bed and breakfast'!CD16*0.9</f>
        <v>25560</v>
      </c>
      <c r="CE16" s="8">
        <f>'C завтраками| Bed and breakfast'!CE16*0.9</f>
        <v>25560</v>
      </c>
      <c r="CF16" s="8">
        <f>'C завтраками| Bed and breakfast'!CF16*0.9</f>
        <v>25560</v>
      </c>
      <c r="CG16" s="8">
        <f>'C завтраками| Bed and breakfast'!CG16*0.9</f>
        <v>25560</v>
      </c>
      <c r="CH16" s="8">
        <f>'C завтраками| Bed and breakfast'!CH16*0.9</f>
        <v>25560</v>
      </c>
      <c r="CI16" s="8">
        <f>'C завтраками| Bed and breakfast'!CI16*0.9</f>
        <v>25560</v>
      </c>
      <c r="CJ16" s="8">
        <f>'C завтраками| Bed and breakfast'!CJ16*0.9</f>
        <v>25560</v>
      </c>
      <c r="CK16" s="8">
        <f>'C завтраками| Bed and breakfast'!CK16*0.9</f>
        <v>25560</v>
      </c>
      <c r="CL16" s="8">
        <f>'C завтраками| Bed and breakfast'!CL16*0.9</f>
        <v>25560</v>
      </c>
      <c r="CM16" s="8">
        <f>'C завтраками| Bed and breakfast'!CM16*0.9</f>
        <v>25560</v>
      </c>
      <c r="CN16" s="8">
        <f>'C завтраками| Bed and breakfast'!CN16*0.9</f>
        <v>25560</v>
      </c>
      <c r="CO16" s="8">
        <f>'C завтраками| Bed and breakfast'!CO16*0.9</f>
        <v>25560</v>
      </c>
      <c r="CP16" s="8">
        <f>'C завтраками| Bed and breakfast'!CP16*0.9</f>
        <v>25560</v>
      </c>
      <c r="CQ16" s="8">
        <f>'C завтраками| Bed and breakfast'!CQ16*0.9</f>
        <v>25560</v>
      </c>
      <c r="CR16" s="8">
        <f>'C завтраками| Bed and breakfast'!CR16*0.9</f>
        <v>25560</v>
      </c>
      <c r="CS16" s="8">
        <f>'C завтраками| Bed and breakfast'!CS16*0.9</f>
        <v>25560</v>
      </c>
      <c r="CT16" s="8">
        <f>'C завтраками| Bed and breakfast'!CT16*0.9</f>
        <v>25560</v>
      </c>
      <c r="CU16" s="8">
        <f>'C завтраками| Bed and breakfast'!CU16*0.9</f>
        <v>25560</v>
      </c>
      <c r="CV16" s="8">
        <f>'C завтраками| Bed and breakfast'!CV16*0.9</f>
        <v>25560</v>
      </c>
      <c r="CW16" s="8">
        <f>'C завтраками| Bed and breakfast'!CW16*0.9</f>
        <v>25560</v>
      </c>
      <c r="CX16" s="8">
        <f>'C завтраками| Bed and breakfast'!CX16*0.9</f>
        <v>25560</v>
      </c>
      <c r="CY16" s="8">
        <f>'C завтраками| Bed and breakfast'!CY16*0.9</f>
        <v>25560</v>
      </c>
      <c r="CZ16" s="8">
        <f>'C завтраками| Bed and breakfast'!CZ16*0.9</f>
        <v>25560</v>
      </c>
      <c r="DA16" s="8">
        <f>'C завтраками| Bed and breakfast'!DA16*0.9</f>
        <v>17235</v>
      </c>
      <c r="DB16" s="8">
        <f>'C завтраками| Bed and breakfast'!DB16*0.9</f>
        <v>17235</v>
      </c>
      <c r="DC16" s="8">
        <f>'C завтраками| Bed and breakfast'!DC16*0.9</f>
        <v>17685</v>
      </c>
      <c r="DD16" s="8">
        <f>'C завтраками| Bed and breakfast'!DD16*0.9</f>
        <v>17685</v>
      </c>
      <c r="DE16" s="8">
        <f>'C завтраками| Bed and breakfast'!DE16*0.9</f>
        <v>17235</v>
      </c>
      <c r="DF16" s="8">
        <f>'C завтраками| Bed and breakfast'!DF16*0.9</f>
        <v>17235</v>
      </c>
      <c r="DG16" s="8">
        <f>'C завтраками| Bed and breakfast'!DG16*0.9</f>
        <v>17235</v>
      </c>
      <c r="DH16" s="8">
        <f>'C завтраками| Bed and breakfast'!DH16*0.9</f>
        <v>17235</v>
      </c>
      <c r="DI16" s="8">
        <f>'C завтраками| Bed and breakfast'!DI16*0.9</f>
        <v>17235</v>
      </c>
      <c r="DJ16" s="8">
        <f>'C завтраками| Bed and breakfast'!DJ16*0.9</f>
        <v>17685</v>
      </c>
      <c r="DK16" s="8">
        <f>'C завтраками| Bed and breakfast'!DK16*0.9</f>
        <v>17685</v>
      </c>
      <c r="DL16" s="8">
        <f>'C завтраками| Bed and breakfast'!DL16*0.9</f>
        <v>17235</v>
      </c>
      <c r="DM16" s="8">
        <f>'C завтраками| Bed and breakfast'!DM16*0.9</f>
        <v>17235</v>
      </c>
      <c r="DN16" s="8">
        <f>'C завтраками| Bed and breakfast'!DN16*0.9</f>
        <v>17235</v>
      </c>
      <c r="DO16" s="8">
        <f>'C завтраками| Bed and breakfast'!DO16*0.9</f>
        <v>16335</v>
      </c>
      <c r="DP16" s="8">
        <f>'C завтраками| Bed and breakfast'!DP16*0.9</f>
        <v>16335</v>
      </c>
      <c r="DQ16" s="8">
        <f>'C завтраками| Bed and breakfast'!DQ16*0.9</f>
        <v>16965</v>
      </c>
      <c r="DR16" s="8">
        <f>'C завтраками| Bed and breakfast'!DR16*0.9</f>
        <v>16965</v>
      </c>
      <c r="DS16" s="8">
        <f>'C завтраками| Bed and breakfast'!DS16*0.9</f>
        <v>16335</v>
      </c>
      <c r="DT16" s="8">
        <f>'C завтраками| Bed and breakfast'!DT16*0.9</f>
        <v>16335</v>
      </c>
      <c r="DU16" s="8">
        <f>'C завтраками| Bed and breakfast'!DU16*0.9</f>
        <v>16335</v>
      </c>
      <c r="DV16" s="8">
        <f>'C завтраками| Bed and breakfast'!DV16*0.9</f>
        <v>16335</v>
      </c>
      <c r="DW16" s="8">
        <f>'C завтраками| Bed and breakfast'!DW16*0.9</f>
        <v>16335</v>
      </c>
      <c r="DX16" s="8">
        <f>'C завтраками| Bed and breakfast'!DX16*0.9</f>
        <v>16965</v>
      </c>
      <c r="DY16" s="8">
        <f>'C завтраками| Bed and breakfast'!DY16*0.9</f>
        <v>16965</v>
      </c>
      <c r="DZ16" s="8">
        <f>'C завтраками| Bed and breakfast'!DZ16*0.9</f>
        <v>16335</v>
      </c>
      <c r="EA16" s="8">
        <f>'C завтраками| Bed and breakfast'!EA16*0.9</f>
        <v>16335</v>
      </c>
      <c r="EB16" s="8">
        <f>'C завтраками| Bed and breakfast'!EB16*0.9</f>
        <v>16335</v>
      </c>
      <c r="EC16" s="8">
        <f>'C завтраками| Bed and breakfast'!EC16*0.9</f>
        <v>16335</v>
      </c>
      <c r="ED16" s="8">
        <f>'C завтраками| Bed and breakfast'!ED16*0.9</f>
        <v>17235</v>
      </c>
    </row>
    <row r="17" spans="1:134" s="53" customFormat="1" x14ac:dyDescent="0.2">
      <c r="A17" s="88">
        <f>A8</f>
        <v>2</v>
      </c>
      <c r="B17" s="8">
        <f>'C завтраками| Bed and breakfast'!B17*0.9</f>
        <v>19080</v>
      </c>
      <c r="C17" s="8">
        <f>'C завтраками| Bed and breakfast'!C17*0.9</f>
        <v>19080</v>
      </c>
      <c r="D17" s="8">
        <f>'C завтраками| Bed and breakfast'!D17*0.9</f>
        <v>20520</v>
      </c>
      <c r="E17" s="8">
        <f>'C завтраками| Bed and breakfast'!E17*0.9</f>
        <v>21960</v>
      </c>
      <c r="F17" s="8">
        <f>'C завтраками| Bed and breakfast'!F17*0.9</f>
        <v>24030</v>
      </c>
      <c r="G17" s="8">
        <f>'C завтраками| Bed and breakfast'!G17*0.9</f>
        <v>26100</v>
      </c>
      <c r="H17" s="8">
        <f>'C завтраками| Bed and breakfast'!H17*0.9</f>
        <v>26100</v>
      </c>
      <c r="I17" s="8">
        <f>'C завтраками| Bed and breakfast'!I17*0.9</f>
        <v>24030</v>
      </c>
      <c r="J17" s="8">
        <f>'C завтраками| Bed and breakfast'!J17*0.9</f>
        <v>26100</v>
      </c>
      <c r="K17" s="8">
        <f>'C завтраками| Bed and breakfast'!K17*0.9</f>
        <v>20520</v>
      </c>
      <c r="L17" s="8">
        <f>'C завтраками| Bed and breakfast'!L17*0.9</f>
        <v>20745</v>
      </c>
      <c r="M17" s="8">
        <f>'C завтраками| Bed and breakfast'!M17*0.9</f>
        <v>40050</v>
      </c>
      <c r="N17" s="8">
        <f>'C завтраками| Bed and breakfast'!N17*0.9</f>
        <v>53100</v>
      </c>
      <c r="O17" s="8">
        <f>'C завтраками| Bed and breakfast'!O17*0.9</f>
        <v>53100</v>
      </c>
      <c r="P17" s="8">
        <f>'C завтраками| Bed and breakfast'!P17*0.9</f>
        <v>53100</v>
      </c>
      <c r="Q17" s="8">
        <f>'C завтраками| Bed and breakfast'!Q17*0.9</f>
        <v>46800</v>
      </c>
      <c r="R17" s="8">
        <f>'C завтраками| Bed and breakfast'!R17*0.9</f>
        <v>46800</v>
      </c>
      <c r="S17" s="8">
        <f>'C завтраками| Bed and breakfast'!S17*0.9</f>
        <v>46800</v>
      </c>
      <c r="T17" s="8">
        <f>'C завтраками| Bed and breakfast'!T17*0.9</f>
        <v>46800</v>
      </c>
      <c r="U17" s="8">
        <f>'C завтраками| Bed and breakfast'!U17*0.9</f>
        <v>46800</v>
      </c>
      <c r="V17" s="8">
        <f>'C завтраками| Bed and breakfast'!V17*0.9</f>
        <v>46800</v>
      </c>
      <c r="W17" s="8">
        <f>'C завтраками| Bed and breakfast'!W17*0.9</f>
        <v>38610</v>
      </c>
      <c r="X17" s="8">
        <f>'C завтраками| Bed and breakfast'!X17*0.9</f>
        <v>23760</v>
      </c>
      <c r="Y17" s="8">
        <f>'C завтраками| Bed and breakfast'!Y17*0.9</f>
        <v>23760</v>
      </c>
      <c r="Z17" s="8">
        <f>'C завтраками| Bed and breakfast'!Z17*0.9</f>
        <v>23760</v>
      </c>
      <c r="AA17" s="8">
        <f>'C завтраками| Bed and breakfast'!AA17*0.9</f>
        <v>23760</v>
      </c>
      <c r="AB17" s="8">
        <f>'C завтраками| Bed and breakfast'!AB17*0.9</f>
        <v>23760</v>
      </c>
      <c r="AC17" s="8">
        <f>'C завтраками| Bed and breakfast'!AC17*0.9</f>
        <v>25560</v>
      </c>
      <c r="AD17" s="8">
        <f>'C завтраками| Bed and breakfast'!AD17*0.9</f>
        <v>25560</v>
      </c>
      <c r="AE17" s="8">
        <f>'C завтраками| Bed and breakfast'!AE17*0.9</f>
        <v>25560</v>
      </c>
      <c r="AF17" s="8">
        <f>'C завтраками| Bed and breakfast'!AF17*0.9</f>
        <v>25560</v>
      </c>
      <c r="AG17" s="8">
        <f>'C завтраками| Bed and breakfast'!AG17*0.9</f>
        <v>25560</v>
      </c>
      <c r="AH17" s="8">
        <f>'C завтраками| Bed and breakfast'!AH17*0.9</f>
        <v>23760</v>
      </c>
      <c r="AI17" s="8">
        <f>'C завтраками| Bed and breakfast'!AI17*0.9</f>
        <v>23760</v>
      </c>
      <c r="AJ17" s="8">
        <f>'C завтраками| Bed and breakfast'!AJ17*0.9</f>
        <v>23760</v>
      </c>
      <c r="AK17" s="8">
        <f>'C завтраками| Bed and breakfast'!AK17*0.9</f>
        <v>23760</v>
      </c>
      <c r="AL17" s="8">
        <f>'C завтраками| Bed and breakfast'!AL17*0.9</f>
        <v>23760</v>
      </c>
      <c r="AM17" s="8">
        <f>'C завтраками| Bed and breakfast'!AM17*0.9</f>
        <v>27360</v>
      </c>
      <c r="AN17" s="8">
        <f>'C завтраками| Bed and breakfast'!AN17*0.9</f>
        <v>27360</v>
      </c>
      <c r="AO17" s="8">
        <f>'C завтраками| Bed and breakfast'!AO17*0.9</f>
        <v>27360</v>
      </c>
      <c r="AP17" s="8">
        <f>'C завтраками| Bed and breakfast'!AP17*0.9</f>
        <v>27360</v>
      </c>
      <c r="AQ17" s="8">
        <f>'C завтраками| Bed and breakfast'!AQ17*0.9</f>
        <v>27360</v>
      </c>
      <c r="AR17" s="8">
        <f>'C завтраками| Bed and breakfast'!AR17*0.9</f>
        <v>29160</v>
      </c>
      <c r="AS17" s="8">
        <f>'C завтраками| Bed and breakfast'!AS17*0.9</f>
        <v>31410</v>
      </c>
      <c r="AT17" s="8">
        <f>'C завтраками| Bed and breakfast'!AT17*0.9</f>
        <v>32040</v>
      </c>
      <c r="AU17" s="8">
        <f>'C завтраками| Bed and breakfast'!AU17*0.9</f>
        <v>32040</v>
      </c>
      <c r="AV17" s="8">
        <f>'C завтраками| Bed and breakfast'!AV17*0.9</f>
        <v>32040</v>
      </c>
      <c r="AW17" s="8">
        <f>'C завтраками| Bed and breakfast'!AW17*0.9</f>
        <v>32040</v>
      </c>
      <c r="AX17" s="8">
        <f>'C завтраками| Bed and breakfast'!AX17*0.9</f>
        <v>32040</v>
      </c>
      <c r="AY17" s="8">
        <f>'C завтраками| Bed and breakfast'!AY17*0.9</f>
        <v>32040</v>
      </c>
      <c r="AZ17" s="8">
        <f>'C завтраками| Bed and breakfast'!AZ17*0.9</f>
        <v>32040</v>
      </c>
      <c r="BA17" s="8">
        <f>'C завтраками| Bed and breakfast'!BA17*0.9</f>
        <v>32040</v>
      </c>
      <c r="BB17" s="8">
        <f>'C завтраками| Bed and breakfast'!BB17*0.9</f>
        <v>32040</v>
      </c>
      <c r="BC17" s="8">
        <f>'C завтраками| Bed and breakfast'!BC17*0.9</f>
        <v>32040</v>
      </c>
      <c r="BD17" s="8">
        <f>'C завтраками| Bed and breakfast'!BD17*0.9</f>
        <v>30240</v>
      </c>
      <c r="BE17" s="8">
        <f>'C завтраками| Bed and breakfast'!BE17*0.9</f>
        <v>30240</v>
      </c>
      <c r="BF17" s="8">
        <f>'C завтраками| Bed and breakfast'!BF17*0.9</f>
        <v>32040</v>
      </c>
      <c r="BG17" s="8">
        <f>'C завтраками| Bed and breakfast'!BG17*0.9</f>
        <v>32040</v>
      </c>
      <c r="BH17" s="8">
        <f>'C завтраками| Bed and breakfast'!BH17*0.9</f>
        <v>33840</v>
      </c>
      <c r="BI17" s="8">
        <f>'C завтраками| Bed and breakfast'!BI17*0.9</f>
        <v>36090</v>
      </c>
      <c r="BJ17" s="8">
        <f>'C завтраками| Bed and breakfast'!BJ17*0.9</f>
        <v>36090</v>
      </c>
      <c r="BK17" s="8">
        <f>'C завтраками| Bed and breakfast'!BK17*0.9</f>
        <v>36090</v>
      </c>
      <c r="BL17" s="8">
        <f>'C завтраками| Bed and breakfast'!BL17*0.9</f>
        <v>36090</v>
      </c>
      <c r="BM17" s="8">
        <f>'C завтраками| Bed and breakfast'!BM17*0.9</f>
        <v>38340</v>
      </c>
      <c r="BN17" s="8">
        <f>'C завтраками| Bed and breakfast'!BN17*0.9</f>
        <v>41040</v>
      </c>
      <c r="BO17" s="8">
        <f>'C завтраками| Bed and breakfast'!BO17*0.9</f>
        <v>41040</v>
      </c>
      <c r="BP17" s="8">
        <f>'C завтраками| Bed and breakfast'!BP17*0.9</f>
        <v>38340</v>
      </c>
      <c r="BQ17" s="8">
        <f>'C завтраками| Bed and breakfast'!BQ17*0.9</f>
        <v>33840</v>
      </c>
      <c r="BR17" s="8">
        <f>'C завтраками| Bed and breakfast'!BR17*0.9</f>
        <v>33840</v>
      </c>
      <c r="BS17" s="8">
        <f>'C завтраками| Bed and breakfast'!BS17*0.9</f>
        <v>36090</v>
      </c>
      <c r="BT17" s="8">
        <f>'C завтраками| Bed and breakfast'!BT17*0.9</f>
        <v>36090</v>
      </c>
      <c r="BU17" s="8">
        <f>'C завтраками| Bed and breakfast'!BU17*0.9</f>
        <v>28440</v>
      </c>
      <c r="BV17" s="8">
        <f>'C завтраками| Bed and breakfast'!BV17*0.9</f>
        <v>28845</v>
      </c>
      <c r="BW17" s="8">
        <f>'C завтраками| Bed and breakfast'!BW17*0.9</f>
        <v>28845</v>
      </c>
      <c r="BX17" s="8">
        <f>'C завтраками| Bed and breakfast'!BX17*0.9</f>
        <v>28845</v>
      </c>
      <c r="BY17" s="8">
        <f>'C завтраками| Bed and breakfast'!BY17*0.9</f>
        <v>27495</v>
      </c>
      <c r="BZ17" s="8">
        <f>'C завтраками| Bed and breakfast'!BZ17*0.9</f>
        <v>27495</v>
      </c>
      <c r="CA17" s="8">
        <f>'C завтраками| Bed and breakfast'!CA17*0.9</f>
        <v>28845</v>
      </c>
      <c r="CB17" s="8">
        <f>'C завтраками| Bed and breakfast'!CB17*0.9</f>
        <v>28845</v>
      </c>
      <c r="CC17" s="8">
        <f>'C завтраками| Bed and breakfast'!CC17*0.9</f>
        <v>28845</v>
      </c>
      <c r="CD17" s="8">
        <f>'C завтраками| Bed and breakfast'!CD17*0.9</f>
        <v>27315</v>
      </c>
      <c r="CE17" s="8">
        <f>'C завтраками| Bed and breakfast'!CE17*0.9</f>
        <v>27315</v>
      </c>
      <c r="CF17" s="8">
        <f>'C завтраками| Bed and breakfast'!CF17*0.9</f>
        <v>27315</v>
      </c>
      <c r="CG17" s="8">
        <f>'C завтраками| Bed and breakfast'!CG17*0.9</f>
        <v>27315</v>
      </c>
      <c r="CH17" s="8">
        <f>'C завтраками| Bed and breakfast'!CH17*0.9</f>
        <v>27315</v>
      </c>
      <c r="CI17" s="8">
        <f>'C завтраками| Bed and breakfast'!CI17*0.9</f>
        <v>27315</v>
      </c>
      <c r="CJ17" s="8">
        <f>'C завтраками| Bed and breakfast'!CJ17*0.9</f>
        <v>27315</v>
      </c>
      <c r="CK17" s="8">
        <f>'C завтраками| Bed and breakfast'!CK17*0.9</f>
        <v>27315</v>
      </c>
      <c r="CL17" s="8">
        <f>'C завтраками| Bed and breakfast'!CL17*0.9</f>
        <v>27315</v>
      </c>
      <c r="CM17" s="8">
        <f>'C завтраками| Bed and breakfast'!CM17*0.9</f>
        <v>27315</v>
      </c>
      <c r="CN17" s="8">
        <f>'C завтраками| Bed and breakfast'!CN17*0.9</f>
        <v>27315</v>
      </c>
      <c r="CO17" s="8">
        <f>'C завтраками| Bed and breakfast'!CO17*0.9</f>
        <v>27315</v>
      </c>
      <c r="CP17" s="8">
        <f>'C завтраками| Bed and breakfast'!CP17*0.9</f>
        <v>27315</v>
      </c>
      <c r="CQ17" s="8">
        <f>'C завтраками| Bed and breakfast'!CQ17*0.9</f>
        <v>27315</v>
      </c>
      <c r="CR17" s="8">
        <f>'C завтраками| Bed and breakfast'!CR17*0.9</f>
        <v>27315</v>
      </c>
      <c r="CS17" s="8">
        <f>'C завтраками| Bed and breakfast'!CS17*0.9</f>
        <v>27315</v>
      </c>
      <c r="CT17" s="8">
        <f>'C завтраками| Bed and breakfast'!CT17*0.9</f>
        <v>27315</v>
      </c>
      <c r="CU17" s="8">
        <f>'C завтраками| Bed and breakfast'!CU17*0.9</f>
        <v>27315</v>
      </c>
      <c r="CV17" s="8">
        <f>'C завтраками| Bed and breakfast'!CV17*0.9</f>
        <v>27315</v>
      </c>
      <c r="CW17" s="8">
        <f>'C завтраками| Bed and breakfast'!CW17*0.9</f>
        <v>27315</v>
      </c>
      <c r="CX17" s="8">
        <f>'C завтраками| Bed and breakfast'!CX17*0.9</f>
        <v>27315</v>
      </c>
      <c r="CY17" s="8">
        <f>'C завтраками| Bed and breakfast'!CY17*0.9</f>
        <v>27315</v>
      </c>
      <c r="CZ17" s="8">
        <f>'C завтраками| Bed and breakfast'!CZ17*0.9</f>
        <v>27315</v>
      </c>
      <c r="DA17" s="8">
        <f>'C завтраками| Bed and breakfast'!DA17*0.9</f>
        <v>18900</v>
      </c>
      <c r="DB17" s="8">
        <f>'C завтраками| Bed and breakfast'!DB17*0.9</f>
        <v>18900</v>
      </c>
      <c r="DC17" s="8">
        <f>'C завтраками| Bed and breakfast'!DC17*0.9</f>
        <v>19350</v>
      </c>
      <c r="DD17" s="8">
        <f>'C завтраками| Bed and breakfast'!DD17*0.9</f>
        <v>19350</v>
      </c>
      <c r="DE17" s="8">
        <f>'C завтраками| Bed and breakfast'!DE17*0.9</f>
        <v>18900</v>
      </c>
      <c r="DF17" s="8">
        <f>'C завтраками| Bed and breakfast'!DF17*0.9</f>
        <v>18900</v>
      </c>
      <c r="DG17" s="8">
        <f>'C завтраками| Bed and breakfast'!DG17*0.9</f>
        <v>18900</v>
      </c>
      <c r="DH17" s="8">
        <f>'C завтраками| Bed and breakfast'!DH17*0.9</f>
        <v>18900</v>
      </c>
      <c r="DI17" s="8">
        <f>'C завтраками| Bed and breakfast'!DI17*0.9</f>
        <v>18900</v>
      </c>
      <c r="DJ17" s="8">
        <f>'C завтраками| Bed and breakfast'!DJ17*0.9</f>
        <v>19350</v>
      </c>
      <c r="DK17" s="8">
        <f>'C завтраками| Bed and breakfast'!DK17*0.9</f>
        <v>19350</v>
      </c>
      <c r="DL17" s="8">
        <f>'C завтраками| Bed and breakfast'!DL17*0.9</f>
        <v>18900</v>
      </c>
      <c r="DM17" s="8">
        <f>'C завтраками| Bed and breakfast'!DM17*0.9</f>
        <v>18900</v>
      </c>
      <c r="DN17" s="8">
        <f>'C завтраками| Bed and breakfast'!DN17*0.9</f>
        <v>18900</v>
      </c>
      <c r="DO17" s="8">
        <f>'C завтраками| Bed and breakfast'!DO17*0.9</f>
        <v>18000</v>
      </c>
      <c r="DP17" s="8">
        <f>'C завтраками| Bed and breakfast'!DP17*0.9</f>
        <v>18000</v>
      </c>
      <c r="DQ17" s="8">
        <f>'C завтраками| Bed and breakfast'!DQ17*0.9</f>
        <v>18630</v>
      </c>
      <c r="DR17" s="8">
        <f>'C завтраками| Bed and breakfast'!DR17*0.9</f>
        <v>18630</v>
      </c>
      <c r="DS17" s="8">
        <f>'C завтраками| Bed and breakfast'!DS17*0.9</f>
        <v>18000</v>
      </c>
      <c r="DT17" s="8">
        <f>'C завтраками| Bed and breakfast'!DT17*0.9</f>
        <v>18000</v>
      </c>
      <c r="DU17" s="8">
        <f>'C завтраками| Bed and breakfast'!DU17*0.9</f>
        <v>18000</v>
      </c>
      <c r="DV17" s="8">
        <f>'C завтраками| Bed and breakfast'!DV17*0.9</f>
        <v>18000</v>
      </c>
      <c r="DW17" s="8">
        <f>'C завтраками| Bed and breakfast'!DW17*0.9</f>
        <v>18000</v>
      </c>
      <c r="DX17" s="8">
        <f>'C завтраками| Bed and breakfast'!DX17*0.9</f>
        <v>18630</v>
      </c>
      <c r="DY17" s="8">
        <f>'C завтраками| Bed and breakfast'!DY17*0.9</f>
        <v>18630</v>
      </c>
      <c r="DZ17" s="8">
        <f>'C завтраками| Bed and breakfast'!DZ17*0.9</f>
        <v>18000</v>
      </c>
      <c r="EA17" s="8">
        <f>'C завтраками| Bed and breakfast'!EA17*0.9</f>
        <v>18000</v>
      </c>
      <c r="EB17" s="8">
        <f>'C завтраками| Bed and breakfast'!EB17*0.9</f>
        <v>18000</v>
      </c>
      <c r="EC17" s="8">
        <f>'C завтраками| Bed and breakfast'!EC17*0.9</f>
        <v>18000</v>
      </c>
      <c r="ED17" s="8">
        <f>'C завтраками| Bed and breakfast'!ED17*0.9</f>
        <v>18900</v>
      </c>
    </row>
    <row r="18" spans="1:134" s="53" customFormat="1" x14ac:dyDescent="0.2">
      <c r="A18" s="42" t="s">
        <v>86</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row>
    <row r="19" spans="1:134" s="53" customFormat="1" x14ac:dyDescent="0.2">
      <c r="A19" s="88">
        <f>A7</f>
        <v>1</v>
      </c>
      <c r="B19" s="8">
        <f>'C завтраками| Bed and breakfast'!B19*0.9</f>
        <v>36720</v>
      </c>
      <c r="C19" s="8">
        <f>'C завтраками| Bed and breakfast'!C19*0.9</f>
        <v>36720</v>
      </c>
      <c r="D19" s="8">
        <f>'C завтраками| Bed and breakfast'!D19*0.9</f>
        <v>38160</v>
      </c>
      <c r="E19" s="8">
        <f>'C завтраками| Bed and breakfast'!E19*0.9</f>
        <v>39600</v>
      </c>
      <c r="F19" s="8">
        <f>'C завтраками| Bed and breakfast'!F19*0.9</f>
        <v>41670</v>
      </c>
      <c r="G19" s="8">
        <f>'C завтраками| Bed and breakfast'!G19*0.9</f>
        <v>43740</v>
      </c>
      <c r="H19" s="8">
        <f>'C завтраками| Bed and breakfast'!H19*0.9</f>
        <v>43740</v>
      </c>
      <c r="I19" s="8">
        <f>'C завтраками| Bed and breakfast'!I19*0.9</f>
        <v>41670</v>
      </c>
      <c r="J19" s="8">
        <f>'C завтраками| Bed and breakfast'!J19*0.9</f>
        <v>43740</v>
      </c>
      <c r="K19" s="8">
        <f>'C завтраками| Bed and breakfast'!K19*0.9</f>
        <v>38160</v>
      </c>
      <c r="L19" s="8">
        <f>'C завтраками| Bed and breakfast'!L19*0.9</f>
        <v>36720</v>
      </c>
      <c r="M19" s="8">
        <f>'C завтраками| Bed and breakfast'!M19*0.9</f>
        <v>56025</v>
      </c>
      <c r="N19" s="8">
        <f>'C завтраками| Bed and breakfast'!N19*0.9</f>
        <v>69075</v>
      </c>
      <c r="O19" s="8">
        <f>'C завтраками| Bed and breakfast'!O19*0.9</f>
        <v>69075</v>
      </c>
      <c r="P19" s="8">
        <f>'C завтраками| Bed and breakfast'!P19*0.9</f>
        <v>69075</v>
      </c>
      <c r="Q19" s="8">
        <f>'C завтраками| Bed and breakfast'!Q19*0.9</f>
        <v>62775</v>
      </c>
      <c r="R19" s="8">
        <f>'C завтраками| Bed and breakfast'!R19*0.9</f>
        <v>62775</v>
      </c>
      <c r="S19" s="8">
        <f>'C завтраками| Bed and breakfast'!S19*0.9</f>
        <v>62775</v>
      </c>
      <c r="T19" s="8">
        <f>'C завтраками| Bed and breakfast'!T19*0.9</f>
        <v>62775</v>
      </c>
      <c r="U19" s="8">
        <f>'C завтраками| Bed and breakfast'!U19*0.9</f>
        <v>62775</v>
      </c>
      <c r="V19" s="8">
        <f>'C завтраками| Bed and breakfast'!V19*0.9</f>
        <v>62775</v>
      </c>
      <c r="W19" s="8">
        <f>'C завтраками| Bed and breakfast'!W19*0.9</f>
        <v>50805</v>
      </c>
      <c r="X19" s="8">
        <f>'C завтраками| Bed and breakfast'!X19*0.9</f>
        <v>35955</v>
      </c>
      <c r="Y19" s="8">
        <f>'C завтраками| Bed and breakfast'!Y19*0.9</f>
        <v>35955</v>
      </c>
      <c r="Z19" s="8">
        <f>'C завтраками| Bed and breakfast'!Z19*0.9</f>
        <v>35955</v>
      </c>
      <c r="AA19" s="8">
        <f>'C завтраками| Bed and breakfast'!AA19*0.9</f>
        <v>35955</v>
      </c>
      <c r="AB19" s="8">
        <f>'C завтраками| Bed and breakfast'!AB19*0.9</f>
        <v>35955</v>
      </c>
      <c r="AC19" s="8">
        <f>'C завтраками| Bed and breakfast'!AC19*0.9</f>
        <v>37755</v>
      </c>
      <c r="AD19" s="8">
        <f>'C завтраками| Bed and breakfast'!AD19*0.9</f>
        <v>37755</v>
      </c>
      <c r="AE19" s="8">
        <f>'C завтраками| Bed and breakfast'!AE19*0.9</f>
        <v>37755</v>
      </c>
      <c r="AF19" s="8">
        <f>'C завтраками| Bed and breakfast'!AF19*0.9</f>
        <v>37755</v>
      </c>
      <c r="AG19" s="8">
        <f>'C завтраками| Bed and breakfast'!AG19*0.9</f>
        <v>37755</v>
      </c>
      <c r="AH19" s="8">
        <f>'C завтраками| Bed and breakfast'!AH19*0.9</f>
        <v>35955</v>
      </c>
      <c r="AI19" s="8">
        <f>'C завтраками| Bed and breakfast'!AI19*0.9</f>
        <v>35955</v>
      </c>
      <c r="AJ19" s="8">
        <f>'C завтраками| Bed and breakfast'!AJ19*0.9</f>
        <v>35955</v>
      </c>
      <c r="AK19" s="8">
        <f>'C завтраками| Bed and breakfast'!AK19*0.9</f>
        <v>35955</v>
      </c>
      <c r="AL19" s="8">
        <f>'C завтраками| Bed and breakfast'!AL19*0.9</f>
        <v>35955</v>
      </c>
      <c r="AM19" s="8">
        <f>'C завтраками| Bed and breakfast'!AM19*0.9</f>
        <v>39555</v>
      </c>
      <c r="AN19" s="8">
        <f>'C завтраками| Bed and breakfast'!AN19*0.9</f>
        <v>39555</v>
      </c>
      <c r="AO19" s="8">
        <f>'C завтраками| Bed and breakfast'!AO19*0.9</f>
        <v>39555</v>
      </c>
      <c r="AP19" s="8">
        <f>'C завтраками| Bed and breakfast'!AP19*0.9</f>
        <v>39555</v>
      </c>
      <c r="AQ19" s="8">
        <f>'C завтраками| Bed and breakfast'!AQ19*0.9</f>
        <v>39555</v>
      </c>
      <c r="AR19" s="8">
        <f>'C завтраками| Bed and breakfast'!AR19*0.9</f>
        <v>41355</v>
      </c>
      <c r="AS19" s="8">
        <f>'C завтраками| Bed and breakfast'!AS19*0.9</f>
        <v>43605</v>
      </c>
      <c r="AT19" s="8">
        <f>'C завтраками| Bed and breakfast'!AT19*0.9</f>
        <v>48555</v>
      </c>
      <c r="AU19" s="8">
        <f>'C завтраками| Bed and breakfast'!AU19*0.9</f>
        <v>48555</v>
      </c>
      <c r="AV19" s="8">
        <f>'C завтраками| Bed and breakfast'!AV19*0.9</f>
        <v>48555</v>
      </c>
      <c r="AW19" s="8">
        <f>'C завтраками| Bed and breakfast'!AW19*0.9</f>
        <v>48555</v>
      </c>
      <c r="AX19" s="8">
        <f>'C завтраками| Bed and breakfast'!AX19*0.9</f>
        <v>48555</v>
      </c>
      <c r="AY19" s="8">
        <f>'C завтраками| Bed and breakfast'!AY19*0.9</f>
        <v>48555</v>
      </c>
      <c r="AZ19" s="8">
        <f>'C завтраками| Bed and breakfast'!AZ19*0.9</f>
        <v>48555</v>
      </c>
      <c r="BA19" s="8">
        <f>'C завтраками| Bed and breakfast'!BA19*0.9</f>
        <v>48555</v>
      </c>
      <c r="BB19" s="8">
        <f>'C завтраками| Bed and breakfast'!BB19*0.9</f>
        <v>48555</v>
      </c>
      <c r="BC19" s="8">
        <f>'C завтраками| Bed and breakfast'!BC19*0.9</f>
        <v>48555</v>
      </c>
      <c r="BD19" s="8">
        <f>'C завтраками| Bed and breakfast'!BD19*0.9</f>
        <v>46755</v>
      </c>
      <c r="BE19" s="8">
        <f>'C завтраками| Bed and breakfast'!BE19*0.9</f>
        <v>46755</v>
      </c>
      <c r="BF19" s="8">
        <f>'C завтраками| Bed and breakfast'!BF19*0.9</f>
        <v>48555</v>
      </c>
      <c r="BG19" s="8">
        <f>'C завтраками| Bed and breakfast'!BG19*0.9</f>
        <v>48555</v>
      </c>
      <c r="BH19" s="8">
        <f>'C завтраками| Bed and breakfast'!BH19*0.9</f>
        <v>50355</v>
      </c>
      <c r="BI19" s="8">
        <f>'C завтраками| Bed and breakfast'!BI19*0.9</f>
        <v>52605</v>
      </c>
      <c r="BJ19" s="8">
        <f>'C завтраками| Bed and breakfast'!BJ19*0.9</f>
        <v>52605</v>
      </c>
      <c r="BK19" s="8">
        <f>'C завтраками| Bed and breakfast'!BK19*0.9</f>
        <v>52605</v>
      </c>
      <c r="BL19" s="8">
        <f>'C завтраками| Bed and breakfast'!BL19*0.9</f>
        <v>52605</v>
      </c>
      <c r="BM19" s="8">
        <f>'C завтраками| Bed and breakfast'!BM19*0.9</f>
        <v>54855</v>
      </c>
      <c r="BN19" s="8">
        <f>'C завтраками| Bed and breakfast'!BN19*0.9</f>
        <v>57555</v>
      </c>
      <c r="BO19" s="8">
        <f>'C завтраками| Bed and breakfast'!BO19*0.9</f>
        <v>57555</v>
      </c>
      <c r="BP19" s="8">
        <f>'C завтраками| Bed and breakfast'!BP19*0.9</f>
        <v>54855</v>
      </c>
      <c r="BQ19" s="8">
        <f>'C завтраками| Bed and breakfast'!BQ19*0.9</f>
        <v>50355</v>
      </c>
      <c r="BR19" s="8">
        <f>'C завтраками| Bed and breakfast'!BR19*0.9</f>
        <v>50355</v>
      </c>
      <c r="BS19" s="8">
        <f>'C завтраками| Bed and breakfast'!BS19*0.9</f>
        <v>52605</v>
      </c>
      <c r="BT19" s="8">
        <f>'C завтраками| Bed and breakfast'!BT19*0.9</f>
        <v>52605</v>
      </c>
      <c r="BU19" s="8">
        <f>'C завтраками| Bed and breakfast'!BU19*0.9</f>
        <v>44955</v>
      </c>
      <c r="BV19" s="8">
        <f>'C завтраками| Bed and breakfast'!BV19*0.9</f>
        <v>45360</v>
      </c>
      <c r="BW19" s="8">
        <f>'C завтраками| Bed and breakfast'!BW19*0.9</f>
        <v>45360</v>
      </c>
      <c r="BX19" s="8">
        <f>'C завтраками| Bed and breakfast'!BX19*0.9</f>
        <v>45360</v>
      </c>
      <c r="BY19" s="8">
        <f>'C завтраками| Bed and breakfast'!BY19*0.9</f>
        <v>44010</v>
      </c>
      <c r="BZ19" s="8">
        <f>'C завтраками| Bed and breakfast'!BZ19*0.9</f>
        <v>44010</v>
      </c>
      <c r="CA19" s="8">
        <f>'C завтраками| Bed and breakfast'!CA19*0.9</f>
        <v>45360</v>
      </c>
      <c r="CB19" s="8">
        <f>'C завтраками| Bed and breakfast'!CB19*0.9</f>
        <v>45360</v>
      </c>
      <c r="CC19" s="8">
        <f>'C завтраками| Bed and breakfast'!CC19*0.9</f>
        <v>45360</v>
      </c>
      <c r="CD19" s="8">
        <f>'C завтраками| Bed and breakfast'!CD19*0.9</f>
        <v>39510</v>
      </c>
      <c r="CE19" s="8">
        <f>'C завтраками| Bed and breakfast'!CE19*0.9</f>
        <v>39510</v>
      </c>
      <c r="CF19" s="8">
        <f>'C завтраками| Bed and breakfast'!CF19*0.9</f>
        <v>39510</v>
      </c>
      <c r="CG19" s="8">
        <f>'C завтраками| Bed and breakfast'!CG19*0.9</f>
        <v>39510</v>
      </c>
      <c r="CH19" s="8">
        <f>'C завтраками| Bed and breakfast'!CH19*0.9</f>
        <v>39510</v>
      </c>
      <c r="CI19" s="8">
        <f>'C завтраками| Bed and breakfast'!CI19*0.9</f>
        <v>39510</v>
      </c>
      <c r="CJ19" s="8">
        <f>'C завтраками| Bed and breakfast'!CJ19*0.9</f>
        <v>39510</v>
      </c>
      <c r="CK19" s="8">
        <f>'C завтраками| Bed and breakfast'!CK19*0.9</f>
        <v>39510</v>
      </c>
      <c r="CL19" s="8">
        <f>'C завтраками| Bed and breakfast'!CL19*0.9</f>
        <v>39510</v>
      </c>
      <c r="CM19" s="8">
        <f>'C завтраками| Bed and breakfast'!CM19*0.9</f>
        <v>39510</v>
      </c>
      <c r="CN19" s="8">
        <f>'C завтраками| Bed and breakfast'!CN19*0.9</f>
        <v>39510</v>
      </c>
      <c r="CO19" s="8">
        <f>'C завтраками| Bed and breakfast'!CO19*0.9</f>
        <v>39510</v>
      </c>
      <c r="CP19" s="8">
        <f>'C завтраками| Bed and breakfast'!CP19*0.9</f>
        <v>39510</v>
      </c>
      <c r="CQ19" s="8">
        <f>'C завтраками| Bed and breakfast'!CQ19*0.9</f>
        <v>39510</v>
      </c>
      <c r="CR19" s="8">
        <f>'C завтраками| Bed and breakfast'!CR19*0.9</f>
        <v>39510</v>
      </c>
      <c r="CS19" s="8">
        <f>'C завтраками| Bed and breakfast'!CS19*0.9</f>
        <v>39510</v>
      </c>
      <c r="CT19" s="8">
        <f>'C завтраками| Bed and breakfast'!CT19*0.9</f>
        <v>39510</v>
      </c>
      <c r="CU19" s="8">
        <f>'C завтраками| Bed and breakfast'!CU19*0.9</f>
        <v>39510</v>
      </c>
      <c r="CV19" s="8">
        <f>'C завтраками| Bed and breakfast'!CV19*0.9</f>
        <v>39510</v>
      </c>
      <c r="CW19" s="8">
        <f>'C завтраками| Bed and breakfast'!CW19*0.9</f>
        <v>39510</v>
      </c>
      <c r="CX19" s="8">
        <f>'C завтраками| Bed and breakfast'!CX19*0.9</f>
        <v>39510</v>
      </c>
      <c r="CY19" s="8">
        <f>'C завтраками| Bed and breakfast'!CY19*0.9</f>
        <v>39510</v>
      </c>
      <c r="CZ19" s="8">
        <f>'C завтраками| Bed and breakfast'!CZ19*0.9</f>
        <v>39510</v>
      </c>
      <c r="DA19" s="8">
        <f>'C завтраками| Bed and breakfast'!DA19*0.9</f>
        <v>31185</v>
      </c>
      <c r="DB19" s="8">
        <f>'C завтраками| Bed and breakfast'!DB19*0.9</f>
        <v>31185</v>
      </c>
      <c r="DC19" s="8">
        <f>'C завтраками| Bed and breakfast'!DC19*0.9</f>
        <v>31635</v>
      </c>
      <c r="DD19" s="8">
        <f>'C завтраками| Bed and breakfast'!DD19*0.9</f>
        <v>31635</v>
      </c>
      <c r="DE19" s="8">
        <f>'C завтраками| Bed and breakfast'!DE19*0.9</f>
        <v>31185</v>
      </c>
      <c r="DF19" s="8">
        <f>'C завтраками| Bed and breakfast'!DF19*0.9</f>
        <v>31185</v>
      </c>
      <c r="DG19" s="8">
        <f>'C завтраками| Bed and breakfast'!DG19*0.9</f>
        <v>31185</v>
      </c>
      <c r="DH19" s="8">
        <f>'C завтраками| Bed and breakfast'!DH19*0.9</f>
        <v>31185</v>
      </c>
      <c r="DI19" s="8">
        <f>'C завтраками| Bed and breakfast'!DI19*0.9</f>
        <v>31185</v>
      </c>
      <c r="DJ19" s="8">
        <f>'C завтраками| Bed and breakfast'!DJ19*0.9</f>
        <v>31635</v>
      </c>
      <c r="DK19" s="8">
        <f>'C завтраками| Bed and breakfast'!DK19*0.9</f>
        <v>31635</v>
      </c>
      <c r="DL19" s="8">
        <f>'C завтраками| Bed and breakfast'!DL19*0.9</f>
        <v>31185</v>
      </c>
      <c r="DM19" s="8">
        <f>'C завтраками| Bed and breakfast'!DM19*0.9</f>
        <v>31185</v>
      </c>
      <c r="DN19" s="8">
        <f>'C завтраками| Bed and breakfast'!DN19*0.9</f>
        <v>31185</v>
      </c>
      <c r="DO19" s="8">
        <f>'C завтраками| Bed and breakfast'!DO19*0.9</f>
        <v>30285</v>
      </c>
      <c r="DP19" s="8">
        <f>'C завтраками| Bed and breakfast'!DP19*0.9</f>
        <v>30285</v>
      </c>
      <c r="DQ19" s="8">
        <f>'C завтраками| Bed and breakfast'!DQ19*0.9</f>
        <v>30915</v>
      </c>
      <c r="DR19" s="8">
        <f>'C завтраками| Bed and breakfast'!DR19*0.9</f>
        <v>30915</v>
      </c>
      <c r="DS19" s="8">
        <f>'C завтраками| Bed and breakfast'!DS19*0.9</f>
        <v>30285</v>
      </c>
      <c r="DT19" s="8">
        <f>'C завтраками| Bed and breakfast'!DT19*0.9</f>
        <v>30285</v>
      </c>
      <c r="DU19" s="8">
        <f>'C завтраками| Bed and breakfast'!DU19*0.9</f>
        <v>30285</v>
      </c>
      <c r="DV19" s="8">
        <f>'C завтраками| Bed and breakfast'!DV19*0.9</f>
        <v>30285</v>
      </c>
      <c r="DW19" s="8">
        <f>'C завтраками| Bed and breakfast'!DW19*0.9</f>
        <v>30285</v>
      </c>
      <c r="DX19" s="8">
        <f>'C завтраками| Bed and breakfast'!DX19*0.9</f>
        <v>30915</v>
      </c>
      <c r="DY19" s="8">
        <f>'C завтраками| Bed and breakfast'!DY19*0.9</f>
        <v>30915</v>
      </c>
      <c r="DZ19" s="8">
        <f>'C завтраками| Bed and breakfast'!DZ19*0.9</f>
        <v>30285</v>
      </c>
      <c r="EA19" s="8">
        <f>'C завтраками| Bed and breakfast'!EA19*0.9</f>
        <v>30285</v>
      </c>
      <c r="EB19" s="8">
        <f>'C завтраками| Bed and breakfast'!EB19*0.9</f>
        <v>30285</v>
      </c>
      <c r="EC19" s="8">
        <f>'C завтраками| Bed and breakfast'!EC19*0.9</f>
        <v>30285</v>
      </c>
      <c r="ED19" s="8">
        <f>'C завтраками| Bed and breakfast'!ED19*0.9</f>
        <v>31185</v>
      </c>
    </row>
    <row r="20" spans="1:134" s="53" customFormat="1" x14ac:dyDescent="0.2">
      <c r="A20" s="88">
        <f>A8</f>
        <v>2</v>
      </c>
      <c r="B20" s="8">
        <f>'C завтраками| Bed and breakfast'!B20*0.9</f>
        <v>38250</v>
      </c>
      <c r="C20" s="8">
        <f>'C завтраками| Bed and breakfast'!C20*0.9</f>
        <v>38250</v>
      </c>
      <c r="D20" s="8">
        <f>'C завтраками| Bed and breakfast'!D20*0.9</f>
        <v>39690</v>
      </c>
      <c r="E20" s="8">
        <f>'C завтраками| Bed and breakfast'!E20*0.9</f>
        <v>41130</v>
      </c>
      <c r="F20" s="8">
        <f>'C завтраками| Bed and breakfast'!F20*0.9</f>
        <v>43200</v>
      </c>
      <c r="G20" s="8">
        <f>'C завтраками| Bed and breakfast'!G20*0.9</f>
        <v>45270</v>
      </c>
      <c r="H20" s="8">
        <f>'C завтраками| Bed and breakfast'!H20*0.9</f>
        <v>45270</v>
      </c>
      <c r="I20" s="8">
        <f>'C завтраками| Bed and breakfast'!I20*0.9</f>
        <v>43200</v>
      </c>
      <c r="J20" s="8">
        <f>'C завтраками| Bed and breakfast'!J20*0.9</f>
        <v>45270</v>
      </c>
      <c r="K20" s="8">
        <f>'C завтраками| Bed and breakfast'!K20*0.9</f>
        <v>39690</v>
      </c>
      <c r="L20" s="8">
        <f>'C завтраками| Bed and breakfast'!L20*0.9</f>
        <v>38745</v>
      </c>
      <c r="M20" s="8">
        <f>'C завтраками| Bed and breakfast'!M20*0.9</f>
        <v>58050</v>
      </c>
      <c r="N20" s="8">
        <f>'C завтраками| Bed and breakfast'!N20*0.9</f>
        <v>71100</v>
      </c>
      <c r="O20" s="8">
        <f>'C завтраками| Bed and breakfast'!O20*0.9</f>
        <v>71100</v>
      </c>
      <c r="P20" s="8">
        <f>'C завтраками| Bed and breakfast'!P20*0.9</f>
        <v>71100</v>
      </c>
      <c r="Q20" s="8">
        <f>'C завтраками| Bed and breakfast'!Q20*0.9</f>
        <v>64800</v>
      </c>
      <c r="R20" s="8">
        <f>'C завтраками| Bed and breakfast'!R20*0.9</f>
        <v>64800</v>
      </c>
      <c r="S20" s="8">
        <f>'C завтраками| Bed and breakfast'!S20*0.9</f>
        <v>64800</v>
      </c>
      <c r="T20" s="8">
        <f>'C завтраками| Bed and breakfast'!T20*0.9</f>
        <v>64800</v>
      </c>
      <c r="U20" s="8">
        <f>'C завтраками| Bed and breakfast'!U20*0.9</f>
        <v>64800</v>
      </c>
      <c r="V20" s="8">
        <f>'C завтраками| Bed and breakfast'!V20*0.9</f>
        <v>64800</v>
      </c>
      <c r="W20" s="8">
        <f>'C завтраками| Bed and breakfast'!W20*0.9</f>
        <v>52560</v>
      </c>
      <c r="X20" s="8">
        <f>'C завтраками| Bed and breakfast'!X20*0.9</f>
        <v>37710</v>
      </c>
      <c r="Y20" s="8">
        <f>'C завтраками| Bed and breakfast'!Y20*0.9</f>
        <v>37710</v>
      </c>
      <c r="Z20" s="8">
        <f>'C завтраками| Bed and breakfast'!Z20*0.9</f>
        <v>37710</v>
      </c>
      <c r="AA20" s="8">
        <f>'C завтраками| Bed and breakfast'!AA20*0.9</f>
        <v>37710</v>
      </c>
      <c r="AB20" s="8">
        <f>'C завтраками| Bed and breakfast'!AB20*0.9</f>
        <v>37710</v>
      </c>
      <c r="AC20" s="8">
        <f>'C завтраками| Bed and breakfast'!AC20*0.9</f>
        <v>39510</v>
      </c>
      <c r="AD20" s="8">
        <f>'C завтраками| Bed and breakfast'!AD20*0.9</f>
        <v>39510</v>
      </c>
      <c r="AE20" s="8">
        <f>'C завтраками| Bed and breakfast'!AE20*0.9</f>
        <v>39510</v>
      </c>
      <c r="AF20" s="8">
        <f>'C завтраками| Bed and breakfast'!AF20*0.9</f>
        <v>39510</v>
      </c>
      <c r="AG20" s="8">
        <f>'C завтраками| Bed and breakfast'!AG20*0.9</f>
        <v>39510</v>
      </c>
      <c r="AH20" s="8">
        <f>'C завтраками| Bed and breakfast'!AH20*0.9</f>
        <v>37710</v>
      </c>
      <c r="AI20" s="8">
        <f>'C завтраками| Bed and breakfast'!AI20*0.9</f>
        <v>37710</v>
      </c>
      <c r="AJ20" s="8">
        <f>'C завтраками| Bed and breakfast'!AJ20*0.9</f>
        <v>37710</v>
      </c>
      <c r="AK20" s="8">
        <f>'C завтраками| Bed and breakfast'!AK20*0.9</f>
        <v>37710</v>
      </c>
      <c r="AL20" s="8">
        <f>'C завтраками| Bed and breakfast'!AL20*0.9</f>
        <v>37710</v>
      </c>
      <c r="AM20" s="8">
        <f>'C завтраками| Bed and breakfast'!AM20*0.9</f>
        <v>41310</v>
      </c>
      <c r="AN20" s="8">
        <f>'C завтраками| Bed and breakfast'!AN20*0.9</f>
        <v>41310</v>
      </c>
      <c r="AO20" s="8">
        <f>'C завтраками| Bed and breakfast'!AO20*0.9</f>
        <v>41310</v>
      </c>
      <c r="AP20" s="8">
        <f>'C завтраками| Bed and breakfast'!AP20*0.9</f>
        <v>41310</v>
      </c>
      <c r="AQ20" s="8">
        <f>'C завтраками| Bed and breakfast'!AQ20*0.9</f>
        <v>41310</v>
      </c>
      <c r="AR20" s="8">
        <f>'C завтраками| Bed and breakfast'!AR20*0.9</f>
        <v>43110</v>
      </c>
      <c r="AS20" s="8">
        <f>'C завтраками| Bed and breakfast'!AS20*0.9</f>
        <v>45360</v>
      </c>
      <c r="AT20" s="8">
        <f>'C завтраками| Bed and breakfast'!AT20*0.9</f>
        <v>50310</v>
      </c>
      <c r="AU20" s="8">
        <f>'C завтраками| Bed and breakfast'!AU20*0.9</f>
        <v>50310</v>
      </c>
      <c r="AV20" s="8">
        <f>'C завтраками| Bed and breakfast'!AV20*0.9</f>
        <v>50310</v>
      </c>
      <c r="AW20" s="8">
        <f>'C завтраками| Bed and breakfast'!AW20*0.9</f>
        <v>50310</v>
      </c>
      <c r="AX20" s="8">
        <f>'C завтраками| Bed and breakfast'!AX20*0.9</f>
        <v>50310</v>
      </c>
      <c r="AY20" s="8">
        <f>'C завтраками| Bed and breakfast'!AY20*0.9</f>
        <v>50310</v>
      </c>
      <c r="AZ20" s="8">
        <f>'C завтраками| Bed and breakfast'!AZ20*0.9</f>
        <v>50310</v>
      </c>
      <c r="BA20" s="8">
        <f>'C завтраками| Bed and breakfast'!BA20*0.9</f>
        <v>50310</v>
      </c>
      <c r="BB20" s="8">
        <f>'C завтраками| Bed and breakfast'!BB20*0.9</f>
        <v>50310</v>
      </c>
      <c r="BC20" s="8">
        <f>'C завтраками| Bed and breakfast'!BC20*0.9</f>
        <v>50310</v>
      </c>
      <c r="BD20" s="8">
        <f>'C завтраками| Bed and breakfast'!BD20*0.9</f>
        <v>48510</v>
      </c>
      <c r="BE20" s="8">
        <f>'C завтраками| Bed and breakfast'!BE20*0.9</f>
        <v>48510</v>
      </c>
      <c r="BF20" s="8">
        <f>'C завтраками| Bed and breakfast'!BF20*0.9</f>
        <v>50310</v>
      </c>
      <c r="BG20" s="8">
        <f>'C завтраками| Bed and breakfast'!BG20*0.9</f>
        <v>50310</v>
      </c>
      <c r="BH20" s="8">
        <f>'C завтраками| Bed and breakfast'!BH20*0.9</f>
        <v>52110</v>
      </c>
      <c r="BI20" s="8">
        <f>'C завтраками| Bed and breakfast'!BI20*0.9</f>
        <v>54360</v>
      </c>
      <c r="BJ20" s="8">
        <f>'C завтраками| Bed and breakfast'!BJ20*0.9</f>
        <v>54360</v>
      </c>
      <c r="BK20" s="8">
        <f>'C завтраками| Bed and breakfast'!BK20*0.9</f>
        <v>54360</v>
      </c>
      <c r="BL20" s="8">
        <f>'C завтраками| Bed and breakfast'!BL20*0.9</f>
        <v>54360</v>
      </c>
      <c r="BM20" s="8">
        <f>'C завтраками| Bed and breakfast'!BM20*0.9</f>
        <v>56610</v>
      </c>
      <c r="BN20" s="8">
        <f>'C завтраками| Bed and breakfast'!BN20*0.9</f>
        <v>59310</v>
      </c>
      <c r="BO20" s="8">
        <f>'C завтраками| Bed and breakfast'!BO20*0.9</f>
        <v>59310</v>
      </c>
      <c r="BP20" s="8">
        <f>'C завтраками| Bed and breakfast'!BP20*0.9</f>
        <v>56610</v>
      </c>
      <c r="BQ20" s="8">
        <f>'C завтраками| Bed and breakfast'!BQ20*0.9</f>
        <v>52110</v>
      </c>
      <c r="BR20" s="8">
        <f>'C завтраками| Bed and breakfast'!BR20*0.9</f>
        <v>52110</v>
      </c>
      <c r="BS20" s="8">
        <f>'C завтраками| Bed and breakfast'!BS20*0.9</f>
        <v>54360</v>
      </c>
      <c r="BT20" s="8">
        <f>'C завтраками| Bed and breakfast'!BT20*0.9</f>
        <v>54360</v>
      </c>
      <c r="BU20" s="8">
        <f>'C завтраками| Bed and breakfast'!BU20*0.9</f>
        <v>46710</v>
      </c>
      <c r="BV20" s="8">
        <f>'C завтраками| Bed and breakfast'!BV20*0.9</f>
        <v>47115</v>
      </c>
      <c r="BW20" s="8">
        <f>'C завтраками| Bed and breakfast'!BW20*0.9</f>
        <v>47115</v>
      </c>
      <c r="BX20" s="8">
        <f>'C завтраками| Bed and breakfast'!BX20*0.9</f>
        <v>47115</v>
      </c>
      <c r="BY20" s="8">
        <f>'C завтраками| Bed and breakfast'!BY20*0.9</f>
        <v>45765</v>
      </c>
      <c r="BZ20" s="8">
        <f>'C завтраками| Bed and breakfast'!BZ20*0.9</f>
        <v>45765</v>
      </c>
      <c r="CA20" s="8">
        <f>'C завтраками| Bed and breakfast'!CA20*0.9</f>
        <v>47115</v>
      </c>
      <c r="CB20" s="8">
        <f>'C завтраками| Bed and breakfast'!CB20*0.9</f>
        <v>47115</v>
      </c>
      <c r="CC20" s="8">
        <f>'C завтраками| Bed and breakfast'!CC20*0.9</f>
        <v>47115</v>
      </c>
      <c r="CD20" s="8">
        <f>'C завтраками| Bed and breakfast'!CD20*0.9</f>
        <v>41265</v>
      </c>
      <c r="CE20" s="8">
        <f>'C завтраками| Bed and breakfast'!CE20*0.9</f>
        <v>41265</v>
      </c>
      <c r="CF20" s="8">
        <f>'C завтраками| Bed and breakfast'!CF20*0.9</f>
        <v>41265</v>
      </c>
      <c r="CG20" s="8">
        <f>'C завтраками| Bed and breakfast'!CG20*0.9</f>
        <v>41265</v>
      </c>
      <c r="CH20" s="8">
        <f>'C завтраками| Bed and breakfast'!CH20*0.9</f>
        <v>41265</v>
      </c>
      <c r="CI20" s="8">
        <f>'C завтраками| Bed and breakfast'!CI20*0.9</f>
        <v>41265</v>
      </c>
      <c r="CJ20" s="8">
        <f>'C завтраками| Bed and breakfast'!CJ20*0.9</f>
        <v>41265</v>
      </c>
      <c r="CK20" s="8">
        <f>'C завтраками| Bed and breakfast'!CK20*0.9</f>
        <v>41265</v>
      </c>
      <c r="CL20" s="8">
        <f>'C завтраками| Bed and breakfast'!CL20*0.9</f>
        <v>41265</v>
      </c>
      <c r="CM20" s="8">
        <f>'C завтраками| Bed and breakfast'!CM20*0.9</f>
        <v>41265</v>
      </c>
      <c r="CN20" s="8">
        <f>'C завтраками| Bed and breakfast'!CN20*0.9</f>
        <v>41265</v>
      </c>
      <c r="CO20" s="8">
        <f>'C завтраками| Bed and breakfast'!CO20*0.9</f>
        <v>41265</v>
      </c>
      <c r="CP20" s="8">
        <f>'C завтраками| Bed and breakfast'!CP20*0.9</f>
        <v>41265</v>
      </c>
      <c r="CQ20" s="8">
        <f>'C завтраками| Bed and breakfast'!CQ20*0.9</f>
        <v>41265</v>
      </c>
      <c r="CR20" s="8">
        <f>'C завтраками| Bed and breakfast'!CR20*0.9</f>
        <v>41265</v>
      </c>
      <c r="CS20" s="8">
        <f>'C завтраками| Bed and breakfast'!CS20*0.9</f>
        <v>41265</v>
      </c>
      <c r="CT20" s="8">
        <f>'C завтраками| Bed and breakfast'!CT20*0.9</f>
        <v>41265</v>
      </c>
      <c r="CU20" s="8">
        <f>'C завтраками| Bed and breakfast'!CU20*0.9</f>
        <v>41265</v>
      </c>
      <c r="CV20" s="8">
        <f>'C завтраками| Bed and breakfast'!CV20*0.9</f>
        <v>41265</v>
      </c>
      <c r="CW20" s="8">
        <f>'C завтраками| Bed and breakfast'!CW20*0.9</f>
        <v>41265</v>
      </c>
      <c r="CX20" s="8">
        <f>'C завтраками| Bed and breakfast'!CX20*0.9</f>
        <v>41265</v>
      </c>
      <c r="CY20" s="8">
        <f>'C завтраками| Bed and breakfast'!CY20*0.9</f>
        <v>41265</v>
      </c>
      <c r="CZ20" s="8">
        <f>'C завтраками| Bed and breakfast'!CZ20*0.9</f>
        <v>41265</v>
      </c>
      <c r="DA20" s="8">
        <f>'C завтраками| Bed and breakfast'!DA20*0.9</f>
        <v>32850</v>
      </c>
      <c r="DB20" s="8">
        <f>'C завтраками| Bed and breakfast'!DB20*0.9</f>
        <v>32850</v>
      </c>
      <c r="DC20" s="8">
        <f>'C завтраками| Bed and breakfast'!DC20*0.9</f>
        <v>33300</v>
      </c>
      <c r="DD20" s="8">
        <f>'C завтраками| Bed and breakfast'!DD20*0.9</f>
        <v>33300</v>
      </c>
      <c r="DE20" s="8">
        <f>'C завтраками| Bed and breakfast'!DE20*0.9</f>
        <v>32850</v>
      </c>
      <c r="DF20" s="8">
        <f>'C завтраками| Bed and breakfast'!DF20*0.9</f>
        <v>32850</v>
      </c>
      <c r="DG20" s="8">
        <f>'C завтраками| Bed and breakfast'!DG20*0.9</f>
        <v>32850</v>
      </c>
      <c r="DH20" s="8">
        <f>'C завтраками| Bed and breakfast'!DH20*0.9</f>
        <v>32850</v>
      </c>
      <c r="DI20" s="8">
        <f>'C завтраками| Bed and breakfast'!DI20*0.9</f>
        <v>32850</v>
      </c>
      <c r="DJ20" s="8">
        <f>'C завтраками| Bed and breakfast'!DJ20*0.9</f>
        <v>33300</v>
      </c>
      <c r="DK20" s="8">
        <f>'C завтраками| Bed and breakfast'!DK20*0.9</f>
        <v>33300</v>
      </c>
      <c r="DL20" s="8">
        <f>'C завтраками| Bed and breakfast'!DL20*0.9</f>
        <v>32850</v>
      </c>
      <c r="DM20" s="8">
        <f>'C завтраками| Bed and breakfast'!DM20*0.9</f>
        <v>32850</v>
      </c>
      <c r="DN20" s="8">
        <f>'C завтраками| Bed and breakfast'!DN20*0.9</f>
        <v>32850</v>
      </c>
      <c r="DO20" s="8">
        <f>'C завтраками| Bed and breakfast'!DO20*0.9</f>
        <v>31950</v>
      </c>
      <c r="DP20" s="8">
        <f>'C завтраками| Bed and breakfast'!DP20*0.9</f>
        <v>31950</v>
      </c>
      <c r="DQ20" s="8">
        <f>'C завтраками| Bed and breakfast'!DQ20*0.9</f>
        <v>32580</v>
      </c>
      <c r="DR20" s="8">
        <f>'C завтраками| Bed and breakfast'!DR20*0.9</f>
        <v>32580</v>
      </c>
      <c r="DS20" s="8">
        <f>'C завтраками| Bed and breakfast'!DS20*0.9</f>
        <v>31950</v>
      </c>
      <c r="DT20" s="8">
        <f>'C завтраками| Bed and breakfast'!DT20*0.9</f>
        <v>31950</v>
      </c>
      <c r="DU20" s="8">
        <f>'C завтраками| Bed and breakfast'!DU20*0.9</f>
        <v>31950</v>
      </c>
      <c r="DV20" s="8">
        <f>'C завтраками| Bed and breakfast'!DV20*0.9</f>
        <v>31950</v>
      </c>
      <c r="DW20" s="8">
        <f>'C завтраками| Bed and breakfast'!DW20*0.9</f>
        <v>31950</v>
      </c>
      <c r="DX20" s="8">
        <f>'C завтраками| Bed and breakfast'!DX20*0.9</f>
        <v>32580</v>
      </c>
      <c r="DY20" s="8">
        <f>'C завтраками| Bed and breakfast'!DY20*0.9</f>
        <v>32580</v>
      </c>
      <c r="DZ20" s="8">
        <f>'C завтраками| Bed and breakfast'!DZ20*0.9</f>
        <v>31950</v>
      </c>
      <c r="EA20" s="8">
        <f>'C завтраками| Bed and breakfast'!EA20*0.9</f>
        <v>31950</v>
      </c>
      <c r="EB20" s="8">
        <f>'C завтраками| Bed and breakfast'!EB20*0.9</f>
        <v>31950</v>
      </c>
      <c r="EC20" s="8">
        <f>'C завтраками| Bed and breakfast'!EC20*0.9</f>
        <v>31950</v>
      </c>
      <c r="ED20" s="8">
        <f>'C завтраками| Bed and breakfast'!ED20*0.9</f>
        <v>32850</v>
      </c>
    </row>
    <row r="21" spans="1:134" s="53" customFormat="1" x14ac:dyDescent="0.2">
      <c r="A21" s="42" t="s">
        <v>87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row>
    <row r="22" spans="1:134" s="53" customFormat="1" x14ac:dyDescent="0.2">
      <c r="A22" s="88" t="s">
        <v>88</v>
      </c>
      <c r="B22" s="8">
        <f>'C завтраками| Bed and breakfast'!B22*0.9</f>
        <v>65250</v>
      </c>
      <c r="C22" s="8">
        <f>'C завтраками| Bed and breakfast'!C22*0.9</f>
        <v>65250</v>
      </c>
      <c r="D22" s="8">
        <f>'C завтраками| Bed and breakfast'!D22*0.9</f>
        <v>66690</v>
      </c>
      <c r="E22" s="8">
        <f>'C завтраками| Bed and breakfast'!E22*0.9</f>
        <v>68130</v>
      </c>
      <c r="F22" s="8">
        <f>'C завтраками| Bed and breakfast'!F22*0.9</f>
        <v>70200</v>
      </c>
      <c r="G22" s="8">
        <f>'C завтраками| Bed and breakfast'!G22*0.9</f>
        <v>72270</v>
      </c>
      <c r="H22" s="8">
        <f>'C завтраками| Bed and breakfast'!H22*0.9</f>
        <v>72270</v>
      </c>
      <c r="I22" s="8">
        <f>'C завтраками| Bed and breakfast'!I22*0.9</f>
        <v>70200</v>
      </c>
      <c r="J22" s="8">
        <f>'C завтраками| Bed and breakfast'!J22*0.9</f>
        <v>72270</v>
      </c>
      <c r="K22" s="8">
        <f>'C завтраками| Bed and breakfast'!K22*0.9</f>
        <v>66690</v>
      </c>
      <c r="L22" s="8">
        <f>'C завтраками| Bed and breakfast'!L22*0.9</f>
        <v>88245</v>
      </c>
      <c r="M22" s="8">
        <f>'C завтраками| Bed and breakfast'!M22*0.9</f>
        <v>107550</v>
      </c>
      <c r="N22" s="8">
        <f>'C завтраками| Bed and breakfast'!N22*0.9</f>
        <v>120600</v>
      </c>
      <c r="O22" s="8">
        <f>'C завтраками| Bed and breakfast'!O22*0.9</f>
        <v>120600</v>
      </c>
      <c r="P22" s="8">
        <f>'C завтраками| Bed and breakfast'!P22*0.9</f>
        <v>120600</v>
      </c>
      <c r="Q22" s="8">
        <f>'C завтраками| Bed and breakfast'!Q22*0.9</f>
        <v>114300</v>
      </c>
      <c r="R22" s="8">
        <f>'C завтраками| Bed and breakfast'!R22*0.9</f>
        <v>114300</v>
      </c>
      <c r="S22" s="8">
        <f>'C завтраками| Bed and breakfast'!S22*0.9</f>
        <v>114300</v>
      </c>
      <c r="T22" s="8">
        <f>'C завтраками| Bed and breakfast'!T22*0.9</f>
        <v>114300</v>
      </c>
      <c r="U22" s="8">
        <f>'C завтраками| Bed and breakfast'!U22*0.9</f>
        <v>114300</v>
      </c>
      <c r="V22" s="8">
        <f>'C завтраками| Bed and breakfast'!V22*0.9</f>
        <v>114300</v>
      </c>
      <c r="W22" s="8">
        <f>'C завтраками| Bed and breakfast'!W22*0.9</f>
        <v>84060</v>
      </c>
      <c r="X22" s="8">
        <f>'C завтраками| Bed and breakfast'!X22*0.9</f>
        <v>69210</v>
      </c>
      <c r="Y22" s="8">
        <f>'C завтраками| Bed and breakfast'!Y22*0.9</f>
        <v>69210</v>
      </c>
      <c r="Z22" s="8">
        <f>'C завтраками| Bed and breakfast'!Z22*0.9</f>
        <v>69210</v>
      </c>
      <c r="AA22" s="8">
        <f>'C завтраками| Bed and breakfast'!AA22*0.9</f>
        <v>69210</v>
      </c>
      <c r="AB22" s="8">
        <f>'C завтраками| Bed and breakfast'!AB22*0.9</f>
        <v>69210</v>
      </c>
      <c r="AC22" s="8">
        <f>'C завтраками| Bed and breakfast'!AC22*0.9</f>
        <v>71010</v>
      </c>
      <c r="AD22" s="8">
        <f>'C завтраками| Bed and breakfast'!AD22*0.9</f>
        <v>71010</v>
      </c>
      <c r="AE22" s="8">
        <f>'C завтраками| Bed and breakfast'!AE22*0.9</f>
        <v>71010</v>
      </c>
      <c r="AF22" s="8">
        <f>'C завтраками| Bed and breakfast'!AF22*0.9</f>
        <v>71010</v>
      </c>
      <c r="AG22" s="8">
        <f>'C завтраками| Bed and breakfast'!AG22*0.9</f>
        <v>71010</v>
      </c>
      <c r="AH22" s="8">
        <f>'C завтраками| Bed and breakfast'!AH22*0.9</f>
        <v>69210</v>
      </c>
      <c r="AI22" s="8">
        <f>'C завтраками| Bed and breakfast'!AI22*0.9</f>
        <v>69210</v>
      </c>
      <c r="AJ22" s="8">
        <f>'C завтраками| Bed and breakfast'!AJ22*0.9</f>
        <v>69210</v>
      </c>
      <c r="AK22" s="8">
        <f>'C завтраками| Bed and breakfast'!AK22*0.9</f>
        <v>69210</v>
      </c>
      <c r="AL22" s="8">
        <f>'C завтраками| Bed and breakfast'!AL22*0.9</f>
        <v>69210</v>
      </c>
      <c r="AM22" s="8">
        <f>'C завтраками| Bed and breakfast'!AM22*0.9</f>
        <v>72810</v>
      </c>
      <c r="AN22" s="8">
        <f>'C завтраками| Bed and breakfast'!AN22*0.9</f>
        <v>72810</v>
      </c>
      <c r="AO22" s="8">
        <f>'C завтраками| Bed and breakfast'!AO22*0.9</f>
        <v>72810</v>
      </c>
      <c r="AP22" s="8">
        <f>'C завтраками| Bed and breakfast'!AP22*0.9</f>
        <v>72810</v>
      </c>
      <c r="AQ22" s="8">
        <f>'C завтраками| Bed and breakfast'!AQ22*0.9</f>
        <v>72810</v>
      </c>
      <c r="AR22" s="8">
        <f>'C завтраками| Bed and breakfast'!AR22*0.9</f>
        <v>74610</v>
      </c>
      <c r="AS22" s="8">
        <f>'C завтраками| Bed and breakfast'!AS22*0.9</f>
        <v>76860</v>
      </c>
      <c r="AT22" s="8">
        <f>'C завтраками| Bed and breakfast'!AT22*0.9</f>
        <v>86310</v>
      </c>
      <c r="AU22" s="8">
        <f>'C завтраками| Bed and breakfast'!AU22*0.9</f>
        <v>86310</v>
      </c>
      <c r="AV22" s="8">
        <f>'C завтраками| Bed and breakfast'!AV22*0.9</f>
        <v>86310</v>
      </c>
      <c r="AW22" s="8">
        <f>'C завтраками| Bed and breakfast'!AW22*0.9</f>
        <v>86310</v>
      </c>
      <c r="AX22" s="8">
        <f>'C завтраками| Bed and breakfast'!AX22*0.9</f>
        <v>86310</v>
      </c>
      <c r="AY22" s="8">
        <f>'C завтраками| Bed and breakfast'!AY22*0.9</f>
        <v>86310</v>
      </c>
      <c r="AZ22" s="8">
        <f>'C завтраками| Bed and breakfast'!AZ22*0.9</f>
        <v>86310</v>
      </c>
      <c r="BA22" s="8">
        <f>'C завтраками| Bed and breakfast'!BA22*0.9</f>
        <v>86310</v>
      </c>
      <c r="BB22" s="8">
        <f>'C завтраками| Bed and breakfast'!BB22*0.9</f>
        <v>86310</v>
      </c>
      <c r="BC22" s="8">
        <f>'C завтраками| Bed and breakfast'!BC22*0.9</f>
        <v>86310</v>
      </c>
      <c r="BD22" s="8">
        <f>'C завтраками| Bed and breakfast'!BD22*0.9</f>
        <v>84510</v>
      </c>
      <c r="BE22" s="8">
        <f>'C завтраками| Bed and breakfast'!BE22*0.9</f>
        <v>84510</v>
      </c>
      <c r="BF22" s="8">
        <f>'C завтраками| Bed and breakfast'!BF22*0.9</f>
        <v>86310</v>
      </c>
      <c r="BG22" s="8">
        <f>'C завтраками| Bed and breakfast'!BG22*0.9</f>
        <v>86310</v>
      </c>
      <c r="BH22" s="8">
        <f>'C завтраками| Bed and breakfast'!BH22*0.9</f>
        <v>88110</v>
      </c>
      <c r="BI22" s="8">
        <f>'C завтраками| Bed and breakfast'!BI22*0.9</f>
        <v>90360</v>
      </c>
      <c r="BJ22" s="8">
        <f>'C завтраками| Bed and breakfast'!BJ22*0.9</f>
        <v>90360</v>
      </c>
      <c r="BK22" s="8">
        <f>'C завтраками| Bed and breakfast'!BK22*0.9</f>
        <v>90360</v>
      </c>
      <c r="BL22" s="8">
        <f>'C завтраками| Bed and breakfast'!BL22*0.9</f>
        <v>90360</v>
      </c>
      <c r="BM22" s="8">
        <f>'C завтраками| Bed and breakfast'!BM22*0.9</f>
        <v>92610</v>
      </c>
      <c r="BN22" s="8">
        <f>'C завтраками| Bed and breakfast'!BN22*0.9</f>
        <v>95310</v>
      </c>
      <c r="BO22" s="8">
        <f>'C завтраками| Bed and breakfast'!BO22*0.9</f>
        <v>95310</v>
      </c>
      <c r="BP22" s="8">
        <f>'C завтраками| Bed and breakfast'!BP22*0.9</f>
        <v>92610</v>
      </c>
      <c r="BQ22" s="8">
        <f>'C завтраками| Bed and breakfast'!BQ22*0.9</f>
        <v>88110</v>
      </c>
      <c r="BR22" s="8">
        <f>'C завтраками| Bed and breakfast'!BR22*0.9</f>
        <v>88110</v>
      </c>
      <c r="BS22" s="8">
        <f>'C завтраками| Bed and breakfast'!BS22*0.9</f>
        <v>90360</v>
      </c>
      <c r="BT22" s="8">
        <f>'C завтраками| Bed and breakfast'!BT22*0.9</f>
        <v>90360</v>
      </c>
      <c r="BU22" s="8">
        <f>'C завтраками| Bed and breakfast'!BU22*0.9</f>
        <v>82710</v>
      </c>
      <c r="BV22" s="8">
        <f>'C завтраками| Bed and breakfast'!BV22*0.9</f>
        <v>83115</v>
      </c>
      <c r="BW22" s="8">
        <f>'C завтраками| Bed and breakfast'!BW22*0.9</f>
        <v>83115</v>
      </c>
      <c r="BX22" s="8">
        <f>'C завтраками| Bed and breakfast'!BX22*0.9</f>
        <v>83115</v>
      </c>
      <c r="BY22" s="8">
        <f>'C завтраками| Bed and breakfast'!BY22*0.9</f>
        <v>81765</v>
      </c>
      <c r="BZ22" s="8">
        <f>'C завтраками| Bed and breakfast'!BZ22*0.9</f>
        <v>81765</v>
      </c>
      <c r="CA22" s="8">
        <f>'C завтраками| Bed and breakfast'!CA22*0.9</f>
        <v>83115</v>
      </c>
      <c r="CB22" s="8">
        <f>'C завтраками| Bed and breakfast'!CB22*0.9</f>
        <v>83115</v>
      </c>
      <c r="CC22" s="8">
        <f>'C завтраками| Bed and breakfast'!CC22*0.9</f>
        <v>83115</v>
      </c>
      <c r="CD22" s="8">
        <f>'C завтраками| Bed and breakfast'!CD22*0.9</f>
        <v>72765</v>
      </c>
      <c r="CE22" s="8">
        <f>'C завтраками| Bed and breakfast'!CE22*0.9</f>
        <v>72765</v>
      </c>
      <c r="CF22" s="8">
        <f>'C завтраками| Bed and breakfast'!CF22*0.9</f>
        <v>72765</v>
      </c>
      <c r="CG22" s="8">
        <f>'C завтраками| Bed and breakfast'!CG22*0.9</f>
        <v>72765</v>
      </c>
      <c r="CH22" s="8">
        <f>'C завтраками| Bed and breakfast'!CH22*0.9</f>
        <v>72765</v>
      </c>
      <c r="CI22" s="8">
        <f>'C завтраками| Bed and breakfast'!CI22*0.9</f>
        <v>72765</v>
      </c>
      <c r="CJ22" s="8">
        <f>'C завтраками| Bed and breakfast'!CJ22*0.9</f>
        <v>72765</v>
      </c>
      <c r="CK22" s="8">
        <f>'C завтраками| Bed and breakfast'!CK22*0.9</f>
        <v>72765</v>
      </c>
      <c r="CL22" s="8">
        <f>'C завтраками| Bed and breakfast'!CL22*0.9</f>
        <v>72765</v>
      </c>
      <c r="CM22" s="8">
        <f>'C завтраками| Bed and breakfast'!CM22*0.9</f>
        <v>72765</v>
      </c>
      <c r="CN22" s="8">
        <f>'C завтраками| Bed and breakfast'!CN22*0.9</f>
        <v>72765</v>
      </c>
      <c r="CO22" s="8">
        <f>'C завтраками| Bed and breakfast'!CO22*0.9</f>
        <v>72765</v>
      </c>
      <c r="CP22" s="8">
        <f>'C завтраками| Bed and breakfast'!CP22*0.9</f>
        <v>72765</v>
      </c>
      <c r="CQ22" s="8">
        <f>'C завтраками| Bed and breakfast'!CQ22*0.9</f>
        <v>72765</v>
      </c>
      <c r="CR22" s="8">
        <f>'C завтраками| Bed and breakfast'!CR22*0.9</f>
        <v>72765</v>
      </c>
      <c r="CS22" s="8">
        <f>'C завтраками| Bed and breakfast'!CS22*0.9</f>
        <v>72765</v>
      </c>
      <c r="CT22" s="8">
        <f>'C завтраками| Bed and breakfast'!CT22*0.9</f>
        <v>72765</v>
      </c>
      <c r="CU22" s="8">
        <f>'C завтраками| Bed and breakfast'!CU22*0.9</f>
        <v>72765</v>
      </c>
      <c r="CV22" s="8">
        <f>'C завтраками| Bed and breakfast'!CV22*0.9</f>
        <v>72765</v>
      </c>
      <c r="CW22" s="8">
        <f>'C завтраками| Bed and breakfast'!CW22*0.9</f>
        <v>72765</v>
      </c>
      <c r="CX22" s="8">
        <f>'C завтраками| Bed and breakfast'!CX22*0.9</f>
        <v>72765</v>
      </c>
      <c r="CY22" s="8">
        <f>'C завтраками| Bed and breakfast'!CY22*0.9</f>
        <v>72765</v>
      </c>
      <c r="CZ22" s="8">
        <f>'C завтраками| Bed and breakfast'!CZ22*0.9</f>
        <v>72765</v>
      </c>
      <c r="DA22" s="8">
        <f>'C завтраками| Bed and breakfast'!DA22*0.9</f>
        <v>64350</v>
      </c>
      <c r="DB22" s="8">
        <f>'C завтраками| Bed and breakfast'!DB22*0.9</f>
        <v>64350</v>
      </c>
      <c r="DC22" s="8">
        <f>'C завтраками| Bed and breakfast'!DC22*0.9</f>
        <v>64800</v>
      </c>
      <c r="DD22" s="8">
        <f>'C завтраками| Bed and breakfast'!DD22*0.9</f>
        <v>64800</v>
      </c>
      <c r="DE22" s="8">
        <f>'C завтраками| Bed and breakfast'!DE22*0.9</f>
        <v>64350</v>
      </c>
      <c r="DF22" s="8">
        <f>'C завтраками| Bed and breakfast'!DF22*0.9</f>
        <v>64350</v>
      </c>
      <c r="DG22" s="8">
        <f>'C завтраками| Bed and breakfast'!DG22*0.9</f>
        <v>64350</v>
      </c>
      <c r="DH22" s="8">
        <f>'C завтраками| Bed and breakfast'!DH22*0.9</f>
        <v>64350</v>
      </c>
      <c r="DI22" s="8">
        <f>'C завтраками| Bed and breakfast'!DI22*0.9</f>
        <v>64350</v>
      </c>
      <c r="DJ22" s="8">
        <f>'C завтраками| Bed and breakfast'!DJ22*0.9</f>
        <v>64800</v>
      </c>
      <c r="DK22" s="8">
        <f>'C завтраками| Bed and breakfast'!DK22*0.9</f>
        <v>64800</v>
      </c>
      <c r="DL22" s="8">
        <f>'C завтраками| Bed and breakfast'!DL22*0.9</f>
        <v>64350</v>
      </c>
      <c r="DM22" s="8">
        <f>'C завтраками| Bed and breakfast'!DM22*0.9</f>
        <v>64350</v>
      </c>
      <c r="DN22" s="8">
        <f>'C завтраками| Bed and breakfast'!DN22*0.9</f>
        <v>64350</v>
      </c>
      <c r="DO22" s="8">
        <f>'C завтраками| Bed and breakfast'!DO22*0.9</f>
        <v>63450</v>
      </c>
      <c r="DP22" s="8">
        <f>'C завтраками| Bed and breakfast'!DP22*0.9</f>
        <v>63450</v>
      </c>
      <c r="DQ22" s="8">
        <f>'C завтраками| Bed and breakfast'!DQ22*0.9</f>
        <v>64080</v>
      </c>
      <c r="DR22" s="8">
        <f>'C завтраками| Bed and breakfast'!DR22*0.9</f>
        <v>64080</v>
      </c>
      <c r="DS22" s="8">
        <f>'C завтраками| Bed and breakfast'!DS22*0.9</f>
        <v>63450</v>
      </c>
      <c r="DT22" s="8">
        <f>'C завтраками| Bed and breakfast'!DT22*0.9</f>
        <v>63450</v>
      </c>
      <c r="DU22" s="8">
        <f>'C завтраками| Bed and breakfast'!DU22*0.9</f>
        <v>63450</v>
      </c>
      <c r="DV22" s="8">
        <f>'C завтраками| Bed and breakfast'!DV22*0.9</f>
        <v>63450</v>
      </c>
      <c r="DW22" s="8">
        <f>'C завтраками| Bed and breakfast'!DW22*0.9</f>
        <v>63450</v>
      </c>
      <c r="DX22" s="8">
        <f>'C завтраками| Bed and breakfast'!DX22*0.9</f>
        <v>64080</v>
      </c>
      <c r="DY22" s="8">
        <f>'C завтраками| Bed and breakfast'!DY22*0.9</f>
        <v>64080</v>
      </c>
      <c r="DZ22" s="8">
        <f>'C завтраками| Bed and breakfast'!DZ22*0.9</f>
        <v>63450</v>
      </c>
      <c r="EA22" s="8">
        <f>'C завтраками| Bed and breakfast'!EA22*0.9</f>
        <v>63450</v>
      </c>
      <c r="EB22" s="8">
        <f>'C завтраками| Bed and breakfast'!EB22*0.9</f>
        <v>63450</v>
      </c>
      <c r="EC22" s="8">
        <f>'C завтраками| Bed and breakfast'!EC22*0.9</f>
        <v>63450</v>
      </c>
      <c r="ED22" s="8">
        <f>'C завтраками| Bed and breakfast'!ED22*0.9</f>
        <v>64350</v>
      </c>
    </row>
    <row r="23" spans="1:134" s="53" customFormat="1" x14ac:dyDescent="0.2">
      <c r="A23" s="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90"/>
      <c r="DT23" s="190"/>
      <c r="DU23" s="190"/>
      <c r="DV23" s="190"/>
      <c r="DW23" s="190"/>
      <c r="DX23" s="190"/>
      <c r="DY23" s="190"/>
      <c r="DZ23" s="190"/>
      <c r="EA23" s="190"/>
      <c r="EB23" s="190"/>
      <c r="EC23" s="190"/>
      <c r="ED23" s="190"/>
    </row>
    <row r="24" spans="1:134" ht="18" customHeight="1" x14ac:dyDescent="0.2">
      <c r="A24" s="111" t="s">
        <v>100</v>
      </c>
      <c r="B24" s="187">
        <f t="shared" ref="B24:H24" si="0">B4</f>
        <v>46010</v>
      </c>
      <c r="C24" s="187">
        <f t="shared" si="0"/>
        <v>46011</v>
      </c>
      <c r="D24" s="187">
        <f t="shared" si="0"/>
        <v>46012</v>
      </c>
      <c r="E24" s="187">
        <f t="shared" si="0"/>
        <v>46013</v>
      </c>
      <c r="F24" s="187">
        <f t="shared" si="0"/>
        <v>46014</v>
      </c>
      <c r="G24" s="187">
        <f t="shared" si="0"/>
        <v>46015</v>
      </c>
      <c r="H24" s="187">
        <f t="shared" si="0"/>
        <v>46016</v>
      </c>
      <c r="I24" s="187">
        <f t="shared" ref="I24:BT24" si="1">I4</f>
        <v>46017</v>
      </c>
      <c r="J24" s="187">
        <f t="shared" si="1"/>
        <v>46018</v>
      </c>
      <c r="K24" s="187">
        <f t="shared" si="1"/>
        <v>46019</v>
      </c>
      <c r="L24" s="187">
        <f t="shared" si="1"/>
        <v>46020</v>
      </c>
      <c r="M24" s="187">
        <f t="shared" si="1"/>
        <v>46021</v>
      </c>
      <c r="N24" s="187">
        <f t="shared" si="1"/>
        <v>46022</v>
      </c>
      <c r="O24" s="187">
        <f t="shared" si="1"/>
        <v>46023</v>
      </c>
      <c r="P24" s="187">
        <f t="shared" si="1"/>
        <v>46024</v>
      </c>
      <c r="Q24" s="187">
        <f t="shared" si="1"/>
        <v>46025</v>
      </c>
      <c r="R24" s="187">
        <f t="shared" si="1"/>
        <v>46026</v>
      </c>
      <c r="S24" s="187">
        <f t="shared" si="1"/>
        <v>46027</v>
      </c>
      <c r="T24" s="187">
        <f t="shared" si="1"/>
        <v>46028</v>
      </c>
      <c r="U24" s="187">
        <f t="shared" si="1"/>
        <v>46029</v>
      </c>
      <c r="V24" s="187">
        <f t="shared" si="1"/>
        <v>46030</v>
      </c>
      <c r="W24" s="187">
        <f t="shared" si="1"/>
        <v>46031</v>
      </c>
      <c r="X24" s="187">
        <f t="shared" si="1"/>
        <v>46032</v>
      </c>
      <c r="Y24" s="187">
        <f t="shared" si="1"/>
        <v>46033</v>
      </c>
      <c r="Z24" s="187">
        <f t="shared" si="1"/>
        <v>46034</v>
      </c>
      <c r="AA24" s="187">
        <f t="shared" si="1"/>
        <v>46035</v>
      </c>
      <c r="AB24" s="187">
        <f t="shared" si="1"/>
        <v>46036</v>
      </c>
      <c r="AC24" s="187">
        <f t="shared" si="1"/>
        <v>46037</v>
      </c>
      <c r="AD24" s="187">
        <f t="shared" si="1"/>
        <v>46038</v>
      </c>
      <c r="AE24" s="187">
        <f t="shared" si="1"/>
        <v>46039</v>
      </c>
      <c r="AF24" s="187">
        <f t="shared" si="1"/>
        <v>46040</v>
      </c>
      <c r="AG24" s="187">
        <f t="shared" si="1"/>
        <v>46041</v>
      </c>
      <c r="AH24" s="187">
        <f t="shared" si="1"/>
        <v>46042</v>
      </c>
      <c r="AI24" s="187">
        <f t="shared" si="1"/>
        <v>46043</v>
      </c>
      <c r="AJ24" s="187">
        <f t="shared" si="1"/>
        <v>46044</v>
      </c>
      <c r="AK24" s="187">
        <f t="shared" si="1"/>
        <v>46045</v>
      </c>
      <c r="AL24" s="187">
        <f t="shared" si="1"/>
        <v>46046</v>
      </c>
      <c r="AM24" s="187">
        <f t="shared" si="1"/>
        <v>46047</v>
      </c>
      <c r="AN24" s="187">
        <f t="shared" si="1"/>
        <v>46048</v>
      </c>
      <c r="AO24" s="187">
        <f t="shared" si="1"/>
        <v>46049</v>
      </c>
      <c r="AP24" s="187">
        <f t="shared" si="1"/>
        <v>46050</v>
      </c>
      <c r="AQ24" s="187">
        <f t="shared" si="1"/>
        <v>46051</v>
      </c>
      <c r="AR24" s="187">
        <f t="shared" si="1"/>
        <v>46052</v>
      </c>
      <c r="AS24" s="187">
        <f t="shared" si="1"/>
        <v>46053</v>
      </c>
      <c r="AT24" s="187">
        <f t="shared" si="1"/>
        <v>46054</v>
      </c>
      <c r="AU24" s="187">
        <f t="shared" si="1"/>
        <v>46055</v>
      </c>
      <c r="AV24" s="187">
        <f t="shared" si="1"/>
        <v>46056</v>
      </c>
      <c r="AW24" s="187">
        <f t="shared" si="1"/>
        <v>46057</v>
      </c>
      <c r="AX24" s="187">
        <f t="shared" si="1"/>
        <v>46058</v>
      </c>
      <c r="AY24" s="187">
        <f t="shared" si="1"/>
        <v>46059</v>
      </c>
      <c r="AZ24" s="187">
        <f t="shared" si="1"/>
        <v>46060</v>
      </c>
      <c r="BA24" s="187">
        <f t="shared" si="1"/>
        <v>46061</v>
      </c>
      <c r="BB24" s="187">
        <f t="shared" si="1"/>
        <v>46062</v>
      </c>
      <c r="BC24" s="187">
        <f t="shared" si="1"/>
        <v>46063</v>
      </c>
      <c r="BD24" s="187">
        <f t="shared" si="1"/>
        <v>46064</v>
      </c>
      <c r="BE24" s="187">
        <f t="shared" si="1"/>
        <v>46065</v>
      </c>
      <c r="BF24" s="187">
        <f t="shared" si="1"/>
        <v>46066</v>
      </c>
      <c r="BG24" s="187">
        <f t="shared" si="1"/>
        <v>46067</v>
      </c>
      <c r="BH24" s="187">
        <f t="shared" si="1"/>
        <v>46068</v>
      </c>
      <c r="BI24" s="187">
        <f t="shared" si="1"/>
        <v>46069</v>
      </c>
      <c r="BJ24" s="187">
        <f t="shared" si="1"/>
        <v>46070</v>
      </c>
      <c r="BK24" s="187">
        <f t="shared" si="1"/>
        <v>46071</v>
      </c>
      <c r="BL24" s="187">
        <f t="shared" si="1"/>
        <v>46072</v>
      </c>
      <c r="BM24" s="187">
        <f t="shared" si="1"/>
        <v>46073</v>
      </c>
      <c r="BN24" s="187">
        <f t="shared" si="1"/>
        <v>46074</v>
      </c>
      <c r="BO24" s="187">
        <f t="shared" si="1"/>
        <v>46075</v>
      </c>
      <c r="BP24" s="187">
        <f t="shared" si="1"/>
        <v>46076</v>
      </c>
      <c r="BQ24" s="187">
        <f t="shared" si="1"/>
        <v>46077</v>
      </c>
      <c r="BR24" s="187">
        <f t="shared" si="1"/>
        <v>46078</v>
      </c>
      <c r="BS24" s="187">
        <f t="shared" si="1"/>
        <v>46079</v>
      </c>
      <c r="BT24" s="187">
        <f t="shared" si="1"/>
        <v>46080</v>
      </c>
      <c r="BU24" s="187">
        <f t="shared" ref="BU24:CZ24" si="2">BU4</f>
        <v>46081</v>
      </c>
      <c r="BV24" s="187">
        <f t="shared" si="2"/>
        <v>46082</v>
      </c>
      <c r="BW24" s="187">
        <f t="shared" si="2"/>
        <v>46083</v>
      </c>
      <c r="BX24" s="187">
        <f t="shared" si="2"/>
        <v>46084</v>
      </c>
      <c r="BY24" s="187">
        <f t="shared" si="2"/>
        <v>46085</v>
      </c>
      <c r="BZ24" s="187">
        <f t="shared" si="2"/>
        <v>46086</v>
      </c>
      <c r="CA24" s="187">
        <f t="shared" si="2"/>
        <v>46087</v>
      </c>
      <c r="CB24" s="187">
        <f t="shared" si="2"/>
        <v>46088</v>
      </c>
      <c r="CC24" s="187">
        <f t="shared" si="2"/>
        <v>46089</v>
      </c>
      <c r="CD24" s="187">
        <f t="shared" si="2"/>
        <v>46090</v>
      </c>
      <c r="CE24" s="187">
        <f t="shared" si="2"/>
        <v>46091</v>
      </c>
      <c r="CF24" s="187">
        <f t="shared" si="2"/>
        <v>46092</v>
      </c>
      <c r="CG24" s="187">
        <f t="shared" si="2"/>
        <v>46093</v>
      </c>
      <c r="CH24" s="187">
        <f t="shared" si="2"/>
        <v>46094</v>
      </c>
      <c r="CI24" s="187">
        <f t="shared" si="2"/>
        <v>46095</v>
      </c>
      <c r="CJ24" s="187">
        <f t="shared" si="2"/>
        <v>46096</v>
      </c>
      <c r="CK24" s="187">
        <f t="shared" si="2"/>
        <v>46097</v>
      </c>
      <c r="CL24" s="187">
        <f t="shared" si="2"/>
        <v>46098</v>
      </c>
      <c r="CM24" s="187">
        <f t="shared" si="2"/>
        <v>46099</v>
      </c>
      <c r="CN24" s="187">
        <f t="shared" si="2"/>
        <v>46100</v>
      </c>
      <c r="CO24" s="187">
        <f t="shared" si="2"/>
        <v>46101</v>
      </c>
      <c r="CP24" s="187">
        <f t="shared" si="2"/>
        <v>46102</v>
      </c>
      <c r="CQ24" s="187">
        <f t="shared" si="2"/>
        <v>46103</v>
      </c>
      <c r="CR24" s="187">
        <f t="shared" si="2"/>
        <v>46104</v>
      </c>
      <c r="CS24" s="187">
        <f t="shared" si="2"/>
        <v>46105</v>
      </c>
      <c r="CT24" s="187">
        <f t="shared" si="2"/>
        <v>46106</v>
      </c>
      <c r="CU24" s="187">
        <f t="shared" si="2"/>
        <v>46107</v>
      </c>
      <c r="CV24" s="187">
        <f t="shared" si="2"/>
        <v>46108</v>
      </c>
      <c r="CW24" s="187">
        <f t="shared" si="2"/>
        <v>46109</v>
      </c>
      <c r="CX24" s="187">
        <f t="shared" si="2"/>
        <v>46110</v>
      </c>
      <c r="CY24" s="187">
        <f t="shared" si="2"/>
        <v>46111</v>
      </c>
      <c r="CZ24" s="187">
        <f t="shared" si="2"/>
        <v>46112</v>
      </c>
      <c r="DA24" s="187">
        <f t="shared" ref="DA24:DJ24" si="3">DA4</f>
        <v>46113</v>
      </c>
      <c r="DB24" s="187">
        <f t="shared" si="3"/>
        <v>46114</v>
      </c>
      <c r="DC24" s="187">
        <f t="shared" si="3"/>
        <v>46115</v>
      </c>
      <c r="DD24" s="187">
        <f t="shared" si="3"/>
        <v>46116</v>
      </c>
      <c r="DE24" s="187">
        <f t="shared" si="3"/>
        <v>46117</v>
      </c>
      <c r="DF24" s="187">
        <f t="shared" si="3"/>
        <v>46118</v>
      </c>
      <c r="DG24" s="187">
        <f t="shared" si="3"/>
        <v>46119</v>
      </c>
      <c r="DH24" s="187">
        <f t="shared" si="3"/>
        <v>46120</v>
      </c>
      <c r="DI24" s="187">
        <f t="shared" si="3"/>
        <v>46121</v>
      </c>
      <c r="DJ24" s="187">
        <f t="shared" si="3"/>
        <v>46122</v>
      </c>
      <c r="DK24" s="187">
        <f t="shared" ref="DK24:ED24" si="4">DK4</f>
        <v>46123</v>
      </c>
      <c r="DL24" s="187">
        <f t="shared" si="4"/>
        <v>46124</v>
      </c>
      <c r="DM24" s="187">
        <f t="shared" si="4"/>
        <v>46125</v>
      </c>
      <c r="DN24" s="187">
        <f t="shared" si="4"/>
        <v>46126</v>
      </c>
      <c r="DO24" s="187">
        <f t="shared" si="4"/>
        <v>46127</v>
      </c>
      <c r="DP24" s="187">
        <f t="shared" si="4"/>
        <v>46128</v>
      </c>
      <c r="DQ24" s="187">
        <f t="shared" si="4"/>
        <v>46129</v>
      </c>
      <c r="DR24" s="187">
        <f t="shared" si="4"/>
        <v>46130</v>
      </c>
      <c r="DS24" s="187">
        <f t="shared" si="4"/>
        <v>46131</v>
      </c>
      <c r="DT24" s="187">
        <f t="shared" si="4"/>
        <v>46132</v>
      </c>
      <c r="DU24" s="187">
        <f t="shared" si="4"/>
        <v>46133</v>
      </c>
      <c r="DV24" s="187">
        <f t="shared" si="4"/>
        <v>46134</v>
      </c>
      <c r="DW24" s="187">
        <f t="shared" si="4"/>
        <v>46135</v>
      </c>
      <c r="DX24" s="187">
        <f t="shared" si="4"/>
        <v>46136</v>
      </c>
      <c r="DY24" s="187">
        <f t="shared" si="4"/>
        <v>46137</v>
      </c>
      <c r="DZ24" s="187">
        <f t="shared" si="4"/>
        <v>46138</v>
      </c>
      <c r="EA24" s="187">
        <f t="shared" si="4"/>
        <v>46139</v>
      </c>
      <c r="EB24" s="187">
        <f t="shared" si="4"/>
        <v>46140</v>
      </c>
      <c r="EC24" s="187">
        <f t="shared" si="4"/>
        <v>46141</v>
      </c>
      <c r="ED24" s="187">
        <f t="shared" si="4"/>
        <v>46142</v>
      </c>
    </row>
    <row r="25" spans="1:134" ht="20.25" customHeight="1" x14ac:dyDescent="0.2">
      <c r="A25" s="90" t="s">
        <v>64</v>
      </c>
      <c r="B25" s="187">
        <f t="shared" ref="B25:H25" si="5">B5</f>
        <v>46010</v>
      </c>
      <c r="C25" s="187">
        <f t="shared" si="5"/>
        <v>46011</v>
      </c>
      <c r="D25" s="187">
        <f t="shared" si="5"/>
        <v>46012</v>
      </c>
      <c r="E25" s="187">
        <f t="shared" si="5"/>
        <v>46013</v>
      </c>
      <c r="F25" s="187">
        <f t="shared" si="5"/>
        <v>46014</v>
      </c>
      <c r="G25" s="187">
        <f t="shared" si="5"/>
        <v>46015</v>
      </c>
      <c r="H25" s="187">
        <f t="shared" si="5"/>
        <v>46016</v>
      </c>
      <c r="I25" s="187">
        <f t="shared" ref="I25:BT25" si="6">I5</f>
        <v>46017</v>
      </c>
      <c r="J25" s="187">
        <f t="shared" si="6"/>
        <v>46018</v>
      </c>
      <c r="K25" s="187">
        <f t="shared" si="6"/>
        <v>46019</v>
      </c>
      <c r="L25" s="187">
        <f t="shared" si="6"/>
        <v>46020</v>
      </c>
      <c r="M25" s="187">
        <f t="shared" si="6"/>
        <v>46021</v>
      </c>
      <c r="N25" s="187">
        <f t="shared" si="6"/>
        <v>46022</v>
      </c>
      <c r="O25" s="187">
        <f t="shared" si="6"/>
        <v>46023</v>
      </c>
      <c r="P25" s="187">
        <f t="shared" si="6"/>
        <v>46024</v>
      </c>
      <c r="Q25" s="187">
        <f t="shared" si="6"/>
        <v>46025</v>
      </c>
      <c r="R25" s="187">
        <f t="shared" si="6"/>
        <v>46026</v>
      </c>
      <c r="S25" s="187">
        <f t="shared" si="6"/>
        <v>46027</v>
      </c>
      <c r="T25" s="187">
        <f t="shared" si="6"/>
        <v>46028</v>
      </c>
      <c r="U25" s="187">
        <f t="shared" si="6"/>
        <v>46029</v>
      </c>
      <c r="V25" s="187">
        <f t="shared" si="6"/>
        <v>46030</v>
      </c>
      <c r="W25" s="187">
        <f t="shared" si="6"/>
        <v>46031</v>
      </c>
      <c r="X25" s="187">
        <f t="shared" si="6"/>
        <v>46032</v>
      </c>
      <c r="Y25" s="187">
        <f t="shared" si="6"/>
        <v>46033</v>
      </c>
      <c r="Z25" s="187">
        <f t="shared" si="6"/>
        <v>46034</v>
      </c>
      <c r="AA25" s="187">
        <f t="shared" si="6"/>
        <v>46035</v>
      </c>
      <c r="AB25" s="187">
        <f t="shared" si="6"/>
        <v>46036</v>
      </c>
      <c r="AC25" s="187">
        <f t="shared" si="6"/>
        <v>46037</v>
      </c>
      <c r="AD25" s="187">
        <f t="shared" si="6"/>
        <v>46038</v>
      </c>
      <c r="AE25" s="187">
        <f t="shared" si="6"/>
        <v>46039</v>
      </c>
      <c r="AF25" s="187">
        <f t="shared" si="6"/>
        <v>46040</v>
      </c>
      <c r="AG25" s="187">
        <f t="shared" si="6"/>
        <v>46041</v>
      </c>
      <c r="AH25" s="187">
        <f t="shared" si="6"/>
        <v>46042</v>
      </c>
      <c r="AI25" s="187">
        <f t="shared" si="6"/>
        <v>46043</v>
      </c>
      <c r="AJ25" s="187">
        <f t="shared" si="6"/>
        <v>46044</v>
      </c>
      <c r="AK25" s="187">
        <f t="shared" si="6"/>
        <v>46045</v>
      </c>
      <c r="AL25" s="187">
        <f t="shared" si="6"/>
        <v>46046</v>
      </c>
      <c r="AM25" s="187">
        <f t="shared" si="6"/>
        <v>46047</v>
      </c>
      <c r="AN25" s="187">
        <f t="shared" si="6"/>
        <v>46048</v>
      </c>
      <c r="AO25" s="187">
        <f t="shared" si="6"/>
        <v>46049</v>
      </c>
      <c r="AP25" s="187">
        <f t="shared" si="6"/>
        <v>46050</v>
      </c>
      <c r="AQ25" s="187">
        <f t="shared" si="6"/>
        <v>46051</v>
      </c>
      <c r="AR25" s="187">
        <f t="shared" si="6"/>
        <v>46052</v>
      </c>
      <c r="AS25" s="187">
        <f t="shared" si="6"/>
        <v>46053</v>
      </c>
      <c r="AT25" s="187">
        <f t="shared" si="6"/>
        <v>46054</v>
      </c>
      <c r="AU25" s="187">
        <f t="shared" si="6"/>
        <v>46055</v>
      </c>
      <c r="AV25" s="187">
        <f t="shared" si="6"/>
        <v>46056</v>
      </c>
      <c r="AW25" s="187">
        <f t="shared" si="6"/>
        <v>46057</v>
      </c>
      <c r="AX25" s="187">
        <f t="shared" si="6"/>
        <v>46058</v>
      </c>
      <c r="AY25" s="187">
        <f t="shared" si="6"/>
        <v>46059</v>
      </c>
      <c r="AZ25" s="187">
        <f t="shared" si="6"/>
        <v>46060</v>
      </c>
      <c r="BA25" s="187">
        <f t="shared" si="6"/>
        <v>46061</v>
      </c>
      <c r="BB25" s="187">
        <f t="shared" si="6"/>
        <v>46062</v>
      </c>
      <c r="BC25" s="187">
        <f t="shared" si="6"/>
        <v>46063</v>
      </c>
      <c r="BD25" s="187">
        <f t="shared" si="6"/>
        <v>46064</v>
      </c>
      <c r="BE25" s="187">
        <f t="shared" si="6"/>
        <v>46065</v>
      </c>
      <c r="BF25" s="187">
        <f t="shared" si="6"/>
        <v>46066</v>
      </c>
      <c r="BG25" s="187">
        <f t="shared" si="6"/>
        <v>46067</v>
      </c>
      <c r="BH25" s="187">
        <f t="shared" si="6"/>
        <v>46068</v>
      </c>
      <c r="BI25" s="187">
        <f t="shared" si="6"/>
        <v>46069</v>
      </c>
      <c r="BJ25" s="187">
        <f t="shared" si="6"/>
        <v>46070</v>
      </c>
      <c r="BK25" s="187">
        <f t="shared" si="6"/>
        <v>46071</v>
      </c>
      <c r="BL25" s="187">
        <f t="shared" si="6"/>
        <v>46072</v>
      </c>
      <c r="BM25" s="187">
        <f t="shared" si="6"/>
        <v>46073</v>
      </c>
      <c r="BN25" s="187">
        <f t="shared" si="6"/>
        <v>46074</v>
      </c>
      <c r="BO25" s="187">
        <f t="shared" si="6"/>
        <v>46075</v>
      </c>
      <c r="BP25" s="187">
        <f t="shared" si="6"/>
        <v>46076</v>
      </c>
      <c r="BQ25" s="187">
        <f t="shared" si="6"/>
        <v>46077</v>
      </c>
      <c r="BR25" s="187">
        <f t="shared" si="6"/>
        <v>46078</v>
      </c>
      <c r="BS25" s="187">
        <f t="shared" si="6"/>
        <v>46079</v>
      </c>
      <c r="BT25" s="187">
        <f t="shared" si="6"/>
        <v>46080</v>
      </c>
      <c r="BU25" s="187">
        <f t="shared" ref="BU25:CZ25" si="7">BU5</f>
        <v>46081</v>
      </c>
      <c r="BV25" s="187">
        <f t="shared" si="7"/>
        <v>46082</v>
      </c>
      <c r="BW25" s="187">
        <f t="shared" si="7"/>
        <v>46083</v>
      </c>
      <c r="BX25" s="187">
        <f t="shared" si="7"/>
        <v>46084</v>
      </c>
      <c r="BY25" s="187">
        <f t="shared" si="7"/>
        <v>46085</v>
      </c>
      <c r="BZ25" s="187">
        <f t="shared" si="7"/>
        <v>46086</v>
      </c>
      <c r="CA25" s="187">
        <f t="shared" si="7"/>
        <v>46087</v>
      </c>
      <c r="CB25" s="187">
        <f t="shared" si="7"/>
        <v>46088</v>
      </c>
      <c r="CC25" s="187">
        <f t="shared" si="7"/>
        <v>46089</v>
      </c>
      <c r="CD25" s="187">
        <f t="shared" si="7"/>
        <v>46090</v>
      </c>
      <c r="CE25" s="187">
        <f t="shared" si="7"/>
        <v>46091</v>
      </c>
      <c r="CF25" s="187">
        <f t="shared" si="7"/>
        <v>46092</v>
      </c>
      <c r="CG25" s="187">
        <f t="shared" si="7"/>
        <v>46093</v>
      </c>
      <c r="CH25" s="187">
        <f t="shared" si="7"/>
        <v>46094</v>
      </c>
      <c r="CI25" s="187">
        <f t="shared" si="7"/>
        <v>46095</v>
      </c>
      <c r="CJ25" s="187">
        <f t="shared" si="7"/>
        <v>46096</v>
      </c>
      <c r="CK25" s="187">
        <f t="shared" si="7"/>
        <v>46097</v>
      </c>
      <c r="CL25" s="187">
        <f t="shared" si="7"/>
        <v>46098</v>
      </c>
      <c r="CM25" s="187">
        <f t="shared" si="7"/>
        <v>46099</v>
      </c>
      <c r="CN25" s="187">
        <f t="shared" si="7"/>
        <v>46100</v>
      </c>
      <c r="CO25" s="187">
        <f t="shared" si="7"/>
        <v>46101</v>
      </c>
      <c r="CP25" s="187">
        <f t="shared" si="7"/>
        <v>46102</v>
      </c>
      <c r="CQ25" s="187">
        <f t="shared" si="7"/>
        <v>46103</v>
      </c>
      <c r="CR25" s="187">
        <f t="shared" si="7"/>
        <v>46104</v>
      </c>
      <c r="CS25" s="187">
        <f t="shared" si="7"/>
        <v>46105</v>
      </c>
      <c r="CT25" s="187">
        <f t="shared" si="7"/>
        <v>46106</v>
      </c>
      <c r="CU25" s="187">
        <f t="shared" si="7"/>
        <v>46107</v>
      </c>
      <c r="CV25" s="187">
        <f t="shared" si="7"/>
        <v>46108</v>
      </c>
      <c r="CW25" s="187">
        <f t="shared" si="7"/>
        <v>46109</v>
      </c>
      <c r="CX25" s="187">
        <f t="shared" si="7"/>
        <v>46110</v>
      </c>
      <c r="CY25" s="187">
        <f t="shared" si="7"/>
        <v>46111</v>
      </c>
      <c r="CZ25" s="187">
        <f t="shared" si="7"/>
        <v>46112</v>
      </c>
      <c r="DA25" s="187">
        <f t="shared" ref="DA25:DJ25" si="8">DA5</f>
        <v>46113</v>
      </c>
      <c r="DB25" s="187">
        <f t="shared" si="8"/>
        <v>46114</v>
      </c>
      <c r="DC25" s="187">
        <f t="shared" si="8"/>
        <v>46115</v>
      </c>
      <c r="DD25" s="187">
        <f t="shared" si="8"/>
        <v>46116</v>
      </c>
      <c r="DE25" s="187">
        <f t="shared" si="8"/>
        <v>46117</v>
      </c>
      <c r="DF25" s="187">
        <f t="shared" si="8"/>
        <v>46118</v>
      </c>
      <c r="DG25" s="187">
        <f t="shared" si="8"/>
        <v>46119</v>
      </c>
      <c r="DH25" s="187">
        <f t="shared" si="8"/>
        <v>46120</v>
      </c>
      <c r="DI25" s="187">
        <f t="shared" si="8"/>
        <v>46121</v>
      </c>
      <c r="DJ25" s="187">
        <f t="shared" si="8"/>
        <v>46122</v>
      </c>
      <c r="DK25" s="187">
        <f t="shared" ref="DK25:ED25" si="9">DK5</f>
        <v>46123</v>
      </c>
      <c r="DL25" s="187">
        <f t="shared" si="9"/>
        <v>46124</v>
      </c>
      <c r="DM25" s="187">
        <f t="shared" si="9"/>
        <v>46125</v>
      </c>
      <c r="DN25" s="187">
        <f t="shared" si="9"/>
        <v>46126</v>
      </c>
      <c r="DO25" s="187">
        <f t="shared" si="9"/>
        <v>46127</v>
      </c>
      <c r="DP25" s="187">
        <f t="shared" si="9"/>
        <v>46128</v>
      </c>
      <c r="DQ25" s="187">
        <f t="shared" si="9"/>
        <v>46129</v>
      </c>
      <c r="DR25" s="187">
        <f t="shared" si="9"/>
        <v>46130</v>
      </c>
      <c r="DS25" s="187">
        <f t="shared" si="9"/>
        <v>46131</v>
      </c>
      <c r="DT25" s="187">
        <f t="shared" si="9"/>
        <v>46132</v>
      </c>
      <c r="DU25" s="187">
        <f t="shared" si="9"/>
        <v>46133</v>
      </c>
      <c r="DV25" s="187">
        <f t="shared" si="9"/>
        <v>46134</v>
      </c>
      <c r="DW25" s="187">
        <f t="shared" si="9"/>
        <v>46135</v>
      </c>
      <c r="DX25" s="187">
        <f t="shared" si="9"/>
        <v>46136</v>
      </c>
      <c r="DY25" s="187">
        <f t="shared" si="9"/>
        <v>46137</v>
      </c>
      <c r="DZ25" s="187">
        <f t="shared" si="9"/>
        <v>46138</v>
      </c>
      <c r="EA25" s="187">
        <f t="shared" si="9"/>
        <v>46139</v>
      </c>
      <c r="EB25" s="187">
        <f t="shared" si="9"/>
        <v>46140</v>
      </c>
      <c r="EC25" s="187">
        <f t="shared" si="9"/>
        <v>46141</v>
      </c>
      <c r="ED25" s="187">
        <f t="shared" si="9"/>
        <v>46142</v>
      </c>
    </row>
    <row r="26" spans="1:134" s="44" customFormat="1" x14ac:dyDescent="0.2">
      <c r="A26" s="42" t="s">
        <v>83</v>
      </c>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c r="DY26" s="189"/>
      <c r="DZ26" s="189"/>
      <c r="EA26" s="189"/>
      <c r="EB26" s="189"/>
      <c r="EC26" s="189"/>
      <c r="ED26" s="189"/>
    </row>
    <row r="27" spans="1:134" s="50" customFormat="1" x14ac:dyDescent="0.2">
      <c r="A27" s="88">
        <v>1</v>
      </c>
      <c r="B27" s="192">
        <f t="shared" ref="B27:H27" si="10">ROUNDUP(B7*0.9,)</f>
        <v>12798</v>
      </c>
      <c r="C27" s="192">
        <f t="shared" si="10"/>
        <v>12798</v>
      </c>
      <c r="D27" s="192">
        <f t="shared" si="10"/>
        <v>14094</v>
      </c>
      <c r="E27" s="192">
        <f t="shared" si="10"/>
        <v>15390</v>
      </c>
      <c r="F27" s="192">
        <f t="shared" si="10"/>
        <v>17253</v>
      </c>
      <c r="G27" s="192">
        <f t="shared" si="10"/>
        <v>19116</v>
      </c>
      <c r="H27" s="192">
        <f t="shared" si="10"/>
        <v>19116</v>
      </c>
      <c r="I27" s="192">
        <f t="shared" ref="I27:BT27" si="11">ROUNDUP(I7*0.9,)</f>
        <v>17253</v>
      </c>
      <c r="J27" s="192">
        <f t="shared" si="11"/>
        <v>19116</v>
      </c>
      <c r="K27" s="192">
        <f t="shared" si="11"/>
        <v>14094</v>
      </c>
      <c r="L27" s="192">
        <f t="shared" si="11"/>
        <v>12798</v>
      </c>
      <c r="M27" s="192">
        <f t="shared" si="11"/>
        <v>30173</v>
      </c>
      <c r="N27" s="192">
        <f t="shared" si="11"/>
        <v>41918</v>
      </c>
      <c r="O27" s="192">
        <f t="shared" si="11"/>
        <v>41918</v>
      </c>
      <c r="P27" s="192">
        <f t="shared" si="11"/>
        <v>41918</v>
      </c>
      <c r="Q27" s="192">
        <f t="shared" si="11"/>
        <v>36248</v>
      </c>
      <c r="R27" s="192">
        <f t="shared" si="11"/>
        <v>36248</v>
      </c>
      <c r="S27" s="192">
        <f t="shared" si="11"/>
        <v>36248</v>
      </c>
      <c r="T27" s="192">
        <f t="shared" si="11"/>
        <v>36248</v>
      </c>
      <c r="U27" s="192">
        <f t="shared" si="11"/>
        <v>36248</v>
      </c>
      <c r="V27" s="192">
        <f t="shared" si="11"/>
        <v>36248</v>
      </c>
      <c r="W27" s="192">
        <f t="shared" si="11"/>
        <v>29525</v>
      </c>
      <c r="X27" s="192">
        <f t="shared" si="11"/>
        <v>16160</v>
      </c>
      <c r="Y27" s="192">
        <f t="shared" si="11"/>
        <v>16160</v>
      </c>
      <c r="Z27" s="192">
        <f t="shared" si="11"/>
        <v>16160</v>
      </c>
      <c r="AA27" s="192">
        <f t="shared" si="11"/>
        <v>16160</v>
      </c>
      <c r="AB27" s="192">
        <f t="shared" si="11"/>
        <v>16160</v>
      </c>
      <c r="AC27" s="192">
        <f t="shared" si="11"/>
        <v>17780</v>
      </c>
      <c r="AD27" s="192">
        <f t="shared" si="11"/>
        <v>17780</v>
      </c>
      <c r="AE27" s="192">
        <f t="shared" si="11"/>
        <v>17780</v>
      </c>
      <c r="AF27" s="192">
        <f t="shared" si="11"/>
        <v>17780</v>
      </c>
      <c r="AG27" s="192">
        <f t="shared" si="11"/>
        <v>17780</v>
      </c>
      <c r="AH27" s="192">
        <f t="shared" si="11"/>
        <v>16160</v>
      </c>
      <c r="AI27" s="192">
        <f t="shared" si="11"/>
        <v>16160</v>
      </c>
      <c r="AJ27" s="192">
        <f t="shared" si="11"/>
        <v>16160</v>
      </c>
      <c r="AK27" s="192">
        <f t="shared" si="11"/>
        <v>16160</v>
      </c>
      <c r="AL27" s="192">
        <f t="shared" si="11"/>
        <v>16160</v>
      </c>
      <c r="AM27" s="192">
        <f t="shared" si="11"/>
        <v>19400</v>
      </c>
      <c r="AN27" s="192">
        <f t="shared" si="11"/>
        <v>19400</v>
      </c>
      <c r="AO27" s="192">
        <f t="shared" si="11"/>
        <v>19400</v>
      </c>
      <c r="AP27" s="192">
        <f t="shared" si="11"/>
        <v>19400</v>
      </c>
      <c r="AQ27" s="192">
        <f t="shared" si="11"/>
        <v>19400</v>
      </c>
      <c r="AR27" s="192">
        <f t="shared" si="11"/>
        <v>21020</v>
      </c>
      <c r="AS27" s="192">
        <f t="shared" si="11"/>
        <v>23045</v>
      </c>
      <c r="AT27" s="192">
        <f t="shared" si="11"/>
        <v>23450</v>
      </c>
      <c r="AU27" s="192">
        <f t="shared" si="11"/>
        <v>23450</v>
      </c>
      <c r="AV27" s="192">
        <f t="shared" si="11"/>
        <v>23450</v>
      </c>
      <c r="AW27" s="192">
        <f t="shared" si="11"/>
        <v>23450</v>
      </c>
      <c r="AX27" s="192">
        <f t="shared" si="11"/>
        <v>23450</v>
      </c>
      <c r="AY27" s="192">
        <f t="shared" si="11"/>
        <v>23450</v>
      </c>
      <c r="AZ27" s="192">
        <f t="shared" si="11"/>
        <v>23450</v>
      </c>
      <c r="BA27" s="192">
        <f t="shared" si="11"/>
        <v>23450</v>
      </c>
      <c r="BB27" s="192">
        <f t="shared" si="11"/>
        <v>23450</v>
      </c>
      <c r="BC27" s="192">
        <f t="shared" si="11"/>
        <v>23450</v>
      </c>
      <c r="BD27" s="192">
        <f t="shared" si="11"/>
        <v>21830</v>
      </c>
      <c r="BE27" s="192">
        <f t="shared" si="11"/>
        <v>21830</v>
      </c>
      <c r="BF27" s="192">
        <f t="shared" si="11"/>
        <v>23450</v>
      </c>
      <c r="BG27" s="192">
        <f t="shared" si="11"/>
        <v>23450</v>
      </c>
      <c r="BH27" s="192">
        <f t="shared" si="11"/>
        <v>25070</v>
      </c>
      <c r="BI27" s="192">
        <f t="shared" si="11"/>
        <v>27095</v>
      </c>
      <c r="BJ27" s="192">
        <f t="shared" si="11"/>
        <v>27095</v>
      </c>
      <c r="BK27" s="192">
        <f t="shared" si="11"/>
        <v>27095</v>
      </c>
      <c r="BL27" s="192">
        <f t="shared" si="11"/>
        <v>27095</v>
      </c>
      <c r="BM27" s="192">
        <f t="shared" si="11"/>
        <v>29120</v>
      </c>
      <c r="BN27" s="192">
        <f t="shared" si="11"/>
        <v>31550</v>
      </c>
      <c r="BO27" s="192">
        <f t="shared" si="11"/>
        <v>31550</v>
      </c>
      <c r="BP27" s="192">
        <f t="shared" si="11"/>
        <v>29120</v>
      </c>
      <c r="BQ27" s="192">
        <f t="shared" si="11"/>
        <v>25070</v>
      </c>
      <c r="BR27" s="192">
        <f t="shared" si="11"/>
        <v>25070</v>
      </c>
      <c r="BS27" s="192">
        <f t="shared" si="11"/>
        <v>27095</v>
      </c>
      <c r="BT27" s="192">
        <f t="shared" si="11"/>
        <v>27095</v>
      </c>
      <c r="BU27" s="192">
        <f t="shared" ref="BU27:CZ27" si="12">ROUNDUP(BU7*0.9,)</f>
        <v>20210</v>
      </c>
      <c r="BV27" s="192">
        <f t="shared" si="12"/>
        <v>20574</v>
      </c>
      <c r="BW27" s="192">
        <f t="shared" si="12"/>
        <v>20574</v>
      </c>
      <c r="BX27" s="192">
        <f t="shared" si="12"/>
        <v>20574</v>
      </c>
      <c r="BY27" s="192">
        <f t="shared" si="12"/>
        <v>19359</v>
      </c>
      <c r="BZ27" s="192">
        <f t="shared" si="12"/>
        <v>19359</v>
      </c>
      <c r="CA27" s="192">
        <f t="shared" si="12"/>
        <v>20574</v>
      </c>
      <c r="CB27" s="192">
        <f t="shared" si="12"/>
        <v>20574</v>
      </c>
      <c r="CC27" s="192">
        <f t="shared" si="12"/>
        <v>20574</v>
      </c>
      <c r="CD27" s="192">
        <f t="shared" si="12"/>
        <v>19359</v>
      </c>
      <c r="CE27" s="192">
        <f t="shared" si="12"/>
        <v>19359</v>
      </c>
      <c r="CF27" s="192">
        <f t="shared" si="12"/>
        <v>19359</v>
      </c>
      <c r="CG27" s="192">
        <f t="shared" si="12"/>
        <v>19359</v>
      </c>
      <c r="CH27" s="192">
        <f t="shared" si="12"/>
        <v>19359</v>
      </c>
      <c r="CI27" s="192">
        <f t="shared" si="12"/>
        <v>19359</v>
      </c>
      <c r="CJ27" s="192">
        <f t="shared" si="12"/>
        <v>19359</v>
      </c>
      <c r="CK27" s="192">
        <f t="shared" si="12"/>
        <v>19359</v>
      </c>
      <c r="CL27" s="192">
        <f t="shared" si="12"/>
        <v>19359</v>
      </c>
      <c r="CM27" s="192">
        <f t="shared" si="12"/>
        <v>19359</v>
      </c>
      <c r="CN27" s="192">
        <f t="shared" si="12"/>
        <v>19359</v>
      </c>
      <c r="CO27" s="192">
        <f t="shared" si="12"/>
        <v>19359</v>
      </c>
      <c r="CP27" s="192">
        <f t="shared" si="12"/>
        <v>19359</v>
      </c>
      <c r="CQ27" s="192">
        <f t="shared" si="12"/>
        <v>19359</v>
      </c>
      <c r="CR27" s="192">
        <f t="shared" si="12"/>
        <v>19359</v>
      </c>
      <c r="CS27" s="192">
        <f t="shared" si="12"/>
        <v>19359</v>
      </c>
      <c r="CT27" s="192">
        <f t="shared" si="12"/>
        <v>19359</v>
      </c>
      <c r="CU27" s="192">
        <f t="shared" si="12"/>
        <v>19359</v>
      </c>
      <c r="CV27" s="192">
        <f t="shared" si="12"/>
        <v>19359</v>
      </c>
      <c r="CW27" s="192">
        <f t="shared" si="12"/>
        <v>19359</v>
      </c>
      <c r="CX27" s="192">
        <f t="shared" si="12"/>
        <v>19359</v>
      </c>
      <c r="CY27" s="192">
        <f t="shared" si="12"/>
        <v>19359</v>
      </c>
      <c r="CZ27" s="192">
        <f t="shared" si="12"/>
        <v>19359</v>
      </c>
      <c r="DA27" s="192">
        <f t="shared" ref="DA27:DJ27" si="13">ROUNDUP(DA7*0.9,)</f>
        <v>11867</v>
      </c>
      <c r="DB27" s="192">
        <f t="shared" si="13"/>
        <v>11867</v>
      </c>
      <c r="DC27" s="192">
        <f t="shared" si="13"/>
        <v>12272</v>
      </c>
      <c r="DD27" s="192">
        <f t="shared" si="13"/>
        <v>12272</v>
      </c>
      <c r="DE27" s="192">
        <f t="shared" si="13"/>
        <v>11867</v>
      </c>
      <c r="DF27" s="192">
        <f t="shared" si="13"/>
        <v>11867</v>
      </c>
      <c r="DG27" s="192">
        <f t="shared" si="13"/>
        <v>11867</v>
      </c>
      <c r="DH27" s="192">
        <f t="shared" si="13"/>
        <v>11867</v>
      </c>
      <c r="DI27" s="192">
        <f t="shared" si="13"/>
        <v>11867</v>
      </c>
      <c r="DJ27" s="192">
        <f t="shared" si="13"/>
        <v>12272</v>
      </c>
      <c r="DK27" s="192">
        <f t="shared" ref="DK27:ED27" si="14">ROUNDUP(DK7*0.9,)</f>
        <v>12272</v>
      </c>
      <c r="DL27" s="192">
        <f t="shared" si="14"/>
        <v>11867</v>
      </c>
      <c r="DM27" s="192">
        <f t="shared" si="14"/>
        <v>11867</v>
      </c>
      <c r="DN27" s="192">
        <f t="shared" si="14"/>
        <v>11867</v>
      </c>
      <c r="DO27" s="192">
        <f t="shared" si="14"/>
        <v>11057</v>
      </c>
      <c r="DP27" s="192">
        <f t="shared" si="14"/>
        <v>11057</v>
      </c>
      <c r="DQ27" s="192">
        <f t="shared" si="14"/>
        <v>11624</v>
      </c>
      <c r="DR27" s="192">
        <f t="shared" si="14"/>
        <v>11624</v>
      </c>
      <c r="DS27" s="192">
        <f t="shared" si="14"/>
        <v>11057</v>
      </c>
      <c r="DT27" s="192">
        <f t="shared" si="14"/>
        <v>11057</v>
      </c>
      <c r="DU27" s="192">
        <f t="shared" si="14"/>
        <v>11057</v>
      </c>
      <c r="DV27" s="192">
        <f t="shared" si="14"/>
        <v>11057</v>
      </c>
      <c r="DW27" s="192">
        <f t="shared" si="14"/>
        <v>11057</v>
      </c>
      <c r="DX27" s="192">
        <f t="shared" si="14"/>
        <v>11624</v>
      </c>
      <c r="DY27" s="192">
        <f t="shared" si="14"/>
        <v>11624</v>
      </c>
      <c r="DZ27" s="192">
        <f t="shared" si="14"/>
        <v>11057</v>
      </c>
      <c r="EA27" s="192">
        <f t="shared" si="14"/>
        <v>11057</v>
      </c>
      <c r="EB27" s="192">
        <f t="shared" si="14"/>
        <v>11057</v>
      </c>
      <c r="EC27" s="192">
        <f t="shared" si="14"/>
        <v>11057</v>
      </c>
      <c r="ED27" s="192">
        <f t="shared" si="14"/>
        <v>11867</v>
      </c>
    </row>
    <row r="28" spans="1:134" s="50" customFormat="1" x14ac:dyDescent="0.2">
      <c r="A28" s="88">
        <v>2</v>
      </c>
      <c r="B28" s="192">
        <f t="shared" ref="B28:H28" si="15">ROUNDUP(B8*0.9,)</f>
        <v>14175</v>
      </c>
      <c r="C28" s="192">
        <f t="shared" si="15"/>
        <v>14175</v>
      </c>
      <c r="D28" s="192">
        <f t="shared" si="15"/>
        <v>15471</v>
      </c>
      <c r="E28" s="192">
        <f t="shared" si="15"/>
        <v>16767</v>
      </c>
      <c r="F28" s="192">
        <f t="shared" si="15"/>
        <v>18630</v>
      </c>
      <c r="G28" s="192">
        <f t="shared" si="15"/>
        <v>20493</v>
      </c>
      <c r="H28" s="192">
        <f t="shared" si="15"/>
        <v>20493</v>
      </c>
      <c r="I28" s="192">
        <f t="shared" ref="I28:BT28" si="16">ROUNDUP(I8*0.9,)</f>
        <v>18630</v>
      </c>
      <c r="J28" s="192">
        <f t="shared" si="16"/>
        <v>20493</v>
      </c>
      <c r="K28" s="192">
        <f t="shared" si="16"/>
        <v>15471</v>
      </c>
      <c r="L28" s="192">
        <f t="shared" si="16"/>
        <v>14621</v>
      </c>
      <c r="M28" s="192">
        <f t="shared" si="16"/>
        <v>31995</v>
      </c>
      <c r="N28" s="192">
        <f t="shared" si="16"/>
        <v>43740</v>
      </c>
      <c r="O28" s="192">
        <f t="shared" si="16"/>
        <v>43740</v>
      </c>
      <c r="P28" s="192">
        <f t="shared" si="16"/>
        <v>43740</v>
      </c>
      <c r="Q28" s="192">
        <f t="shared" si="16"/>
        <v>38070</v>
      </c>
      <c r="R28" s="192">
        <f t="shared" si="16"/>
        <v>38070</v>
      </c>
      <c r="S28" s="192">
        <f t="shared" si="16"/>
        <v>38070</v>
      </c>
      <c r="T28" s="192">
        <f t="shared" si="16"/>
        <v>38070</v>
      </c>
      <c r="U28" s="192">
        <f t="shared" si="16"/>
        <v>38070</v>
      </c>
      <c r="V28" s="192">
        <f t="shared" si="16"/>
        <v>38070</v>
      </c>
      <c r="W28" s="192">
        <f t="shared" si="16"/>
        <v>31104</v>
      </c>
      <c r="X28" s="192">
        <f t="shared" si="16"/>
        <v>17739</v>
      </c>
      <c r="Y28" s="192">
        <f t="shared" si="16"/>
        <v>17739</v>
      </c>
      <c r="Z28" s="192">
        <f t="shared" si="16"/>
        <v>17739</v>
      </c>
      <c r="AA28" s="192">
        <f t="shared" si="16"/>
        <v>17739</v>
      </c>
      <c r="AB28" s="192">
        <f t="shared" si="16"/>
        <v>17739</v>
      </c>
      <c r="AC28" s="192">
        <f t="shared" si="16"/>
        <v>19359</v>
      </c>
      <c r="AD28" s="192">
        <f t="shared" si="16"/>
        <v>19359</v>
      </c>
      <c r="AE28" s="192">
        <f t="shared" si="16"/>
        <v>19359</v>
      </c>
      <c r="AF28" s="192">
        <f t="shared" si="16"/>
        <v>19359</v>
      </c>
      <c r="AG28" s="192">
        <f t="shared" si="16"/>
        <v>19359</v>
      </c>
      <c r="AH28" s="192">
        <f t="shared" si="16"/>
        <v>17739</v>
      </c>
      <c r="AI28" s="192">
        <f t="shared" si="16"/>
        <v>17739</v>
      </c>
      <c r="AJ28" s="192">
        <f t="shared" si="16"/>
        <v>17739</v>
      </c>
      <c r="AK28" s="192">
        <f t="shared" si="16"/>
        <v>17739</v>
      </c>
      <c r="AL28" s="192">
        <f t="shared" si="16"/>
        <v>17739</v>
      </c>
      <c r="AM28" s="192">
        <f t="shared" si="16"/>
        <v>20979</v>
      </c>
      <c r="AN28" s="192">
        <f t="shared" si="16"/>
        <v>20979</v>
      </c>
      <c r="AO28" s="192">
        <f t="shared" si="16"/>
        <v>20979</v>
      </c>
      <c r="AP28" s="192">
        <f t="shared" si="16"/>
        <v>20979</v>
      </c>
      <c r="AQ28" s="192">
        <f t="shared" si="16"/>
        <v>20979</v>
      </c>
      <c r="AR28" s="192">
        <f t="shared" si="16"/>
        <v>22599</v>
      </c>
      <c r="AS28" s="192">
        <f t="shared" si="16"/>
        <v>24624</v>
      </c>
      <c r="AT28" s="192">
        <f t="shared" si="16"/>
        <v>25029</v>
      </c>
      <c r="AU28" s="192">
        <f t="shared" si="16"/>
        <v>25029</v>
      </c>
      <c r="AV28" s="192">
        <f t="shared" si="16"/>
        <v>25029</v>
      </c>
      <c r="AW28" s="192">
        <f t="shared" si="16"/>
        <v>25029</v>
      </c>
      <c r="AX28" s="192">
        <f t="shared" si="16"/>
        <v>25029</v>
      </c>
      <c r="AY28" s="192">
        <f t="shared" si="16"/>
        <v>25029</v>
      </c>
      <c r="AZ28" s="192">
        <f t="shared" si="16"/>
        <v>25029</v>
      </c>
      <c r="BA28" s="192">
        <f t="shared" si="16"/>
        <v>25029</v>
      </c>
      <c r="BB28" s="192">
        <f t="shared" si="16"/>
        <v>25029</v>
      </c>
      <c r="BC28" s="192">
        <f t="shared" si="16"/>
        <v>25029</v>
      </c>
      <c r="BD28" s="192">
        <f t="shared" si="16"/>
        <v>23409</v>
      </c>
      <c r="BE28" s="192">
        <f t="shared" si="16"/>
        <v>23409</v>
      </c>
      <c r="BF28" s="192">
        <f t="shared" si="16"/>
        <v>25029</v>
      </c>
      <c r="BG28" s="192">
        <f t="shared" si="16"/>
        <v>25029</v>
      </c>
      <c r="BH28" s="192">
        <f t="shared" si="16"/>
        <v>26649</v>
      </c>
      <c r="BI28" s="192">
        <f t="shared" si="16"/>
        <v>28674</v>
      </c>
      <c r="BJ28" s="192">
        <f t="shared" si="16"/>
        <v>28674</v>
      </c>
      <c r="BK28" s="192">
        <f t="shared" si="16"/>
        <v>28674</v>
      </c>
      <c r="BL28" s="192">
        <f t="shared" si="16"/>
        <v>28674</v>
      </c>
      <c r="BM28" s="192">
        <f t="shared" si="16"/>
        <v>30699</v>
      </c>
      <c r="BN28" s="192">
        <f t="shared" si="16"/>
        <v>33129</v>
      </c>
      <c r="BO28" s="192">
        <f t="shared" si="16"/>
        <v>33129</v>
      </c>
      <c r="BP28" s="192">
        <f t="shared" si="16"/>
        <v>30699</v>
      </c>
      <c r="BQ28" s="192">
        <f t="shared" si="16"/>
        <v>26649</v>
      </c>
      <c r="BR28" s="192">
        <f t="shared" si="16"/>
        <v>26649</v>
      </c>
      <c r="BS28" s="192">
        <f t="shared" si="16"/>
        <v>28674</v>
      </c>
      <c r="BT28" s="192">
        <f t="shared" si="16"/>
        <v>28674</v>
      </c>
      <c r="BU28" s="192">
        <f t="shared" ref="BU28:CZ28" si="17">ROUNDUP(BU8*0.9,)</f>
        <v>21789</v>
      </c>
      <c r="BV28" s="192">
        <f t="shared" si="17"/>
        <v>22154</v>
      </c>
      <c r="BW28" s="192">
        <f t="shared" si="17"/>
        <v>22154</v>
      </c>
      <c r="BX28" s="192">
        <f t="shared" si="17"/>
        <v>22154</v>
      </c>
      <c r="BY28" s="192">
        <f t="shared" si="17"/>
        <v>20939</v>
      </c>
      <c r="BZ28" s="192">
        <f t="shared" si="17"/>
        <v>20939</v>
      </c>
      <c r="CA28" s="192">
        <f t="shared" si="17"/>
        <v>22154</v>
      </c>
      <c r="CB28" s="192">
        <f t="shared" si="17"/>
        <v>22154</v>
      </c>
      <c r="CC28" s="192">
        <f t="shared" si="17"/>
        <v>22154</v>
      </c>
      <c r="CD28" s="192">
        <f t="shared" si="17"/>
        <v>20939</v>
      </c>
      <c r="CE28" s="192">
        <f t="shared" si="17"/>
        <v>20939</v>
      </c>
      <c r="CF28" s="192">
        <f t="shared" si="17"/>
        <v>20939</v>
      </c>
      <c r="CG28" s="192">
        <f t="shared" si="17"/>
        <v>20939</v>
      </c>
      <c r="CH28" s="192">
        <f t="shared" si="17"/>
        <v>20939</v>
      </c>
      <c r="CI28" s="192">
        <f t="shared" si="17"/>
        <v>20939</v>
      </c>
      <c r="CJ28" s="192">
        <f t="shared" si="17"/>
        <v>20939</v>
      </c>
      <c r="CK28" s="192">
        <f t="shared" si="17"/>
        <v>20939</v>
      </c>
      <c r="CL28" s="192">
        <f t="shared" si="17"/>
        <v>20939</v>
      </c>
      <c r="CM28" s="192">
        <f t="shared" si="17"/>
        <v>20939</v>
      </c>
      <c r="CN28" s="192">
        <f t="shared" si="17"/>
        <v>20939</v>
      </c>
      <c r="CO28" s="192">
        <f t="shared" si="17"/>
        <v>20939</v>
      </c>
      <c r="CP28" s="192">
        <f t="shared" si="17"/>
        <v>20939</v>
      </c>
      <c r="CQ28" s="192">
        <f t="shared" si="17"/>
        <v>20939</v>
      </c>
      <c r="CR28" s="192">
        <f t="shared" si="17"/>
        <v>20939</v>
      </c>
      <c r="CS28" s="192">
        <f t="shared" si="17"/>
        <v>20939</v>
      </c>
      <c r="CT28" s="192">
        <f t="shared" si="17"/>
        <v>20939</v>
      </c>
      <c r="CU28" s="192">
        <f t="shared" si="17"/>
        <v>20939</v>
      </c>
      <c r="CV28" s="192">
        <f t="shared" si="17"/>
        <v>20939</v>
      </c>
      <c r="CW28" s="192">
        <f t="shared" si="17"/>
        <v>20939</v>
      </c>
      <c r="CX28" s="192">
        <f t="shared" si="17"/>
        <v>20939</v>
      </c>
      <c r="CY28" s="192">
        <f t="shared" si="17"/>
        <v>20939</v>
      </c>
      <c r="CZ28" s="192">
        <f t="shared" si="17"/>
        <v>20939</v>
      </c>
      <c r="DA28" s="192">
        <f t="shared" ref="DA28:DJ28" si="18">ROUNDUP(DA8*0.9,)</f>
        <v>13365</v>
      </c>
      <c r="DB28" s="192">
        <f t="shared" si="18"/>
        <v>13365</v>
      </c>
      <c r="DC28" s="192">
        <f t="shared" si="18"/>
        <v>13770</v>
      </c>
      <c r="DD28" s="192">
        <f t="shared" si="18"/>
        <v>13770</v>
      </c>
      <c r="DE28" s="192">
        <f t="shared" si="18"/>
        <v>13365</v>
      </c>
      <c r="DF28" s="192">
        <f t="shared" si="18"/>
        <v>13365</v>
      </c>
      <c r="DG28" s="192">
        <f t="shared" si="18"/>
        <v>13365</v>
      </c>
      <c r="DH28" s="192">
        <f t="shared" si="18"/>
        <v>13365</v>
      </c>
      <c r="DI28" s="192">
        <f t="shared" si="18"/>
        <v>13365</v>
      </c>
      <c r="DJ28" s="192">
        <f t="shared" si="18"/>
        <v>13770</v>
      </c>
      <c r="DK28" s="192">
        <f t="shared" ref="DK28:ED28" si="19">ROUNDUP(DK8*0.9,)</f>
        <v>13770</v>
      </c>
      <c r="DL28" s="192">
        <f t="shared" si="19"/>
        <v>13365</v>
      </c>
      <c r="DM28" s="192">
        <f t="shared" si="19"/>
        <v>13365</v>
      </c>
      <c r="DN28" s="192">
        <f t="shared" si="19"/>
        <v>13365</v>
      </c>
      <c r="DO28" s="192">
        <f t="shared" si="19"/>
        <v>12555</v>
      </c>
      <c r="DP28" s="192">
        <f t="shared" si="19"/>
        <v>12555</v>
      </c>
      <c r="DQ28" s="192">
        <f t="shared" si="19"/>
        <v>13122</v>
      </c>
      <c r="DR28" s="192">
        <f t="shared" si="19"/>
        <v>13122</v>
      </c>
      <c r="DS28" s="192">
        <f t="shared" si="19"/>
        <v>12555</v>
      </c>
      <c r="DT28" s="192">
        <f t="shared" si="19"/>
        <v>12555</v>
      </c>
      <c r="DU28" s="192">
        <f t="shared" si="19"/>
        <v>12555</v>
      </c>
      <c r="DV28" s="192">
        <f t="shared" si="19"/>
        <v>12555</v>
      </c>
      <c r="DW28" s="192">
        <f t="shared" si="19"/>
        <v>12555</v>
      </c>
      <c r="DX28" s="192">
        <f t="shared" si="19"/>
        <v>13122</v>
      </c>
      <c r="DY28" s="192">
        <f t="shared" si="19"/>
        <v>13122</v>
      </c>
      <c r="DZ28" s="192">
        <f t="shared" si="19"/>
        <v>12555</v>
      </c>
      <c r="EA28" s="192">
        <f t="shared" si="19"/>
        <v>12555</v>
      </c>
      <c r="EB28" s="192">
        <f t="shared" si="19"/>
        <v>12555</v>
      </c>
      <c r="EC28" s="192">
        <f t="shared" si="19"/>
        <v>12555</v>
      </c>
      <c r="ED28" s="192">
        <f t="shared" si="19"/>
        <v>13365</v>
      </c>
    </row>
    <row r="29" spans="1:134" s="50" customFormat="1" x14ac:dyDescent="0.2">
      <c r="A29" s="42" t="s">
        <v>234</v>
      </c>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c r="DX29" s="192"/>
      <c r="DY29" s="192"/>
      <c r="DZ29" s="192"/>
      <c r="EA29" s="192"/>
      <c r="EB29" s="192"/>
      <c r="EC29" s="192"/>
      <c r="ED29" s="192"/>
    </row>
    <row r="30" spans="1:134" s="50" customFormat="1" x14ac:dyDescent="0.2">
      <c r="A30" s="180">
        <v>1</v>
      </c>
      <c r="B30" s="192">
        <f t="shared" ref="B30:H30" si="20">ROUNDUP(B10*0.9,)</f>
        <v>13608</v>
      </c>
      <c r="C30" s="192">
        <f t="shared" si="20"/>
        <v>13608</v>
      </c>
      <c r="D30" s="192">
        <f t="shared" si="20"/>
        <v>14904</v>
      </c>
      <c r="E30" s="192">
        <f t="shared" si="20"/>
        <v>16200</v>
      </c>
      <c r="F30" s="192">
        <f t="shared" si="20"/>
        <v>18063</v>
      </c>
      <c r="G30" s="192">
        <f t="shared" si="20"/>
        <v>19926</v>
      </c>
      <c r="H30" s="192">
        <f t="shared" si="20"/>
        <v>19926</v>
      </c>
      <c r="I30" s="192">
        <f t="shared" ref="I30:BT30" si="21">ROUNDUP(I10*0.9,)</f>
        <v>18063</v>
      </c>
      <c r="J30" s="192">
        <f t="shared" si="21"/>
        <v>19926</v>
      </c>
      <c r="K30" s="192">
        <f t="shared" si="21"/>
        <v>14904</v>
      </c>
      <c r="L30" s="192">
        <f t="shared" si="21"/>
        <v>14418</v>
      </c>
      <c r="M30" s="192">
        <f t="shared" si="21"/>
        <v>31793</v>
      </c>
      <c r="N30" s="192">
        <f t="shared" si="21"/>
        <v>43538</v>
      </c>
      <c r="O30" s="192">
        <f t="shared" si="21"/>
        <v>43538</v>
      </c>
      <c r="P30" s="192">
        <f t="shared" si="21"/>
        <v>43538</v>
      </c>
      <c r="Q30" s="192">
        <f t="shared" si="21"/>
        <v>37868</v>
      </c>
      <c r="R30" s="192">
        <f t="shared" si="21"/>
        <v>37868</v>
      </c>
      <c r="S30" s="192">
        <f t="shared" si="21"/>
        <v>37868</v>
      </c>
      <c r="T30" s="192">
        <f t="shared" si="21"/>
        <v>37868</v>
      </c>
      <c r="U30" s="192">
        <f t="shared" si="21"/>
        <v>37868</v>
      </c>
      <c r="V30" s="192">
        <f t="shared" si="21"/>
        <v>37868</v>
      </c>
      <c r="W30" s="192">
        <f t="shared" si="21"/>
        <v>31145</v>
      </c>
      <c r="X30" s="192">
        <f t="shared" si="21"/>
        <v>17780</v>
      </c>
      <c r="Y30" s="192">
        <f t="shared" si="21"/>
        <v>17780</v>
      </c>
      <c r="Z30" s="192">
        <f t="shared" si="21"/>
        <v>17780</v>
      </c>
      <c r="AA30" s="192">
        <f t="shared" si="21"/>
        <v>17780</v>
      </c>
      <c r="AB30" s="192">
        <f t="shared" si="21"/>
        <v>17780</v>
      </c>
      <c r="AC30" s="192">
        <f t="shared" si="21"/>
        <v>19400</v>
      </c>
      <c r="AD30" s="192">
        <f t="shared" si="21"/>
        <v>19400</v>
      </c>
      <c r="AE30" s="192">
        <f t="shared" si="21"/>
        <v>19400</v>
      </c>
      <c r="AF30" s="192">
        <f t="shared" si="21"/>
        <v>19400</v>
      </c>
      <c r="AG30" s="192">
        <f t="shared" si="21"/>
        <v>19400</v>
      </c>
      <c r="AH30" s="192">
        <f t="shared" si="21"/>
        <v>17780</v>
      </c>
      <c r="AI30" s="192">
        <f t="shared" si="21"/>
        <v>17780</v>
      </c>
      <c r="AJ30" s="192">
        <f t="shared" si="21"/>
        <v>17780</v>
      </c>
      <c r="AK30" s="192">
        <f t="shared" si="21"/>
        <v>17780</v>
      </c>
      <c r="AL30" s="192">
        <f t="shared" si="21"/>
        <v>17780</v>
      </c>
      <c r="AM30" s="192">
        <f t="shared" si="21"/>
        <v>21020</v>
      </c>
      <c r="AN30" s="192">
        <f t="shared" si="21"/>
        <v>21020</v>
      </c>
      <c r="AO30" s="192">
        <f t="shared" si="21"/>
        <v>21020</v>
      </c>
      <c r="AP30" s="192">
        <f t="shared" si="21"/>
        <v>21020</v>
      </c>
      <c r="AQ30" s="192">
        <f t="shared" si="21"/>
        <v>21020</v>
      </c>
      <c r="AR30" s="192">
        <f t="shared" si="21"/>
        <v>22640</v>
      </c>
      <c r="AS30" s="192">
        <f t="shared" si="21"/>
        <v>24665</v>
      </c>
      <c r="AT30" s="192">
        <f t="shared" si="21"/>
        <v>25070</v>
      </c>
      <c r="AU30" s="192">
        <f t="shared" si="21"/>
        <v>25070</v>
      </c>
      <c r="AV30" s="192">
        <f t="shared" si="21"/>
        <v>25070</v>
      </c>
      <c r="AW30" s="192">
        <f t="shared" si="21"/>
        <v>25070</v>
      </c>
      <c r="AX30" s="192">
        <f t="shared" si="21"/>
        <v>25070</v>
      </c>
      <c r="AY30" s="192">
        <f t="shared" si="21"/>
        <v>25070</v>
      </c>
      <c r="AZ30" s="192">
        <f t="shared" si="21"/>
        <v>25070</v>
      </c>
      <c r="BA30" s="192">
        <f t="shared" si="21"/>
        <v>25070</v>
      </c>
      <c r="BB30" s="192">
        <f t="shared" si="21"/>
        <v>25070</v>
      </c>
      <c r="BC30" s="192">
        <f t="shared" si="21"/>
        <v>25070</v>
      </c>
      <c r="BD30" s="192">
        <f t="shared" si="21"/>
        <v>23450</v>
      </c>
      <c r="BE30" s="192">
        <f t="shared" si="21"/>
        <v>23450</v>
      </c>
      <c r="BF30" s="192">
        <f t="shared" si="21"/>
        <v>25070</v>
      </c>
      <c r="BG30" s="192">
        <f t="shared" si="21"/>
        <v>25070</v>
      </c>
      <c r="BH30" s="192">
        <f t="shared" si="21"/>
        <v>26690</v>
      </c>
      <c r="BI30" s="192">
        <f t="shared" si="21"/>
        <v>28715</v>
      </c>
      <c r="BJ30" s="192">
        <f t="shared" si="21"/>
        <v>28715</v>
      </c>
      <c r="BK30" s="192">
        <f t="shared" si="21"/>
        <v>28715</v>
      </c>
      <c r="BL30" s="192">
        <f t="shared" si="21"/>
        <v>28715</v>
      </c>
      <c r="BM30" s="192">
        <f t="shared" si="21"/>
        <v>30740</v>
      </c>
      <c r="BN30" s="192">
        <f t="shared" si="21"/>
        <v>33170</v>
      </c>
      <c r="BO30" s="192">
        <f t="shared" si="21"/>
        <v>33170</v>
      </c>
      <c r="BP30" s="192">
        <f t="shared" si="21"/>
        <v>30740</v>
      </c>
      <c r="BQ30" s="192">
        <f t="shared" si="21"/>
        <v>26690</v>
      </c>
      <c r="BR30" s="192">
        <f t="shared" si="21"/>
        <v>26690</v>
      </c>
      <c r="BS30" s="192">
        <f t="shared" si="21"/>
        <v>28715</v>
      </c>
      <c r="BT30" s="192">
        <f t="shared" si="21"/>
        <v>28715</v>
      </c>
      <c r="BU30" s="192">
        <f t="shared" ref="BU30:CZ30" si="22">ROUNDUP(BU10*0.9,)</f>
        <v>21830</v>
      </c>
      <c r="BV30" s="192">
        <f t="shared" si="22"/>
        <v>22194</v>
      </c>
      <c r="BW30" s="192">
        <f t="shared" si="22"/>
        <v>22194</v>
      </c>
      <c r="BX30" s="192">
        <f t="shared" si="22"/>
        <v>22194</v>
      </c>
      <c r="BY30" s="192">
        <f t="shared" si="22"/>
        <v>20979</v>
      </c>
      <c r="BZ30" s="192">
        <f t="shared" si="22"/>
        <v>20979</v>
      </c>
      <c r="CA30" s="192">
        <f t="shared" si="22"/>
        <v>22194</v>
      </c>
      <c r="CB30" s="192">
        <f t="shared" si="22"/>
        <v>22194</v>
      </c>
      <c r="CC30" s="192">
        <f t="shared" si="22"/>
        <v>22194</v>
      </c>
      <c r="CD30" s="192">
        <f t="shared" si="22"/>
        <v>20979</v>
      </c>
      <c r="CE30" s="192">
        <f t="shared" si="22"/>
        <v>20979</v>
      </c>
      <c r="CF30" s="192">
        <f t="shared" si="22"/>
        <v>20979</v>
      </c>
      <c r="CG30" s="192">
        <f t="shared" si="22"/>
        <v>20979</v>
      </c>
      <c r="CH30" s="192">
        <f t="shared" si="22"/>
        <v>20979</v>
      </c>
      <c r="CI30" s="192">
        <f t="shared" si="22"/>
        <v>20979</v>
      </c>
      <c r="CJ30" s="192">
        <f t="shared" si="22"/>
        <v>20979</v>
      </c>
      <c r="CK30" s="192">
        <f t="shared" si="22"/>
        <v>20979</v>
      </c>
      <c r="CL30" s="192">
        <f t="shared" si="22"/>
        <v>20979</v>
      </c>
      <c r="CM30" s="192">
        <f t="shared" si="22"/>
        <v>20979</v>
      </c>
      <c r="CN30" s="192">
        <f t="shared" si="22"/>
        <v>20979</v>
      </c>
      <c r="CO30" s="192">
        <f t="shared" si="22"/>
        <v>20979</v>
      </c>
      <c r="CP30" s="192">
        <f t="shared" si="22"/>
        <v>20979</v>
      </c>
      <c r="CQ30" s="192">
        <f t="shared" si="22"/>
        <v>20979</v>
      </c>
      <c r="CR30" s="192">
        <f t="shared" si="22"/>
        <v>20979</v>
      </c>
      <c r="CS30" s="192">
        <f t="shared" si="22"/>
        <v>20979</v>
      </c>
      <c r="CT30" s="192">
        <f t="shared" si="22"/>
        <v>20979</v>
      </c>
      <c r="CU30" s="192">
        <f t="shared" si="22"/>
        <v>20979</v>
      </c>
      <c r="CV30" s="192">
        <f t="shared" si="22"/>
        <v>20979</v>
      </c>
      <c r="CW30" s="192">
        <f t="shared" si="22"/>
        <v>20979</v>
      </c>
      <c r="CX30" s="192">
        <f t="shared" si="22"/>
        <v>20979</v>
      </c>
      <c r="CY30" s="192">
        <f t="shared" si="22"/>
        <v>20979</v>
      </c>
      <c r="CZ30" s="192">
        <f t="shared" si="22"/>
        <v>20979</v>
      </c>
      <c r="DA30" s="192">
        <f t="shared" ref="DA30:DJ30" si="23">ROUNDUP(DA10*0.9,)</f>
        <v>13487</v>
      </c>
      <c r="DB30" s="192">
        <f t="shared" si="23"/>
        <v>13487</v>
      </c>
      <c r="DC30" s="192">
        <f t="shared" si="23"/>
        <v>13892</v>
      </c>
      <c r="DD30" s="192">
        <f t="shared" si="23"/>
        <v>13892</v>
      </c>
      <c r="DE30" s="192">
        <f t="shared" si="23"/>
        <v>13487</v>
      </c>
      <c r="DF30" s="192">
        <f t="shared" si="23"/>
        <v>13487</v>
      </c>
      <c r="DG30" s="192">
        <f t="shared" si="23"/>
        <v>13487</v>
      </c>
      <c r="DH30" s="192">
        <f t="shared" si="23"/>
        <v>13487</v>
      </c>
      <c r="DI30" s="192">
        <f t="shared" si="23"/>
        <v>13487</v>
      </c>
      <c r="DJ30" s="192">
        <f t="shared" si="23"/>
        <v>13892</v>
      </c>
      <c r="DK30" s="192">
        <f t="shared" ref="DK30:ED30" si="24">ROUNDUP(DK10*0.9,)</f>
        <v>13892</v>
      </c>
      <c r="DL30" s="192">
        <f t="shared" si="24"/>
        <v>13487</v>
      </c>
      <c r="DM30" s="192">
        <f t="shared" si="24"/>
        <v>13487</v>
      </c>
      <c r="DN30" s="192">
        <f t="shared" si="24"/>
        <v>13487</v>
      </c>
      <c r="DO30" s="192">
        <f t="shared" si="24"/>
        <v>12677</v>
      </c>
      <c r="DP30" s="192">
        <f t="shared" si="24"/>
        <v>12677</v>
      </c>
      <c r="DQ30" s="192">
        <f t="shared" si="24"/>
        <v>13244</v>
      </c>
      <c r="DR30" s="192">
        <f t="shared" si="24"/>
        <v>13244</v>
      </c>
      <c r="DS30" s="192">
        <f t="shared" si="24"/>
        <v>12677</v>
      </c>
      <c r="DT30" s="192">
        <f t="shared" si="24"/>
        <v>12677</v>
      </c>
      <c r="DU30" s="192">
        <f t="shared" si="24"/>
        <v>12677</v>
      </c>
      <c r="DV30" s="192">
        <f t="shared" si="24"/>
        <v>12677</v>
      </c>
      <c r="DW30" s="192">
        <f t="shared" si="24"/>
        <v>12677</v>
      </c>
      <c r="DX30" s="192">
        <f t="shared" si="24"/>
        <v>13244</v>
      </c>
      <c r="DY30" s="192">
        <f t="shared" si="24"/>
        <v>13244</v>
      </c>
      <c r="DZ30" s="192">
        <f t="shared" si="24"/>
        <v>12677</v>
      </c>
      <c r="EA30" s="192">
        <f t="shared" si="24"/>
        <v>12677</v>
      </c>
      <c r="EB30" s="192">
        <f t="shared" si="24"/>
        <v>12677</v>
      </c>
      <c r="EC30" s="192">
        <f t="shared" si="24"/>
        <v>12677</v>
      </c>
      <c r="ED30" s="192">
        <f t="shared" si="24"/>
        <v>13487</v>
      </c>
    </row>
    <row r="31" spans="1:134" s="50" customFormat="1" x14ac:dyDescent="0.2">
      <c r="A31" s="180">
        <v>2</v>
      </c>
      <c r="B31" s="192">
        <f t="shared" ref="B31:H31" si="25">ROUNDUP(B11*0.9,)</f>
        <v>14985</v>
      </c>
      <c r="C31" s="192">
        <f t="shared" si="25"/>
        <v>14985</v>
      </c>
      <c r="D31" s="192">
        <f t="shared" si="25"/>
        <v>16281</v>
      </c>
      <c r="E31" s="192">
        <f t="shared" si="25"/>
        <v>17577</v>
      </c>
      <c r="F31" s="192">
        <f t="shared" si="25"/>
        <v>19440</v>
      </c>
      <c r="G31" s="192">
        <f t="shared" si="25"/>
        <v>21303</v>
      </c>
      <c r="H31" s="192">
        <f t="shared" si="25"/>
        <v>21303</v>
      </c>
      <c r="I31" s="192">
        <f t="shared" ref="I31:BT31" si="26">ROUNDUP(I11*0.9,)</f>
        <v>19440</v>
      </c>
      <c r="J31" s="192">
        <f t="shared" si="26"/>
        <v>21303</v>
      </c>
      <c r="K31" s="192">
        <f t="shared" si="26"/>
        <v>16281</v>
      </c>
      <c r="L31" s="192">
        <f t="shared" si="26"/>
        <v>16241</v>
      </c>
      <c r="M31" s="192">
        <f t="shared" si="26"/>
        <v>33615</v>
      </c>
      <c r="N31" s="192">
        <f t="shared" si="26"/>
        <v>45360</v>
      </c>
      <c r="O31" s="192">
        <f t="shared" si="26"/>
        <v>45360</v>
      </c>
      <c r="P31" s="192">
        <f t="shared" si="26"/>
        <v>45360</v>
      </c>
      <c r="Q31" s="192">
        <f t="shared" si="26"/>
        <v>39690</v>
      </c>
      <c r="R31" s="192">
        <f t="shared" si="26"/>
        <v>39690</v>
      </c>
      <c r="S31" s="192">
        <f t="shared" si="26"/>
        <v>39690</v>
      </c>
      <c r="T31" s="192">
        <f t="shared" si="26"/>
        <v>39690</v>
      </c>
      <c r="U31" s="192">
        <f t="shared" si="26"/>
        <v>39690</v>
      </c>
      <c r="V31" s="192">
        <f t="shared" si="26"/>
        <v>39690</v>
      </c>
      <c r="W31" s="192">
        <f t="shared" si="26"/>
        <v>32724</v>
      </c>
      <c r="X31" s="192">
        <f t="shared" si="26"/>
        <v>19359</v>
      </c>
      <c r="Y31" s="192">
        <f t="shared" si="26"/>
        <v>19359</v>
      </c>
      <c r="Z31" s="192">
        <f t="shared" si="26"/>
        <v>19359</v>
      </c>
      <c r="AA31" s="192">
        <f t="shared" si="26"/>
        <v>19359</v>
      </c>
      <c r="AB31" s="192">
        <f t="shared" si="26"/>
        <v>19359</v>
      </c>
      <c r="AC31" s="192">
        <f t="shared" si="26"/>
        <v>20979</v>
      </c>
      <c r="AD31" s="192">
        <f t="shared" si="26"/>
        <v>20979</v>
      </c>
      <c r="AE31" s="192">
        <f t="shared" si="26"/>
        <v>20979</v>
      </c>
      <c r="AF31" s="192">
        <f t="shared" si="26"/>
        <v>20979</v>
      </c>
      <c r="AG31" s="192">
        <f t="shared" si="26"/>
        <v>20979</v>
      </c>
      <c r="AH31" s="192">
        <f t="shared" si="26"/>
        <v>19359</v>
      </c>
      <c r="AI31" s="192">
        <f t="shared" si="26"/>
        <v>19359</v>
      </c>
      <c r="AJ31" s="192">
        <f t="shared" si="26"/>
        <v>19359</v>
      </c>
      <c r="AK31" s="192">
        <f t="shared" si="26"/>
        <v>19359</v>
      </c>
      <c r="AL31" s="192">
        <f t="shared" si="26"/>
        <v>19359</v>
      </c>
      <c r="AM31" s="192">
        <f t="shared" si="26"/>
        <v>22599</v>
      </c>
      <c r="AN31" s="192">
        <f t="shared" si="26"/>
        <v>22599</v>
      </c>
      <c r="AO31" s="192">
        <f t="shared" si="26"/>
        <v>22599</v>
      </c>
      <c r="AP31" s="192">
        <f t="shared" si="26"/>
        <v>22599</v>
      </c>
      <c r="AQ31" s="192">
        <f t="shared" si="26"/>
        <v>22599</v>
      </c>
      <c r="AR31" s="192">
        <f t="shared" si="26"/>
        <v>24219</v>
      </c>
      <c r="AS31" s="192">
        <f t="shared" si="26"/>
        <v>26244</v>
      </c>
      <c r="AT31" s="192">
        <f t="shared" si="26"/>
        <v>26649</v>
      </c>
      <c r="AU31" s="192">
        <f t="shared" si="26"/>
        <v>26649</v>
      </c>
      <c r="AV31" s="192">
        <f t="shared" si="26"/>
        <v>26649</v>
      </c>
      <c r="AW31" s="192">
        <f t="shared" si="26"/>
        <v>26649</v>
      </c>
      <c r="AX31" s="192">
        <f t="shared" si="26"/>
        <v>26649</v>
      </c>
      <c r="AY31" s="192">
        <f t="shared" si="26"/>
        <v>26649</v>
      </c>
      <c r="AZ31" s="192">
        <f t="shared" si="26"/>
        <v>26649</v>
      </c>
      <c r="BA31" s="192">
        <f t="shared" si="26"/>
        <v>26649</v>
      </c>
      <c r="BB31" s="192">
        <f t="shared" si="26"/>
        <v>26649</v>
      </c>
      <c r="BC31" s="192">
        <f t="shared" si="26"/>
        <v>26649</v>
      </c>
      <c r="BD31" s="192">
        <f t="shared" si="26"/>
        <v>25029</v>
      </c>
      <c r="BE31" s="192">
        <f t="shared" si="26"/>
        <v>25029</v>
      </c>
      <c r="BF31" s="192">
        <f t="shared" si="26"/>
        <v>26649</v>
      </c>
      <c r="BG31" s="192">
        <f t="shared" si="26"/>
        <v>26649</v>
      </c>
      <c r="BH31" s="192">
        <f t="shared" si="26"/>
        <v>28269</v>
      </c>
      <c r="BI31" s="192">
        <f t="shared" si="26"/>
        <v>30294</v>
      </c>
      <c r="BJ31" s="192">
        <f t="shared" si="26"/>
        <v>30294</v>
      </c>
      <c r="BK31" s="192">
        <f t="shared" si="26"/>
        <v>30294</v>
      </c>
      <c r="BL31" s="192">
        <f t="shared" si="26"/>
        <v>30294</v>
      </c>
      <c r="BM31" s="192">
        <f t="shared" si="26"/>
        <v>32319</v>
      </c>
      <c r="BN31" s="192">
        <f t="shared" si="26"/>
        <v>34749</v>
      </c>
      <c r="BO31" s="192">
        <f t="shared" si="26"/>
        <v>34749</v>
      </c>
      <c r="BP31" s="192">
        <f t="shared" si="26"/>
        <v>32319</v>
      </c>
      <c r="BQ31" s="192">
        <f t="shared" si="26"/>
        <v>28269</v>
      </c>
      <c r="BR31" s="192">
        <f t="shared" si="26"/>
        <v>28269</v>
      </c>
      <c r="BS31" s="192">
        <f t="shared" si="26"/>
        <v>30294</v>
      </c>
      <c r="BT31" s="192">
        <f t="shared" si="26"/>
        <v>30294</v>
      </c>
      <c r="BU31" s="192">
        <f t="shared" ref="BU31:CZ31" si="27">ROUNDUP(BU11*0.9,)</f>
        <v>23409</v>
      </c>
      <c r="BV31" s="192">
        <f t="shared" si="27"/>
        <v>23774</v>
      </c>
      <c r="BW31" s="192">
        <f t="shared" si="27"/>
        <v>23774</v>
      </c>
      <c r="BX31" s="192">
        <f t="shared" si="27"/>
        <v>23774</v>
      </c>
      <c r="BY31" s="192">
        <f t="shared" si="27"/>
        <v>22559</v>
      </c>
      <c r="BZ31" s="192">
        <f t="shared" si="27"/>
        <v>22559</v>
      </c>
      <c r="CA31" s="192">
        <f t="shared" si="27"/>
        <v>23774</v>
      </c>
      <c r="CB31" s="192">
        <f t="shared" si="27"/>
        <v>23774</v>
      </c>
      <c r="CC31" s="192">
        <f t="shared" si="27"/>
        <v>23774</v>
      </c>
      <c r="CD31" s="192">
        <f t="shared" si="27"/>
        <v>22559</v>
      </c>
      <c r="CE31" s="192">
        <f t="shared" si="27"/>
        <v>22559</v>
      </c>
      <c r="CF31" s="192">
        <f t="shared" si="27"/>
        <v>22559</v>
      </c>
      <c r="CG31" s="192">
        <f t="shared" si="27"/>
        <v>22559</v>
      </c>
      <c r="CH31" s="192">
        <f t="shared" si="27"/>
        <v>22559</v>
      </c>
      <c r="CI31" s="192">
        <f t="shared" si="27"/>
        <v>22559</v>
      </c>
      <c r="CJ31" s="192">
        <f t="shared" si="27"/>
        <v>22559</v>
      </c>
      <c r="CK31" s="192">
        <f t="shared" si="27"/>
        <v>22559</v>
      </c>
      <c r="CL31" s="192">
        <f t="shared" si="27"/>
        <v>22559</v>
      </c>
      <c r="CM31" s="192">
        <f t="shared" si="27"/>
        <v>22559</v>
      </c>
      <c r="CN31" s="192">
        <f t="shared" si="27"/>
        <v>22559</v>
      </c>
      <c r="CO31" s="192">
        <f t="shared" si="27"/>
        <v>22559</v>
      </c>
      <c r="CP31" s="192">
        <f t="shared" si="27"/>
        <v>22559</v>
      </c>
      <c r="CQ31" s="192">
        <f t="shared" si="27"/>
        <v>22559</v>
      </c>
      <c r="CR31" s="192">
        <f t="shared" si="27"/>
        <v>22559</v>
      </c>
      <c r="CS31" s="192">
        <f t="shared" si="27"/>
        <v>22559</v>
      </c>
      <c r="CT31" s="192">
        <f t="shared" si="27"/>
        <v>22559</v>
      </c>
      <c r="CU31" s="192">
        <f t="shared" si="27"/>
        <v>22559</v>
      </c>
      <c r="CV31" s="192">
        <f t="shared" si="27"/>
        <v>22559</v>
      </c>
      <c r="CW31" s="192">
        <f t="shared" si="27"/>
        <v>22559</v>
      </c>
      <c r="CX31" s="192">
        <f t="shared" si="27"/>
        <v>22559</v>
      </c>
      <c r="CY31" s="192">
        <f t="shared" si="27"/>
        <v>22559</v>
      </c>
      <c r="CZ31" s="192">
        <f t="shared" si="27"/>
        <v>22478</v>
      </c>
      <c r="DA31" s="192">
        <f t="shared" ref="DA31:DJ31" si="28">ROUNDUP(DA11*0.9,)</f>
        <v>14985</v>
      </c>
      <c r="DB31" s="192">
        <f t="shared" si="28"/>
        <v>14985</v>
      </c>
      <c r="DC31" s="192">
        <f t="shared" si="28"/>
        <v>15390</v>
      </c>
      <c r="DD31" s="192">
        <f t="shared" si="28"/>
        <v>15390</v>
      </c>
      <c r="DE31" s="192">
        <f t="shared" si="28"/>
        <v>14985</v>
      </c>
      <c r="DF31" s="192">
        <f t="shared" si="28"/>
        <v>14985</v>
      </c>
      <c r="DG31" s="192">
        <f t="shared" si="28"/>
        <v>14985</v>
      </c>
      <c r="DH31" s="192">
        <f t="shared" si="28"/>
        <v>14985</v>
      </c>
      <c r="DI31" s="192">
        <f t="shared" si="28"/>
        <v>14985</v>
      </c>
      <c r="DJ31" s="192">
        <f t="shared" si="28"/>
        <v>15390</v>
      </c>
      <c r="DK31" s="192">
        <f t="shared" ref="DK31:ED31" si="29">ROUNDUP(DK11*0.9,)</f>
        <v>15390</v>
      </c>
      <c r="DL31" s="192">
        <f t="shared" si="29"/>
        <v>14985</v>
      </c>
      <c r="DM31" s="192">
        <f t="shared" si="29"/>
        <v>14985</v>
      </c>
      <c r="DN31" s="192">
        <f t="shared" si="29"/>
        <v>14985</v>
      </c>
      <c r="DO31" s="192">
        <f t="shared" si="29"/>
        <v>14175</v>
      </c>
      <c r="DP31" s="192">
        <f t="shared" si="29"/>
        <v>14175</v>
      </c>
      <c r="DQ31" s="192">
        <f t="shared" si="29"/>
        <v>14742</v>
      </c>
      <c r="DR31" s="192">
        <f t="shared" si="29"/>
        <v>14742</v>
      </c>
      <c r="DS31" s="192">
        <f t="shared" si="29"/>
        <v>14175</v>
      </c>
      <c r="DT31" s="192">
        <f t="shared" si="29"/>
        <v>14175</v>
      </c>
      <c r="DU31" s="192">
        <f t="shared" si="29"/>
        <v>14175</v>
      </c>
      <c r="DV31" s="192">
        <f t="shared" si="29"/>
        <v>14175</v>
      </c>
      <c r="DW31" s="192">
        <f t="shared" si="29"/>
        <v>14175</v>
      </c>
      <c r="DX31" s="192">
        <f t="shared" si="29"/>
        <v>14742</v>
      </c>
      <c r="DY31" s="192">
        <f t="shared" si="29"/>
        <v>14742</v>
      </c>
      <c r="DZ31" s="192">
        <f t="shared" si="29"/>
        <v>14175</v>
      </c>
      <c r="EA31" s="192">
        <f t="shared" si="29"/>
        <v>14175</v>
      </c>
      <c r="EB31" s="192">
        <f t="shared" si="29"/>
        <v>14175</v>
      </c>
      <c r="EC31" s="192">
        <f t="shared" si="29"/>
        <v>14175</v>
      </c>
      <c r="ED31" s="192">
        <f t="shared" si="29"/>
        <v>14985</v>
      </c>
    </row>
    <row r="32" spans="1:134" s="50" customFormat="1" x14ac:dyDescent="0.2">
      <c r="A32" s="42" t="s">
        <v>84</v>
      </c>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2"/>
      <c r="DV32" s="192"/>
      <c r="DW32" s="192"/>
      <c r="DX32" s="192"/>
      <c r="DY32" s="192"/>
      <c r="DZ32" s="192"/>
      <c r="EA32" s="192"/>
      <c r="EB32" s="192"/>
      <c r="EC32" s="192"/>
      <c r="ED32" s="192"/>
    </row>
    <row r="33" spans="1:134" s="50" customFormat="1" x14ac:dyDescent="0.2">
      <c r="A33" s="88">
        <f>A27</f>
        <v>1</v>
      </c>
      <c r="B33" s="192">
        <f t="shared" ref="B33:H33" si="30">ROUNDUP(B13*0.9,)</f>
        <v>14418</v>
      </c>
      <c r="C33" s="192">
        <f t="shared" si="30"/>
        <v>14418</v>
      </c>
      <c r="D33" s="192">
        <f t="shared" si="30"/>
        <v>15714</v>
      </c>
      <c r="E33" s="192">
        <f t="shared" si="30"/>
        <v>17010</v>
      </c>
      <c r="F33" s="192">
        <f t="shared" si="30"/>
        <v>18873</v>
      </c>
      <c r="G33" s="192">
        <f t="shared" si="30"/>
        <v>20736</v>
      </c>
      <c r="H33" s="192">
        <f t="shared" si="30"/>
        <v>20736</v>
      </c>
      <c r="I33" s="192">
        <f t="shared" ref="I33:BT33" si="31">ROUNDUP(I13*0.9,)</f>
        <v>18873</v>
      </c>
      <c r="J33" s="192">
        <f t="shared" si="31"/>
        <v>20736</v>
      </c>
      <c r="K33" s="192">
        <f t="shared" si="31"/>
        <v>15714</v>
      </c>
      <c r="L33" s="192">
        <f t="shared" si="31"/>
        <v>15228</v>
      </c>
      <c r="M33" s="192">
        <f t="shared" si="31"/>
        <v>32603</v>
      </c>
      <c r="N33" s="192">
        <f t="shared" si="31"/>
        <v>44348</v>
      </c>
      <c r="O33" s="192">
        <f t="shared" si="31"/>
        <v>44348</v>
      </c>
      <c r="P33" s="192">
        <f t="shared" si="31"/>
        <v>44348</v>
      </c>
      <c r="Q33" s="192">
        <f t="shared" si="31"/>
        <v>38678</v>
      </c>
      <c r="R33" s="192">
        <f t="shared" si="31"/>
        <v>38678</v>
      </c>
      <c r="S33" s="192">
        <f t="shared" si="31"/>
        <v>38678</v>
      </c>
      <c r="T33" s="192">
        <f t="shared" si="31"/>
        <v>38678</v>
      </c>
      <c r="U33" s="192">
        <f t="shared" si="31"/>
        <v>38678</v>
      </c>
      <c r="V33" s="192">
        <f t="shared" si="31"/>
        <v>38678</v>
      </c>
      <c r="W33" s="192">
        <f t="shared" si="31"/>
        <v>31955</v>
      </c>
      <c r="X33" s="192">
        <f t="shared" si="31"/>
        <v>18590</v>
      </c>
      <c r="Y33" s="192">
        <f t="shared" si="31"/>
        <v>18590</v>
      </c>
      <c r="Z33" s="192">
        <f t="shared" si="31"/>
        <v>18590</v>
      </c>
      <c r="AA33" s="192">
        <f t="shared" si="31"/>
        <v>18590</v>
      </c>
      <c r="AB33" s="192">
        <f t="shared" si="31"/>
        <v>18590</v>
      </c>
      <c r="AC33" s="192">
        <f t="shared" si="31"/>
        <v>20210</v>
      </c>
      <c r="AD33" s="192">
        <f t="shared" si="31"/>
        <v>20210</v>
      </c>
      <c r="AE33" s="192">
        <f t="shared" si="31"/>
        <v>20210</v>
      </c>
      <c r="AF33" s="192">
        <f t="shared" si="31"/>
        <v>20210</v>
      </c>
      <c r="AG33" s="192">
        <f t="shared" si="31"/>
        <v>20210</v>
      </c>
      <c r="AH33" s="192">
        <f t="shared" si="31"/>
        <v>18590</v>
      </c>
      <c r="AI33" s="192">
        <f t="shared" si="31"/>
        <v>18590</v>
      </c>
      <c r="AJ33" s="192">
        <f t="shared" si="31"/>
        <v>18590</v>
      </c>
      <c r="AK33" s="192">
        <f t="shared" si="31"/>
        <v>18590</v>
      </c>
      <c r="AL33" s="192">
        <f t="shared" si="31"/>
        <v>18590</v>
      </c>
      <c r="AM33" s="192">
        <f t="shared" si="31"/>
        <v>21830</v>
      </c>
      <c r="AN33" s="192">
        <f t="shared" si="31"/>
        <v>21830</v>
      </c>
      <c r="AO33" s="192">
        <f t="shared" si="31"/>
        <v>21830</v>
      </c>
      <c r="AP33" s="192">
        <f t="shared" si="31"/>
        <v>21830</v>
      </c>
      <c r="AQ33" s="192">
        <f t="shared" si="31"/>
        <v>21830</v>
      </c>
      <c r="AR33" s="192">
        <f t="shared" si="31"/>
        <v>23450</v>
      </c>
      <c r="AS33" s="192">
        <f t="shared" si="31"/>
        <v>25475</v>
      </c>
      <c r="AT33" s="192">
        <f t="shared" si="31"/>
        <v>25880</v>
      </c>
      <c r="AU33" s="192">
        <f t="shared" si="31"/>
        <v>25880</v>
      </c>
      <c r="AV33" s="192">
        <f t="shared" si="31"/>
        <v>25880</v>
      </c>
      <c r="AW33" s="192">
        <f t="shared" si="31"/>
        <v>25880</v>
      </c>
      <c r="AX33" s="192">
        <f t="shared" si="31"/>
        <v>25880</v>
      </c>
      <c r="AY33" s="192">
        <f t="shared" si="31"/>
        <v>25880</v>
      </c>
      <c r="AZ33" s="192">
        <f t="shared" si="31"/>
        <v>25880</v>
      </c>
      <c r="BA33" s="192">
        <f t="shared" si="31"/>
        <v>25880</v>
      </c>
      <c r="BB33" s="192">
        <f t="shared" si="31"/>
        <v>25880</v>
      </c>
      <c r="BC33" s="192">
        <f t="shared" si="31"/>
        <v>25880</v>
      </c>
      <c r="BD33" s="192">
        <f t="shared" si="31"/>
        <v>24260</v>
      </c>
      <c r="BE33" s="192">
        <f t="shared" si="31"/>
        <v>24260</v>
      </c>
      <c r="BF33" s="192">
        <f t="shared" si="31"/>
        <v>25880</v>
      </c>
      <c r="BG33" s="192">
        <f t="shared" si="31"/>
        <v>25880</v>
      </c>
      <c r="BH33" s="192">
        <f t="shared" si="31"/>
        <v>27500</v>
      </c>
      <c r="BI33" s="192">
        <f t="shared" si="31"/>
        <v>29525</v>
      </c>
      <c r="BJ33" s="192">
        <f t="shared" si="31"/>
        <v>29525</v>
      </c>
      <c r="BK33" s="192">
        <f t="shared" si="31"/>
        <v>29525</v>
      </c>
      <c r="BL33" s="192">
        <f t="shared" si="31"/>
        <v>29525</v>
      </c>
      <c r="BM33" s="192">
        <f t="shared" si="31"/>
        <v>31550</v>
      </c>
      <c r="BN33" s="192">
        <f t="shared" si="31"/>
        <v>33980</v>
      </c>
      <c r="BO33" s="192">
        <f t="shared" si="31"/>
        <v>33980</v>
      </c>
      <c r="BP33" s="192">
        <f t="shared" si="31"/>
        <v>31550</v>
      </c>
      <c r="BQ33" s="192">
        <f t="shared" si="31"/>
        <v>27500</v>
      </c>
      <c r="BR33" s="192">
        <f t="shared" si="31"/>
        <v>27500</v>
      </c>
      <c r="BS33" s="192">
        <f t="shared" si="31"/>
        <v>29525</v>
      </c>
      <c r="BT33" s="192">
        <f t="shared" si="31"/>
        <v>29525</v>
      </c>
      <c r="BU33" s="192">
        <f t="shared" ref="BU33:CZ33" si="32">ROUNDUP(BU13*0.9,)</f>
        <v>22640</v>
      </c>
      <c r="BV33" s="192">
        <f t="shared" si="32"/>
        <v>23004</v>
      </c>
      <c r="BW33" s="192">
        <f t="shared" si="32"/>
        <v>23004</v>
      </c>
      <c r="BX33" s="192">
        <f t="shared" si="32"/>
        <v>23004</v>
      </c>
      <c r="BY33" s="192">
        <f t="shared" si="32"/>
        <v>21789</v>
      </c>
      <c r="BZ33" s="192">
        <f t="shared" si="32"/>
        <v>21789</v>
      </c>
      <c r="CA33" s="192">
        <f t="shared" si="32"/>
        <v>23004</v>
      </c>
      <c r="CB33" s="192">
        <f t="shared" si="32"/>
        <v>23004</v>
      </c>
      <c r="CC33" s="192">
        <f t="shared" si="32"/>
        <v>23004</v>
      </c>
      <c r="CD33" s="192">
        <f t="shared" si="32"/>
        <v>21789</v>
      </c>
      <c r="CE33" s="192">
        <f t="shared" si="32"/>
        <v>21789</v>
      </c>
      <c r="CF33" s="192">
        <f t="shared" si="32"/>
        <v>21789</v>
      </c>
      <c r="CG33" s="192">
        <f t="shared" si="32"/>
        <v>21789</v>
      </c>
      <c r="CH33" s="192">
        <f t="shared" si="32"/>
        <v>21789</v>
      </c>
      <c r="CI33" s="192">
        <f t="shared" si="32"/>
        <v>21789</v>
      </c>
      <c r="CJ33" s="192">
        <f t="shared" si="32"/>
        <v>21789</v>
      </c>
      <c r="CK33" s="192">
        <f t="shared" si="32"/>
        <v>21789</v>
      </c>
      <c r="CL33" s="192">
        <f t="shared" si="32"/>
        <v>21789</v>
      </c>
      <c r="CM33" s="192">
        <f t="shared" si="32"/>
        <v>21789</v>
      </c>
      <c r="CN33" s="192">
        <f t="shared" si="32"/>
        <v>21789</v>
      </c>
      <c r="CO33" s="192">
        <f t="shared" si="32"/>
        <v>21789</v>
      </c>
      <c r="CP33" s="192">
        <f t="shared" si="32"/>
        <v>21789</v>
      </c>
      <c r="CQ33" s="192">
        <f t="shared" si="32"/>
        <v>21789</v>
      </c>
      <c r="CR33" s="192">
        <f t="shared" si="32"/>
        <v>21789</v>
      </c>
      <c r="CS33" s="192">
        <f t="shared" si="32"/>
        <v>21789</v>
      </c>
      <c r="CT33" s="192">
        <f t="shared" si="32"/>
        <v>21789</v>
      </c>
      <c r="CU33" s="192">
        <f t="shared" si="32"/>
        <v>21789</v>
      </c>
      <c r="CV33" s="192">
        <f t="shared" si="32"/>
        <v>21789</v>
      </c>
      <c r="CW33" s="192">
        <f t="shared" si="32"/>
        <v>21789</v>
      </c>
      <c r="CX33" s="192">
        <f t="shared" si="32"/>
        <v>21789</v>
      </c>
      <c r="CY33" s="192">
        <f t="shared" si="32"/>
        <v>21789</v>
      </c>
      <c r="CZ33" s="192">
        <f t="shared" si="32"/>
        <v>21789</v>
      </c>
      <c r="DA33" s="192">
        <f t="shared" ref="DA33:DJ33" si="33">ROUNDUP(DA13*0.9,)</f>
        <v>14297</v>
      </c>
      <c r="DB33" s="192">
        <f t="shared" si="33"/>
        <v>14297</v>
      </c>
      <c r="DC33" s="192">
        <f t="shared" si="33"/>
        <v>14702</v>
      </c>
      <c r="DD33" s="192">
        <f t="shared" si="33"/>
        <v>14702</v>
      </c>
      <c r="DE33" s="192">
        <f t="shared" si="33"/>
        <v>14297</v>
      </c>
      <c r="DF33" s="192">
        <f t="shared" si="33"/>
        <v>14297</v>
      </c>
      <c r="DG33" s="192">
        <f t="shared" si="33"/>
        <v>14297</v>
      </c>
      <c r="DH33" s="192">
        <f t="shared" si="33"/>
        <v>14297</v>
      </c>
      <c r="DI33" s="192">
        <f t="shared" si="33"/>
        <v>14297</v>
      </c>
      <c r="DJ33" s="192">
        <f t="shared" si="33"/>
        <v>14702</v>
      </c>
      <c r="DK33" s="192">
        <f t="shared" ref="DK33:ED33" si="34">ROUNDUP(DK13*0.9,)</f>
        <v>14702</v>
      </c>
      <c r="DL33" s="192">
        <f t="shared" si="34"/>
        <v>14297</v>
      </c>
      <c r="DM33" s="192">
        <f t="shared" si="34"/>
        <v>14297</v>
      </c>
      <c r="DN33" s="192">
        <f t="shared" si="34"/>
        <v>14297</v>
      </c>
      <c r="DO33" s="192">
        <f t="shared" si="34"/>
        <v>13487</v>
      </c>
      <c r="DP33" s="192">
        <f t="shared" si="34"/>
        <v>13487</v>
      </c>
      <c r="DQ33" s="192">
        <f t="shared" si="34"/>
        <v>14054</v>
      </c>
      <c r="DR33" s="192">
        <f t="shared" si="34"/>
        <v>14054</v>
      </c>
      <c r="DS33" s="192">
        <f t="shared" si="34"/>
        <v>13487</v>
      </c>
      <c r="DT33" s="192">
        <f t="shared" si="34"/>
        <v>13487</v>
      </c>
      <c r="DU33" s="192">
        <f t="shared" si="34"/>
        <v>13487</v>
      </c>
      <c r="DV33" s="192">
        <f t="shared" si="34"/>
        <v>13487</v>
      </c>
      <c r="DW33" s="192">
        <f t="shared" si="34"/>
        <v>13487</v>
      </c>
      <c r="DX33" s="192">
        <f t="shared" si="34"/>
        <v>14054</v>
      </c>
      <c r="DY33" s="192">
        <f t="shared" si="34"/>
        <v>14054</v>
      </c>
      <c r="DZ33" s="192">
        <f t="shared" si="34"/>
        <v>13487</v>
      </c>
      <c r="EA33" s="192">
        <f t="shared" si="34"/>
        <v>13487</v>
      </c>
      <c r="EB33" s="192">
        <f t="shared" si="34"/>
        <v>13487</v>
      </c>
      <c r="EC33" s="192">
        <f t="shared" si="34"/>
        <v>13487</v>
      </c>
      <c r="ED33" s="192">
        <f t="shared" si="34"/>
        <v>14297</v>
      </c>
    </row>
    <row r="34" spans="1:134" s="50" customFormat="1" x14ac:dyDescent="0.2">
      <c r="A34" s="88">
        <f>A28</f>
        <v>2</v>
      </c>
      <c r="B34" s="192">
        <f t="shared" ref="B34:H34" si="35">ROUNDUP(B14*0.9,)</f>
        <v>15795</v>
      </c>
      <c r="C34" s="192">
        <f t="shared" si="35"/>
        <v>15795</v>
      </c>
      <c r="D34" s="192">
        <f t="shared" si="35"/>
        <v>17091</v>
      </c>
      <c r="E34" s="192">
        <f t="shared" si="35"/>
        <v>18387</v>
      </c>
      <c r="F34" s="192">
        <f t="shared" si="35"/>
        <v>20250</v>
      </c>
      <c r="G34" s="192">
        <f t="shared" si="35"/>
        <v>22113</v>
      </c>
      <c r="H34" s="192">
        <f t="shared" si="35"/>
        <v>22113</v>
      </c>
      <c r="I34" s="192">
        <f t="shared" ref="I34:BT34" si="36">ROUNDUP(I14*0.9,)</f>
        <v>20250</v>
      </c>
      <c r="J34" s="192">
        <f t="shared" si="36"/>
        <v>22113</v>
      </c>
      <c r="K34" s="192">
        <f t="shared" si="36"/>
        <v>17091</v>
      </c>
      <c r="L34" s="192">
        <f t="shared" si="36"/>
        <v>17051</v>
      </c>
      <c r="M34" s="192">
        <f t="shared" si="36"/>
        <v>34425</v>
      </c>
      <c r="N34" s="192">
        <f t="shared" si="36"/>
        <v>46170</v>
      </c>
      <c r="O34" s="192">
        <f t="shared" si="36"/>
        <v>46170</v>
      </c>
      <c r="P34" s="192">
        <f t="shared" si="36"/>
        <v>46170</v>
      </c>
      <c r="Q34" s="192">
        <f t="shared" si="36"/>
        <v>40500</v>
      </c>
      <c r="R34" s="192">
        <f t="shared" si="36"/>
        <v>40500</v>
      </c>
      <c r="S34" s="192">
        <f t="shared" si="36"/>
        <v>40500</v>
      </c>
      <c r="T34" s="192">
        <f t="shared" si="36"/>
        <v>40500</v>
      </c>
      <c r="U34" s="192">
        <f t="shared" si="36"/>
        <v>40500</v>
      </c>
      <c r="V34" s="192">
        <f t="shared" si="36"/>
        <v>40500</v>
      </c>
      <c r="W34" s="192">
        <f t="shared" si="36"/>
        <v>33534</v>
      </c>
      <c r="X34" s="192">
        <f t="shared" si="36"/>
        <v>20169</v>
      </c>
      <c r="Y34" s="192">
        <f t="shared" si="36"/>
        <v>20169</v>
      </c>
      <c r="Z34" s="192">
        <f t="shared" si="36"/>
        <v>20169</v>
      </c>
      <c r="AA34" s="192">
        <f t="shared" si="36"/>
        <v>20169</v>
      </c>
      <c r="AB34" s="192">
        <f t="shared" si="36"/>
        <v>20169</v>
      </c>
      <c r="AC34" s="192">
        <f t="shared" si="36"/>
        <v>21789</v>
      </c>
      <c r="AD34" s="192">
        <f t="shared" si="36"/>
        <v>21789</v>
      </c>
      <c r="AE34" s="192">
        <f t="shared" si="36"/>
        <v>21789</v>
      </c>
      <c r="AF34" s="192">
        <f t="shared" si="36"/>
        <v>21789</v>
      </c>
      <c r="AG34" s="192">
        <f t="shared" si="36"/>
        <v>21789</v>
      </c>
      <c r="AH34" s="192">
        <f t="shared" si="36"/>
        <v>20169</v>
      </c>
      <c r="AI34" s="192">
        <f t="shared" si="36"/>
        <v>20169</v>
      </c>
      <c r="AJ34" s="192">
        <f t="shared" si="36"/>
        <v>20169</v>
      </c>
      <c r="AK34" s="192">
        <f t="shared" si="36"/>
        <v>20169</v>
      </c>
      <c r="AL34" s="192">
        <f t="shared" si="36"/>
        <v>20169</v>
      </c>
      <c r="AM34" s="192">
        <f t="shared" si="36"/>
        <v>23409</v>
      </c>
      <c r="AN34" s="192">
        <f t="shared" si="36"/>
        <v>23409</v>
      </c>
      <c r="AO34" s="192">
        <f t="shared" si="36"/>
        <v>23409</v>
      </c>
      <c r="AP34" s="192">
        <f t="shared" si="36"/>
        <v>23409</v>
      </c>
      <c r="AQ34" s="192">
        <f t="shared" si="36"/>
        <v>23409</v>
      </c>
      <c r="AR34" s="192">
        <f t="shared" si="36"/>
        <v>25029</v>
      </c>
      <c r="AS34" s="192">
        <f t="shared" si="36"/>
        <v>27054</v>
      </c>
      <c r="AT34" s="192">
        <f t="shared" si="36"/>
        <v>27459</v>
      </c>
      <c r="AU34" s="192">
        <f t="shared" si="36"/>
        <v>27459</v>
      </c>
      <c r="AV34" s="192">
        <f t="shared" si="36"/>
        <v>27459</v>
      </c>
      <c r="AW34" s="192">
        <f t="shared" si="36"/>
        <v>27459</v>
      </c>
      <c r="AX34" s="192">
        <f t="shared" si="36"/>
        <v>27459</v>
      </c>
      <c r="AY34" s="192">
        <f t="shared" si="36"/>
        <v>27459</v>
      </c>
      <c r="AZ34" s="192">
        <f t="shared" si="36"/>
        <v>27459</v>
      </c>
      <c r="BA34" s="192">
        <f t="shared" si="36"/>
        <v>27459</v>
      </c>
      <c r="BB34" s="192">
        <f t="shared" si="36"/>
        <v>27459</v>
      </c>
      <c r="BC34" s="192">
        <f t="shared" si="36"/>
        <v>27459</v>
      </c>
      <c r="BD34" s="192">
        <f t="shared" si="36"/>
        <v>25839</v>
      </c>
      <c r="BE34" s="192">
        <f t="shared" si="36"/>
        <v>25839</v>
      </c>
      <c r="BF34" s="192">
        <f t="shared" si="36"/>
        <v>27459</v>
      </c>
      <c r="BG34" s="192">
        <f t="shared" si="36"/>
        <v>27459</v>
      </c>
      <c r="BH34" s="192">
        <f t="shared" si="36"/>
        <v>29079</v>
      </c>
      <c r="BI34" s="192">
        <f t="shared" si="36"/>
        <v>31104</v>
      </c>
      <c r="BJ34" s="192">
        <f t="shared" si="36"/>
        <v>31104</v>
      </c>
      <c r="BK34" s="192">
        <f t="shared" si="36"/>
        <v>31104</v>
      </c>
      <c r="BL34" s="192">
        <f t="shared" si="36"/>
        <v>31104</v>
      </c>
      <c r="BM34" s="192">
        <f t="shared" si="36"/>
        <v>33129</v>
      </c>
      <c r="BN34" s="192">
        <f t="shared" si="36"/>
        <v>35559</v>
      </c>
      <c r="BO34" s="192">
        <f t="shared" si="36"/>
        <v>35559</v>
      </c>
      <c r="BP34" s="192">
        <f t="shared" si="36"/>
        <v>33129</v>
      </c>
      <c r="BQ34" s="192">
        <f t="shared" si="36"/>
        <v>29079</v>
      </c>
      <c r="BR34" s="192">
        <f t="shared" si="36"/>
        <v>29079</v>
      </c>
      <c r="BS34" s="192">
        <f t="shared" si="36"/>
        <v>31104</v>
      </c>
      <c r="BT34" s="192">
        <f t="shared" si="36"/>
        <v>31104</v>
      </c>
      <c r="BU34" s="192">
        <f t="shared" ref="BU34:CZ34" si="37">ROUNDUP(BU14*0.9,)</f>
        <v>24219</v>
      </c>
      <c r="BV34" s="192">
        <f t="shared" si="37"/>
        <v>24584</v>
      </c>
      <c r="BW34" s="192">
        <f t="shared" si="37"/>
        <v>24584</v>
      </c>
      <c r="BX34" s="192">
        <f t="shared" si="37"/>
        <v>24584</v>
      </c>
      <c r="BY34" s="192">
        <f t="shared" si="37"/>
        <v>23369</v>
      </c>
      <c r="BZ34" s="192">
        <f t="shared" si="37"/>
        <v>23369</v>
      </c>
      <c r="CA34" s="192">
        <f t="shared" si="37"/>
        <v>24584</v>
      </c>
      <c r="CB34" s="192">
        <f t="shared" si="37"/>
        <v>24584</v>
      </c>
      <c r="CC34" s="192">
        <f t="shared" si="37"/>
        <v>24584</v>
      </c>
      <c r="CD34" s="192">
        <f t="shared" si="37"/>
        <v>23369</v>
      </c>
      <c r="CE34" s="192">
        <f t="shared" si="37"/>
        <v>23369</v>
      </c>
      <c r="CF34" s="192">
        <f t="shared" si="37"/>
        <v>23369</v>
      </c>
      <c r="CG34" s="192">
        <f t="shared" si="37"/>
        <v>23369</v>
      </c>
      <c r="CH34" s="192">
        <f t="shared" si="37"/>
        <v>23369</v>
      </c>
      <c r="CI34" s="192">
        <f t="shared" si="37"/>
        <v>23369</v>
      </c>
      <c r="CJ34" s="192">
        <f t="shared" si="37"/>
        <v>23369</v>
      </c>
      <c r="CK34" s="192">
        <f t="shared" si="37"/>
        <v>23369</v>
      </c>
      <c r="CL34" s="192">
        <f t="shared" si="37"/>
        <v>23369</v>
      </c>
      <c r="CM34" s="192">
        <f t="shared" si="37"/>
        <v>23369</v>
      </c>
      <c r="CN34" s="192">
        <f t="shared" si="37"/>
        <v>23369</v>
      </c>
      <c r="CO34" s="192">
        <f t="shared" si="37"/>
        <v>23369</v>
      </c>
      <c r="CP34" s="192">
        <f t="shared" si="37"/>
        <v>23369</v>
      </c>
      <c r="CQ34" s="192">
        <f t="shared" si="37"/>
        <v>23369</v>
      </c>
      <c r="CR34" s="192">
        <f t="shared" si="37"/>
        <v>23369</v>
      </c>
      <c r="CS34" s="192">
        <f t="shared" si="37"/>
        <v>23369</v>
      </c>
      <c r="CT34" s="192">
        <f t="shared" si="37"/>
        <v>23369</v>
      </c>
      <c r="CU34" s="192">
        <f t="shared" si="37"/>
        <v>23369</v>
      </c>
      <c r="CV34" s="192">
        <f t="shared" si="37"/>
        <v>23369</v>
      </c>
      <c r="CW34" s="192">
        <f t="shared" si="37"/>
        <v>23369</v>
      </c>
      <c r="CX34" s="192">
        <f t="shared" si="37"/>
        <v>23369</v>
      </c>
      <c r="CY34" s="192">
        <f t="shared" si="37"/>
        <v>23369</v>
      </c>
      <c r="CZ34" s="192">
        <f t="shared" si="37"/>
        <v>23369</v>
      </c>
      <c r="DA34" s="192">
        <f t="shared" ref="DA34:DJ34" si="38">ROUNDUP(DA14*0.9,)</f>
        <v>15795</v>
      </c>
      <c r="DB34" s="192">
        <f t="shared" si="38"/>
        <v>15795</v>
      </c>
      <c r="DC34" s="192">
        <f t="shared" si="38"/>
        <v>16200</v>
      </c>
      <c r="DD34" s="192">
        <f t="shared" si="38"/>
        <v>16200</v>
      </c>
      <c r="DE34" s="192">
        <f t="shared" si="38"/>
        <v>15795</v>
      </c>
      <c r="DF34" s="192">
        <f t="shared" si="38"/>
        <v>15795</v>
      </c>
      <c r="DG34" s="192">
        <f t="shared" si="38"/>
        <v>15795</v>
      </c>
      <c r="DH34" s="192">
        <f t="shared" si="38"/>
        <v>15795</v>
      </c>
      <c r="DI34" s="192">
        <f t="shared" si="38"/>
        <v>15795</v>
      </c>
      <c r="DJ34" s="192">
        <f t="shared" si="38"/>
        <v>16200</v>
      </c>
      <c r="DK34" s="192">
        <f t="shared" ref="DK34:ED34" si="39">ROUNDUP(DK14*0.9,)</f>
        <v>16200</v>
      </c>
      <c r="DL34" s="192">
        <f t="shared" si="39"/>
        <v>15795</v>
      </c>
      <c r="DM34" s="192">
        <f t="shared" si="39"/>
        <v>15795</v>
      </c>
      <c r="DN34" s="192">
        <f t="shared" si="39"/>
        <v>15795</v>
      </c>
      <c r="DO34" s="192">
        <f t="shared" si="39"/>
        <v>14985</v>
      </c>
      <c r="DP34" s="192">
        <f t="shared" si="39"/>
        <v>14985</v>
      </c>
      <c r="DQ34" s="192">
        <f t="shared" si="39"/>
        <v>15552</v>
      </c>
      <c r="DR34" s="192">
        <f t="shared" si="39"/>
        <v>15552</v>
      </c>
      <c r="DS34" s="192">
        <f t="shared" si="39"/>
        <v>14985</v>
      </c>
      <c r="DT34" s="192">
        <f t="shared" si="39"/>
        <v>14985</v>
      </c>
      <c r="DU34" s="192">
        <f t="shared" si="39"/>
        <v>14985</v>
      </c>
      <c r="DV34" s="192">
        <f t="shared" si="39"/>
        <v>14985</v>
      </c>
      <c r="DW34" s="192">
        <f t="shared" si="39"/>
        <v>14985</v>
      </c>
      <c r="DX34" s="192">
        <f t="shared" si="39"/>
        <v>15552</v>
      </c>
      <c r="DY34" s="192">
        <f t="shared" si="39"/>
        <v>15552</v>
      </c>
      <c r="DZ34" s="192">
        <f t="shared" si="39"/>
        <v>14985</v>
      </c>
      <c r="EA34" s="192">
        <f t="shared" si="39"/>
        <v>14985</v>
      </c>
      <c r="EB34" s="192">
        <f t="shared" si="39"/>
        <v>14985</v>
      </c>
      <c r="EC34" s="192">
        <f t="shared" si="39"/>
        <v>14985</v>
      </c>
      <c r="ED34" s="192">
        <f t="shared" si="39"/>
        <v>15795</v>
      </c>
    </row>
    <row r="35" spans="1:134" s="50" customFormat="1" x14ac:dyDescent="0.2">
      <c r="A35" s="42" t="s">
        <v>85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c r="DS35" s="192"/>
      <c r="DT35" s="192"/>
      <c r="DU35" s="192"/>
      <c r="DV35" s="192"/>
      <c r="DW35" s="192"/>
      <c r="DX35" s="192"/>
      <c r="DY35" s="192"/>
      <c r="DZ35" s="192"/>
      <c r="EA35" s="192"/>
      <c r="EB35" s="192"/>
      <c r="EC35" s="192"/>
      <c r="ED35" s="192"/>
    </row>
    <row r="36" spans="1:134" s="50" customFormat="1" x14ac:dyDescent="0.2">
      <c r="A36" s="88">
        <f>A27</f>
        <v>1</v>
      </c>
      <c r="B36" s="192">
        <f t="shared" ref="B36:H36" si="40">ROUNDUP(B16*0.9,)</f>
        <v>15795</v>
      </c>
      <c r="C36" s="192">
        <f t="shared" si="40"/>
        <v>15795</v>
      </c>
      <c r="D36" s="192">
        <f t="shared" si="40"/>
        <v>17091</v>
      </c>
      <c r="E36" s="192">
        <f t="shared" si="40"/>
        <v>18387</v>
      </c>
      <c r="F36" s="192">
        <f t="shared" si="40"/>
        <v>20250</v>
      </c>
      <c r="G36" s="192">
        <f t="shared" si="40"/>
        <v>22113</v>
      </c>
      <c r="H36" s="192">
        <f t="shared" si="40"/>
        <v>22113</v>
      </c>
      <c r="I36" s="192">
        <f t="shared" ref="I36:BT36" si="41">ROUNDUP(I16*0.9,)</f>
        <v>20250</v>
      </c>
      <c r="J36" s="192">
        <f t="shared" si="41"/>
        <v>22113</v>
      </c>
      <c r="K36" s="192">
        <f t="shared" si="41"/>
        <v>17091</v>
      </c>
      <c r="L36" s="192">
        <f t="shared" si="41"/>
        <v>16848</v>
      </c>
      <c r="M36" s="192">
        <f t="shared" si="41"/>
        <v>34223</v>
      </c>
      <c r="N36" s="192">
        <f t="shared" si="41"/>
        <v>45968</v>
      </c>
      <c r="O36" s="192">
        <f t="shared" si="41"/>
        <v>45968</v>
      </c>
      <c r="P36" s="192">
        <f t="shared" si="41"/>
        <v>45968</v>
      </c>
      <c r="Q36" s="192">
        <f t="shared" si="41"/>
        <v>40298</v>
      </c>
      <c r="R36" s="192">
        <f t="shared" si="41"/>
        <v>40298</v>
      </c>
      <c r="S36" s="192">
        <f t="shared" si="41"/>
        <v>40298</v>
      </c>
      <c r="T36" s="192">
        <f t="shared" si="41"/>
        <v>40298</v>
      </c>
      <c r="U36" s="192">
        <f t="shared" si="41"/>
        <v>40298</v>
      </c>
      <c r="V36" s="192">
        <f t="shared" si="41"/>
        <v>40298</v>
      </c>
      <c r="W36" s="192">
        <f t="shared" si="41"/>
        <v>33170</v>
      </c>
      <c r="X36" s="192">
        <f t="shared" si="41"/>
        <v>19805</v>
      </c>
      <c r="Y36" s="192">
        <f t="shared" si="41"/>
        <v>19805</v>
      </c>
      <c r="Z36" s="192">
        <f t="shared" si="41"/>
        <v>19805</v>
      </c>
      <c r="AA36" s="192">
        <f t="shared" si="41"/>
        <v>19805</v>
      </c>
      <c r="AB36" s="192">
        <f t="shared" si="41"/>
        <v>19805</v>
      </c>
      <c r="AC36" s="192">
        <f t="shared" si="41"/>
        <v>21425</v>
      </c>
      <c r="AD36" s="192">
        <f t="shared" si="41"/>
        <v>21425</v>
      </c>
      <c r="AE36" s="192">
        <f t="shared" si="41"/>
        <v>21425</v>
      </c>
      <c r="AF36" s="192">
        <f t="shared" si="41"/>
        <v>21425</v>
      </c>
      <c r="AG36" s="192">
        <f t="shared" si="41"/>
        <v>21425</v>
      </c>
      <c r="AH36" s="192">
        <f t="shared" si="41"/>
        <v>19805</v>
      </c>
      <c r="AI36" s="192">
        <f t="shared" si="41"/>
        <v>19805</v>
      </c>
      <c r="AJ36" s="192">
        <f t="shared" si="41"/>
        <v>19805</v>
      </c>
      <c r="AK36" s="192">
        <f t="shared" si="41"/>
        <v>19805</v>
      </c>
      <c r="AL36" s="192">
        <f t="shared" si="41"/>
        <v>19805</v>
      </c>
      <c r="AM36" s="192">
        <f t="shared" si="41"/>
        <v>23045</v>
      </c>
      <c r="AN36" s="192">
        <f t="shared" si="41"/>
        <v>23045</v>
      </c>
      <c r="AO36" s="192">
        <f t="shared" si="41"/>
        <v>23045</v>
      </c>
      <c r="AP36" s="192">
        <f t="shared" si="41"/>
        <v>23045</v>
      </c>
      <c r="AQ36" s="192">
        <f t="shared" si="41"/>
        <v>23045</v>
      </c>
      <c r="AR36" s="192">
        <f t="shared" si="41"/>
        <v>24665</v>
      </c>
      <c r="AS36" s="192">
        <f t="shared" si="41"/>
        <v>26690</v>
      </c>
      <c r="AT36" s="192">
        <f t="shared" si="41"/>
        <v>27257</v>
      </c>
      <c r="AU36" s="192">
        <f t="shared" si="41"/>
        <v>27257</v>
      </c>
      <c r="AV36" s="192">
        <f t="shared" si="41"/>
        <v>27257</v>
      </c>
      <c r="AW36" s="192">
        <f t="shared" si="41"/>
        <v>27257</v>
      </c>
      <c r="AX36" s="192">
        <f t="shared" si="41"/>
        <v>27257</v>
      </c>
      <c r="AY36" s="192">
        <f t="shared" si="41"/>
        <v>27257</v>
      </c>
      <c r="AZ36" s="192">
        <f t="shared" si="41"/>
        <v>27257</v>
      </c>
      <c r="BA36" s="192">
        <f t="shared" si="41"/>
        <v>27257</v>
      </c>
      <c r="BB36" s="192">
        <f t="shared" si="41"/>
        <v>27257</v>
      </c>
      <c r="BC36" s="192">
        <f t="shared" si="41"/>
        <v>27257</v>
      </c>
      <c r="BD36" s="192">
        <f t="shared" si="41"/>
        <v>25637</v>
      </c>
      <c r="BE36" s="192">
        <f t="shared" si="41"/>
        <v>25637</v>
      </c>
      <c r="BF36" s="192">
        <f t="shared" si="41"/>
        <v>27257</v>
      </c>
      <c r="BG36" s="192">
        <f t="shared" si="41"/>
        <v>27257</v>
      </c>
      <c r="BH36" s="192">
        <f t="shared" si="41"/>
        <v>28877</v>
      </c>
      <c r="BI36" s="192">
        <f t="shared" si="41"/>
        <v>30902</v>
      </c>
      <c r="BJ36" s="192">
        <f t="shared" si="41"/>
        <v>30902</v>
      </c>
      <c r="BK36" s="192">
        <f t="shared" si="41"/>
        <v>30902</v>
      </c>
      <c r="BL36" s="192">
        <f t="shared" si="41"/>
        <v>30902</v>
      </c>
      <c r="BM36" s="192">
        <f t="shared" si="41"/>
        <v>32927</v>
      </c>
      <c r="BN36" s="192">
        <f t="shared" si="41"/>
        <v>35357</v>
      </c>
      <c r="BO36" s="192">
        <f t="shared" si="41"/>
        <v>35357</v>
      </c>
      <c r="BP36" s="192">
        <f t="shared" si="41"/>
        <v>32927</v>
      </c>
      <c r="BQ36" s="192">
        <f t="shared" si="41"/>
        <v>28877</v>
      </c>
      <c r="BR36" s="192">
        <f t="shared" si="41"/>
        <v>28877</v>
      </c>
      <c r="BS36" s="192">
        <f t="shared" si="41"/>
        <v>30902</v>
      </c>
      <c r="BT36" s="192">
        <f t="shared" si="41"/>
        <v>30902</v>
      </c>
      <c r="BU36" s="192">
        <f t="shared" ref="BU36:CZ36" si="42">ROUNDUP(BU16*0.9,)</f>
        <v>24017</v>
      </c>
      <c r="BV36" s="192">
        <f t="shared" si="42"/>
        <v>24381</v>
      </c>
      <c r="BW36" s="192">
        <f t="shared" si="42"/>
        <v>24381</v>
      </c>
      <c r="BX36" s="192">
        <f t="shared" si="42"/>
        <v>24381</v>
      </c>
      <c r="BY36" s="192">
        <f t="shared" si="42"/>
        <v>23166</v>
      </c>
      <c r="BZ36" s="192">
        <f t="shared" si="42"/>
        <v>23166</v>
      </c>
      <c r="CA36" s="192">
        <f t="shared" si="42"/>
        <v>24381</v>
      </c>
      <c r="CB36" s="192">
        <f t="shared" si="42"/>
        <v>24381</v>
      </c>
      <c r="CC36" s="192">
        <f t="shared" si="42"/>
        <v>24381</v>
      </c>
      <c r="CD36" s="192">
        <f t="shared" si="42"/>
        <v>23004</v>
      </c>
      <c r="CE36" s="192">
        <f t="shared" si="42"/>
        <v>23004</v>
      </c>
      <c r="CF36" s="192">
        <f t="shared" si="42"/>
        <v>23004</v>
      </c>
      <c r="CG36" s="192">
        <f t="shared" si="42"/>
        <v>23004</v>
      </c>
      <c r="CH36" s="192">
        <f t="shared" si="42"/>
        <v>23004</v>
      </c>
      <c r="CI36" s="192">
        <f t="shared" si="42"/>
        <v>23004</v>
      </c>
      <c r="CJ36" s="192">
        <f t="shared" si="42"/>
        <v>23004</v>
      </c>
      <c r="CK36" s="192">
        <f t="shared" si="42"/>
        <v>23004</v>
      </c>
      <c r="CL36" s="192">
        <f t="shared" si="42"/>
        <v>23004</v>
      </c>
      <c r="CM36" s="192">
        <f t="shared" si="42"/>
        <v>23004</v>
      </c>
      <c r="CN36" s="192">
        <f t="shared" si="42"/>
        <v>23004</v>
      </c>
      <c r="CO36" s="192">
        <f t="shared" si="42"/>
        <v>23004</v>
      </c>
      <c r="CP36" s="192">
        <f t="shared" si="42"/>
        <v>23004</v>
      </c>
      <c r="CQ36" s="192">
        <f t="shared" si="42"/>
        <v>23004</v>
      </c>
      <c r="CR36" s="192">
        <f t="shared" si="42"/>
        <v>23004</v>
      </c>
      <c r="CS36" s="192">
        <f t="shared" si="42"/>
        <v>23004</v>
      </c>
      <c r="CT36" s="192">
        <f t="shared" si="42"/>
        <v>23004</v>
      </c>
      <c r="CU36" s="192">
        <f t="shared" si="42"/>
        <v>23004</v>
      </c>
      <c r="CV36" s="192">
        <f t="shared" si="42"/>
        <v>23004</v>
      </c>
      <c r="CW36" s="192">
        <f t="shared" si="42"/>
        <v>23004</v>
      </c>
      <c r="CX36" s="192">
        <f t="shared" si="42"/>
        <v>23004</v>
      </c>
      <c r="CY36" s="192">
        <f t="shared" si="42"/>
        <v>23004</v>
      </c>
      <c r="CZ36" s="192">
        <f t="shared" si="42"/>
        <v>23004</v>
      </c>
      <c r="DA36" s="192">
        <f t="shared" ref="DA36:DJ36" si="43">ROUNDUP(DA16*0.9,)</f>
        <v>15512</v>
      </c>
      <c r="DB36" s="192">
        <f t="shared" si="43"/>
        <v>15512</v>
      </c>
      <c r="DC36" s="192">
        <f t="shared" si="43"/>
        <v>15917</v>
      </c>
      <c r="DD36" s="192">
        <f t="shared" si="43"/>
        <v>15917</v>
      </c>
      <c r="DE36" s="192">
        <f t="shared" si="43"/>
        <v>15512</v>
      </c>
      <c r="DF36" s="192">
        <f t="shared" si="43"/>
        <v>15512</v>
      </c>
      <c r="DG36" s="192">
        <f t="shared" si="43"/>
        <v>15512</v>
      </c>
      <c r="DH36" s="192">
        <f t="shared" si="43"/>
        <v>15512</v>
      </c>
      <c r="DI36" s="192">
        <f t="shared" si="43"/>
        <v>15512</v>
      </c>
      <c r="DJ36" s="192">
        <f t="shared" si="43"/>
        <v>15917</v>
      </c>
      <c r="DK36" s="192">
        <f t="shared" ref="DK36:ED36" si="44">ROUNDUP(DK16*0.9,)</f>
        <v>15917</v>
      </c>
      <c r="DL36" s="192">
        <f t="shared" si="44"/>
        <v>15512</v>
      </c>
      <c r="DM36" s="192">
        <f t="shared" si="44"/>
        <v>15512</v>
      </c>
      <c r="DN36" s="192">
        <f t="shared" si="44"/>
        <v>15512</v>
      </c>
      <c r="DO36" s="192">
        <f t="shared" si="44"/>
        <v>14702</v>
      </c>
      <c r="DP36" s="192">
        <f t="shared" si="44"/>
        <v>14702</v>
      </c>
      <c r="DQ36" s="192">
        <f t="shared" si="44"/>
        <v>15269</v>
      </c>
      <c r="DR36" s="192">
        <f t="shared" si="44"/>
        <v>15269</v>
      </c>
      <c r="DS36" s="192">
        <f t="shared" si="44"/>
        <v>14702</v>
      </c>
      <c r="DT36" s="192">
        <f t="shared" si="44"/>
        <v>14702</v>
      </c>
      <c r="DU36" s="192">
        <f t="shared" si="44"/>
        <v>14702</v>
      </c>
      <c r="DV36" s="192">
        <f t="shared" si="44"/>
        <v>14702</v>
      </c>
      <c r="DW36" s="192">
        <f t="shared" si="44"/>
        <v>14702</v>
      </c>
      <c r="DX36" s="192">
        <f t="shared" si="44"/>
        <v>15269</v>
      </c>
      <c r="DY36" s="192">
        <f t="shared" si="44"/>
        <v>15269</v>
      </c>
      <c r="DZ36" s="192">
        <f t="shared" si="44"/>
        <v>14702</v>
      </c>
      <c r="EA36" s="192">
        <f t="shared" si="44"/>
        <v>14702</v>
      </c>
      <c r="EB36" s="192">
        <f t="shared" si="44"/>
        <v>14702</v>
      </c>
      <c r="EC36" s="192">
        <f t="shared" si="44"/>
        <v>14702</v>
      </c>
      <c r="ED36" s="192">
        <f t="shared" si="44"/>
        <v>15512</v>
      </c>
    </row>
    <row r="37" spans="1:134" s="50" customFormat="1" x14ac:dyDescent="0.2">
      <c r="A37" s="88">
        <f>A28</f>
        <v>2</v>
      </c>
      <c r="B37" s="192">
        <f t="shared" ref="B37:H37" si="45">ROUNDUP(B17*0.9,)</f>
        <v>17172</v>
      </c>
      <c r="C37" s="192">
        <f t="shared" si="45"/>
        <v>17172</v>
      </c>
      <c r="D37" s="192">
        <f t="shared" si="45"/>
        <v>18468</v>
      </c>
      <c r="E37" s="192">
        <f t="shared" si="45"/>
        <v>19764</v>
      </c>
      <c r="F37" s="192">
        <f t="shared" si="45"/>
        <v>21627</v>
      </c>
      <c r="G37" s="192">
        <f t="shared" si="45"/>
        <v>23490</v>
      </c>
      <c r="H37" s="192">
        <f t="shared" si="45"/>
        <v>23490</v>
      </c>
      <c r="I37" s="192">
        <f t="shared" ref="I37:BT37" si="46">ROUNDUP(I17*0.9,)</f>
        <v>21627</v>
      </c>
      <c r="J37" s="192">
        <f t="shared" si="46"/>
        <v>23490</v>
      </c>
      <c r="K37" s="192">
        <f t="shared" si="46"/>
        <v>18468</v>
      </c>
      <c r="L37" s="192">
        <f t="shared" si="46"/>
        <v>18671</v>
      </c>
      <c r="M37" s="192">
        <f t="shared" si="46"/>
        <v>36045</v>
      </c>
      <c r="N37" s="192">
        <f t="shared" si="46"/>
        <v>47790</v>
      </c>
      <c r="O37" s="192">
        <f t="shared" si="46"/>
        <v>47790</v>
      </c>
      <c r="P37" s="192">
        <f t="shared" si="46"/>
        <v>47790</v>
      </c>
      <c r="Q37" s="192">
        <f t="shared" si="46"/>
        <v>42120</v>
      </c>
      <c r="R37" s="192">
        <f t="shared" si="46"/>
        <v>42120</v>
      </c>
      <c r="S37" s="192">
        <f t="shared" si="46"/>
        <v>42120</v>
      </c>
      <c r="T37" s="192">
        <f t="shared" si="46"/>
        <v>42120</v>
      </c>
      <c r="U37" s="192">
        <f t="shared" si="46"/>
        <v>42120</v>
      </c>
      <c r="V37" s="192">
        <f t="shared" si="46"/>
        <v>42120</v>
      </c>
      <c r="W37" s="192">
        <f t="shared" si="46"/>
        <v>34749</v>
      </c>
      <c r="X37" s="192">
        <f t="shared" si="46"/>
        <v>21384</v>
      </c>
      <c r="Y37" s="192">
        <f t="shared" si="46"/>
        <v>21384</v>
      </c>
      <c r="Z37" s="192">
        <f t="shared" si="46"/>
        <v>21384</v>
      </c>
      <c r="AA37" s="192">
        <f t="shared" si="46"/>
        <v>21384</v>
      </c>
      <c r="AB37" s="192">
        <f t="shared" si="46"/>
        <v>21384</v>
      </c>
      <c r="AC37" s="192">
        <f t="shared" si="46"/>
        <v>23004</v>
      </c>
      <c r="AD37" s="192">
        <f t="shared" si="46"/>
        <v>23004</v>
      </c>
      <c r="AE37" s="192">
        <f t="shared" si="46"/>
        <v>23004</v>
      </c>
      <c r="AF37" s="192">
        <f t="shared" si="46"/>
        <v>23004</v>
      </c>
      <c r="AG37" s="192">
        <f t="shared" si="46"/>
        <v>23004</v>
      </c>
      <c r="AH37" s="192">
        <f t="shared" si="46"/>
        <v>21384</v>
      </c>
      <c r="AI37" s="192">
        <f t="shared" si="46"/>
        <v>21384</v>
      </c>
      <c r="AJ37" s="192">
        <f t="shared" si="46"/>
        <v>21384</v>
      </c>
      <c r="AK37" s="192">
        <f t="shared" si="46"/>
        <v>21384</v>
      </c>
      <c r="AL37" s="192">
        <f t="shared" si="46"/>
        <v>21384</v>
      </c>
      <c r="AM37" s="192">
        <f t="shared" si="46"/>
        <v>24624</v>
      </c>
      <c r="AN37" s="192">
        <f t="shared" si="46"/>
        <v>24624</v>
      </c>
      <c r="AO37" s="192">
        <f t="shared" si="46"/>
        <v>24624</v>
      </c>
      <c r="AP37" s="192">
        <f t="shared" si="46"/>
        <v>24624</v>
      </c>
      <c r="AQ37" s="192">
        <f t="shared" si="46"/>
        <v>24624</v>
      </c>
      <c r="AR37" s="192">
        <f t="shared" si="46"/>
        <v>26244</v>
      </c>
      <c r="AS37" s="192">
        <f t="shared" si="46"/>
        <v>28269</v>
      </c>
      <c r="AT37" s="192">
        <f t="shared" si="46"/>
        <v>28836</v>
      </c>
      <c r="AU37" s="192">
        <f t="shared" si="46"/>
        <v>28836</v>
      </c>
      <c r="AV37" s="192">
        <f t="shared" si="46"/>
        <v>28836</v>
      </c>
      <c r="AW37" s="192">
        <f t="shared" si="46"/>
        <v>28836</v>
      </c>
      <c r="AX37" s="192">
        <f t="shared" si="46"/>
        <v>28836</v>
      </c>
      <c r="AY37" s="192">
        <f t="shared" si="46"/>
        <v>28836</v>
      </c>
      <c r="AZ37" s="192">
        <f t="shared" si="46"/>
        <v>28836</v>
      </c>
      <c r="BA37" s="192">
        <f t="shared" si="46"/>
        <v>28836</v>
      </c>
      <c r="BB37" s="192">
        <f t="shared" si="46"/>
        <v>28836</v>
      </c>
      <c r="BC37" s="192">
        <f t="shared" si="46"/>
        <v>28836</v>
      </c>
      <c r="BD37" s="192">
        <f t="shared" si="46"/>
        <v>27216</v>
      </c>
      <c r="BE37" s="192">
        <f t="shared" si="46"/>
        <v>27216</v>
      </c>
      <c r="BF37" s="192">
        <f t="shared" si="46"/>
        <v>28836</v>
      </c>
      <c r="BG37" s="192">
        <f t="shared" si="46"/>
        <v>28836</v>
      </c>
      <c r="BH37" s="192">
        <f t="shared" si="46"/>
        <v>30456</v>
      </c>
      <c r="BI37" s="192">
        <f t="shared" si="46"/>
        <v>32481</v>
      </c>
      <c r="BJ37" s="192">
        <f t="shared" si="46"/>
        <v>32481</v>
      </c>
      <c r="BK37" s="192">
        <f t="shared" si="46"/>
        <v>32481</v>
      </c>
      <c r="BL37" s="192">
        <f t="shared" si="46"/>
        <v>32481</v>
      </c>
      <c r="BM37" s="192">
        <f t="shared" si="46"/>
        <v>34506</v>
      </c>
      <c r="BN37" s="192">
        <f t="shared" si="46"/>
        <v>36936</v>
      </c>
      <c r="BO37" s="192">
        <f t="shared" si="46"/>
        <v>36936</v>
      </c>
      <c r="BP37" s="192">
        <f t="shared" si="46"/>
        <v>34506</v>
      </c>
      <c r="BQ37" s="192">
        <f t="shared" si="46"/>
        <v>30456</v>
      </c>
      <c r="BR37" s="192">
        <f t="shared" si="46"/>
        <v>30456</v>
      </c>
      <c r="BS37" s="192">
        <f t="shared" si="46"/>
        <v>32481</v>
      </c>
      <c r="BT37" s="192">
        <f t="shared" si="46"/>
        <v>32481</v>
      </c>
      <c r="BU37" s="192">
        <f t="shared" ref="BU37:CZ37" si="47">ROUNDUP(BU17*0.9,)</f>
        <v>25596</v>
      </c>
      <c r="BV37" s="192">
        <f t="shared" si="47"/>
        <v>25961</v>
      </c>
      <c r="BW37" s="192">
        <f t="shared" si="47"/>
        <v>25961</v>
      </c>
      <c r="BX37" s="192">
        <f t="shared" si="47"/>
        <v>25961</v>
      </c>
      <c r="BY37" s="192">
        <f t="shared" si="47"/>
        <v>24746</v>
      </c>
      <c r="BZ37" s="192">
        <f t="shared" si="47"/>
        <v>24746</v>
      </c>
      <c r="CA37" s="192">
        <f t="shared" si="47"/>
        <v>25961</v>
      </c>
      <c r="CB37" s="192">
        <f t="shared" si="47"/>
        <v>25961</v>
      </c>
      <c r="CC37" s="192">
        <f t="shared" si="47"/>
        <v>25961</v>
      </c>
      <c r="CD37" s="192">
        <f t="shared" si="47"/>
        <v>24584</v>
      </c>
      <c r="CE37" s="192">
        <f t="shared" si="47"/>
        <v>24584</v>
      </c>
      <c r="CF37" s="192">
        <f t="shared" si="47"/>
        <v>24584</v>
      </c>
      <c r="CG37" s="192">
        <f t="shared" si="47"/>
        <v>24584</v>
      </c>
      <c r="CH37" s="192">
        <f t="shared" si="47"/>
        <v>24584</v>
      </c>
      <c r="CI37" s="192">
        <f t="shared" si="47"/>
        <v>24584</v>
      </c>
      <c r="CJ37" s="192">
        <f t="shared" si="47"/>
        <v>24584</v>
      </c>
      <c r="CK37" s="192">
        <f t="shared" si="47"/>
        <v>24584</v>
      </c>
      <c r="CL37" s="192">
        <f t="shared" si="47"/>
        <v>24584</v>
      </c>
      <c r="CM37" s="192">
        <f t="shared" si="47"/>
        <v>24584</v>
      </c>
      <c r="CN37" s="192">
        <f t="shared" si="47"/>
        <v>24584</v>
      </c>
      <c r="CO37" s="192">
        <f t="shared" si="47"/>
        <v>24584</v>
      </c>
      <c r="CP37" s="192">
        <f t="shared" si="47"/>
        <v>24584</v>
      </c>
      <c r="CQ37" s="192">
        <f t="shared" si="47"/>
        <v>24584</v>
      </c>
      <c r="CR37" s="192">
        <f t="shared" si="47"/>
        <v>24584</v>
      </c>
      <c r="CS37" s="192">
        <f t="shared" si="47"/>
        <v>24584</v>
      </c>
      <c r="CT37" s="192">
        <f t="shared" si="47"/>
        <v>24584</v>
      </c>
      <c r="CU37" s="192">
        <f t="shared" si="47"/>
        <v>24584</v>
      </c>
      <c r="CV37" s="192">
        <f t="shared" si="47"/>
        <v>24584</v>
      </c>
      <c r="CW37" s="192">
        <f t="shared" si="47"/>
        <v>24584</v>
      </c>
      <c r="CX37" s="192">
        <f t="shared" si="47"/>
        <v>24584</v>
      </c>
      <c r="CY37" s="192">
        <f t="shared" si="47"/>
        <v>24584</v>
      </c>
      <c r="CZ37" s="192">
        <f t="shared" si="47"/>
        <v>24584</v>
      </c>
      <c r="DA37" s="192">
        <f t="shared" ref="DA37:DJ37" si="48">ROUNDUP(DA17*0.9,)</f>
        <v>17010</v>
      </c>
      <c r="DB37" s="192">
        <f t="shared" si="48"/>
        <v>17010</v>
      </c>
      <c r="DC37" s="192">
        <f t="shared" si="48"/>
        <v>17415</v>
      </c>
      <c r="DD37" s="192">
        <f t="shared" si="48"/>
        <v>17415</v>
      </c>
      <c r="DE37" s="192">
        <f t="shared" si="48"/>
        <v>17010</v>
      </c>
      <c r="DF37" s="192">
        <f t="shared" si="48"/>
        <v>17010</v>
      </c>
      <c r="DG37" s="192">
        <f t="shared" si="48"/>
        <v>17010</v>
      </c>
      <c r="DH37" s="192">
        <f t="shared" si="48"/>
        <v>17010</v>
      </c>
      <c r="DI37" s="192">
        <f t="shared" si="48"/>
        <v>17010</v>
      </c>
      <c r="DJ37" s="192">
        <f t="shared" si="48"/>
        <v>17415</v>
      </c>
      <c r="DK37" s="192">
        <f t="shared" ref="DK37:ED37" si="49">ROUNDUP(DK17*0.9,)</f>
        <v>17415</v>
      </c>
      <c r="DL37" s="192">
        <f t="shared" si="49"/>
        <v>17010</v>
      </c>
      <c r="DM37" s="192">
        <f t="shared" si="49"/>
        <v>17010</v>
      </c>
      <c r="DN37" s="192">
        <f t="shared" si="49"/>
        <v>17010</v>
      </c>
      <c r="DO37" s="192">
        <f t="shared" si="49"/>
        <v>16200</v>
      </c>
      <c r="DP37" s="192">
        <f t="shared" si="49"/>
        <v>16200</v>
      </c>
      <c r="DQ37" s="192">
        <f t="shared" si="49"/>
        <v>16767</v>
      </c>
      <c r="DR37" s="192">
        <f t="shared" si="49"/>
        <v>16767</v>
      </c>
      <c r="DS37" s="192">
        <f t="shared" si="49"/>
        <v>16200</v>
      </c>
      <c r="DT37" s="192">
        <f t="shared" si="49"/>
        <v>16200</v>
      </c>
      <c r="DU37" s="192">
        <f t="shared" si="49"/>
        <v>16200</v>
      </c>
      <c r="DV37" s="192">
        <f t="shared" si="49"/>
        <v>16200</v>
      </c>
      <c r="DW37" s="192">
        <f t="shared" si="49"/>
        <v>16200</v>
      </c>
      <c r="DX37" s="192">
        <f t="shared" si="49"/>
        <v>16767</v>
      </c>
      <c r="DY37" s="192">
        <f t="shared" si="49"/>
        <v>16767</v>
      </c>
      <c r="DZ37" s="192">
        <f t="shared" si="49"/>
        <v>16200</v>
      </c>
      <c r="EA37" s="192">
        <f t="shared" si="49"/>
        <v>16200</v>
      </c>
      <c r="EB37" s="192">
        <f t="shared" si="49"/>
        <v>16200</v>
      </c>
      <c r="EC37" s="192">
        <f t="shared" si="49"/>
        <v>16200</v>
      </c>
      <c r="ED37" s="192">
        <f t="shared" si="49"/>
        <v>17010</v>
      </c>
    </row>
    <row r="38" spans="1:134" s="50" customFormat="1" x14ac:dyDescent="0.2">
      <c r="A38" s="42" t="s">
        <v>86</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c r="DS38" s="192"/>
      <c r="DT38" s="192"/>
      <c r="DU38" s="192"/>
      <c r="DV38" s="192"/>
      <c r="DW38" s="192"/>
      <c r="DX38" s="192"/>
      <c r="DY38" s="192"/>
      <c r="DZ38" s="192"/>
      <c r="EA38" s="192"/>
      <c r="EB38" s="192"/>
      <c r="EC38" s="192"/>
      <c r="ED38" s="192"/>
    </row>
    <row r="39" spans="1:134" s="50" customFormat="1" x14ac:dyDescent="0.2">
      <c r="A39" s="88">
        <f>A27</f>
        <v>1</v>
      </c>
      <c r="B39" s="192">
        <f t="shared" ref="B39:H39" si="50">ROUNDUP(B19*0.9,)</f>
        <v>33048</v>
      </c>
      <c r="C39" s="192">
        <f t="shared" si="50"/>
        <v>33048</v>
      </c>
      <c r="D39" s="192">
        <f t="shared" si="50"/>
        <v>34344</v>
      </c>
      <c r="E39" s="192">
        <f t="shared" si="50"/>
        <v>35640</v>
      </c>
      <c r="F39" s="192">
        <f t="shared" si="50"/>
        <v>37503</v>
      </c>
      <c r="G39" s="192">
        <f t="shared" si="50"/>
        <v>39366</v>
      </c>
      <c r="H39" s="192">
        <f t="shared" si="50"/>
        <v>39366</v>
      </c>
      <c r="I39" s="192">
        <f t="shared" ref="I39:BT39" si="51">ROUNDUP(I19*0.9,)</f>
        <v>37503</v>
      </c>
      <c r="J39" s="192">
        <f t="shared" si="51"/>
        <v>39366</v>
      </c>
      <c r="K39" s="192">
        <f t="shared" si="51"/>
        <v>34344</v>
      </c>
      <c r="L39" s="192">
        <f t="shared" si="51"/>
        <v>33048</v>
      </c>
      <c r="M39" s="192">
        <f t="shared" si="51"/>
        <v>50423</v>
      </c>
      <c r="N39" s="192">
        <f t="shared" si="51"/>
        <v>62168</v>
      </c>
      <c r="O39" s="192">
        <f t="shared" si="51"/>
        <v>62168</v>
      </c>
      <c r="P39" s="192">
        <f t="shared" si="51"/>
        <v>62168</v>
      </c>
      <c r="Q39" s="192">
        <f t="shared" si="51"/>
        <v>56498</v>
      </c>
      <c r="R39" s="192">
        <f t="shared" si="51"/>
        <v>56498</v>
      </c>
      <c r="S39" s="192">
        <f t="shared" si="51"/>
        <v>56498</v>
      </c>
      <c r="T39" s="192">
        <f t="shared" si="51"/>
        <v>56498</v>
      </c>
      <c r="U39" s="192">
        <f t="shared" si="51"/>
        <v>56498</v>
      </c>
      <c r="V39" s="192">
        <f t="shared" si="51"/>
        <v>56498</v>
      </c>
      <c r="W39" s="192">
        <f t="shared" si="51"/>
        <v>45725</v>
      </c>
      <c r="X39" s="192">
        <f t="shared" si="51"/>
        <v>32360</v>
      </c>
      <c r="Y39" s="192">
        <f t="shared" si="51"/>
        <v>32360</v>
      </c>
      <c r="Z39" s="192">
        <f t="shared" si="51"/>
        <v>32360</v>
      </c>
      <c r="AA39" s="192">
        <f t="shared" si="51"/>
        <v>32360</v>
      </c>
      <c r="AB39" s="192">
        <f t="shared" si="51"/>
        <v>32360</v>
      </c>
      <c r="AC39" s="192">
        <f t="shared" si="51"/>
        <v>33980</v>
      </c>
      <c r="AD39" s="192">
        <f t="shared" si="51"/>
        <v>33980</v>
      </c>
      <c r="AE39" s="192">
        <f t="shared" si="51"/>
        <v>33980</v>
      </c>
      <c r="AF39" s="192">
        <f t="shared" si="51"/>
        <v>33980</v>
      </c>
      <c r="AG39" s="192">
        <f t="shared" si="51"/>
        <v>33980</v>
      </c>
      <c r="AH39" s="192">
        <f t="shared" si="51"/>
        <v>32360</v>
      </c>
      <c r="AI39" s="192">
        <f t="shared" si="51"/>
        <v>32360</v>
      </c>
      <c r="AJ39" s="192">
        <f t="shared" si="51"/>
        <v>32360</v>
      </c>
      <c r="AK39" s="192">
        <f t="shared" si="51"/>
        <v>32360</v>
      </c>
      <c r="AL39" s="192">
        <f t="shared" si="51"/>
        <v>32360</v>
      </c>
      <c r="AM39" s="192">
        <f t="shared" si="51"/>
        <v>35600</v>
      </c>
      <c r="AN39" s="192">
        <f t="shared" si="51"/>
        <v>35600</v>
      </c>
      <c r="AO39" s="192">
        <f t="shared" si="51"/>
        <v>35600</v>
      </c>
      <c r="AP39" s="192">
        <f t="shared" si="51"/>
        <v>35600</v>
      </c>
      <c r="AQ39" s="192">
        <f t="shared" si="51"/>
        <v>35600</v>
      </c>
      <c r="AR39" s="192">
        <f t="shared" si="51"/>
        <v>37220</v>
      </c>
      <c r="AS39" s="192">
        <f t="shared" si="51"/>
        <v>39245</v>
      </c>
      <c r="AT39" s="192">
        <f t="shared" si="51"/>
        <v>43700</v>
      </c>
      <c r="AU39" s="192">
        <f t="shared" si="51"/>
        <v>43700</v>
      </c>
      <c r="AV39" s="192">
        <f t="shared" si="51"/>
        <v>43700</v>
      </c>
      <c r="AW39" s="192">
        <f t="shared" si="51"/>
        <v>43700</v>
      </c>
      <c r="AX39" s="192">
        <f t="shared" si="51"/>
        <v>43700</v>
      </c>
      <c r="AY39" s="192">
        <f t="shared" si="51"/>
        <v>43700</v>
      </c>
      <c r="AZ39" s="192">
        <f t="shared" si="51"/>
        <v>43700</v>
      </c>
      <c r="BA39" s="192">
        <f t="shared" si="51"/>
        <v>43700</v>
      </c>
      <c r="BB39" s="192">
        <f t="shared" si="51"/>
        <v>43700</v>
      </c>
      <c r="BC39" s="192">
        <f t="shared" si="51"/>
        <v>43700</v>
      </c>
      <c r="BD39" s="192">
        <f t="shared" si="51"/>
        <v>42080</v>
      </c>
      <c r="BE39" s="192">
        <f t="shared" si="51"/>
        <v>42080</v>
      </c>
      <c r="BF39" s="192">
        <f t="shared" si="51"/>
        <v>43700</v>
      </c>
      <c r="BG39" s="192">
        <f t="shared" si="51"/>
        <v>43700</v>
      </c>
      <c r="BH39" s="192">
        <f t="shared" si="51"/>
        <v>45320</v>
      </c>
      <c r="BI39" s="192">
        <f t="shared" si="51"/>
        <v>47345</v>
      </c>
      <c r="BJ39" s="192">
        <f t="shared" si="51"/>
        <v>47345</v>
      </c>
      <c r="BK39" s="192">
        <f t="shared" si="51"/>
        <v>47345</v>
      </c>
      <c r="BL39" s="192">
        <f t="shared" si="51"/>
        <v>47345</v>
      </c>
      <c r="BM39" s="192">
        <f t="shared" si="51"/>
        <v>49370</v>
      </c>
      <c r="BN39" s="192">
        <f t="shared" si="51"/>
        <v>51800</v>
      </c>
      <c r="BO39" s="192">
        <f t="shared" si="51"/>
        <v>51800</v>
      </c>
      <c r="BP39" s="192">
        <f t="shared" si="51"/>
        <v>49370</v>
      </c>
      <c r="BQ39" s="192">
        <f t="shared" si="51"/>
        <v>45320</v>
      </c>
      <c r="BR39" s="192">
        <f t="shared" si="51"/>
        <v>45320</v>
      </c>
      <c r="BS39" s="192">
        <f t="shared" si="51"/>
        <v>47345</v>
      </c>
      <c r="BT39" s="192">
        <f t="shared" si="51"/>
        <v>47345</v>
      </c>
      <c r="BU39" s="192">
        <f t="shared" ref="BU39:CZ39" si="52">ROUNDUP(BU19*0.9,)</f>
        <v>40460</v>
      </c>
      <c r="BV39" s="192">
        <f t="shared" si="52"/>
        <v>40824</v>
      </c>
      <c r="BW39" s="192">
        <f t="shared" si="52"/>
        <v>40824</v>
      </c>
      <c r="BX39" s="192">
        <f t="shared" si="52"/>
        <v>40824</v>
      </c>
      <c r="BY39" s="192">
        <f t="shared" si="52"/>
        <v>39609</v>
      </c>
      <c r="BZ39" s="192">
        <f t="shared" si="52"/>
        <v>39609</v>
      </c>
      <c r="CA39" s="192">
        <f t="shared" si="52"/>
        <v>40824</v>
      </c>
      <c r="CB39" s="192">
        <f t="shared" si="52"/>
        <v>40824</v>
      </c>
      <c r="CC39" s="192">
        <f t="shared" si="52"/>
        <v>40824</v>
      </c>
      <c r="CD39" s="192">
        <f t="shared" si="52"/>
        <v>35559</v>
      </c>
      <c r="CE39" s="192">
        <f t="shared" si="52"/>
        <v>35559</v>
      </c>
      <c r="CF39" s="192">
        <f t="shared" si="52"/>
        <v>35559</v>
      </c>
      <c r="CG39" s="192">
        <f t="shared" si="52"/>
        <v>35559</v>
      </c>
      <c r="CH39" s="192">
        <f t="shared" si="52"/>
        <v>35559</v>
      </c>
      <c r="CI39" s="192">
        <f t="shared" si="52"/>
        <v>35559</v>
      </c>
      <c r="CJ39" s="192">
        <f t="shared" si="52"/>
        <v>35559</v>
      </c>
      <c r="CK39" s="192">
        <f t="shared" si="52"/>
        <v>35559</v>
      </c>
      <c r="CL39" s="192">
        <f t="shared" si="52"/>
        <v>35559</v>
      </c>
      <c r="CM39" s="192">
        <f t="shared" si="52"/>
        <v>35559</v>
      </c>
      <c r="CN39" s="192">
        <f t="shared" si="52"/>
        <v>35559</v>
      </c>
      <c r="CO39" s="192">
        <f t="shared" si="52"/>
        <v>35559</v>
      </c>
      <c r="CP39" s="192">
        <f t="shared" si="52"/>
        <v>35559</v>
      </c>
      <c r="CQ39" s="192">
        <f t="shared" si="52"/>
        <v>35559</v>
      </c>
      <c r="CR39" s="192">
        <f t="shared" si="52"/>
        <v>35559</v>
      </c>
      <c r="CS39" s="192">
        <f t="shared" si="52"/>
        <v>35559</v>
      </c>
      <c r="CT39" s="192">
        <f t="shared" si="52"/>
        <v>35559</v>
      </c>
      <c r="CU39" s="192">
        <f t="shared" si="52"/>
        <v>35559</v>
      </c>
      <c r="CV39" s="192">
        <f t="shared" si="52"/>
        <v>35559</v>
      </c>
      <c r="CW39" s="192">
        <f t="shared" si="52"/>
        <v>35559</v>
      </c>
      <c r="CX39" s="192">
        <f t="shared" si="52"/>
        <v>35559</v>
      </c>
      <c r="CY39" s="192">
        <f t="shared" si="52"/>
        <v>35559</v>
      </c>
      <c r="CZ39" s="192">
        <f t="shared" si="52"/>
        <v>35559</v>
      </c>
      <c r="DA39" s="192">
        <f t="shared" ref="DA39:DJ39" si="53">ROUNDUP(DA19*0.9,)</f>
        <v>28067</v>
      </c>
      <c r="DB39" s="192">
        <f t="shared" si="53"/>
        <v>28067</v>
      </c>
      <c r="DC39" s="192">
        <f t="shared" si="53"/>
        <v>28472</v>
      </c>
      <c r="DD39" s="192">
        <f t="shared" si="53"/>
        <v>28472</v>
      </c>
      <c r="DE39" s="192">
        <f t="shared" si="53"/>
        <v>28067</v>
      </c>
      <c r="DF39" s="192">
        <f t="shared" si="53"/>
        <v>28067</v>
      </c>
      <c r="DG39" s="192">
        <f t="shared" si="53"/>
        <v>28067</v>
      </c>
      <c r="DH39" s="192">
        <f t="shared" si="53"/>
        <v>28067</v>
      </c>
      <c r="DI39" s="192">
        <f t="shared" si="53"/>
        <v>28067</v>
      </c>
      <c r="DJ39" s="192">
        <f t="shared" si="53"/>
        <v>28472</v>
      </c>
      <c r="DK39" s="192">
        <f t="shared" ref="DK39:ED39" si="54">ROUNDUP(DK19*0.9,)</f>
        <v>28472</v>
      </c>
      <c r="DL39" s="192">
        <f t="shared" si="54"/>
        <v>28067</v>
      </c>
      <c r="DM39" s="192">
        <f t="shared" si="54"/>
        <v>28067</v>
      </c>
      <c r="DN39" s="192">
        <f t="shared" si="54"/>
        <v>28067</v>
      </c>
      <c r="DO39" s="192">
        <f t="shared" si="54"/>
        <v>27257</v>
      </c>
      <c r="DP39" s="192">
        <f t="shared" si="54"/>
        <v>27257</v>
      </c>
      <c r="DQ39" s="192">
        <f t="shared" si="54"/>
        <v>27824</v>
      </c>
      <c r="DR39" s="192">
        <f t="shared" si="54"/>
        <v>27824</v>
      </c>
      <c r="DS39" s="192">
        <f t="shared" si="54"/>
        <v>27257</v>
      </c>
      <c r="DT39" s="192">
        <f t="shared" si="54"/>
        <v>27257</v>
      </c>
      <c r="DU39" s="192">
        <f t="shared" si="54"/>
        <v>27257</v>
      </c>
      <c r="DV39" s="192">
        <f t="shared" si="54"/>
        <v>27257</v>
      </c>
      <c r="DW39" s="192">
        <f t="shared" si="54"/>
        <v>27257</v>
      </c>
      <c r="DX39" s="192">
        <f t="shared" si="54"/>
        <v>27824</v>
      </c>
      <c r="DY39" s="192">
        <f t="shared" si="54"/>
        <v>27824</v>
      </c>
      <c r="DZ39" s="192">
        <f t="shared" si="54"/>
        <v>27257</v>
      </c>
      <c r="EA39" s="192">
        <f t="shared" si="54"/>
        <v>27257</v>
      </c>
      <c r="EB39" s="192">
        <f t="shared" si="54"/>
        <v>27257</v>
      </c>
      <c r="EC39" s="192">
        <f t="shared" si="54"/>
        <v>27257</v>
      </c>
      <c r="ED39" s="192">
        <f t="shared" si="54"/>
        <v>28067</v>
      </c>
    </row>
    <row r="40" spans="1:134" s="50" customFormat="1" x14ac:dyDescent="0.2">
      <c r="A40" s="88">
        <f>A28</f>
        <v>2</v>
      </c>
      <c r="B40" s="192">
        <f t="shared" ref="B40:H40" si="55">ROUNDUP(B20*0.9,)</f>
        <v>34425</v>
      </c>
      <c r="C40" s="192">
        <f t="shared" si="55"/>
        <v>34425</v>
      </c>
      <c r="D40" s="192">
        <f t="shared" si="55"/>
        <v>35721</v>
      </c>
      <c r="E40" s="192">
        <f t="shared" si="55"/>
        <v>37017</v>
      </c>
      <c r="F40" s="192">
        <f t="shared" si="55"/>
        <v>38880</v>
      </c>
      <c r="G40" s="192">
        <f t="shared" si="55"/>
        <v>40743</v>
      </c>
      <c r="H40" s="192">
        <f t="shared" si="55"/>
        <v>40743</v>
      </c>
      <c r="I40" s="192">
        <f t="shared" ref="I40:BT40" si="56">ROUNDUP(I20*0.9,)</f>
        <v>38880</v>
      </c>
      <c r="J40" s="192">
        <f t="shared" si="56"/>
        <v>40743</v>
      </c>
      <c r="K40" s="192">
        <f t="shared" si="56"/>
        <v>35721</v>
      </c>
      <c r="L40" s="192">
        <f t="shared" si="56"/>
        <v>34871</v>
      </c>
      <c r="M40" s="192">
        <f t="shared" si="56"/>
        <v>52245</v>
      </c>
      <c r="N40" s="192">
        <f t="shared" si="56"/>
        <v>63990</v>
      </c>
      <c r="O40" s="192">
        <f t="shared" si="56"/>
        <v>63990</v>
      </c>
      <c r="P40" s="192">
        <f t="shared" si="56"/>
        <v>63990</v>
      </c>
      <c r="Q40" s="192">
        <f t="shared" si="56"/>
        <v>58320</v>
      </c>
      <c r="R40" s="192">
        <f t="shared" si="56"/>
        <v>58320</v>
      </c>
      <c r="S40" s="192">
        <f t="shared" si="56"/>
        <v>58320</v>
      </c>
      <c r="T40" s="192">
        <f t="shared" si="56"/>
        <v>58320</v>
      </c>
      <c r="U40" s="192">
        <f t="shared" si="56"/>
        <v>58320</v>
      </c>
      <c r="V40" s="192">
        <f t="shared" si="56"/>
        <v>58320</v>
      </c>
      <c r="W40" s="192">
        <f t="shared" si="56"/>
        <v>47304</v>
      </c>
      <c r="X40" s="192">
        <f t="shared" si="56"/>
        <v>33939</v>
      </c>
      <c r="Y40" s="192">
        <f t="shared" si="56"/>
        <v>33939</v>
      </c>
      <c r="Z40" s="192">
        <f t="shared" si="56"/>
        <v>33939</v>
      </c>
      <c r="AA40" s="192">
        <f t="shared" si="56"/>
        <v>33939</v>
      </c>
      <c r="AB40" s="192">
        <f t="shared" si="56"/>
        <v>33939</v>
      </c>
      <c r="AC40" s="192">
        <f t="shared" si="56"/>
        <v>35559</v>
      </c>
      <c r="AD40" s="192">
        <f t="shared" si="56"/>
        <v>35559</v>
      </c>
      <c r="AE40" s="192">
        <f t="shared" si="56"/>
        <v>35559</v>
      </c>
      <c r="AF40" s="192">
        <f t="shared" si="56"/>
        <v>35559</v>
      </c>
      <c r="AG40" s="192">
        <f t="shared" si="56"/>
        <v>35559</v>
      </c>
      <c r="AH40" s="192">
        <f t="shared" si="56"/>
        <v>33939</v>
      </c>
      <c r="AI40" s="192">
        <f t="shared" si="56"/>
        <v>33939</v>
      </c>
      <c r="AJ40" s="192">
        <f t="shared" si="56"/>
        <v>33939</v>
      </c>
      <c r="AK40" s="192">
        <f t="shared" si="56"/>
        <v>33939</v>
      </c>
      <c r="AL40" s="192">
        <f t="shared" si="56"/>
        <v>33939</v>
      </c>
      <c r="AM40" s="192">
        <f t="shared" si="56"/>
        <v>37179</v>
      </c>
      <c r="AN40" s="192">
        <f t="shared" si="56"/>
        <v>37179</v>
      </c>
      <c r="AO40" s="192">
        <f t="shared" si="56"/>
        <v>37179</v>
      </c>
      <c r="AP40" s="192">
        <f t="shared" si="56"/>
        <v>37179</v>
      </c>
      <c r="AQ40" s="192">
        <f t="shared" si="56"/>
        <v>37179</v>
      </c>
      <c r="AR40" s="192">
        <f t="shared" si="56"/>
        <v>38799</v>
      </c>
      <c r="AS40" s="192">
        <f t="shared" si="56"/>
        <v>40824</v>
      </c>
      <c r="AT40" s="192">
        <f t="shared" si="56"/>
        <v>45279</v>
      </c>
      <c r="AU40" s="192">
        <f t="shared" si="56"/>
        <v>45279</v>
      </c>
      <c r="AV40" s="192">
        <f t="shared" si="56"/>
        <v>45279</v>
      </c>
      <c r="AW40" s="192">
        <f t="shared" si="56"/>
        <v>45279</v>
      </c>
      <c r="AX40" s="192">
        <f t="shared" si="56"/>
        <v>45279</v>
      </c>
      <c r="AY40" s="192">
        <f t="shared" si="56"/>
        <v>45279</v>
      </c>
      <c r="AZ40" s="192">
        <f t="shared" si="56"/>
        <v>45279</v>
      </c>
      <c r="BA40" s="192">
        <f t="shared" si="56"/>
        <v>45279</v>
      </c>
      <c r="BB40" s="192">
        <f t="shared" si="56"/>
        <v>45279</v>
      </c>
      <c r="BC40" s="192">
        <f t="shared" si="56"/>
        <v>45279</v>
      </c>
      <c r="BD40" s="192">
        <f t="shared" si="56"/>
        <v>43659</v>
      </c>
      <c r="BE40" s="192">
        <f t="shared" si="56"/>
        <v>43659</v>
      </c>
      <c r="BF40" s="192">
        <f t="shared" si="56"/>
        <v>45279</v>
      </c>
      <c r="BG40" s="192">
        <f t="shared" si="56"/>
        <v>45279</v>
      </c>
      <c r="BH40" s="192">
        <f t="shared" si="56"/>
        <v>46899</v>
      </c>
      <c r="BI40" s="192">
        <f t="shared" si="56"/>
        <v>48924</v>
      </c>
      <c r="BJ40" s="192">
        <f t="shared" si="56"/>
        <v>48924</v>
      </c>
      <c r="BK40" s="192">
        <f t="shared" si="56"/>
        <v>48924</v>
      </c>
      <c r="BL40" s="192">
        <f t="shared" si="56"/>
        <v>48924</v>
      </c>
      <c r="BM40" s="192">
        <f t="shared" si="56"/>
        <v>50949</v>
      </c>
      <c r="BN40" s="192">
        <f t="shared" si="56"/>
        <v>53379</v>
      </c>
      <c r="BO40" s="192">
        <f t="shared" si="56"/>
        <v>53379</v>
      </c>
      <c r="BP40" s="192">
        <f t="shared" si="56"/>
        <v>50949</v>
      </c>
      <c r="BQ40" s="192">
        <f t="shared" si="56"/>
        <v>46899</v>
      </c>
      <c r="BR40" s="192">
        <f t="shared" si="56"/>
        <v>46899</v>
      </c>
      <c r="BS40" s="192">
        <f t="shared" si="56"/>
        <v>48924</v>
      </c>
      <c r="BT40" s="192">
        <f t="shared" si="56"/>
        <v>48924</v>
      </c>
      <c r="BU40" s="192">
        <f t="shared" ref="BU40:CZ40" si="57">ROUNDUP(BU20*0.9,)</f>
        <v>42039</v>
      </c>
      <c r="BV40" s="192">
        <f t="shared" si="57"/>
        <v>42404</v>
      </c>
      <c r="BW40" s="192">
        <f t="shared" si="57"/>
        <v>42404</v>
      </c>
      <c r="BX40" s="192">
        <f t="shared" si="57"/>
        <v>42404</v>
      </c>
      <c r="BY40" s="192">
        <f t="shared" si="57"/>
        <v>41189</v>
      </c>
      <c r="BZ40" s="192">
        <f t="shared" si="57"/>
        <v>41189</v>
      </c>
      <c r="CA40" s="192">
        <f t="shared" si="57"/>
        <v>42404</v>
      </c>
      <c r="CB40" s="192">
        <f t="shared" si="57"/>
        <v>42404</v>
      </c>
      <c r="CC40" s="192">
        <f t="shared" si="57"/>
        <v>42404</v>
      </c>
      <c r="CD40" s="192">
        <f t="shared" si="57"/>
        <v>37139</v>
      </c>
      <c r="CE40" s="192">
        <f t="shared" si="57"/>
        <v>37139</v>
      </c>
      <c r="CF40" s="192">
        <f t="shared" si="57"/>
        <v>37139</v>
      </c>
      <c r="CG40" s="192">
        <f t="shared" si="57"/>
        <v>37139</v>
      </c>
      <c r="CH40" s="192">
        <f t="shared" si="57"/>
        <v>37139</v>
      </c>
      <c r="CI40" s="192">
        <f t="shared" si="57"/>
        <v>37139</v>
      </c>
      <c r="CJ40" s="192">
        <f t="shared" si="57"/>
        <v>37139</v>
      </c>
      <c r="CK40" s="192">
        <f t="shared" si="57"/>
        <v>37139</v>
      </c>
      <c r="CL40" s="192">
        <f t="shared" si="57"/>
        <v>37139</v>
      </c>
      <c r="CM40" s="192">
        <f t="shared" si="57"/>
        <v>37139</v>
      </c>
      <c r="CN40" s="192">
        <f t="shared" si="57"/>
        <v>37139</v>
      </c>
      <c r="CO40" s="192">
        <f t="shared" si="57"/>
        <v>37139</v>
      </c>
      <c r="CP40" s="192">
        <f t="shared" si="57"/>
        <v>37139</v>
      </c>
      <c r="CQ40" s="192">
        <f t="shared" si="57"/>
        <v>37139</v>
      </c>
      <c r="CR40" s="192">
        <f t="shared" si="57"/>
        <v>37139</v>
      </c>
      <c r="CS40" s="192">
        <f t="shared" si="57"/>
        <v>37139</v>
      </c>
      <c r="CT40" s="192">
        <f t="shared" si="57"/>
        <v>37139</v>
      </c>
      <c r="CU40" s="192">
        <f t="shared" si="57"/>
        <v>37139</v>
      </c>
      <c r="CV40" s="192">
        <f t="shared" si="57"/>
        <v>37139</v>
      </c>
      <c r="CW40" s="192">
        <f t="shared" si="57"/>
        <v>37139</v>
      </c>
      <c r="CX40" s="192">
        <f t="shared" si="57"/>
        <v>37139</v>
      </c>
      <c r="CY40" s="192">
        <f t="shared" si="57"/>
        <v>37139</v>
      </c>
      <c r="CZ40" s="192">
        <f t="shared" si="57"/>
        <v>37139</v>
      </c>
      <c r="DA40" s="192">
        <f t="shared" ref="DA40:DJ40" si="58">ROUNDUP(DA20*0.9,)</f>
        <v>29565</v>
      </c>
      <c r="DB40" s="192">
        <f t="shared" si="58"/>
        <v>29565</v>
      </c>
      <c r="DC40" s="192">
        <f t="shared" si="58"/>
        <v>29970</v>
      </c>
      <c r="DD40" s="192">
        <f t="shared" si="58"/>
        <v>29970</v>
      </c>
      <c r="DE40" s="192">
        <f t="shared" si="58"/>
        <v>29565</v>
      </c>
      <c r="DF40" s="192">
        <f t="shared" si="58"/>
        <v>29565</v>
      </c>
      <c r="DG40" s="192">
        <f t="shared" si="58"/>
        <v>29565</v>
      </c>
      <c r="DH40" s="192">
        <f t="shared" si="58"/>
        <v>29565</v>
      </c>
      <c r="DI40" s="192">
        <f t="shared" si="58"/>
        <v>29565</v>
      </c>
      <c r="DJ40" s="192">
        <f t="shared" si="58"/>
        <v>29970</v>
      </c>
      <c r="DK40" s="192">
        <f t="shared" ref="DK40:ED40" si="59">ROUNDUP(DK20*0.9,)</f>
        <v>29970</v>
      </c>
      <c r="DL40" s="192">
        <f t="shared" si="59"/>
        <v>29565</v>
      </c>
      <c r="DM40" s="192">
        <f t="shared" si="59"/>
        <v>29565</v>
      </c>
      <c r="DN40" s="192">
        <f t="shared" si="59"/>
        <v>29565</v>
      </c>
      <c r="DO40" s="192">
        <f t="shared" si="59"/>
        <v>28755</v>
      </c>
      <c r="DP40" s="192">
        <f t="shared" si="59"/>
        <v>28755</v>
      </c>
      <c r="DQ40" s="192">
        <f t="shared" si="59"/>
        <v>29322</v>
      </c>
      <c r="DR40" s="192">
        <f t="shared" si="59"/>
        <v>29322</v>
      </c>
      <c r="DS40" s="192">
        <f t="shared" si="59"/>
        <v>28755</v>
      </c>
      <c r="DT40" s="192">
        <f t="shared" si="59"/>
        <v>28755</v>
      </c>
      <c r="DU40" s="192">
        <f t="shared" si="59"/>
        <v>28755</v>
      </c>
      <c r="DV40" s="192">
        <f t="shared" si="59"/>
        <v>28755</v>
      </c>
      <c r="DW40" s="192">
        <f t="shared" si="59"/>
        <v>28755</v>
      </c>
      <c r="DX40" s="192">
        <f t="shared" si="59"/>
        <v>29322</v>
      </c>
      <c r="DY40" s="192">
        <f t="shared" si="59"/>
        <v>29322</v>
      </c>
      <c r="DZ40" s="192">
        <f t="shared" si="59"/>
        <v>28755</v>
      </c>
      <c r="EA40" s="192">
        <f t="shared" si="59"/>
        <v>28755</v>
      </c>
      <c r="EB40" s="192">
        <f t="shared" si="59"/>
        <v>28755</v>
      </c>
      <c r="EC40" s="192">
        <f t="shared" si="59"/>
        <v>28755</v>
      </c>
      <c r="ED40" s="192">
        <f t="shared" si="59"/>
        <v>29565</v>
      </c>
    </row>
    <row r="41" spans="1:134" s="50" customFormat="1" x14ac:dyDescent="0.2">
      <c r="A41" s="42" t="s">
        <v>87</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c r="BW41" s="192"/>
      <c r="BX41" s="192"/>
      <c r="BY41" s="192"/>
      <c r="BZ41" s="192"/>
      <c r="CA41" s="192"/>
      <c r="CB41" s="192"/>
      <c r="CC41" s="192"/>
      <c r="CD41" s="192"/>
      <c r="CE41" s="192"/>
      <c r="CF41" s="192"/>
      <c r="CG41" s="192"/>
      <c r="CH41" s="192"/>
      <c r="CI41" s="192"/>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c r="DS41" s="192"/>
      <c r="DT41" s="192"/>
      <c r="DU41" s="192"/>
      <c r="DV41" s="192"/>
      <c r="DW41" s="192"/>
      <c r="DX41" s="192"/>
      <c r="DY41" s="192"/>
      <c r="DZ41" s="192"/>
      <c r="EA41" s="192"/>
      <c r="EB41" s="192"/>
      <c r="EC41" s="192"/>
      <c r="ED41" s="192"/>
    </row>
    <row r="42" spans="1:134" s="50" customFormat="1" x14ac:dyDescent="0.2">
      <c r="A42" s="88" t="s">
        <v>88</v>
      </c>
      <c r="B42" s="8">
        <f t="shared" ref="B42:H42" si="60">ROUNDUP(B22*0.9,)</f>
        <v>58725</v>
      </c>
      <c r="C42" s="8">
        <f t="shared" si="60"/>
        <v>58725</v>
      </c>
      <c r="D42" s="8">
        <f t="shared" si="60"/>
        <v>60021</v>
      </c>
      <c r="E42" s="8">
        <f t="shared" si="60"/>
        <v>61317</v>
      </c>
      <c r="F42" s="8">
        <f t="shared" si="60"/>
        <v>63180</v>
      </c>
      <c r="G42" s="8">
        <f t="shared" si="60"/>
        <v>65043</v>
      </c>
      <c r="H42" s="8">
        <f t="shared" si="60"/>
        <v>65043</v>
      </c>
      <c r="I42" s="8">
        <f t="shared" ref="I42:BT42" si="61">ROUNDUP(I22*0.9,)</f>
        <v>63180</v>
      </c>
      <c r="J42" s="8">
        <f t="shared" si="61"/>
        <v>65043</v>
      </c>
      <c r="K42" s="8">
        <f t="shared" si="61"/>
        <v>60021</v>
      </c>
      <c r="L42" s="8">
        <f t="shared" si="61"/>
        <v>79421</v>
      </c>
      <c r="M42" s="8">
        <f t="shared" si="61"/>
        <v>96795</v>
      </c>
      <c r="N42" s="8">
        <f t="shared" si="61"/>
        <v>108540</v>
      </c>
      <c r="O42" s="8">
        <f t="shared" si="61"/>
        <v>108540</v>
      </c>
      <c r="P42" s="8">
        <f t="shared" si="61"/>
        <v>108540</v>
      </c>
      <c r="Q42" s="8">
        <f t="shared" si="61"/>
        <v>102870</v>
      </c>
      <c r="R42" s="8">
        <f t="shared" si="61"/>
        <v>102870</v>
      </c>
      <c r="S42" s="8">
        <f t="shared" si="61"/>
        <v>102870</v>
      </c>
      <c r="T42" s="8">
        <f t="shared" si="61"/>
        <v>102870</v>
      </c>
      <c r="U42" s="8">
        <f t="shared" si="61"/>
        <v>102870</v>
      </c>
      <c r="V42" s="8">
        <f t="shared" si="61"/>
        <v>102870</v>
      </c>
      <c r="W42" s="8">
        <f t="shared" si="61"/>
        <v>75654</v>
      </c>
      <c r="X42" s="8">
        <f t="shared" si="61"/>
        <v>62289</v>
      </c>
      <c r="Y42" s="8">
        <f t="shared" si="61"/>
        <v>62289</v>
      </c>
      <c r="Z42" s="8">
        <f t="shared" si="61"/>
        <v>62289</v>
      </c>
      <c r="AA42" s="8">
        <f t="shared" si="61"/>
        <v>62289</v>
      </c>
      <c r="AB42" s="8">
        <f t="shared" si="61"/>
        <v>62289</v>
      </c>
      <c r="AC42" s="8">
        <f t="shared" si="61"/>
        <v>63909</v>
      </c>
      <c r="AD42" s="8">
        <f t="shared" si="61"/>
        <v>63909</v>
      </c>
      <c r="AE42" s="8">
        <f t="shared" si="61"/>
        <v>63909</v>
      </c>
      <c r="AF42" s="8">
        <f t="shared" si="61"/>
        <v>63909</v>
      </c>
      <c r="AG42" s="8">
        <f t="shared" si="61"/>
        <v>63909</v>
      </c>
      <c r="AH42" s="8">
        <f t="shared" si="61"/>
        <v>62289</v>
      </c>
      <c r="AI42" s="8">
        <f t="shared" si="61"/>
        <v>62289</v>
      </c>
      <c r="AJ42" s="8">
        <f t="shared" si="61"/>
        <v>62289</v>
      </c>
      <c r="AK42" s="8">
        <f t="shared" si="61"/>
        <v>62289</v>
      </c>
      <c r="AL42" s="8">
        <f t="shared" si="61"/>
        <v>62289</v>
      </c>
      <c r="AM42" s="8">
        <f t="shared" si="61"/>
        <v>65529</v>
      </c>
      <c r="AN42" s="8">
        <f t="shared" si="61"/>
        <v>65529</v>
      </c>
      <c r="AO42" s="8">
        <f t="shared" si="61"/>
        <v>65529</v>
      </c>
      <c r="AP42" s="8">
        <f t="shared" si="61"/>
        <v>65529</v>
      </c>
      <c r="AQ42" s="8">
        <f t="shared" si="61"/>
        <v>65529</v>
      </c>
      <c r="AR42" s="8">
        <f t="shared" si="61"/>
        <v>67149</v>
      </c>
      <c r="AS42" s="8">
        <f t="shared" si="61"/>
        <v>69174</v>
      </c>
      <c r="AT42" s="8">
        <f t="shared" si="61"/>
        <v>77679</v>
      </c>
      <c r="AU42" s="8">
        <f t="shared" si="61"/>
        <v>77679</v>
      </c>
      <c r="AV42" s="8">
        <f t="shared" si="61"/>
        <v>77679</v>
      </c>
      <c r="AW42" s="8">
        <f t="shared" si="61"/>
        <v>77679</v>
      </c>
      <c r="AX42" s="8">
        <f t="shared" si="61"/>
        <v>77679</v>
      </c>
      <c r="AY42" s="8">
        <f t="shared" si="61"/>
        <v>77679</v>
      </c>
      <c r="AZ42" s="8">
        <f t="shared" si="61"/>
        <v>77679</v>
      </c>
      <c r="BA42" s="8">
        <f t="shared" si="61"/>
        <v>77679</v>
      </c>
      <c r="BB42" s="8">
        <f t="shared" si="61"/>
        <v>77679</v>
      </c>
      <c r="BC42" s="8">
        <f t="shared" si="61"/>
        <v>77679</v>
      </c>
      <c r="BD42" s="8">
        <f t="shared" si="61"/>
        <v>76059</v>
      </c>
      <c r="BE42" s="8">
        <f t="shared" si="61"/>
        <v>76059</v>
      </c>
      <c r="BF42" s="8">
        <f t="shared" si="61"/>
        <v>77679</v>
      </c>
      <c r="BG42" s="8">
        <f t="shared" si="61"/>
        <v>77679</v>
      </c>
      <c r="BH42" s="8">
        <f t="shared" si="61"/>
        <v>79299</v>
      </c>
      <c r="BI42" s="8">
        <f t="shared" si="61"/>
        <v>81324</v>
      </c>
      <c r="BJ42" s="8">
        <f t="shared" si="61"/>
        <v>81324</v>
      </c>
      <c r="BK42" s="8">
        <f t="shared" si="61"/>
        <v>81324</v>
      </c>
      <c r="BL42" s="8">
        <f t="shared" si="61"/>
        <v>81324</v>
      </c>
      <c r="BM42" s="8">
        <f t="shared" si="61"/>
        <v>83349</v>
      </c>
      <c r="BN42" s="8">
        <f t="shared" si="61"/>
        <v>85779</v>
      </c>
      <c r="BO42" s="8">
        <f t="shared" si="61"/>
        <v>85779</v>
      </c>
      <c r="BP42" s="8">
        <f t="shared" si="61"/>
        <v>83349</v>
      </c>
      <c r="BQ42" s="8">
        <f t="shared" si="61"/>
        <v>79299</v>
      </c>
      <c r="BR42" s="8">
        <f t="shared" si="61"/>
        <v>79299</v>
      </c>
      <c r="BS42" s="8">
        <f t="shared" si="61"/>
        <v>81324</v>
      </c>
      <c r="BT42" s="8">
        <f t="shared" si="61"/>
        <v>81324</v>
      </c>
      <c r="BU42" s="8">
        <f t="shared" ref="BU42:CZ42" si="62">ROUNDUP(BU22*0.9,)</f>
        <v>74439</v>
      </c>
      <c r="BV42" s="8">
        <f t="shared" si="62"/>
        <v>74804</v>
      </c>
      <c r="BW42" s="8">
        <f t="shared" si="62"/>
        <v>74804</v>
      </c>
      <c r="BX42" s="8">
        <f t="shared" si="62"/>
        <v>74804</v>
      </c>
      <c r="BY42" s="8">
        <f t="shared" si="62"/>
        <v>73589</v>
      </c>
      <c r="BZ42" s="8">
        <f t="shared" si="62"/>
        <v>73589</v>
      </c>
      <c r="CA42" s="8">
        <f t="shared" si="62"/>
        <v>74804</v>
      </c>
      <c r="CB42" s="8">
        <f t="shared" si="62"/>
        <v>74804</v>
      </c>
      <c r="CC42" s="8">
        <f t="shared" si="62"/>
        <v>74804</v>
      </c>
      <c r="CD42" s="8">
        <f t="shared" si="62"/>
        <v>65489</v>
      </c>
      <c r="CE42" s="8">
        <f t="shared" si="62"/>
        <v>65489</v>
      </c>
      <c r="CF42" s="8">
        <f t="shared" si="62"/>
        <v>65489</v>
      </c>
      <c r="CG42" s="8">
        <f t="shared" si="62"/>
        <v>65489</v>
      </c>
      <c r="CH42" s="8">
        <f t="shared" si="62"/>
        <v>65489</v>
      </c>
      <c r="CI42" s="8">
        <f t="shared" si="62"/>
        <v>65489</v>
      </c>
      <c r="CJ42" s="8">
        <f t="shared" si="62"/>
        <v>65489</v>
      </c>
      <c r="CK42" s="8">
        <f t="shared" si="62"/>
        <v>65489</v>
      </c>
      <c r="CL42" s="8">
        <f t="shared" si="62"/>
        <v>65489</v>
      </c>
      <c r="CM42" s="8">
        <f t="shared" si="62"/>
        <v>65489</v>
      </c>
      <c r="CN42" s="8">
        <f t="shared" si="62"/>
        <v>65489</v>
      </c>
      <c r="CO42" s="8">
        <f t="shared" si="62"/>
        <v>65489</v>
      </c>
      <c r="CP42" s="8">
        <f t="shared" si="62"/>
        <v>65489</v>
      </c>
      <c r="CQ42" s="8">
        <f t="shared" si="62"/>
        <v>65489</v>
      </c>
      <c r="CR42" s="8">
        <f t="shared" si="62"/>
        <v>65489</v>
      </c>
      <c r="CS42" s="8">
        <f t="shared" si="62"/>
        <v>65489</v>
      </c>
      <c r="CT42" s="8">
        <f t="shared" si="62"/>
        <v>65489</v>
      </c>
      <c r="CU42" s="8">
        <f t="shared" si="62"/>
        <v>65489</v>
      </c>
      <c r="CV42" s="8">
        <f t="shared" si="62"/>
        <v>65489</v>
      </c>
      <c r="CW42" s="8">
        <f t="shared" si="62"/>
        <v>65489</v>
      </c>
      <c r="CX42" s="8">
        <f t="shared" si="62"/>
        <v>65489</v>
      </c>
      <c r="CY42" s="8">
        <f t="shared" si="62"/>
        <v>65489</v>
      </c>
      <c r="CZ42" s="8">
        <f t="shared" si="62"/>
        <v>65489</v>
      </c>
      <c r="DA42" s="8">
        <f t="shared" ref="DA42:DJ42" si="63">ROUNDUP(DA22*0.9,)</f>
        <v>57915</v>
      </c>
      <c r="DB42" s="8">
        <f t="shared" si="63"/>
        <v>57915</v>
      </c>
      <c r="DC42" s="8">
        <f t="shared" si="63"/>
        <v>58320</v>
      </c>
      <c r="DD42" s="8">
        <f t="shared" si="63"/>
        <v>58320</v>
      </c>
      <c r="DE42" s="8">
        <f t="shared" si="63"/>
        <v>57915</v>
      </c>
      <c r="DF42" s="8">
        <f t="shared" si="63"/>
        <v>57915</v>
      </c>
      <c r="DG42" s="8">
        <f t="shared" si="63"/>
        <v>57915</v>
      </c>
      <c r="DH42" s="8">
        <f t="shared" si="63"/>
        <v>57915</v>
      </c>
      <c r="DI42" s="8">
        <f t="shared" si="63"/>
        <v>57915</v>
      </c>
      <c r="DJ42" s="8">
        <f t="shared" si="63"/>
        <v>58320</v>
      </c>
      <c r="DK42" s="8">
        <f t="shared" ref="DK42:ED42" si="64">ROUNDUP(DK22*0.9,)</f>
        <v>58320</v>
      </c>
      <c r="DL42" s="8">
        <f t="shared" si="64"/>
        <v>57915</v>
      </c>
      <c r="DM42" s="8">
        <f t="shared" si="64"/>
        <v>57915</v>
      </c>
      <c r="DN42" s="8">
        <f t="shared" si="64"/>
        <v>57915</v>
      </c>
      <c r="DO42" s="8">
        <f t="shared" si="64"/>
        <v>57105</v>
      </c>
      <c r="DP42" s="8">
        <f t="shared" si="64"/>
        <v>57105</v>
      </c>
      <c r="DQ42" s="8">
        <f t="shared" si="64"/>
        <v>57672</v>
      </c>
      <c r="DR42" s="8">
        <f t="shared" si="64"/>
        <v>57672</v>
      </c>
      <c r="DS42" s="8">
        <f t="shared" si="64"/>
        <v>57105</v>
      </c>
      <c r="DT42" s="8">
        <f t="shared" si="64"/>
        <v>57105</v>
      </c>
      <c r="DU42" s="8">
        <f t="shared" si="64"/>
        <v>57105</v>
      </c>
      <c r="DV42" s="8">
        <f t="shared" si="64"/>
        <v>57105</v>
      </c>
      <c r="DW42" s="8">
        <f t="shared" si="64"/>
        <v>57105</v>
      </c>
      <c r="DX42" s="8">
        <f t="shared" si="64"/>
        <v>57672</v>
      </c>
      <c r="DY42" s="8">
        <f t="shared" si="64"/>
        <v>57672</v>
      </c>
      <c r="DZ42" s="8">
        <f t="shared" si="64"/>
        <v>57105</v>
      </c>
      <c r="EA42" s="8">
        <f t="shared" si="64"/>
        <v>57105</v>
      </c>
      <c r="EB42" s="8">
        <f t="shared" si="64"/>
        <v>57105</v>
      </c>
      <c r="EC42" s="8">
        <f t="shared" si="64"/>
        <v>57105</v>
      </c>
      <c r="ED42" s="8">
        <f t="shared" si="64"/>
        <v>57915</v>
      </c>
    </row>
    <row r="43" spans="1:134" s="50" customFormat="1" x14ac:dyDescent="0.2">
      <c r="A43" s="100"/>
    </row>
    <row r="44" spans="1:134" s="50" customFormat="1" ht="12.75" thickBot="1" x14ac:dyDescent="0.25">
      <c r="A44" s="100"/>
    </row>
    <row r="45" spans="1:134" s="50" customFormat="1" ht="12.75" thickBot="1" x14ac:dyDescent="0.25">
      <c r="A45" s="104" t="s">
        <v>66</v>
      </c>
    </row>
    <row r="46" spans="1:134" x14ac:dyDescent="0.2">
      <c r="A46" s="63" t="s">
        <v>78</v>
      </c>
    </row>
    <row r="47" spans="1:134" ht="9" hidden="1" customHeight="1" x14ac:dyDescent="0.2">
      <c r="A47" s="43" t="s">
        <v>67</v>
      </c>
    </row>
    <row r="48" spans="1:134" ht="10.7" customHeight="1" x14ac:dyDescent="0.2">
      <c r="A48" s="43" t="s">
        <v>89</v>
      </c>
    </row>
    <row r="49" spans="1:1" x14ac:dyDescent="0.2">
      <c r="A49" s="43" t="s">
        <v>68</v>
      </c>
    </row>
    <row r="50" spans="1:1" ht="13.35" customHeight="1" x14ac:dyDescent="0.2">
      <c r="A50" s="43" t="s">
        <v>69</v>
      </c>
    </row>
    <row r="51" spans="1:1" ht="13.35" customHeight="1" x14ac:dyDescent="0.2">
      <c r="A51" s="159" t="s">
        <v>162</v>
      </c>
    </row>
    <row r="52" spans="1:1" ht="12.6" customHeight="1" thickBot="1" x14ac:dyDescent="0.25">
      <c r="A52" s="3"/>
    </row>
    <row r="53" spans="1:1" ht="13.35" customHeight="1" thickBot="1" x14ac:dyDescent="0.25">
      <c r="A53" s="105" t="s">
        <v>71</v>
      </c>
    </row>
    <row r="54" spans="1:1" ht="11.45" customHeight="1" x14ac:dyDescent="0.2">
      <c r="A54" s="127" t="s">
        <v>111</v>
      </c>
    </row>
    <row r="55" spans="1:1" ht="12.75" thickBot="1" x14ac:dyDescent="0.25">
      <c r="A55" s="3"/>
    </row>
    <row r="56" spans="1:1" ht="12.75" thickBot="1" x14ac:dyDescent="0.25">
      <c r="A56" s="107" t="s">
        <v>70</v>
      </c>
    </row>
    <row r="57" spans="1:1" ht="48" x14ac:dyDescent="0.2">
      <c r="A57" s="70" t="s">
        <v>92</v>
      </c>
    </row>
    <row r="58" spans="1:1" ht="13.5" thickBot="1" x14ac:dyDescent="0.25">
      <c r="A58"/>
    </row>
    <row r="59" spans="1:1" ht="12.75" thickBot="1" x14ac:dyDescent="0.25">
      <c r="A59" s="107" t="s">
        <v>139</v>
      </c>
    </row>
    <row r="60" spans="1:1" x14ac:dyDescent="0.2">
      <c r="A60" s="48" t="s">
        <v>276</v>
      </c>
    </row>
  </sheetData>
  <mergeCells count="1">
    <mergeCell ref="A1:A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J73"/>
  <sheetViews>
    <sheetView zoomScaleNormal="100" workbookViewId="0">
      <pane xSplit="1" topLeftCell="B1" activePane="topRight" state="frozen"/>
      <selection pane="topRight" activeCell="B1" sqref="B1:C1048576"/>
    </sheetView>
  </sheetViews>
  <sheetFormatPr defaultColWidth="9" defaultRowHeight="12" x14ac:dyDescent="0.2"/>
  <cols>
    <col min="1" max="1" width="84.5703125" style="48" customWidth="1"/>
    <col min="2" max="16384" width="9" style="48"/>
  </cols>
  <sheetData>
    <row r="1" spans="1:10" s="51" customFormat="1" ht="12" customHeight="1" x14ac:dyDescent="0.2">
      <c r="A1" s="228" t="s">
        <v>82</v>
      </c>
    </row>
    <row r="2" spans="1:10" s="51" customFormat="1" ht="12" customHeight="1" x14ac:dyDescent="0.2">
      <c r="A2" s="228"/>
    </row>
    <row r="3" spans="1:10" s="51" customFormat="1" ht="11.1" customHeight="1" x14ac:dyDescent="0.2">
      <c r="A3" s="170" t="s">
        <v>237</v>
      </c>
    </row>
    <row r="4" spans="1:10" s="52" customFormat="1" ht="32.1" customHeight="1" x14ac:dyDescent="0.2">
      <c r="A4" s="98" t="s">
        <v>64</v>
      </c>
      <c r="B4" s="202" t="e">
        <f>'Каникулы в горах | COMMISSION'!B4</f>
        <v>#REF!</v>
      </c>
      <c r="C4" s="202" t="e">
        <f>'Каникулы в горах | COMMISSION'!C4</f>
        <v>#REF!</v>
      </c>
      <c r="D4" s="202" t="e">
        <f>'Каникулы в горах | COMMISSION'!D4</f>
        <v>#REF!</v>
      </c>
      <c r="E4" s="202" t="e">
        <f>'Каникулы в горах | COMMISSION'!E4</f>
        <v>#REF!</v>
      </c>
      <c r="F4" s="202" t="e">
        <f>'Каникулы в горах | COMMISSION'!F4</f>
        <v>#REF!</v>
      </c>
      <c r="G4" s="202" t="e">
        <f>'Каникулы в горах | COMMISSION'!G4</f>
        <v>#REF!</v>
      </c>
      <c r="H4" s="202" t="e">
        <f>'Каникулы в горах | COMMISSION'!H4</f>
        <v>#REF!</v>
      </c>
      <c r="I4" s="202" t="e">
        <f>'Каникулы в горах | COMMISSION'!I4</f>
        <v>#REF!</v>
      </c>
      <c r="J4" s="202" t="e">
        <f>'Каникулы в горах | COMMISSION'!J4</f>
        <v>#REF!</v>
      </c>
    </row>
    <row r="5" spans="1:10" s="53" customFormat="1" ht="21.95" customHeight="1" x14ac:dyDescent="0.2">
      <c r="A5" s="98"/>
      <c r="B5" s="202" t="e">
        <f>'Каникулы в горах | COMMISSION'!B5</f>
        <v>#REF!</v>
      </c>
      <c r="C5" s="202" t="e">
        <f>'Каникулы в горах | COMMISSION'!C5</f>
        <v>#REF!</v>
      </c>
      <c r="D5" s="202" t="e">
        <f>'Каникулы в горах | COMMISSION'!D5</f>
        <v>#REF!</v>
      </c>
      <c r="E5" s="202" t="e">
        <f>'Каникулы в горах | COMMISSION'!E5</f>
        <v>#REF!</v>
      </c>
      <c r="F5" s="202" t="e">
        <f>'Каникулы в горах | COMMISSION'!F5</f>
        <v>#REF!</v>
      </c>
      <c r="G5" s="202" t="e">
        <f>'Каникулы в горах | COMMISSION'!G5</f>
        <v>#REF!</v>
      </c>
      <c r="H5" s="202" t="e">
        <f>'Каникулы в горах | COMMISSION'!H5</f>
        <v>#REF!</v>
      </c>
      <c r="I5" s="202" t="e">
        <f>'Каникулы в горах | COMMISSION'!I5</f>
        <v>#REF!</v>
      </c>
      <c r="J5" s="202" t="e">
        <f>'Каникулы в горах | COMMISSION'!J5</f>
        <v>#REF!</v>
      </c>
    </row>
    <row r="6" spans="1:10" s="53" customFormat="1" x14ac:dyDescent="0.2">
      <c r="A6" s="42" t="s">
        <v>83</v>
      </c>
      <c r="B6" s="87"/>
      <c r="C6" s="87"/>
      <c r="D6" s="87"/>
      <c r="E6" s="87"/>
      <c r="F6" s="87"/>
      <c r="G6" s="87"/>
      <c r="H6" s="87"/>
      <c r="I6" s="87"/>
      <c r="J6" s="87"/>
    </row>
    <row r="7" spans="1:10" s="53" customFormat="1" x14ac:dyDescent="0.2">
      <c r="A7" s="88">
        <v>1</v>
      </c>
      <c r="B7" s="42" t="e">
        <f>'Каникулы в горах | COMMISSION'!B7</f>
        <v>#REF!</v>
      </c>
      <c r="C7" s="42" t="e">
        <f>'Каникулы в горах | COMMISSION'!C7</f>
        <v>#REF!</v>
      </c>
      <c r="D7" s="42" t="e">
        <f>'Каникулы в горах | COMMISSION'!D7</f>
        <v>#REF!</v>
      </c>
      <c r="E7" s="42" t="e">
        <f>'Каникулы в горах | COMMISSION'!E7</f>
        <v>#REF!</v>
      </c>
      <c r="F7" s="42" t="e">
        <f>'Каникулы в горах | COMMISSION'!F7</f>
        <v>#REF!</v>
      </c>
      <c r="G7" s="42" t="e">
        <f>'Каникулы в горах | COMMISSION'!G7</f>
        <v>#REF!</v>
      </c>
      <c r="H7" s="42" t="e">
        <f>'Каникулы в горах | COMMISSION'!H7</f>
        <v>#REF!</v>
      </c>
      <c r="I7" s="42" t="e">
        <f>'Каникулы в горах | COMMISSION'!I7</f>
        <v>#REF!</v>
      </c>
      <c r="J7" s="42" t="e">
        <f>'Каникулы в горах | COMMISSION'!J7</f>
        <v>#REF!</v>
      </c>
    </row>
    <row r="8" spans="1:10" s="53" customFormat="1" x14ac:dyDescent="0.2">
      <c r="A8" s="88">
        <v>2</v>
      </c>
      <c r="B8" s="42" t="e">
        <f>'Каникулы в горах | COMMISSION'!B8</f>
        <v>#REF!</v>
      </c>
      <c r="C8" s="42" t="e">
        <f>'Каникулы в горах | COMMISSION'!C8</f>
        <v>#REF!</v>
      </c>
      <c r="D8" s="42" t="e">
        <f>'Каникулы в горах | COMMISSION'!D8</f>
        <v>#REF!</v>
      </c>
      <c r="E8" s="42" t="e">
        <f>'Каникулы в горах | COMMISSION'!E8</f>
        <v>#REF!</v>
      </c>
      <c r="F8" s="42" t="e">
        <f>'Каникулы в горах | COMMISSION'!F8</f>
        <v>#REF!</v>
      </c>
      <c r="G8" s="42" t="e">
        <f>'Каникулы в горах | COMMISSION'!G8</f>
        <v>#REF!</v>
      </c>
      <c r="H8" s="42" t="e">
        <f>'Каникулы в горах | COMMISSION'!H8</f>
        <v>#REF!</v>
      </c>
      <c r="I8" s="42" t="e">
        <f>'Каникулы в горах | COMMISSION'!I8</f>
        <v>#REF!</v>
      </c>
      <c r="J8" s="42" t="e">
        <f>'Каникулы в горах | COMMISSION'!J8</f>
        <v>#REF!</v>
      </c>
    </row>
    <row r="9" spans="1:10" s="53" customFormat="1" x14ac:dyDescent="0.2">
      <c r="A9" s="42" t="s">
        <v>234</v>
      </c>
      <c r="B9" s="42"/>
      <c r="C9" s="42"/>
      <c r="D9" s="42"/>
      <c r="E9" s="42"/>
      <c r="F9" s="42"/>
      <c r="G9" s="42"/>
      <c r="H9" s="42"/>
      <c r="I9" s="42"/>
      <c r="J9" s="42"/>
    </row>
    <row r="10" spans="1:10" s="53" customFormat="1" x14ac:dyDescent="0.2">
      <c r="A10" s="180">
        <v>1</v>
      </c>
      <c r="B10" s="42" t="e">
        <f>'Каникулы в горах | COMMISSION'!B10</f>
        <v>#REF!</v>
      </c>
      <c r="C10" s="42" t="e">
        <f>'Каникулы в горах | COMMISSION'!C10</f>
        <v>#REF!</v>
      </c>
      <c r="D10" s="42" t="e">
        <f>'Каникулы в горах | COMMISSION'!D10</f>
        <v>#REF!</v>
      </c>
      <c r="E10" s="42" t="e">
        <f>'Каникулы в горах | COMMISSION'!E10</f>
        <v>#REF!</v>
      </c>
      <c r="F10" s="42" t="e">
        <f>'Каникулы в горах | COMMISSION'!F10</f>
        <v>#REF!</v>
      </c>
      <c r="G10" s="42" t="e">
        <f>'Каникулы в горах | COMMISSION'!G10</f>
        <v>#REF!</v>
      </c>
      <c r="H10" s="42" t="e">
        <f>'Каникулы в горах | COMMISSION'!H10</f>
        <v>#REF!</v>
      </c>
      <c r="I10" s="42" t="e">
        <f>'Каникулы в горах | COMMISSION'!I10</f>
        <v>#REF!</v>
      </c>
      <c r="J10" s="42" t="e">
        <f>'Каникулы в горах | COMMISSION'!J10</f>
        <v>#REF!</v>
      </c>
    </row>
    <row r="11" spans="1:10" s="53" customFormat="1" x14ac:dyDescent="0.2">
      <c r="A11" s="180">
        <v>2</v>
      </c>
      <c r="B11" s="42" t="e">
        <f>'Каникулы в горах | COMMISSION'!B11</f>
        <v>#REF!</v>
      </c>
      <c r="C11" s="42" t="e">
        <f>'Каникулы в горах | COMMISSION'!C11</f>
        <v>#REF!</v>
      </c>
      <c r="D11" s="42" t="e">
        <f>'Каникулы в горах | COMMISSION'!D11</f>
        <v>#REF!</v>
      </c>
      <c r="E11" s="42" t="e">
        <f>'Каникулы в горах | COMMISSION'!E11</f>
        <v>#REF!</v>
      </c>
      <c r="F11" s="42" t="e">
        <f>'Каникулы в горах | COMMISSION'!F11</f>
        <v>#REF!</v>
      </c>
      <c r="G11" s="42" t="e">
        <f>'Каникулы в горах | COMMISSION'!G11</f>
        <v>#REF!</v>
      </c>
      <c r="H11" s="42" t="e">
        <f>'Каникулы в горах | COMMISSION'!H11</f>
        <v>#REF!</v>
      </c>
      <c r="I11" s="42" t="e">
        <f>'Каникулы в горах | COMMISSION'!I11</f>
        <v>#REF!</v>
      </c>
      <c r="J11" s="42" t="e">
        <f>'Каникулы в горах | COMMISSION'!J11</f>
        <v>#REF!</v>
      </c>
    </row>
    <row r="12" spans="1:10" s="53" customFormat="1" x14ac:dyDescent="0.2">
      <c r="A12" s="42" t="s">
        <v>84</v>
      </c>
      <c r="B12" s="42"/>
      <c r="C12" s="42"/>
      <c r="D12" s="42"/>
      <c r="E12" s="42"/>
      <c r="F12" s="42"/>
      <c r="G12" s="42"/>
      <c r="H12" s="42"/>
      <c r="I12" s="42"/>
      <c r="J12" s="42"/>
    </row>
    <row r="13" spans="1:10" s="53" customFormat="1" x14ac:dyDescent="0.2">
      <c r="A13" s="88">
        <f>A7</f>
        <v>1</v>
      </c>
      <c r="B13" s="42" t="e">
        <f>'Каникулы в горах | COMMISSION'!B13</f>
        <v>#REF!</v>
      </c>
      <c r="C13" s="42" t="e">
        <f>'Каникулы в горах | COMMISSION'!C13</f>
        <v>#REF!</v>
      </c>
      <c r="D13" s="42" t="e">
        <f>'Каникулы в горах | COMMISSION'!D13</f>
        <v>#REF!</v>
      </c>
      <c r="E13" s="42" t="e">
        <f>'Каникулы в горах | COMMISSION'!E13</f>
        <v>#REF!</v>
      </c>
      <c r="F13" s="42" t="e">
        <f>'Каникулы в горах | COMMISSION'!F13</f>
        <v>#REF!</v>
      </c>
      <c r="G13" s="42" t="e">
        <f>'Каникулы в горах | COMMISSION'!G13</f>
        <v>#REF!</v>
      </c>
      <c r="H13" s="42" t="e">
        <f>'Каникулы в горах | COMMISSION'!H13</f>
        <v>#REF!</v>
      </c>
      <c r="I13" s="42" t="e">
        <f>'Каникулы в горах | COMMISSION'!I13</f>
        <v>#REF!</v>
      </c>
      <c r="J13" s="42" t="e">
        <f>'Каникулы в горах | COMMISSION'!J13</f>
        <v>#REF!</v>
      </c>
    </row>
    <row r="14" spans="1:10" s="53" customFormat="1" x14ac:dyDescent="0.2">
      <c r="A14" s="88">
        <f>A8</f>
        <v>2</v>
      </c>
      <c r="B14" s="42" t="e">
        <f>'Каникулы в горах | COMMISSION'!B14</f>
        <v>#REF!</v>
      </c>
      <c r="C14" s="42" t="e">
        <f>'Каникулы в горах | COMMISSION'!C14</f>
        <v>#REF!</v>
      </c>
      <c r="D14" s="42" t="e">
        <f>'Каникулы в горах | COMMISSION'!D14</f>
        <v>#REF!</v>
      </c>
      <c r="E14" s="42" t="e">
        <f>'Каникулы в горах | COMMISSION'!E14</f>
        <v>#REF!</v>
      </c>
      <c r="F14" s="42" t="e">
        <f>'Каникулы в горах | COMMISSION'!F14</f>
        <v>#REF!</v>
      </c>
      <c r="G14" s="42" t="e">
        <f>'Каникулы в горах | COMMISSION'!G14</f>
        <v>#REF!</v>
      </c>
      <c r="H14" s="42" t="e">
        <f>'Каникулы в горах | COMMISSION'!H14</f>
        <v>#REF!</v>
      </c>
      <c r="I14" s="42" t="e">
        <f>'Каникулы в горах | COMMISSION'!I14</f>
        <v>#REF!</v>
      </c>
      <c r="J14" s="42" t="e">
        <f>'Каникулы в горах | COMMISSION'!J14</f>
        <v>#REF!</v>
      </c>
    </row>
    <row r="15" spans="1:10" s="53" customFormat="1" x14ac:dyDescent="0.2">
      <c r="A15" s="42" t="s">
        <v>85</v>
      </c>
      <c r="B15" s="42"/>
      <c r="C15" s="42"/>
      <c r="D15" s="42"/>
      <c r="E15" s="42"/>
      <c r="F15" s="42"/>
      <c r="G15" s="42"/>
      <c r="H15" s="42"/>
      <c r="I15" s="42"/>
      <c r="J15" s="42"/>
    </row>
    <row r="16" spans="1:10" s="53" customFormat="1" x14ac:dyDescent="0.2">
      <c r="A16" s="88">
        <f>A7</f>
        <v>1</v>
      </c>
      <c r="B16" s="42" t="e">
        <f>'Каникулы в горах | COMMISSION'!B16</f>
        <v>#REF!</v>
      </c>
      <c r="C16" s="42" t="e">
        <f>'Каникулы в горах | COMMISSION'!C16</f>
        <v>#REF!</v>
      </c>
      <c r="D16" s="42" t="e">
        <f>'Каникулы в горах | COMMISSION'!D16</f>
        <v>#REF!</v>
      </c>
      <c r="E16" s="42" t="e">
        <f>'Каникулы в горах | COMMISSION'!E16</f>
        <v>#REF!</v>
      </c>
      <c r="F16" s="42" t="e">
        <f>'Каникулы в горах | COMMISSION'!F16</f>
        <v>#REF!</v>
      </c>
      <c r="G16" s="42" t="e">
        <f>'Каникулы в горах | COMMISSION'!G16</f>
        <v>#REF!</v>
      </c>
      <c r="H16" s="42" t="e">
        <f>'Каникулы в горах | COMMISSION'!H16</f>
        <v>#REF!</v>
      </c>
      <c r="I16" s="42" t="e">
        <f>'Каникулы в горах | COMMISSION'!I16</f>
        <v>#REF!</v>
      </c>
      <c r="J16" s="42" t="e">
        <f>'Каникулы в горах | COMMISSION'!J16</f>
        <v>#REF!</v>
      </c>
    </row>
    <row r="17" spans="1:10" s="53" customFormat="1" x14ac:dyDescent="0.2">
      <c r="A17" s="88">
        <f>A8</f>
        <v>2</v>
      </c>
      <c r="B17" s="42" t="e">
        <f>'Каникулы в горах | COMMISSION'!B17</f>
        <v>#REF!</v>
      </c>
      <c r="C17" s="42" t="e">
        <f>'Каникулы в горах | COMMISSION'!C17</f>
        <v>#REF!</v>
      </c>
      <c r="D17" s="42" t="e">
        <f>'Каникулы в горах | COMMISSION'!D17</f>
        <v>#REF!</v>
      </c>
      <c r="E17" s="42" t="e">
        <f>'Каникулы в горах | COMMISSION'!E17</f>
        <v>#REF!</v>
      </c>
      <c r="F17" s="42" t="e">
        <f>'Каникулы в горах | COMMISSION'!F17</f>
        <v>#REF!</v>
      </c>
      <c r="G17" s="42" t="e">
        <f>'Каникулы в горах | COMMISSION'!G17</f>
        <v>#REF!</v>
      </c>
      <c r="H17" s="42" t="e">
        <f>'Каникулы в горах | COMMISSION'!H17</f>
        <v>#REF!</v>
      </c>
      <c r="I17" s="42" t="e">
        <f>'Каникулы в горах | COMMISSION'!I17</f>
        <v>#REF!</v>
      </c>
      <c r="J17" s="42" t="e">
        <f>'Каникулы в горах | COMMISSION'!J17</f>
        <v>#REF!</v>
      </c>
    </row>
    <row r="18" spans="1:10" s="53" customFormat="1" x14ac:dyDescent="0.2">
      <c r="A18" s="42" t="s">
        <v>86</v>
      </c>
      <c r="B18" s="42"/>
      <c r="C18" s="42"/>
      <c r="D18" s="42"/>
      <c r="E18" s="42"/>
      <c r="F18" s="42"/>
      <c r="G18" s="42"/>
      <c r="H18" s="42"/>
      <c r="I18" s="42"/>
      <c r="J18" s="42"/>
    </row>
    <row r="19" spans="1:10" s="53" customFormat="1" x14ac:dyDescent="0.2">
      <c r="A19" s="88">
        <f>A7</f>
        <v>1</v>
      </c>
      <c r="B19" s="42" t="e">
        <f>'Каникулы в горах | COMMISSION'!B19</f>
        <v>#REF!</v>
      </c>
      <c r="C19" s="42" t="e">
        <f>'Каникулы в горах | COMMISSION'!C19</f>
        <v>#REF!</v>
      </c>
      <c r="D19" s="42" t="e">
        <f>'Каникулы в горах | COMMISSION'!D19</f>
        <v>#REF!</v>
      </c>
      <c r="E19" s="42" t="e">
        <f>'Каникулы в горах | COMMISSION'!E19</f>
        <v>#REF!</v>
      </c>
      <c r="F19" s="42" t="e">
        <f>'Каникулы в горах | COMMISSION'!F19</f>
        <v>#REF!</v>
      </c>
      <c r="G19" s="42" t="e">
        <f>'Каникулы в горах | COMMISSION'!G19</f>
        <v>#REF!</v>
      </c>
      <c r="H19" s="42" t="e">
        <f>'Каникулы в горах | COMMISSION'!H19</f>
        <v>#REF!</v>
      </c>
      <c r="I19" s="42" t="e">
        <f>'Каникулы в горах | COMMISSION'!I19</f>
        <v>#REF!</v>
      </c>
      <c r="J19" s="42" t="e">
        <f>'Каникулы в горах | COMMISSION'!J19</f>
        <v>#REF!</v>
      </c>
    </row>
    <row r="20" spans="1:10" s="53" customFormat="1" x14ac:dyDescent="0.2">
      <c r="A20" s="88">
        <f>A8</f>
        <v>2</v>
      </c>
      <c r="B20" s="42" t="e">
        <f>'Каникулы в горах | COMMISSION'!B20</f>
        <v>#REF!</v>
      </c>
      <c r="C20" s="42" t="e">
        <f>'Каникулы в горах | COMMISSION'!C20</f>
        <v>#REF!</v>
      </c>
      <c r="D20" s="42" t="e">
        <f>'Каникулы в горах | COMMISSION'!D20</f>
        <v>#REF!</v>
      </c>
      <c r="E20" s="42" t="e">
        <f>'Каникулы в горах | COMMISSION'!E20</f>
        <v>#REF!</v>
      </c>
      <c r="F20" s="42" t="e">
        <f>'Каникулы в горах | COMMISSION'!F20</f>
        <v>#REF!</v>
      </c>
      <c r="G20" s="42" t="e">
        <f>'Каникулы в горах | COMMISSION'!G20</f>
        <v>#REF!</v>
      </c>
      <c r="H20" s="42" t="e">
        <f>'Каникулы в горах | COMMISSION'!H20</f>
        <v>#REF!</v>
      </c>
      <c r="I20" s="42" t="e">
        <f>'Каникулы в горах | COMMISSION'!I20</f>
        <v>#REF!</v>
      </c>
      <c r="J20" s="42" t="e">
        <f>'Каникулы в горах | COMMISSION'!J20</f>
        <v>#REF!</v>
      </c>
    </row>
    <row r="21" spans="1:10" s="53" customFormat="1" x14ac:dyDescent="0.2">
      <c r="A21" s="42" t="s">
        <v>87</v>
      </c>
      <c r="B21" s="42"/>
      <c r="C21" s="42"/>
      <c r="D21" s="42"/>
      <c r="E21" s="42"/>
      <c r="F21" s="42"/>
      <c r="G21" s="42"/>
      <c r="H21" s="42"/>
      <c r="I21" s="42"/>
      <c r="J21" s="42"/>
    </row>
    <row r="22" spans="1:10" s="53" customFormat="1" x14ac:dyDescent="0.2">
      <c r="A22" s="88" t="s">
        <v>88</v>
      </c>
      <c r="B22" s="42" t="e">
        <f>'Каникулы в горах | COMMISSION'!B22</f>
        <v>#REF!</v>
      </c>
      <c r="C22" s="42" t="e">
        <f>'Каникулы в горах | COMMISSION'!C22</f>
        <v>#REF!</v>
      </c>
      <c r="D22" s="42" t="e">
        <f>'Каникулы в горах | COMMISSION'!D22</f>
        <v>#REF!</v>
      </c>
      <c r="E22" s="42" t="e">
        <f>'Каникулы в горах | COMMISSION'!E22</f>
        <v>#REF!</v>
      </c>
      <c r="F22" s="42" t="e">
        <f>'Каникулы в горах | COMMISSION'!F22</f>
        <v>#REF!</v>
      </c>
      <c r="G22" s="42" t="e">
        <f>'Каникулы в горах | COMMISSION'!G22</f>
        <v>#REF!</v>
      </c>
      <c r="H22" s="42" t="e">
        <f>'Каникулы в горах | COMMISSION'!H22</f>
        <v>#REF!</v>
      </c>
      <c r="I22" s="42" t="e">
        <f>'Каникулы в горах | COMMISSION'!I22</f>
        <v>#REF!</v>
      </c>
      <c r="J22" s="42" t="e">
        <f>'Каникулы в горах | COMMISSION'!J22</f>
        <v>#REF!</v>
      </c>
    </row>
    <row r="23" spans="1:10" s="53" customFormat="1" x14ac:dyDescent="0.2">
      <c r="A23" s="89"/>
      <c r="B23" s="89"/>
      <c r="C23" s="89"/>
      <c r="D23" s="89"/>
      <c r="E23" s="89"/>
      <c r="F23" s="89"/>
      <c r="G23" s="89"/>
      <c r="H23" s="89"/>
      <c r="I23" s="89"/>
      <c r="J23" s="89"/>
    </row>
    <row r="24" spans="1:10" ht="18" customHeight="1" x14ac:dyDescent="0.2">
      <c r="A24" s="111" t="s">
        <v>100</v>
      </c>
      <c r="B24" s="202" t="e">
        <f t="shared" ref="B24:I24" si="0">B4</f>
        <v>#REF!</v>
      </c>
      <c r="C24" s="202" t="e">
        <f t="shared" si="0"/>
        <v>#REF!</v>
      </c>
      <c r="D24" s="202" t="e">
        <f t="shared" si="0"/>
        <v>#REF!</v>
      </c>
      <c r="E24" s="202" t="e">
        <f t="shared" si="0"/>
        <v>#REF!</v>
      </c>
      <c r="F24" s="202" t="e">
        <f t="shared" si="0"/>
        <v>#REF!</v>
      </c>
      <c r="G24" s="202" t="e">
        <f t="shared" si="0"/>
        <v>#REF!</v>
      </c>
      <c r="H24" s="202" t="e">
        <f t="shared" si="0"/>
        <v>#REF!</v>
      </c>
      <c r="I24" s="202" t="e">
        <f t="shared" si="0"/>
        <v>#REF!</v>
      </c>
      <c r="J24" s="202" t="e">
        <f t="shared" ref="J24" si="1">J4</f>
        <v>#REF!</v>
      </c>
    </row>
    <row r="25" spans="1:10" ht="20.25" customHeight="1" x14ac:dyDescent="0.2">
      <c r="A25" s="90" t="s">
        <v>64</v>
      </c>
      <c r="B25" s="202" t="e">
        <f t="shared" ref="B25:I25" si="2">B5</f>
        <v>#REF!</v>
      </c>
      <c r="C25" s="202" t="e">
        <f t="shared" si="2"/>
        <v>#REF!</v>
      </c>
      <c r="D25" s="202" t="e">
        <f t="shared" si="2"/>
        <v>#REF!</v>
      </c>
      <c r="E25" s="202" t="e">
        <f t="shared" si="2"/>
        <v>#REF!</v>
      </c>
      <c r="F25" s="202" t="e">
        <f t="shared" si="2"/>
        <v>#REF!</v>
      </c>
      <c r="G25" s="202" t="e">
        <f t="shared" si="2"/>
        <v>#REF!</v>
      </c>
      <c r="H25" s="202" t="e">
        <f t="shared" si="2"/>
        <v>#REF!</v>
      </c>
      <c r="I25" s="202" t="e">
        <f t="shared" si="2"/>
        <v>#REF!</v>
      </c>
      <c r="J25" s="202" t="e">
        <f t="shared" ref="J25" si="3">J5</f>
        <v>#REF!</v>
      </c>
    </row>
    <row r="26" spans="1:10" s="44" customFormat="1" x14ac:dyDescent="0.2">
      <c r="A26" s="42" t="s">
        <v>83</v>
      </c>
      <c r="B26" s="87"/>
      <c r="C26" s="87"/>
      <c r="D26" s="87"/>
      <c r="E26" s="87"/>
      <c r="F26" s="87"/>
      <c r="G26" s="87"/>
      <c r="H26" s="87"/>
      <c r="I26" s="87"/>
      <c r="J26" s="87"/>
    </row>
    <row r="27" spans="1:10" s="50" customFormat="1" x14ac:dyDescent="0.2">
      <c r="A27" s="88">
        <v>1</v>
      </c>
      <c r="B27" s="94" t="e">
        <f t="shared" ref="B27:I27" si="4">ROUNDUP(B7*0.9,)</f>
        <v>#REF!</v>
      </c>
      <c r="C27" s="94" t="e">
        <f t="shared" si="4"/>
        <v>#REF!</v>
      </c>
      <c r="D27" s="94" t="e">
        <f t="shared" si="4"/>
        <v>#REF!</v>
      </c>
      <c r="E27" s="94" t="e">
        <f t="shared" si="4"/>
        <v>#REF!</v>
      </c>
      <c r="F27" s="94" t="e">
        <f t="shared" si="4"/>
        <v>#REF!</v>
      </c>
      <c r="G27" s="94" t="e">
        <f t="shared" si="4"/>
        <v>#REF!</v>
      </c>
      <c r="H27" s="94" t="e">
        <f t="shared" si="4"/>
        <v>#REF!</v>
      </c>
      <c r="I27" s="94" t="e">
        <f t="shared" si="4"/>
        <v>#REF!</v>
      </c>
      <c r="J27" s="94" t="e">
        <f t="shared" ref="J27" si="5">ROUNDUP(J7*0.9,)</f>
        <v>#REF!</v>
      </c>
    </row>
    <row r="28" spans="1:10" s="50" customFormat="1" x14ac:dyDescent="0.2">
      <c r="A28" s="88">
        <v>2</v>
      </c>
      <c r="B28" s="94" t="e">
        <f t="shared" ref="B28:I28" si="6">ROUNDUP(B8*0.9,)</f>
        <v>#REF!</v>
      </c>
      <c r="C28" s="94" t="e">
        <f t="shared" si="6"/>
        <v>#REF!</v>
      </c>
      <c r="D28" s="94" t="e">
        <f t="shared" si="6"/>
        <v>#REF!</v>
      </c>
      <c r="E28" s="94" t="e">
        <f t="shared" si="6"/>
        <v>#REF!</v>
      </c>
      <c r="F28" s="94" t="e">
        <f t="shared" si="6"/>
        <v>#REF!</v>
      </c>
      <c r="G28" s="94" t="e">
        <f t="shared" si="6"/>
        <v>#REF!</v>
      </c>
      <c r="H28" s="94" t="e">
        <f t="shared" si="6"/>
        <v>#REF!</v>
      </c>
      <c r="I28" s="94" t="e">
        <f t="shared" si="6"/>
        <v>#REF!</v>
      </c>
      <c r="J28" s="94" t="e">
        <f t="shared" ref="J28" si="7">ROUNDUP(J8*0.9,)</f>
        <v>#REF!</v>
      </c>
    </row>
    <row r="29" spans="1:10" s="50" customFormat="1" x14ac:dyDescent="0.2">
      <c r="A29" s="42" t="s">
        <v>234</v>
      </c>
      <c r="B29" s="94"/>
      <c r="C29" s="94"/>
      <c r="D29" s="94"/>
      <c r="E29" s="94"/>
      <c r="F29" s="94"/>
      <c r="G29" s="94"/>
      <c r="H29" s="94"/>
      <c r="I29" s="94"/>
      <c r="J29" s="94"/>
    </row>
    <row r="30" spans="1:10" s="50" customFormat="1" x14ac:dyDescent="0.2">
      <c r="A30" s="180">
        <v>1</v>
      </c>
      <c r="B30" s="94" t="e">
        <f t="shared" ref="B30:I30" si="8">ROUNDUP(B10*0.9,)</f>
        <v>#REF!</v>
      </c>
      <c r="C30" s="94" t="e">
        <f t="shared" si="8"/>
        <v>#REF!</v>
      </c>
      <c r="D30" s="94" t="e">
        <f t="shared" si="8"/>
        <v>#REF!</v>
      </c>
      <c r="E30" s="94" t="e">
        <f t="shared" si="8"/>
        <v>#REF!</v>
      </c>
      <c r="F30" s="94" t="e">
        <f t="shared" si="8"/>
        <v>#REF!</v>
      </c>
      <c r="G30" s="94" t="e">
        <f t="shared" si="8"/>
        <v>#REF!</v>
      </c>
      <c r="H30" s="94" t="e">
        <f t="shared" si="8"/>
        <v>#REF!</v>
      </c>
      <c r="I30" s="94" t="e">
        <f t="shared" si="8"/>
        <v>#REF!</v>
      </c>
      <c r="J30" s="94" t="e">
        <f t="shared" ref="J30" si="9">ROUNDUP(J10*0.9,)</f>
        <v>#REF!</v>
      </c>
    </row>
    <row r="31" spans="1:10" s="50" customFormat="1" x14ac:dyDescent="0.2">
      <c r="A31" s="180">
        <v>2</v>
      </c>
      <c r="B31" s="94" t="e">
        <f t="shared" ref="B31:I31" si="10">ROUNDUP(B11*0.9,)</f>
        <v>#REF!</v>
      </c>
      <c r="C31" s="94" t="e">
        <f t="shared" si="10"/>
        <v>#REF!</v>
      </c>
      <c r="D31" s="94" t="e">
        <f t="shared" si="10"/>
        <v>#REF!</v>
      </c>
      <c r="E31" s="94" t="e">
        <f t="shared" si="10"/>
        <v>#REF!</v>
      </c>
      <c r="F31" s="94" t="e">
        <f t="shared" si="10"/>
        <v>#REF!</v>
      </c>
      <c r="G31" s="94" t="e">
        <f t="shared" si="10"/>
        <v>#REF!</v>
      </c>
      <c r="H31" s="94" t="e">
        <f t="shared" si="10"/>
        <v>#REF!</v>
      </c>
      <c r="I31" s="94" t="e">
        <f t="shared" si="10"/>
        <v>#REF!</v>
      </c>
      <c r="J31" s="94" t="e">
        <f t="shared" ref="J31" si="11">ROUNDUP(J11*0.9,)</f>
        <v>#REF!</v>
      </c>
    </row>
    <row r="32" spans="1:10" s="50" customFormat="1" x14ac:dyDescent="0.2">
      <c r="A32" s="42" t="s">
        <v>84</v>
      </c>
      <c r="B32" s="94"/>
      <c r="C32" s="94"/>
      <c r="D32" s="94"/>
      <c r="E32" s="94"/>
      <c r="F32" s="94"/>
      <c r="G32" s="94"/>
      <c r="H32" s="94"/>
      <c r="I32" s="94"/>
      <c r="J32" s="94"/>
    </row>
    <row r="33" spans="1:10" s="50" customFormat="1" x14ac:dyDescent="0.2">
      <c r="A33" s="88">
        <f>A27</f>
        <v>1</v>
      </c>
      <c r="B33" s="94" t="e">
        <f t="shared" ref="B33:I33" si="12">ROUNDUP(B13*0.9,)</f>
        <v>#REF!</v>
      </c>
      <c r="C33" s="94" t="e">
        <f t="shared" si="12"/>
        <v>#REF!</v>
      </c>
      <c r="D33" s="94" t="e">
        <f t="shared" si="12"/>
        <v>#REF!</v>
      </c>
      <c r="E33" s="94" t="e">
        <f t="shared" si="12"/>
        <v>#REF!</v>
      </c>
      <c r="F33" s="94" t="e">
        <f t="shared" si="12"/>
        <v>#REF!</v>
      </c>
      <c r="G33" s="94" t="e">
        <f t="shared" si="12"/>
        <v>#REF!</v>
      </c>
      <c r="H33" s="94" t="e">
        <f t="shared" si="12"/>
        <v>#REF!</v>
      </c>
      <c r="I33" s="94" t="e">
        <f t="shared" si="12"/>
        <v>#REF!</v>
      </c>
      <c r="J33" s="94" t="e">
        <f t="shared" ref="J33" si="13">ROUNDUP(J13*0.9,)</f>
        <v>#REF!</v>
      </c>
    </row>
    <row r="34" spans="1:10" s="50" customFormat="1" x14ac:dyDescent="0.2">
      <c r="A34" s="88">
        <f>A28</f>
        <v>2</v>
      </c>
      <c r="B34" s="94" t="e">
        <f t="shared" ref="B34:I34" si="14">ROUNDUP(B14*0.9,)</f>
        <v>#REF!</v>
      </c>
      <c r="C34" s="94" t="e">
        <f t="shared" si="14"/>
        <v>#REF!</v>
      </c>
      <c r="D34" s="94" t="e">
        <f t="shared" si="14"/>
        <v>#REF!</v>
      </c>
      <c r="E34" s="94" t="e">
        <f t="shared" si="14"/>
        <v>#REF!</v>
      </c>
      <c r="F34" s="94" t="e">
        <f t="shared" si="14"/>
        <v>#REF!</v>
      </c>
      <c r="G34" s="94" t="e">
        <f t="shared" si="14"/>
        <v>#REF!</v>
      </c>
      <c r="H34" s="94" t="e">
        <f t="shared" si="14"/>
        <v>#REF!</v>
      </c>
      <c r="I34" s="94" t="e">
        <f t="shared" si="14"/>
        <v>#REF!</v>
      </c>
      <c r="J34" s="94" t="e">
        <f t="shared" ref="J34" si="15">ROUNDUP(J14*0.9,)</f>
        <v>#REF!</v>
      </c>
    </row>
    <row r="35" spans="1:10" s="50" customFormat="1" x14ac:dyDescent="0.2">
      <c r="A35" s="42" t="s">
        <v>85</v>
      </c>
      <c r="B35" s="94"/>
      <c r="C35" s="94"/>
      <c r="D35" s="94"/>
      <c r="E35" s="94"/>
      <c r="F35" s="94"/>
      <c r="G35" s="94"/>
      <c r="H35" s="94"/>
      <c r="I35" s="94"/>
      <c r="J35" s="94"/>
    </row>
    <row r="36" spans="1:10" s="50" customFormat="1" x14ac:dyDescent="0.2">
      <c r="A36" s="88">
        <f>A27</f>
        <v>1</v>
      </c>
      <c r="B36" s="94" t="e">
        <f t="shared" ref="B36:I36" si="16">ROUNDUP(B16*0.9,)</f>
        <v>#REF!</v>
      </c>
      <c r="C36" s="94" t="e">
        <f t="shared" si="16"/>
        <v>#REF!</v>
      </c>
      <c r="D36" s="94" t="e">
        <f t="shared" si="16"/>
        <v>#REF!</v>
      </c>
      <c r="E36" s="94" t="e">
        <f t="shared" si="16"/>
        <v>#REF!</v>
      </c>
      <c r="F36" s="94" t="e">
        <f t="shared" si="16"/>
        <v>#REF!</v>
      </c>
      <c r="G36" s="94" t="e">
        <f t="shared" si="16"/>
        <v>#REF!</v>
      </c>
      <c r="H36" s="94" t="e">
        <f t="shared" si="16"/>
        <v>#REF!</v>
      </c>
      <c r="I36" s="94" t="e">
        <f t="shared" si="16"/>
        <v>#REF!</v>
      </c>
      <c r="J36" s="94" t="e">
        <f t="shared" ref="J36" si="17">ROUNDUP(J16*0.9,)</f>
        <v>#REF!</v>
      </c>
    </row>
    <row r="37" spans="1:10" s="50" customFormat="1" x14ac:dyDescent="0.2">
      <c r="A37" s="88">
        <f>A28</f>
        <v>2</v>
      </c>
      <c r="B37" s="94" t="e">
        <f t="shared" ref="B37:I37" si="18">ROUNDUP(B17*0.9,)</f>
        <v>#REF!</v>
      </c>
      <c r="C37" s="94" t="e">
        <f t="shared" si="18"/>
        <v>#REF!</v>
      </c>
      <c r="D37" s="94" t="e">
        <f t="shared" si="18"/>
        <v>#REF!</v>
      </c>
      <c r="E37" s="94" t="e">
        <f t="shared" si="18"/>
        <v>#REF!</v>
      </c>
      <c r="F37" s="94" t="e">
        <f t="shared" si="18"/>
        <v>#REF!</v>
      </c>
      <c r="G37" s="94" t="e">
        <f t="shared" si="18"/>
        <v>#REF!</v>
      </c>
      <c r="H37" s="94" t="e">
        <f t="shared" si="18"/>
        <v>#REF!</v>
      </c>
      <c r="I37" s="94" t="e">
        <f t="shared" si="18"/>
        <v>#REF!</v>
      </c>
      <c r="J37" s="94" t="e">
        <f t="shared" ref="J37" si="19">ROUNDUP(J17*0.9,)</f>
        <v>#REF!</v>
      </c>
    </row>
    <row r="38" spans="1:10" s="50" customFormat="1" x14ac:dyDescent="0.2">
      <c r="A38" s="42" t="s">
        <v>86</v>
      </c>
      <c r="B38" s="94"/>
      <c r="C38" s="94"/>
      <c r="D38" s="94"/>
      <c r="E38" s="94"/>
      <c r="F38" s="94"/>
      <c r="G38" s="94"/>
      <c r="H38" s="94"/>
      <c r="I38" s="94"/>
      <c r="J38" s="94"/>
    </row>
    <row r="39" spans="1:10" s="50" customFormat="1" x14ac:dyDescent="0.2">
      <c r="A39" s="88">
        <f>A27</f>
        <v>1</v>
      </c>
      <c r="B39" s="94" t="e">
        <f t="shared" ref="B39:I39" si="20">ROUNDUP(B19*0.9,)</f>
        <v>#REF!</v>
      </c>
      <c r="C39" s="94" t="e">
        <f t="shared" si="20"/>
        <v>#REF!</v>
      </c>
      <c r="D39" s="94" t="e">
        <f t="shared" si="20"/>
        <v>#REF!</v>
      </c>
      <c r="E39" s="94" t="e">
        <f t="shared" si="20"/>
        <v>#REF!</v>
      </c>
      <c r="F39" s="94" t="e">
        <f t="shared" si="20"/>
        <v>#REF!</v>
      </c>
      <c r="G39" s="94" t="e">
        <f t="shared" si="20"/>
        <v>#REF!</v>
      </c>
      <c r="H39" s="94" t="e">
        <f t="shared" si="20"/>
        <v>#REF!</v>
      </c>
      <c r="I39" s="94" t="e">
        <f t="shared" si="20"/>
        <v>#REF!</v>
      </c>
      <c r="J39" s="94" t="e">
        <f t="shared" ref="J39" si="21">ROUNDUP(J19*0.9,)</f>
        <v>#REF!</v>
      </c>
    </row>
    <row r="40" spans="1:10" s="50" customFormat="1" x14ac:dyDescent="0.2">
      <c r="A40" s="88">
        <f>A28</f>
        <v>2</v>
      </c>
      <c r="B40" s="94" t="e">
        <f t="shared" ref="B40:I40" si="22">ROUNDUP(B20*0.9,)</f>
        <v>#REF!</v>
      </c>
      <c r="C40" s="94" t="e">
        <f t="shared" si="22"/>
        <v>#REF!</v>
      </c>
      <c r="D40" s="94" t="e">
        <f t="shared" si="22"/>
        <v>#REF!</v>
      </c>
      <c r="E40" s="94" t="e">
        <f t="shared" si="22"/>
        <v>#REF!</v>
      </c>
      <c r="F40" s="94" t="e">
        <f t="shared" si="22"/>
        <v>#REF!</v>
      </c>
      <c r="G40" s="94" t="e">
        <f t="shared" si="22"/>
        <v>#REF!</v>
      </c>
      <c r="H40" s="94" t="e">
        <f t="shared" si="22"/>
        <v>#REF!</v>
      </c>
      <c r="I40" s="94" t="e">
        <f t="shared" si="22"/>
        <v>#REF!</v>
      </c>
      <c r="J40" s="94" t="e">
        <f t="shared" ref="J40" si="23">ROUNDUP(J20*0.9,)</f>
        <v>#REF!</v>
      </c>
    </row>
    <row r="41" spans="1:10" s="50" customFormat="1" x14ac:dyDescent="0.2">
      <c r="A41" s="42" t="s">
        <v>87</v>
      </c>
      <c r="B41" s="94"/>
      <c r="C41" s="94"/>
      <c r="D41" s="94"/>
      <c r="E41" s="94"/>
      <c r="F41" s="94"/>
      <c r="G41" s="94"/>
      <c r="H41" s="94"/>
      <c r="I41" s="94"/>
      <c r="J41" s="94"/>
    </row>
    <row r="42" spans="1:10" s="50" customFormat="1" x14ac:dyDescent="0.2">
      <c r="A42" s="88" t="s">
        <v>88</v>
      </c>
      <c r="B42" s="42" t="e">
        <f t="shared" ref="B42:I42" si="24">ROUNDUP(B22*0.9,)</f>
        <v>#REF!</v>
      </c>
      <c r="C42" s="42" t="e">
        <f t="shared" si="24"/>
        <v>#REF!</v>
      </c>
      <c r="D42" s="42" t="e">
        <f t="shared" si="24"/>
        <v>#REF!</v>
      </c>
      <c r="E42" s="42" t="e">
        <f t="shared" si="24"/>
        <v>#REF!</v>
      </c>
      <c r="F42" s="42" t="e">
        <f t="shared" si="24"/>
        <v>#REF!</v>
      </c>
      <c r="G42" s="42" t="e">
        <f t="shared" si="24"/>
        <v>#REF!</v>
      </c>
      <c r="H42" s="42" t="e">
        <f t="shared" si="24"/>
        <v>#REF!</v>
      </c>
      <c r="I42" s="42" t="e">
        <f t="shared" si="24"/>
        <v>#REF!</v>
      </c>
      <c r="J42" s="42" t="e">
        <f t="shared" ref="J42" si="25">ROUNDUP(J22*0.9,)</f>
        <v>#REF!</v>
      </c>
    </row>
    <row r="43" spans="1:10" s="50" customFormat="1" ht="120" x14ac:dyDescent="0.2">
      <c r="A43" s="156" t="s">
        <v>239</v>
      </c>
    </row>
    <row r="44" spans="1:10" s="50" customFormat="1" x14ac:dyDescent="0.2">
      <c r="A44" s="169" t="s">
        <v>71</v>
      </c>
    </row>
    <row r="45" spans="1:10" s="50" customFormat="1" x14ac:dyDescent="0.2">
      <c r="A45" s="144" t="s">
        <v>71</v>
      </c>
    </row>
    <row r="46" spans="1:10" x14ac:dyDescent="0.2">
      <c r="A46" s="57" t="s">
        <v>283</v>
      </c>
    </row>
    <row r="47" spans="1:10" ht="9" customHeight="1" x14ac:dyDescent="0.2">
      <c r="A47" s="57" t="s">
        <v>284</v>
      </c>
    </row>
    <row r="48" spans="1:10" ht="10.7" customHeight="1" x14ac:dyDescent="0.2">
      <c r="A48" s="144" t="s">
        <v>66</v>
      </c>
    </row>
    <row r="49" spans="1:1" ht="13.35" customHeight="1" x14ac:dyDescent="0.2">
      <c r="A49" s="207" t="s">
        <v>78</v>
      </c>
    </row>
    <row r="50" spans="1:1" ht="13.35" customHeight="1" x14ac:dyDescent="0.2">
      <c r="A50" s="208" t="s">
        <v>67</v>
      </c>
    </row>
    <row r="51" spans="1:1" ht="12.6" customHeight="1" x14ac:dyDescent="0.2">
      <c r="A51" s="208" t="s">
        <v>68</v>
      </c>
    </row>
    <row r="52" spans="1:1" ht="13.35" customHeight="1" x14ac:dyDescent="0.2">
      <c r="A52" s="209" t="s">
        <v>69</v>
      </c>
    </row>
    <row r="53" spans="1:1" ht="11.45" customHeight="1" x14ac:dyDescent="0.2">
      <c r="A53" s="210" t="s">
        <v>162</v>
      </c>
    </row>
    <row r="54" spans="1:1" ht="24" x14ac:dyDescent="0.2">
      <c r="A54" s="211" t="s">
        <v>116</v>
      </c>
    </row>
    <row r="55" spans="1:1" ht="24" x14ac:dyDescent="0.2">
      <c r="A55" s="54" t="s">
        <v>282</v>
      </c>
    </row>
    <row r="56" spans="1:1" x14ac:dyDescent="0.2">
      <c r="A56" s="59"/>
    </row>
    <row r="57" spans="1:1" ht="25.5" x14ac:dyDescent="0.2">
      <c r="A57" s="157" t="s">
        <v>285</v>
      </c>
    </row>
    <row r="58" spans="1:1" ht="45" x14ac:dyDescent="0.2">
      <c r="A58" s="201" t="s">
        <v>226</v>
      </c>
    </row>
    <row r="59" spans="1:1" ht="22.5" x14ac:dyDescent="0.2">
      <c r="A59" s="201" t="s">
        <v>277</v>
      </c>
    </row>
    <row r="60" spans="1:1" ht="22.5" x14ac:dyDescent="0.2">
      <c r="A60" s="201" t="s">
        <v>278</v>
      </c>
    </row>
    <row r="61" spans="1:1" ht="33.75" x14ac:dyDescent="0.2">
      <c r="A61" s="201" t="s">
        <v>279</v>
      </c>
    </row>
    <row r="62" spans="1:1" ht="22.5" x14ac:dyDescent="0.2">
      <c r="A62" s="201" t="s">
        <v>280</v>
      </c>
    </row>
    <row r="63" spans="1:1" ht="22.5" x14ac:dyDescent="0.2">
      <c r="A63" s="201" t="s">
        <v>281</v>
      </c>
    </row>
    <row r="64" spans="1:1" ht="56.25" x14ac:dyDescent="0.2">
      <c r="A64" s="212" t="s">
        <v>286</v>
      </c>
    </row>
    <row r="65" spans="1:1" ht="78.75" x14ac:dyDescent="0.2">
      <c r="A65" s="212" t="s">
        <v>287</v>
      </c>
    </row>
    <row r="66" spans="1:1" ht="21" x14ac:dyDescent="0.2">
      <c r="A66" s="140" t="s">
        <v>95</v>
      </c>
    </row>
    <row r="67" spans="1:1" ht="42.75" x14ac:dyDescent="0.2">
      <c r="A67" s="108" t="s">
        <v>96</v>
      </c>
    </row>
    <row r="68" spans="1:1" ht="21" x14ac:dyDescent="0.2">
      <c r="A68" s="66" t="s">
        <v>97</v>
      </c>
    </row>
    <row r="69" spans="1:1" x14ac:dyDescent="0.2">
      <c r="A69" s="68"/>
    </row>
    <row r="70" spans="1:1" x14ac:dyDescent="0.2">
      <c r="A70" s="69" t="s">
        <v>70</v>
      </c>
    </row>
    <row r="71" spans="1:1" ht="24" x14ac:dyDescent="0.2">
      <c r="A71" s="70" t="s">
        <v>76</v>
      </c>
    </row>
    <row r="72" spans="1:1" ht="24" x14ac:dyDescent="0.2">
      <c r="A72" s="70" t="s">
        <v>77</v>
      </c>
    </row>
    <row r="73" spans="1:1" x14ac:dyDescent="0.2">
      <c r="A73" s="68"/>
    </row>
  </sheetData>
  <mergeCells count="1">
    <mergeCell ref="A1:A2"/>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ED60"/>
  <sheetViews>
    <sheetView zoomScaleNormal="100" workbookViewId="0">
      <pane xSplit="1" topLeftCell="B1" activePane="topRight" state="frozen"/>
      <selection activeCell="B1" sqref="B1:H1048576"/>
      <selection pane="topRight" activeCell="B1" sqref="B1:H1048576"/>
    </sheetView>
  </sheetViews>
  <sheetFormatPr defaultColWidth="9" defaultRowHeight="12" x14ac:dyDescent="0.2"/>
  <cols>
    <col min="1" max="1" width="84.5703125" style="48" customWidth="1"/>
    <col min="2" max="11" width="9" style="48"/>
    <col min="12" max="22" width="0" style="48" hidden="1" customWidth="1"/>
    <col min="23" max="16384" width="9" style="48"/>
  </cols>
  <sheetData>
    <row r="1" spans="1:134" s="51" customFormat="1" ht="12" customHeight="1" x14ac:dyDescent="0.2">
      <c r="A1" s="228" t="s">
        <v>82</v>
      </c>
    </row>
    <row r="2" spans="1:134" s="51" customFormat="1" ht="12" customHeight="1" x14ac:dyDescent="0.2">
      <c r="A2" s="228"/>
    </row>
    <row r="3" spans="1:134" s="51" customFormat="1" ht="11.1" customHeight="1" x14ac:dyDescent="0.2">
      <c r="A3" s="97" t="s">
        <v>101</v>
      </c>
    </row>
    <row r="4" spans="1:134" s="52" customFormat="1" ht="32.1" customHeight="1" x14ac:dyDescent="0.2">
      <c r="A4" s="98" t="s">
        <v>64</v>
      </c>
      <c r="B4" s="187">
        <f>'C завтраками| Bed and breakfast'!B4</f>
        <v>46010</v>
      </c>
      <c r="C4" s="187">
        <f>'C завтраками| Bed and breakfast'!C4</f>
        <v>46011</v>
      </c>
      <c r="D4" s="187">
        <f>'C завтраками| Bed and breakfast'!D4</f>
        <v>46012</v>
      </c>
      <c r="E4" s="187">
        <f>'C завтраками| Bed and breakfast'!E4</f>
        <v>46013</v>
      </c>
      <c r="F4" s="187">
        <f>'C завтраками| Bed and breakfast'!F4</f>
        <v>46014</v>
      </c>
      <c r="G4" s="187">
        <f>'C завтраками| Bed and breakfast'!G4</f>
        <v>46015</v>
      </c>
      <c r="H4" s="187">
        <f>'C завтраками| Bed and breakfast'!H4</f>
        <v>46016</v>
      </c>
      <c r="I4" s="187">
        <f>'C завтраками| Bed and breakfast'!I4</f>
        <v>46017</v>
      </c>
      <c r="J4" s="187">
        <f>'C завтраками| Bed and breakfast'!J4</f>
        <v>46018</v>
      </c>
      <c r="K4" s="187">
        <f>'C завтраками| Bed and breakfast'!K4</f>
        <v>46019</v>
      </c>
      <c r="L4" s="187">
        <f>'C завтраками| Bed and breakfast'!L4</f>
        <v>46020</v>
      </c>
      <c r="M4" s="187">
        <f>'C завтраками| Bed and breakfast'!M4</f>
        <v>46021</v>
      </c>
      <c r="N4" s="187">
        <f>'C завтраками| Bed and breakfast'!N4</f>
        <v>46022</v>
      </c>
      <c r="O4" s="187">
        <f>'C завтраками| Bed and breakfast'!O4</f>
        <v>46023</v>
      </c>
      <c r="P4" s="187">
        <f>'C завтраками| Bed and breakfast'!P4</f>
        <v>46024</v>
      </c>
      <c r="Q4" s="187">
        <f>'C завтраками| Bed and breakfast'!Q4</f>
        <v>46025</v>
      </c>
      <c r="R4" s="187">
        <f>'C завтраками| Bed and breakfast'!R4</f>
        <v>46026</v>
      </c>
      <c r="S4" s="187">
        <f>'C завтраками| Bed and breakfast'!S4</f>
        <v>46027</v>
      </c>
      <c r="T4" s="187">
        <f>'C завтраками| Bed and breakfast'!T4</f>
        <v>46028</v>
      </c>
      <c r="U4" s="187">
        <f>'C завтраками| Bed and breakfast'!U4</f>
        <v>46029</v>
      </c>
      <c r="V4" s="187">
        <f>'C завтраками| Bed and breakfast'!V4</f>
        <v>46030</v>
      </c>
      <c r="W4" s="187">
        <f>'C завтраками| Bed and breakfast'!W4</f>
        <v>46031</v>
      </c>
      <c r="X4" s="187">
        <f>'C завтраками| Bed and breakfast'!X4</f>
        <v>46032</v>
      </c>
      <c r="Y4" s="187">
        <f>'C завтраками| Bed and breakfast'!Y4</f>
        <v>46033</v>
      </c>
      <c r="Z4" s="187">
        <f>'C завтраками| Bed and breakfast'!Z4</f>
        <v>46034</v>
      </c>
      <c r="AA4" s="187">
        <f>'C завтраками| Bed and breakfast'!AA4</f>
        <v>46035</v>
      </c>
      <c r="AB4" s="187">
        <f>'C завтраками| Bed and breakfast'!AB4</f>
        <v>46036</v>
      </c>
      <c r="AC4" s="187">
        <f>'C завтраками| Bed and breakfast'!AC4</f>
        <v>46037</v>
      </c>
      <c r="AD4" s="187">
        <f>'C завтраками| Bed and breakfast'!AD4</f>
        <v>46038</v>
      </c>
      <c r="AE4" s="187">
        <f>'C завтраками| Bed and breakfast'!AE4</f>
        <v>46039</v>
      </c>
      <c r="AF4" s="187">
        <f>'C завтраками| Bed and breakfast'!AF4</f>
        <v>46040</v>
      </c>
      <c r="AG4" s="187">
        <f>'C завтраками| Bed and breakfast'!AG4</f>
        <v>46041</v>
      </c>
      <c r="AH4" s="187">
        <f>'C завтраками| Bed and breakfast'!AH4</f>
        <v>46042</v>
      </c>
      <c r="AI4" s="187">
        <f>'C завтраками| Bed and breakfast'!AI4</f>
        <v>46043</v>
      </c>
      <c r="AJ4" s="187">
        <f>'C завтраками| Bed and breakfast'!AJ4</f>
        <v>46044</v>
      </c>
      <c r="AK4" s="187">
        <f>'C завтраками| Bed and breakfast'!AK4</f>
        <v>46045</v>
      </c>
      <c r="AL4" s="187">
        <f>'C завтраками| Bed and breakfast'!AL4</f>
        <v>46046</v>
      </c>
      <c r="AM4" s="187">
        <f>'C завтраками| Bed and breakfast'!AM4</f>
        <v>46047</v>
      </c>
      <c r="AN4" s="187">
        <f>'C завтраками| Bed and breakfast'!AN4</f>
        <v>46048</v>
      </c>
      <c r="AO4" s="187">
        <f>'C завтраками| Bed and breakfast'!AO4</f>
        <v>46049</v>
      </c>
      <c r="AP4" s="187">
        <f>'C завтраками| Bed and breakfast'!AP4</f>
        <v>46050</v>
      </c>
      <c r="AQ4" s="187">
        <f>'C завтраками| Bed and breakfast'!AQ4</f>
        <v>46051</v>
      </c>
      <c r="AR4" s="187">
        <f>'C завтраками| Bed and breakfast'!AR4</f>
        <v>46052</v>
      </c>
      <c r="AS4" s="187">
        <f>'C завтраками| Bed and breakfast'!AS4</f>
        <v>46053</v>
      </c>
      <c r="AT4" s="187">
        <f>'C завтраками| Bed and breakfast'!AT4</f>
        <v>46054</v>
      </c>
      <c r="AU4" s="187">
        <f>'C завтраками| Bed and breakfast'!AU4</f>
        <v>46055</v>
      </c>
      <c r="AV4" s="187">
        <f>'C завтраками| Bed and breakfast'!AV4</f>
        <v>46056</v>
      </c>
      <c r="AW4" s="187">
        <f>'C завтраками| Bed and breakfast'!AW4</f>
        <v>46057</v>
      </c>
      <c r="AX4" s="187">
        <f>'C завтраками| Bed and breakfast'!AX4</f>
        <v>46058</v>
      </c>
      <c r="AY4" s="187">
        <f>'C завтраками| Bed and breakfast'!AY4</f>
        <v>46059</v>
      </c>
      <c r="AZ4" s="187">
        <f>'C завтраками| Bed and breakfast'!AZ4</f>
        <v>46060</v>
      </c>
      <c r="BA4" s="187">
        <f>'C завтраками| Bed and breakfast'!BA4</f>
        <v>46061</v>
      </c>
      <c r="BB4" s="187">
        <f>'C завтраками| Bed and breakfast'!BB4</f>
        <v>46062</v>
      </c>
      <c r="BC4" s="187">
        <f>'C завтраками| Bed and breakfast'!BC4</f>
        <v>46063</v>
      </c>
      <c r="BD4" s="187">
        <f>'C завтраками| Bed and breakfast'!BD4</f>
        <v>46064</v>
      </c>
      <c r="BE4" s="187">
        <f>'C завтраками| Bed and breakfast'!BE4</f>
        <v>46065</v>
      </c>
      <c r="BF4" s="187">
        <f>'C завтраками| Bed and breakfast'!BF4</f>
        <v>46066</v>
      </c>
      <c r="BG4" s="187">
        <f>'C завтраками| Bed and breakfast'!BG4</f>
        <v>46067</v>
      </c>
      <c r="BH4" s="187">
        <f>'C завтраками| Bed and breakfast'!BH4</f>
        <v>46068</v>
      </c>
      <c r="BI4" s="187">
        <f>'C завтраками| Bed and breakfast'!BI4</f>
        <v>46069</v>
      </c>
      <c r="BJ4" s="187">
        <f>'C завтраками| Bed and breakfast'!BJ4</f>
        <v>46070</v>
      </c>
      <c r="BK4" s="187">
        <f>'C завтраками| Bed and breakfast'!BK4</f>
        <v>46071</v>
      </c>
      <c r="BL4" s="187">
        <f>'C завтраками| Bed and breakfast'!BL4</f>
        <v>46072</v>
      </c>
      <c r="BM4" s="187">
        <f>'C завтраками| Bed and breakfast'!BM4</f>
        <v>46073</v>
      </c>
      <c r="BN4" s="187">
        <f>'C завтраками| Bed and breakfast'!BN4</f>
        <v>46074</v>
      </c>
      <c r="BO4" s="187">
        <f>'C завтраками| Bed and breakfast'!BO4</f>
        <v>46075</v>
      </c>
      <c r="BP4" s="187">
        <f>'C завтраками| Bed and breakfast'!BP4</f>
        <v>46076</v>
      </c>
      <c r="BQ4" s="187">
        <f>'C завтраками| Bed and breakfast'!BQ4</f>
        <v>46077</v>
      </c>
      <c r="BR4" s="187">
        <f>'C завтраками| Bed and breakfast'!BR4</f>
        <v>46078</v>
      </c>
      <c r="BS4" s="187">
        <f>'C завтраками| Bed and breakfast'!BS4</f>
        <v>46079</v>
      </c>
      <c r="BT4" s="187">
        <f>'C завтраками| Bed and breakfast'!BT4</f>
        <v>46080</v>
      </c>
      <c r="BU4" s="187">
        <f>'C завтраками| Bed and breakfast'!BU4</f>
        <v>46081</v>
      </c>
      <c r="BV4" s="187">
        <f>'C завтраками| Bed and breakfast'!BV4</f>
        <v>46082</v>
      </c>
      <c r="BW4" s="187">
        <f>'C завтраками| Bed and breakfast'!BW4</f>
        <v>46083</v>
      </c>
      <c r="BX4" s="187">
        <f>'C завтраками| Bed and breakfast'!BX4</f>
        <v>46084</v>
      </c>
      <c r="BY4" s="187">
        <f>'C завтраками| Bed and breakfast'!BY4</f>
        <v>46085</v>
      </c>
      <c r="BZ4" s="187">
        <f>'C завтраками| Bed and breakfast'!BZ4</f>
        <v>46086</v>
      </c>
      <c r="CA4" s="187">
        <f>'C завтраками| Bed and breakfast'!CA4</f>
        <v>46087</v>
      </c>
      <c r="CB4" s="187">
        <f>'C завтраками| Bed and breakfast'!CB4</f>
        <v>46088</v>
      </c>
      <c r="CC4" s="187">
        <f>'C завтраками| Bed and breakfast'!CC4</f>
        <v>46089</v>
      </c>
      <c r="CD4" s="187">
        <f>'C завтраками| Bed and breakfast'!CD4</f>
        <v>46090</v>
      </c>
      <c r="CE4" s="187">
        <f>'C завтраками| Bed and breakfast'!CE4</f>
        <v>46091</v>
      </c>
      <c r="CF4" s="187">
        <f>'C завтраками| Bed and breakfast'!CF4</f>
        <v>46092</v>
      </c>
      <c r="CG4" s="187">
        <f>'C завтраками| Bed and breakfast'!CG4</f>
        <v>46093</v>
      </c>
      <c r="CH4" s="187">
        <f>'C завтраками| Bed and breakfast'!CH4</f>
        <v>46094</v>
      </c>
      <c r="CI4" s="187">
        <f>'C завтраками| Bed and breakfast'!CI4</f>
        <v>46095</v>
      </c>
      <c r="CJ4" s="187">
        <f>'C завтраками| Bed and breakfast'!CJ4</f>
        <v>46096</v>
      </c>
      <c r="CK4" s="187">
        <f>'C завтраками| Bed and breakfast'!CK4</f>
        <v>46097</v>
      </c>
      <c r="CL4" s="187">
        <f>'C завтраками| Bed and breakfast'!CL4</f>
        <v>46098</v>
      </c>
      <c r="CM4" s="187">
        <f>'C завтраками| Bed and breakfast'!CM4</f>
        <v>46099</v>
      </c>
      <c r="CN4" s="187">
        <f>'C завтраками| Bed and breakfast'!CN4</f>
        <v>46100</v>
      </c>
      <c r="CO4" s="187">
        <f>'C завтраками| Bed and breakfast'!CO4</f>
        <v>46101</v>
      </c>
      <c r="CP4" s="187">
        <f>'C завтраками| Bed and breakfast'!CP4</f>
        <v>46102</v>
      </c>
      <c r="CQ4" s="187">
        <f>'C завтраками| Bed and breakfast'!CQ4</f>
        <v>46103</v>
      </c>
      <c r="CR4" s="187">
        <f>'C завтраками| Bed and breakfast'!CR4</f>
        <v>46104</v>
      </c>
      <c r="CS4" s="187">
        <f>'C завтраками| Bed and breakfast'!CS4</f>
        <v>46105</v>
      </c>
      <c r="CT4" s="187">
        <f>'C завтраками| Bed and breakfast'!CT4</f>
        <v>46106</v>
      </c>
      <c r="CU4" s="187">
        <f>'C завтраками| Bed and breakfast'!CU4</f>
        <v>46107</v>
      </c>
      <c r="CV4" s="187">
        <f>'C завтраками| Bed and breakfast'!CV4</f>
        <v>46108</v>
      </c>
      <c r="CW4" s="187">
        <f>'C завтраками| Bed and breakfast'!CW4</f>
        <v>46109</v>
      </c>
      <c r="CX4" s="187">
        <f>'C завтраками| Bed and breakfast'!CX4</f>
        <v>46110</v>
      </c>
      <c r="CY4" s="187">
        <f>'C завтраками| Bed and breakfast'!CY4</f>
        <v>46111</v>
      </c>
      <c r="CZ4" s="187">
        <f>'C завтраками| Bed and breakfast'!CZ4</f>
        <v>46112</v>
      </c>
      <c r="DA4" s="187">
        <f>'C завтраками| Bed and breakfast'!DA4</f>
        <v>46113</v>
      </c>
      <c r="DB4" s="187">
        <f>'C завтраками| Bed and breakfast'!DB4</f>
        <v>46114</v>
      </c>
      <c r="DC4" s="187">
        <f>'C завтраками| Bed and breakfast'!DC4</f>
        <v>46115</v>
      </c>
      <c r="DD4" s="187">
        <f>'C завтраками| Bed and breakfast'!DD4</f>
        <v>46116</v>
      </c>
      <c r="DE4" s="187">
        <f>'C завтраками| Bed and breakfast'!DE4</f>
        <v>46117</v>
      </c>
      <c r="DF4" s="187">
        <f>'C завтраками| Bed and breakfast'!DF4</f>
        <v>46118</v>
      </c>
      <c r="DG4" s="187">
        <f>'C завтраками| Bed and breakfast'!DG4</f>
        <v>46119</v>
      </c>
      <c r="DH4" s="187">
        <f>'C завтраками| Bed and breakfast'!DH4</f>
        <v>46120</v>
      </c>
      <c r="DI4" s="187">
        <f>'C завтраками| Bed and breakfast'!DI4</f>
        <v>46121</v>
      </c>
      <c r="DJ4" s="187">
        <f>'C завтраками| Bed and breakfast'!DJ4</f>
        <v>46122</v>
      </c>
      <c r="DK4" s="187">
        <f>'C завтраками| Bed and breakfast'!DK4</f>
        <v>46123</v>
      </c>
      <c r="DL4" s="187">
        <f>'C завтраками| Bed and breakfast'!DL4</f>
        <v>46124</v>
      </c>
      <c r="DM4" s="187">
        <f>'C завтраками| Bed and breakfast'!DM4</f>
        <v>46125</v>
      </c>
      <c r="DN4" s="187">
        <f>'C завтраками| Bed and breakfast'!DN4</f>
        <v>46126</v>
      </c>
      <c r="DO4" s="187">
        <f>'C завтраками| Bed and breakfast'!DO4</f>
        <v>46127</v>
      </c>
      <c r="DP4" s="187">
        <f>'C завтраками| Bed and breakfast'!DP4</f>
        <v>46128</v>
      </c>
      <c r="DQ4" s="187">
        <f>'C завтраками| Bed and breakfast'!DQ4</f>
        <v>46129</v>
      </c>
      <c r="DR4" s="187">
        <f>'C завтраками| Bed and breakfast'!DR4</f>
        <v>46130</v>
      </c>
      <c r="DS4" s="187">
        <f>'C завтраками| Bed and breakfast'!DS4</f>
        <v>46131</v>
      </c>
      <c r="DT4" s="187">
        <f>'C завтраками| Bed and breakfast'!DT4</f>
        <v>46132</v>
      </c>
      <c r="DU4" s="187">
        <f>'C завтраками| Bed and breakfast'!DU4</f>
        <v>46133</v>
      </c>
      <c r="DV4" s="187">
        <f>'C завтраками| Bed and breakfast'!DV4</f>
        <v>46134</v>
      </c>
      <c r="DW4" s="187">
        <f>'C завтраками| Bed and breakfast'!DW4</f>
        <v>46135</v>
      </c>
      <c r="DX4" s="187">
        <f>'C завтраками| Bed and breakfast'!DX4</f>
        <v>46136</v>
      </c>
      <c r="DY4" s="187">
        <f>'C завтраками| Bed and breakfast'!DY4</f>
        <v>46137</v>
      </c>
      <c r="DZ4" s="187">
        <f>'C завтраками| Bed and breakfast'!DZ4</f>
        <v>46138</v>
      </c>
      <c r="EA4" s="187">
        <f>'C завтраками| Bed and breakfast'!EA4</f>
        <v>46139</v>
      </c>
      <c r="EB4" s="187">
        <f>'C завтраками| Bed and breakfast'!EB4</f>
        <v>46140</v>
      </c>
      <c r="EC4" s="187">
        <f>'C завтраками| Bed and breakfast'!EC4</f>
        <v>46141</v>
      </c>
      <c r="ED4" s="187">
        <f>'C завтраками| Bed and breakfast'!ED4</f>
        <v>46142</v>
      </c>
    </row>
    <row r="5" spans="1:134" s="53" customFormat="1" ht="21.95" customHeight="1" x14ac:dyDescent="0.2">
      <c r="A5" s="98"/>
      <c r="B5" s="187">
        <f>'C завтраками| Bed and breakfast'!B5</f>
        <v>46010</v>
      </c>
      <c r="C5" s="187">
        <f>'C завтраками| Bed and breakfast'!C5</f>
        <v>46011</v>
      </c>
      <c r="D5" s="187">
        <f>'C завтраками| Bed and breakfast'!D5</f>
        <v>46012</v>
      </c>
      <c r="E5" s="187">
        <f>'C завтраками| Bed and breakfast'!E5</f>
        <v>46013</v>
      </c>
      <c r="F5" s="187">
        <f>'C завтраками| Bed and breakfast'!F5</f>
        <v>46014</v>
      </c>
      <c r="G5" s="187">
        <f>'C завтраками| Bed and breakfast'!G5</f>
        <v>46015</v>
      </c>
      <c r="H5" s="187">
        <f>'C завтраками| Bed and breakfast'!H5</f>
        <v>46016</v>
      </c>
      <c r="I5" s="187">
        <f>'C завтраками| Bed and breakfast'!I5</f>
        <v>46017</v>
      </c>
      <c r="J5" s="187">
        <f>'C завтраками| Bed and breakfast'!J5</f>
        <v>46018</v>
      </c>
      <c r="K5" s="187">
        <f>'C завтраками| Bed and breakfast'!K5</f>
        <v>46019</v>
      </c>
      <c r="L5" s="187">
        <f>'C завтраками| Bed and breakfast'!L5</f>
        <v>46020</v>
      </c>
      <c r="M5" s="187">
        <f>'C завтраками| Bed and breakfast'!M5</f>
        <v>46021</v>
      </c>
      <c r="N5" s="187">
        <f>'C завтраками| Bed and breakfast'!N5</f>
        <v>46022</v>
      </c>
      <c r="O5" s="187">
        <f>'C завтраками| Bed and breakfast'!O5</f>
        <v>46023</v>
      </c>
      <c r="P5" s="187">
        <f>'C завтраками| Bed and breakfast'!P5</f>
        <v>46024</v>
      </c>
      <c r="Q5" s="187">
        <f>'C завтраками| Bed and breakfast'!Q5</f>
        <v>46025</v>
      </c>
      <c r="R5" s="187">
        <f>'C завтраками| Bed and breakfast'!R5</f>
        <v>46026</v>
      </c>
      <c r="S5" s="187">
        <f>'C завтраками| Bed and breakfast'!S5</f>
        <v>46027</v>
      </c>
      <c r="T5" s="187">
        <f>'C завтраками| Bed and breakfast'!T5</f>
        <v>46028</v>
      </c>
      <c r="U5" s="187">
        <f>'C завтраками| Bed and breakfast'!U5</f>
        <v>46029</v>
      </c>
      <c r="V5" s="187">
        <f>'C завтраками| Bed and breakfast'!V5</f>
        <v>46030</v>
      </c>
      <c r="W5" s="187">
        <f>'C завтраками| Bed and breakfast'!W5</f>
        <v>46031</v>
      </c>
      <c r="X5" s="187">
        <f>'C завтраками| Bed and breakfast'!X5</f>
        <v>46032</v>
      </c>
      <c r="Y5" s="187">
        <f>'C завтраками| Bed and breakfast'!Y5</f>
        <v>46033</v>
      </c>
      <c r="Z5" s="187">
        <f>'C завтраками| Bed and breakfast'!Z5</f>
        <v>46034</v>
      </c>
      <c r="AA5" s="187">
        <f>'C завтраками| Bed and breakfast'!AA5</f>
        <v>46035</v>
      </c>
      <c r="AB5" s="187">
        <f>'C завтраками| Bed and breakfast'!AB5</f>
        <v>46036</v>
      </c>
      <c r="AC5" s="187">
        <f>'C завтраками| Bed and breakfast'!AC5</f>
        <v>46037</v>
      </c>
      <c r="AD5" s="187">
        <f>'C завтраками| Bed and breakfast'!AD5</f>
        <v>46038</v>
      </c>
      <c r="AE5" s="187">
        <f>'C завтраками| Bed and breakfast'!AE5</f>
        <v>46039</v>
      </c>
      <c r="AF5" s="187">
        <f>'C завтраками| Bed and breakfast'!AF5</f>
        <v>46040</v>
      </c>
      <c r="AG5" s="187">
        <f>'C завтраками| Bed and breakfast'!AG5</f>
        <v>46041</v>
      </c>
      <c r="AH5" s="187">
        <f>'C завтраками| Bed and breakfast'!AH5</f>
        <v>46042</v>
      </c>
      <c r="AI5" s="187">
        <f>'C завтраками| Bed and breakfast'!AI5</f>
        <v>46043</v>
      </c>
      <c r="AJ5" s="187">
        <f>'C завтраками| Bed and breakfast'!AJ5</f>
        <v>46044</v>
      </c>
      <c r="AK5" s="187">
        <f>'C завтраками| Bed and breakfast'!AK5</f>
        <v>46045</v>
      </c>
      <c r="AL5" s="187">
        <f>'C завтраками| Bed and breakfast'!AL5</f>
        <v>46046</v>
      </c>
      <c r="AM5" s="187">
        <f>'C завтраками| Bed and breakfast'!AM5</f>
        <v>46047</v>
      </c>
      <c r="AN5" s="187">
        <f>'C завтраками| Bed and breakfast'!AN5</f>
        <v>46048</v>
      </c>
      <c r="AO5" s="187">
        <f>'C завтраками| Bed and breakfast'!AO5</f>
        <v>46049</v>
      </c>
      <c r="AP5" s="187">
        <f>'C завтраками| Bed and breakfast'!AP5</f>
        <v>46050</v>
      </c>
      <c r="AQ5" s="187">
        <f>'C завтраками| Bed and breakfast'!AQ5</f>
        <v>46051</v>
      </c>
      <c r="AR5" s="187">
        <f>'C завтраками| Bed and breakfast'!AR5</f>
        <v>46052</v>
      </c>
      <c r="AS5" s="187">
        <f>'C завтраками| Bed and breakfast'!AS5</f>
        <v>46053</v>
      </c>
      <c r="AT5" s="187">
        <f>'C завтраками| Bed and breakfast'!AT5</f>
        <v>46054</v>
      </c>
      <c r="AU5" s="187">
        <f>'C завтраками| Bed and breakfast'!AU5</f>
        <v>46055</v>
      </c>
      <c r="AV5" s="187">
        <f>'C завтраками| Bed and breakfast'!AV5</f>
        <v>46056</v>
      </c>
      <c r="AW5" s="187">
        <f>'C завтраками| Bed and breakfast'!AW5</f>
        <v>46057</v>
      </c>
      <c r="AX5" s="187">
        <f>'C завтраками| Bed and breakfast'!AX5</f>
        <v>46058</v>
      </c>
      <c r="AY5" s="187">
        <f>'C завтраками| Bed and breakfast'!AY5</f>
        <v>46059</v>
      </c>
      <c r="AZ5" s="187">
        <f>'C завтраками| Bed and breakfast'!AZ5</f>
        <v>46060</v>
      </c>
      <c r="BA5" s="187">
        <f>'C завтраками| Bed and breakfast'!BA5</f>
        <v>46061</v>
      </c>
      <c r="BB5" s="187">
        <f>'C завтраками| Bed and breakfast'!BB5</f>
        <v>46062</v>
      </c>
      <c r="BC5" s="187">
        <f>'C завтраками| Bed and breakfast'!BC5</f>
        <v>46063</v>
      </c>
      <c r="BD5" s="187">
        <f>'C завтраками| Bed and breakfast'!BD5</f>
        <v>46064</v>
      </c>
      <c r="BE5" s="187">
        <f>'C завтраками| Bed and breakfast'!BE5</f>
        <v>46065</v>
      </c>
      <c r="BF5" s="187">
        <f>'C завтраками| Bed and breakfast'!BF5</f>
        <v>46066</v>
      </c>
      <c r="BG5" s="187">
        <f>'C завтраками| Bed and breakfast'!BG5</f>
        <v>46067</v>
      </c>
      <c r="BH5" s="187">
        <f>'C завтраками| Bed and breakfast'!BH5</f>
        <v>46068</v>
      </c>
      <c r="BI5" s="187">
        <f>'C завтраками| Bed and breakfast'!BI5</f>
        <v>46069</v>
      </c>
      <c r="BJ5" s="187">
        <f>'C завтраками| Bed and breakfast'!BJ5</f>
        <v>46070</v>
      </c>
      <c r="BK5" s="187">
        <f>'C завтраками| Bed and breakfast'!BK5</f>
        <v>46071</v>
      </c>
      <c r="BL5" s="187">
        <f>'C завтраками| Bed and breakfast'!BL5</f>
        <v>46072</v>
      </c>
      <c r="BM5" s="187">
        <f>'C завтраками| Bed and breakfast'!BM5</f>
        <v>46073</v>
      </c>
      <c r="BN5" s="187">
        <f>'C завтраками| Bed and breakfast'!BN5</f>
        <v>46074</v>
      </c>
      <c r="BO5" s="187">
        <f>'C завтраками| Bed and breakfast'!BO5</f>
        <v>46075</v>
      </c>
      <c r="BP5" s="187">
        <f>'C завтраками| Bed and breakfast'!BP5</f>
        <v>46076</v>
      </c>
      <c r="BQ5" s="187">
        <f>'C завтраками| Bed and breakfast'!BQ5</f>
        <v>46077</v>
      </c>
      <c r="BR5" s="187">
        <f>'C завтраками| Bed and breakfast'!BR5</f>
        <v>46078</v>
      </c>
      <c r="BS5" s="187">
        <f>'C завтраками| Bed and breakfast'!BS5</f>
        <v>46079</v>
      </c>
      <c r="BT5" s="187">
        <f>'C завтраками| Bed and breakfast'!BT5</f>
        <v>46080</v>
      </c>
      <c r="BU5" s="187">
        <f>'C завтраками| Bed and breakfast'!BU5</f>
        <v>46081</v>
      </c>
      <c r="BV5" s="187">
        <f>'C завтраками| Bed and breakfast'!BV5</f>
        <v>46082</v>
      </c>
      <c r="BW5" s="187">
        <f>'C завтраками| Bed and breakfast'!BW5</f>
        <v>46083</v>
      </c>
      <c r="BX5" s="187">
        <f>'C завтраками| Bed and breakfast'!BX5</f>
        <v>46084</v>
      </c>
      <c r="BY5" s="187">
        <f>'C завтраками| Bed and breakfast'!BY5</f>
        <v>46085</v>
      </c>
      <c r="BZ5" s="187">
        <f>'C завтраками| Bed and breakfast'!BZ5</f>
        <v>46086</v>
      </c>
      <c r="CA5" s="187">
        <f>'C завтраками| Bed and breakfast'!CA5</f>
        <v>46087</v>
      </c>
      <c r="CB5" s="187">
        <f>'C завтраками| Bed and breakfast'!CB5</f>
        <v>46088</v>
      </c>
      <c r="CC5" s="187">
        <f>'C завтраками| Bed and breakfast'!CC5</f>
        <v>46089</v>
      </c>
      <c r="CD5" s="187">
        <f>'C завтраками| Bed and breakfast'!CD5</f>
        <v>46090</v>
      </c>
      <c r="CE5" s="187">
        <f>'C завтраками| Bed and breakfast'!CE5</f>
        <v>46091</v>
      </c>
      <c r="CF5" s="187">
        <f>'C завтраками| Bed and breakfast'!CF5</f>
        <v>46092</v>
      </c>
      <c r="CG5" s="187">
        <f>'C завтраками| Bed and breakfast'!CG5</f>
        <v>46093</v>
      </c>
      <c r="CH5" s="187">
        <f>'C завтраками| Bed and breakfast'!CH5</f>
        <v>46094</v>
      </c>
      <c r="CI5" s="187">
        <f>'C завтраками| Bed and breakfast'!CI5</f>
        <v>46095</v>
      </c>
      <c r="CJ5" s="187">
        <f>'C завтраками| Bed and breakfast'!CJ5</f>
        <v>46096</v>
      </c>
      <c r="CK5" s="187">
        <f>'C завтраками| Bed and breakfast'!CK5</f>
        <v>46097</v>
      </c>
      <c r="CL5" s="187">
        <f>'C завтраками| Bed and breakfast'!CL5</f>
        <v>46098</v>
      </c>
      <c r="CM5" s="187">
        <f>'C завтраками| Bed and breakfast'!CM5</f>
        <v>46099</v>
      </c>
      <c r="CN5" s="187">
        <f>'C завтраками| Bed and breakfast'!CN5</f>
        <v>46100</v>
      </c>
      <c r="CO5" s="187">
        <f>'C завтраками| Bed and breakfast'!CO5</f>
        <v>46101</v>
      </c>
      <c r="CP5" s="187">
        <f>'C завтраками| Bed and breakfast'!CP5</f>
        <v>46102</v>
      </c>
      <c r="CQ5" s="187">
        <f>'C завтраками| Bed and breakfast'!CQ5</f>
        <v>46103</v>
      </c>
      <c r="CR5" s="187">
        <f>'C завтраками| Bed and breakfast'!CR5</f>
        <v>46104</v>
      </c>
      <c r="CS5" s="187">
        <f>'C завтраками| Bed and breakfast'!CS5</f>
        <v>46105</v>
      </c>
      <c r="CT5" s="187">
        <f>'C завтраками| Bed and breakfast'!CT5</f>
        <v>46106</v>
      </c>
      <c r="CU5" s="187">
        <f>'C завтраками| Bed and breakfast'!CU5</f>
        <v>46107</v>
      </c>
      <c r="CV5" s="187">
        <f>'C завтраками| Bed and breakfast'!CV5</f>
        <v>46108</v>
      </c>
      <c r="CW5" s="187">
        <f>'C завтраками| Bed and breakfast'!CW5</f>
        <v>46109</v>
      </c>
      <c r="CX5" s="187">
        <f>'C завтраками| Bed and breakfast'!CX5</f>
        <v>46110</v>
      </c>
      <c r="CY5" s="187">
        <f>'C завтраками| Bed and breakfast'!CY5</f>
        <v>46111</v>
      </c>
      <c r="CZ5" s="187">
        <f>'C завтраками| Bed and breakfast'!CZ5</f>
        <v>46112</v>
      </c>
      <c r="DA5" s="187">
        <f>'C завтраками| Bed and breakfast'!DA5</f>
        <v>46113</v>
      </c>
      <c r="DB5" s="187">
        <f>'C завтраками| Bed and breakfast'!DB5</f>
        <v>46114</v>
      </c>
      <c r="DC5" s="187">
        <f>'C завтраками| Bed and breakfast'!DC5</f>
        <v>46115</v>
      </c>
      <c r="DD5" s="187">
        <f>'C завтраками| Bed and breakfast'!DD5</f>
        <v>46116</v>
      </c>
      <c r="DE5" s="187">
        <f>'C завтраками| Bed and breakfast'!DE5</f>
        <v>46117</v>
      </c>
      <c r="DF5" s="187">
        <f>'C завтраками| Bed and breakfast'!DF5</f>
        <v>46118</v>
      </c>
      <c r="DG5" s="187">
        <f>'C завтраками| Bed and breakfast'!DG5</f>
        <v>46119</v>
      </c>
      <c r="DH5" s="187">
        <f>'C завтраками| Bed and breakfast'!DH5</f>
        <v>46120</v>
      </c>
      <c r="DI5" s="187">
        <f>'C завтраками| Bed and breakfast'!DI5</f>
        <v>46121</v>
      </c>
      <c r="DJ5" s="187">
        <f>'C завтраками| Bed and breakfast'!DJ5</f>
        <v>46122</v>
      </c>
      <c r="DK5" s="187">
        <f>'C завтраками| Bed and breakfast'!DK5</f>
        <v>46123</v>
      </c>
      <c r="DL5" s="187">
        <f>'C завтраками| Bed and breakfast'!DL5</f>
        <v>46124</v>
      </c>
      <c r="DM5" s="187">
        <f>'C завтраками| Bed and breakfast'!DM5</f>
        <v>46125</v>
      </c>
      <c r="DN5" s="187">
        <f>'C завтраками| Bed and breakfast'!DN5</f>
        <v>46126</v>
      </c>
      <c r="DO5" s="187">
        <f>'C завтраками| Bed and breakfast'!DO5</f>
        <v>46127</v>
      </c>
      <c r="DP5" s="187">
        <f>'C завтраками| Bed and breakfast'!DP5</f>
        <v>46128</v>
      </c>
      <c r="DQ5" s="187">
        <f>'C завтраками| Bed and breakfast'!DQ5</f>
        <v>46129</v>
      </c>
      <c r="DR5" s="187">
        <f>'C завтраками| Bed and breakfast'!DR5</f>
        <v>46130</v>
      </c>
      <c r="DS5" s="187">
        <f>'C завтраками| Bed and breakfast'!DS5</f>
        <v>46131</v>
      </c>
      <c r="DT5" s="187">
        <f>'C завтраками| Bed and breakfast'!DT5</f>
        <v>46132</v>
      </c>
      <c r="DU5" s="187">
        <f>'C завтраками| Bed and breakfast'!DU5</f>
        <v>46133</v>
      </c>
      <c r="DV5" s="187">
        <f>'C завтраками| Bed and breakfast'!DV5</f>
        <v>46134</v>
      </c>
      <c r="DW5" s="187">
        <f>'C завтраками| Bed and breakfast'!DW5</f>
        <v>46135</v>
      </c>
      <c r="DX5" s="187">
        <f>'C завтраками| Bed and breakfast'!DX5</f>
        <v>46136</v>
      </c>
      <c r="DY5" s="187">
        <f>'C завтраками| Bed and breakfast'!DY5</f>
        <v>46137</v>
      </c>
      <c r="DZ5" s="187">
        <f>'C завтраками| Bed and breakfast'!DZ5</f>
        <v>46138</v>
      </c>
      <c r="EA5" s="187">
        <f>'C завтраками| Bed and breakfast'!EA5</f>
        <v>46139</v>
      </c>
      <c r="EB5" s="187">
        <f>'C завтраками| Bed and breakfast'!EB5</f>
        <v>46140</v>
      </c>
      <c r="EC5" s="187">
        <f>'C завтраками| Bed and breakfast'!EC5</f>
        <v>46141</v>
      </c>
      <c r="ED5" s="187">
        <f>'C завтраками| Bed and breakfast'!ED5</f>
        <v>46142</v>
      </c>
    </row>
    <row r="6" spans="1:134" s="53" customFormat="1" x14ac:dyDescent="0.2">
      <c r="A6" s="42" t="s">
        <v>83</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row>
    <row r="7" spans="1:134" s="53" customFormat="1" x14ac:dyDescent="0.2">
      <c r="A7" s="88">
        <v>1</v>
      </c>
      <c r="B7" s="8">
        <f>'C завтраками| Bed and breakfast'!B7*0.9</f>
        <v>14220</v>
      </c>
      <c r="C7" s="8">
        <f>'C завтраками| Bed and breakfast'!C7*0.9</f>
        <v>14220</v>
      </c>
      <c r="D7" s="8">
        <f>'C завтраками| Bed and breakfast'!D7*0.9</f>
        <v>15660</v>
      </c>
      <c r="E7" s="8">
        <f>'C завтраками| Bed and breakfast'!E7*0.9</f>
        <v>17100</v>
      </c>
      <c r="F7" s="8">
        <f>'C завтраками| Bed and breakfast'!F7*0.9</f>
        <v>19170</v>
      </c>
      <c r="G7" s="8">
        <f>'C завтраками| Bed and breakfast'!G7*0.9</f>
        <v>21240</v>
      </c>
      <c r="H7" s="8">
        <f>'C завтраками| Bed and breakfast'!H7*0.9</f>
        <v>21240</v>
      </c>
      <c r="I7" s="8">
        <f>'C завтраками| Bed and breakfast'!I7*0.9</f>
        <v>19170</v>
      </c>
      <c r="J7" s="8">
        <f>'C завтраками| Bed and breakfast'!J7*0.9</f>
        <v>21240</v>
      </c>
      <c r="K7" s="8">
        <f>'C завтраками| Bed and breakfast'!K7*0.9</f>
        <v>15660</v>
      </c>
      <c r="L7" s="8">
        <f>'C завтраками| Bed and breakfast'!L7*0.9</f>
        <v>14220</v>
      </c>
      <c r="M7" s="8">
        <f>'C завтраками| Bed and breakfast'!M7*0.9</f>
        <v>33525</v>
      </c>
      <c r="N7" s="8">
        <f>'C завтраками| Bed and breakfast'!N7*0.9</f>
        <v>46575</v>
      </c>
      <c r="O7" s="8">
        <f>'C завтраками| Bed and breakfast'!O7*0.9</f>
        <v>46575</v>
      </c>
      <c r="P7" s="8">
        <f>'C завтраками| Bed and breakfast'!P7*0.9</f>
        <v>46575</v>
      </c>
      <c r="Q7" s="8">
        <f>'C завтраками| Bed and breakfast'!Q7*0.9</f>
        <v>40275</v>
      </c>
      <c r="R7" s="8">
        <f>'C завтраками| Bed and breakfast'!R7*0.9</f>
        <v>40275</v>
      </c>
      <c r="S7" s="8">
        <f>'C завтраками| Bed and breakfast'!S7*0.9</f>
        <v>40275</v>
      </c>
      <c r="T7" s="8">
        <f>'C завтраками| Bed and breakfast'!T7*0.9</f>
        <v>40275</v>
      </c>
      <c r="U7" s="8">
        <f>'C завтраками| Bed and breakfast'!U7*0.9</f>
        <v>40275</v>
      </c>
      <c r="V7" s="8">
        <f>'C завтраками| Bed and breakfast'!V7*0.9</f>
        <v>40275</v>
      </c>
      <c r="W7" s="8">
        <f>'C завтраками| Bed and breakfast'!W7*0.9</f>
        <v>32805</v>
      </c>
      <c r="X7" s="8">
        <f>'C завтраками| Bed and breakfast'!X7*0.9</f>
        <v>17955</v>
      </c>
      <c r="Y7" s="8">
        <f>'C завтраками| Bed and breakfast'!Y7*0.9</f>
        <v>17955</v>
      </c>
      <c r="Z7" s="8">
        <f>'C завтраками| Bed and breakfast'!Z7*0.9</f>
        <v>17955</v>
      </c>
      <c r="AA7" s="8">
        <f>'C завтраками| Bed and breakfast'!AA7*0.9</f>
        <v>17955</v>
      </c>
      <c r="AB7" s="8">
        <f>'C завтраками| Bed and breakfast'!AB7*0.9</f>
        <v>17955</v>
      </c>
      <c r="AC7" s="8">
        <f>'C завтраками| Bed and breakfast'!AC7*0.9</f>
        <v>19755</v>
      </c>
      <c r="AD7" s="8">
        <f>'C завтраками| Bed and breakfast'!AD7*0.9</f>
        <v>19755</v>
      </c>
      <c r="AE7" s="8">
        <f>'C завтраками| Bed and breakfast'!AE7*0.9</f>
        <v>19755</v>
      </c>
      <c r="AF7" s="8">
        <f>'C завтраками| Bed and breakfast'!AF7*0.9</f>
        <v>19755</v>
      </c>
      <c r="AG7" s="8">
        <f>'C завтраками| Bed and breakfast'!AG7*0.9</f>
        <v>19755</v>
      </c>
      <c r="AH7" s="8">
        <f>'C завтраками| Bed and breakfast'!AH7*0.9</f>
        <v>17955</v>
      </c>
      <c r="AI7" s="8">
        <f>'C завтраками| Bed and breakfast'!AI7*0.9</f>
        <v>17955</v>
      </c>
      <c r="AJ7" s="8">
        <f>'C завтраками| Bed and breakfast'!AJ7*0.9</f>
        <v>17955</v>
      </c>
      <c r="AK7" s="8">
        <f>'C завтраками| Bed and breakfast'!AK7*0.9</f>
        <v>17955</v>
      </c>
      <c r="AL7" s="8">
        <f>'C завтраками| Bed and breakfast'!AL7*0.9</f>
        <v>17955</v>
      </c>
      <c r="AM7" s="8">
        <f>'C завтраками| Bed and breakfast'!AM7*0.9</f>
        <v>21555</v>
      </c>
      <c r="AN7" s="8">
        <f>'C завтраками| Bed and breakfast'!AN7*0.9</f>
        <v>21555</v>
      </c>
      <c r="AO7" s="8">
        <f>'C завтраками| Bed and breakfast'!AO7*0.9</f>
        <v>21555</v>
      </c>
      <c r="AP7" s="8">
        <f>'C завтраками| Bed and breakfast'!AP7*0.9</f>
        <v>21555</v>
      </c>
      <c r="AQ7" s="8">
        <f>'C завтраками| Bed and breakfast'!AQ7*0.9</f>
        <v>21555</v>
      </c>
      <c r="AR7" s="8">
        <f>'C завтраками| Bed and breakfast'!AR7*0.9</f>
        <v>23355</v>
      </c>
      <c r="AS7" s="8">
        <f>'C завтраками| Bed and breakfast'!AS7*0.9</f>
        <v>25605</v>
      </c>
      <c r="AT7" s="8">
        <f>'C завтраками| Bed and breakfast'!AT7*0.9</f>
        <v>26055</v>
      </c>
      <c r="AU7" s="8">
        <f>'C завтраками| Bed and breakfast'!AU7*0.9</f>
        <v>26055</v>
      </c>
      <c r="AV7" s="8">
        <f>'C завтраками| Bed and breakfast'!AV7*0.9</f>
        <v>26055</v>
      </c>
      <c r="AW7" s="8">
        <f>'C завтраками| Bed and breakfast'!AW7*0.9</f>
        <v>26055</v>
      </c>
      <c r="AX7" s="8">
        <f>'C завтраками| Bed and breakfast'!AX7*0.9</f>
        <v>26055</v>
      </c>
      <c r="AY7" s="8">
        <f>'C завтраками| Bed and breakfast'!AY7*0.9</f>
        <v>26055</v>
      </c>
      <c r="AZ7" s="8">
        <f>'C завтраками| Bed and breakfast'!AZ7*0.9</f>
        <v>26055</v>
      </c>
      <c r="BA7" s="8">
        <f>'C завтраками| Bed and breakfast'!BA7*0.9</f>
        <v>26055</v>
      </c>
      <c r="BB7" s="8">
        <f>'C завтраками| Bed and breakfast'!BB7*0.9</f>
        <v>26055</v>
      </c>
      <c r="BC7" s="8">
        <f>'C завтраками| Bed and breakfast'!BC7*0.9</f>
        <v>26055</v>
      </c>
      <c r="BD7" s="8">
        <f>'C завтраками| Bed and breakfast'!BD7*0.9</f>
        <v>24255</v>
      </c>
      <c r="BE7" s="8">
        <f>'C завтраками| Bed and breakfast'!BE7*0.9</f>
        <v>24255</v>
      </c>
      <c r="BF7" s="8">
        <f>'C завтраками| Bed and breakfast'!BF7*0.9</f>
        <v>26055</v>
      </c>
      <c r="BG7" s="8">
        <f>'C завтраками| Bed and breakfast'!BG7*0.9</f>
        <v>26055</v>
      </c>
      <c r="BH7" s="8">
        <f>'C завтраками| Bed and breakfast'!BH7*0.9</f>
        <v>27855</v>
      </c>
      <c r="BI7" s="8">
        <f>'C завтраками| Bed and breakfast'!BI7*0.9</f>
        <v>30105</v>
      </c>
      <c r="BJ7" s="8">
        <f>'C завтраками| Bed and breakfast'!BJ7*0.9</f>
        <v>30105</v>
      </c>
      <c r="BK7" s="8">
        <f>'C завтраками| Bed and breakfast'!BK7*0.9</f>
        <v>30105</v>
      </c>
      <c r="BL7" s="8">
        <f>'C завтраками| Bed and breakfast'!BL7*0.9</f>
        <v>30105</v>
      </c>
      <c r="BM7" s="8">
        <f>'C завтраками| Bed and breakfast'!BM7*0.9</f>
        <v>32355</v>
      </c>
      <c r="BN7" s="8">
        <f>'C завтраками| Bed and breakfast'!BN7*0.9</f>
        <v>35055</v>
      </c>
      <c r="BO7" s="8">
        <f>'C завтраками| Bed and breakfast'!BO7*0.9</f>
        <v>35055</v>
      </c>
      <c r="BP7" s="8">
        <f>'C завтраками| Bed and breakfast'!BP7*0.9</f>
        <v>32355</v>
      </c>
      <c r="BQ7" s="8">
        <f>'C завтраками| Bed and breakfast'!BQ7*0.9</f>
        <v>27855</v>
      </c>
      <c r="BR7" s="8">
        <f>'C завтраками| Bed and breakfast'!BR7*0.9</f>
        <v>27855</v>
      </c>
      <c r="BS7" s="8">
        <f>'C завтраками| Bed and breakfast'!BS7*0.9</f>
        <v>30105</v>
      </c>
      <c r="BT7" s="8">
        <f>'C завтраками| Bed and breakfast'!BT7*0.9</f>
        <v>30105</v>
      </c>
      <c r="BU7" s="8">
        <f>'C завтраками| Bed and breakfast'!BU7*0.9</f>
        <v>22455</v>
      </c>
      <c r="BV7" s="8">
        <f>'C завтраками| Bed and breakfast'!BV7*0.9</f>
        <v>22860</v>
      </c>
      <c r="BW7" s="8">
        <f>'C завтраками| Bed and breakfast'!BW7*0.9</f>
        <v>22860</v>
      </c>
      <c r="BX7" s="8">
        <f>'C завтраками| Bed and breakfast'!BX7*0.9</f>
        <v>22860</v>
      </c>
      <c r="BY7" s="8">
        <f>'C завтраками| Bed and breakfast'!BY7*0.9</f>
        <v>21510</v>
      </c>
      <c r="BZ7" s="8">
        <f>'C завтраками| Bed and breakfast'!BZ7*0.9</f>
        <v>21510</v>
      </c>
      <c r="CA7" s="8">
        <f>'C завтраками| Bed and breakfast'!CA7*0.9</f>
        <v>22860</v>
      </c>
      <c r="CB7" s="8">
        <f>'C завтраками| Bed and breakfast'!CB7*0.9</f>
        <v>22860</v>
      </c>
      <c r="CC7" s="8">
        <f>'C завтраками| Bed and breakfast'!CC7*0.9</f>
        <v>22860</v>
      </c>
      <c r="CD7" s="8">
        <f>'C завтраками| Bed and breakfast'!CD7*0.9</f>
        <v>21510</v>
      </c>
      <c r="CE7" s="8">
        <f>'C завтраками| Bed and breakfast'!CE7*0.9</f>
        <v>21510</v>
      </c>
      <c r="CF7" s="8">
        <f>'C завтраками| Bed and breakfast'!CF7*0.9</f>
        <v>21510</v>
      </c>
      <c r="CG7" s="8">
        <f>'C завтраками| Bed and breakfast'!CG7*0.9</f>
        <v>21510</v>
      </c>
      <c r="CH7" s="8">
        <f>'C завтраками| Bed and breakfast'!CH7*0.9</f>
        <v>21510</v>
      </c>
      <c r="CI7" s="8">
        <f>'C завтраками| Bed and breakfast'!CI7*0.9</f>
        <v>21510</v>
      </c>
      <c r="CJ7" s="8">
        <f>'C завтраками| Bed and breakfast'!CJ7*0.9</f>
        <v>21510</v>
      </c>
      <c r="CK7" s="8">
        <f>'C завтраками| Bed and breakfast'!CK7*0.9</f>
        <v>21510</v>
      </c>
      <c r="CL7" s="8">
        <f>'C завтраками| Bed and breakfast'!CL7*0.9</f>
        <v>21510</v>
      </c>
      <c r="CM7" s="8">
        <f>'C завтраками| Bed and breakfast'!CM7*0.9</f>
        <v>21510</v>
      </c>
      <c r="CN7" s="8">
        <f>'C завтраками| Bed and breakfast'!CN7*0.9</f>
        <v>21510</v>
      </c>
      <c r="CO7" s="8">
        <f>'C завтраками| Bed and breakfast'!CO7*0.9</f>
        <v>21510</v>
      </c>
      <c r="CP7" s="8">
        <f>'C завтраками| Bed and breakfast'!CP7*0.9</f>
        <v>21510</v>
      </c>
      <c r="CQ7" s="8">
        <f>'C завтраками| Bed and breakfast'!CQ7*0.9</f>
        <v>21510</v>
      </c>
      <c r="CR7" s="8">
        <f>'C завтраками| Bed and breakfast'!CR7*0.9</f>
        <v>21510</v>
      </c>
      <c r="CS7" s="8">
        <f>'C завтраками| Bed and breakfast'!CS7*0.9</f>
        <v>21510</v>
      </c>
      <c r="CT7" s="8">
        <f>'C завтраками| Bed and breakfast'!CT7*0.9</f>
        <v>21510</v>
      </c>
      <c r="CU7" s="8">
        <f>'C завтраками| Bed and breakfast'!CU7*0.9</f>
        <v>21510</v>
      </c>
      <c r="CV7" s="8">
        <f>'C завтраками| Bed and breakfast'!CV7*0.9</f>
        <v>21510</v>
      </c>
      <c r="CW7" s="8">
        <f>'C завтраками| Bed and breakfast'!CW7*0.9</f>
        <v>21510</v>
      </c>
      <c r="CX7" s="8">
        <f>'C завтраками| Bed and breakfast'!CX7*0.9</f>
        <v>21510</v>
      </c>
      <c r="CY7" s="8">
        <f>'C завтраками| Bed and breakfast'!CY7*0.9</f>
        <v>21510</v>
      </c>
      <c r="CZ7" s="8">
        <f>'C завтраками| Bed and breakfast'!CZ7*0.9</f>
        <v>21510</v>
      </c>
      <c r="DA7" s="8">
        <f>'C завтраками| Bed and breakfast'!DA7*0.9</f>
        <v>13185</v>
      </c>
      <c r="DB7" s="8">
        <f>'C завтраками| Bed and breakfast'!DB7*0.9</f>
        <v>13185</v>
      </c>
      <c r="DC7" s="8">
        <f>'C завтраками| Bed and breakfast'!DC7*0.9</f>
        <v>13635</v>
      </c>
      <c r="DD7" s="8">
        <f>'C завтраками| Bed and breakfast'!DD7*0.9</f>
        <v>13635</v>
      </c>
      <c r="DE7" s="8">
        <f>'C завтраками| Bed and breakfast'!DE7*0.9</f>
        <v>13185</v>
      </c>
      <c r="DF7" s="8">
        <f>'C завтраками| Bed and breakfast'!DF7*0.9</f>
        <v>13185</v>
      </c>
      <c r="DG7" s="8">
        <f>'C завтраками| Bed and breakfast'!DG7*0.9</f>
        <v>13185</v>
      </c>
      <c r="DH7" s="8">
        <f>'C завтраками| Bed and breakfast'!DH7*0.9</f>
        <v>13185</v>
      </c>
      <c r="DI7" s="8">
        <f>'C завтраками| Bed and breakfast'!DI7*0.9</f>
        <v>13185</v>
      </c>
      <c r="DJ7" s="8">
        <f>'C завтраками| Bed and breakfast'!DJ7*0.9</f>
        <v>13635</v>
      </c>
      <c r="DK7" s="8">
        <f>'C завтраками| Bed and breakfast'!DK7*0.9</f>
        <v>13635</v>
      </c>
      <c r="DL7" s="8">
        <f>'C завтраками| Bed and breakfast'!DL7*0.9</f>
        <v>13185</v>
      </c>
      <c r="DM7" s="8">
        <f>'C завтраками| Bed and breakfast'!DM7*0.9</f>
        <v>13185</v>
      </c>
      <c r="DN7" s="8">
        <f>'C завтраками| Bed and breakfast'!DN7*0.9</f>
        <v>13185</v>
      </c>
      <c r="DO7" s="8">
        <f>'C завтраками| Bed and breakfast'!DO7*0.9</f>
        <v>12285</v>
      </c>
      <c r="DP7" s="8">
        <f>'C завтраками| Bed and breakfast'!DP7*0.9</f>
        <v>12285</v>
      </c>
      <c r="DQ7" s="8">
        <f>'C завтраками| Bed and breakfast'!DQ7*0.9</f>
        <v>12915</v>
      </c>
      <c r="DR7" s="8">
        <f>'C завтраками| Bed and breakfast'!DR7*0.9</f>
        <v>12915</v>
      </c>
      <c r="DS7" s="8">
        <f>'C завтраками| Bed and breakfast'!DS7*0.9</f>
        <v>12285</v>
      </c>
      <c r="DT7" s="8">
        <f>'C завтраками| Bed and breakfast'!DT7*0.9</f>
        <v>12285</v>
      </c>
      <c r="DU7" s="8">
        <f>'C завтраками| Bed and breakfast'!DU7*0.9</f>
        <v>12285</v>
      </c>
      <c r="DV7" s="8">
        <f>'C завтраками| Bed and breakfast'!DV7*0.9</f>
        <v>12285</v>
      </c>
      <c r="DW7" s="8">
        <f>'C завтраками| Bed and breakfast'!DW7*0.9</f>
        <v>12285</v>
      </c>
      <c r="DX7" s="8">
        <f>'C завтраками| Bed and breakfast'!DX7*0.9</f>
        <v>12915</v>
      </c>
      <c r="DY7" s="8">
        <f>'C завтраками| Bed and breakfast'!DY7*0.9</f>
        <v>12915</v>
      </c>
      <c r="DZ7" s="8">
        <f>'C завтраками| Bed and breakfast'!DZ7*0.9</f>
        <v>12285</v>
      </c>
      <c r="EA7" s="8">
        <f>'C завтраками| Bed and breakfast'!EA7*0.9</f>
        <v>12285</v>
      </c>
      <c r="EB7" s="8">
        <f>'C завтраками| Bed and breakfast'!EB7*0.9</f>
        <v>12285</v>
      </c>
      <c r="EC7" s="8">
        <f>'C завтраками| Bed and breakfast'!EC7*0.9</f>
        <v>12285</v>
      </c>
      <c r="ED7" s="8">
        <f>'C завтраками| Bed and breakfast'!ED7*0.9</f>
        <v>13185</v>
      </c>
    </row>
    <row r="8" spans="1:134" s="53" customFormat="1" x14ac:dyDescent="0.2">
      <c r="A8" s="88">
        <v>2</v>
      </c>
      <c r="B8" s="8">
        <f>'C завтраками| Bed and breakfast'!B8*0.9</f>
        <v>15750</v>
      </c>
      <c r="C8" s="8">
        <f>'C завтраками| Bed and breakfast'!C8*0.9</f>
        <v>15750</v>
      </c>
      <c r="D8" s="8">
        <f>'C завтраками| Bed and breakfast'!D8*0.9</f>
        <v>17190</v>
      </c>
      <c r="E8" s="8">
        <f>'C завтраками| Bed and breakfast'!E8*0.9</f>
        <v>18630</v>
      </c>
      <c r="F8" s="8">
        <f>'C завтраками| Bed and breakfast'!F8*0.9</f>
        <v>20700</v>
      </c>
      <c r="G8" s="8">
        <f>'C завтраками| Bed and breakfast'!G8*0.9</f>
        <v>22770</v>
      </c>
      <c r="H8" s="8">
        <f>'C завтраками| Bed and breakfast'!H8*0.9</f>
        <v>22770</v>
      </c>
      <c r="I8" s="8">
        <f>'C завтраками| Bed and breakfast'!I8*0.9</f>
        <v>20700</v>
      </c>
      <c r="J8" s="8">
        <f>'C завтраками| Bed and breakfast'!J8*0.9</f>
        <v>22770</v>
      </c>
      <c r="K8" s="8">
        <f>'C завтраками| Bed and breakfast'!K8*0.9</f>
        <v>17190</v>
      </c>
      <c r="L8" s="8">
        <f>'C завтраками| Bed and breakfast'!L8*0.9</f>
        <v>16245</v>
      </c>
      <c r="M8" s="8">
        <f>'C завтраками| Bed and breakfast'!M8*0.9</f>
        <v>35550</v>
      </c>
      <c r="N8" s="8">
        <f>'C завтраками| Bed and breakfast'!N8*0.9</f>
        <v>48600</v>
      </c>
      <c r="O8" s="8">
        <f>'C завтраками| Bed and breakfast'!O8*0.9</f>
        <v>48600</v>
      </c>
      <c r="P8" s="8">
        <f>'C завтраками| Bed and breakfast'!P8*0.9</f>
        <v>48600</v>
      </c>
      <c r="Q8" s="8">
        <f>'C завтраками| Bed and breakfast'!Q8*0.9</f>
        <v>42300</v>
      </c>
      <c r="R8" s="8">
        <f>'C завтраками| Bed and breakfast'!R8*0.9</f>
        <v>42300</v>
      </c>
      <c r="S8" s="8">
        <f>'C завтраками| Bed and breakfast'!S8*0.9</f>
        <v>42300</v>
      </c>
      <c r="T8" s="8">
        <f>'C завтраками| Bed and breakfast'!T8*0.9</f>
        <v>42300</v>
      </c>
      <c r="U8" s="8">
        <f>'C завтраками| Bed and breakfast'!U8*0.9</f>
        <v>42300</v>
      </c>
      <c r="V8" s="8">
        <f>'C завтраками| Bed and breakfast'!V8*0.9</f>
        <v>42300</v>
      </c>
      <c r="W8" s="8">
        <f>'C завтраками| Bed and breakfast'!W8*0.9</f>
        <v>34560</v>
      </c>
      <c r="X8" s="8">
        <f>'C завтраками| Bed and breakfast'!X8*0.9</f>
        <v>19710</v>
      </c>
      <c r="Y8" s="8">
        <f>'C завтраками| Bed and breakfast'!Y8*0.9</f>
        <v>19710</v>
      </c>
      <c r="Z8" s="8">
        <f>'C завтраками| Bed and breakfast'!Z8*0.9</f>
        <v>19710</v>
      </c>
      <c r="AA8" s="8">
        <f>'C завтраками| Bed and breakfast'!AA8*0.9</f>
        <v>19710</v>
      </c>
      <c r="AB8" s="8">
        <f>'C завтраками| Bed and breakfast'!AB8*0.9</f>
        <v>19710</v>
      </c>
      <c r="AC8" s="8">
        <f>'C завтраками| Bed and breakfast'!AC8*0.9</f>
        <v>21510</v>
      </c>
      <c r="AD8" s="8">
        <f>'C завтраками| Bed and breakfast'!AD8*0.9</f>
        <v>21510</v>
      </c>
      <c r="AE8" s="8">
        <f>'C завтраками| Bed and breakfast'!AE8*0.9</f>
        <v>21510</v>
      </c>
      <c r="AF8" s="8">
        <f>'C завтраками| Bed and breakfast'!AF8*0.9</f>
        <v>21510</v>
      </c>
      <c r="AG8" s="8">
        <f>'C завтраками| Bed and breakfast'!AG8*0.9</f>
        <v>21510</v>
      </c>
      <c r="AH8" s="8">
        <f>'C завтраками| Bed and breakfast'!AH8*0.9</f>
        <v>19710</v>
      </c>
      <c r="AI8" s="8">
        <f>'C завтраками| Bed and breakfast'!AI8*0.9</f>
        <v>19710</v>
      </c>
      <c r="AJ8" s="8">
        <f>'C завтраками| Bed and breakfast'!AJ8*0.9</f>
        <v>19710</v>
      </c>
      <c r="AK8" s="8">
        <f>'C завтраками| Bed and breakfast'!AK8*0.9</f>
        <v>19710</v>
      </c>
      <c r="AL8" s="8">
        <f>'C завтраками| Bed and breakfast'!AL8*0.9</f>
        <v>19710</v>
      </c>
      <c r="AM8" s="8">
        <f>'C завтраками| Bed and breakfast'!AM8*0.9</f>
        <v>23310</v>
      </c>
      <c r="AN8" s="8">
        <f>'C завтраками| Bed and breakfast'!AN8*0.9</f>
        <v>23310</v>
      </c>
      <c r="AO8" s="8">
        <f>'C завтраками| Bed and breakfast'!AO8*0.9</f>
        <v>23310</v>
      </c>
      <c r="AP8" s="8">
        <f>'C завтраками| Bed and breakfast'!AP8*0.9</f>
        <v>23310</v>
      </c>
      <c r="AQ8" s="8">
        <f>'C завтраками| Bed and breakfast'!AQ8*0.9</f>
        <v>23310</v>
      </c>
      <c r="AR8" s="8">
        <f>'C завтраками| Bed and breakfast'!AR8*0.9</f>
        <v>25110</v>
      </c>
      <c r="AS8" s="8">
        <f>'C завтраками| Bed and breakfast'!AS8*0.9</f>
        <v>27360</v>
      </c>
      <c r="AT8" s="8">
        <f>'C завтраками| Bed and breakfast'!AT8*0.9</f>
        <v>27810</v>
      </c>
      <c r="AU8" s="8">
        <f>'C завтраками| Bed and breakfast'!AU8*0.9</f>
        <v>27810</v>
      </c>
      <c r="AV8" s="8">
        <f>'C завтраками| Bed and breakfast'!AV8*0.9</f>
        <v>27810</v>
      </c>
      <c r="AW8" s="8">
        <f>'C завтраками| Bed and breakfast'!AW8*0.9</f>
        <v>27810</v>
      </c>
      <c r="AX8" s="8">
        <f>'C завтраками| Bed and breakfast'!AX8*0.9</f>
        <v>27810</v>
      </c>
      <c r="AY8" s="8">
        <f>'C завтраками| Bed and breakfast'!AY8*0.9</f>
        <v>27810</v>
      </c>
      <c r="AZ8" s="8">
        <f>'C завтраками| Bed and breakfast'!AZ8*0.9</f>
        <v>27810</v>
      </c>
      <c r="BA8" s="8">
        <f>'C завтраками| Bed and breakfast'!BA8*0.9</f>
        <v>27810</v>
      </c>
      <c r="BB8" s="8">
        <f>'C завтраками| Bed and breakfast'!BB8*0.9</f>
        <v>27810</v>
      </c>
      <c r="BC8" s="8">
        <f>'C завтраками| Bed and breakfast'!BC8*0.9</f>
        <v>27810</v>
      </c>
      <c r="BD8" s="8">
        <f>'C завтраками| Bed and breakfast'!BD8*0.9</f>
        <v>26010</v>
      </c>
      <c r="BE8" s="8">
        <f>'C завтраками| Bed and breakfast'!BE8*0.9</f>
        <v>26010</v>
      </c>
      <c r="BF8" s="8">
        <f>'C завтраками| Bed and breakfast'!BF8*0.9</f>
        <v>27810</v>
      </c>
      <c r="BG8" s="8">
        <f>'C завтраками| Bed and breakfast'!BG8*0.9</f>
        <v>27810</v>
      </c>
      <c r="BH8" s="8">
        <f>'C завтраками| Bed and breakfast'!BH8*0.9</f>
        <v>29610</v>
      </c>
      <c r="BI8" s="8">
        <f>'C завтраками| Bed and breakfast'!BI8*0.9</f>
        <v>31860</v>
      </c>
      <c r="BJ8" s="8">
        <f>'C завтраками| Bed and breakfast'!BJ8*0.9</f>
        <v>31860</v>
      </c>
      <c r="BK8" s="8">
        <f>'C завтраками| Bed and breakfast'!BK8*0.9</f>
        <v>31860</v>
      </c>
      <c r="BL8" s="8">
        <f>'C завтраками| Bed and breakfast'!BL8*0.9</f>
        <v>31860</v>
      </c>
      <c r="BM8" s="8">
        <f>'C завтраками| Bed and breakfast'!BM8*0.9</f>
        <v>34110</v>
      </c>
      <c r="BN8" s="8">
        <f>'C завтраками| Bed and breakfast'!BN8*0.9</f>
        <v>36810</v>
      </c>
      <c r="BO8" s="8">
        <f>'C завтраками| Bed and breakfast'!BO8*0.9</f>
        <v>36810</v>
      </c>
      <c r="BP8" s="8">
        <f>'C завтраками| Bed and breakfast'!BP8*0.9</f>
        <v>34110</v>
      </c>
      <c r="BQ8" s="8">
        <f>'C завтраками| Bed and breakfast'!BQ8*0.9</f>
        <v>29610</v>
      </c>
      <c r="BR8" s="8">
        <f>'C завтраками| Bed and breakfast'!BR8*0.9</f>
        <v>29610</v>
      </c>
      <c r="BS8" s="8">
        <f>'C завтраками| Bed and breakfast'!BS8*0.9</f>
        <v>31860</v>
      </c>
      <c r="BT8" s="8">
        <f>'C завтраками| Bed and breakfast'!BT8*0.9</f>
        <v>31860</v>
      </c>
      <c r="BU8" s="8">
        <f>'C завтраками| Bed and breakfast'!BU8*0.9</f>
        <v>24210</v>
      </c>
      <c r="BV8" s="8">
        <f>'C завтраками| Bed and breakfast'!BV8*0.9</f>
        <v>24615</v>
      </c>
      <c r="BW8" s="8">
        <f>'C завтраками| Bed and breakfast'!BW8*0.9</f>
        <v>24615</v>
      </c>
      <c r="BX8" s="8">
        <f>'C завтраками| Bed and breakfast'!BX8*0.9</f>
        <v>24615</v>
      </c>
      <c r="BY8" s="8">
        <f>'C завтраками| Bed and breakfast'!BY8*0.9</f>
        <v>23265</v>
      </c>
      <c r="BZ8" s="8">
        <f>'C завтраками| Bed and breakfast'!BZ8*0.9</f>
        <v>23265</v>
      </c>
      <c r="CA8" s="8">
        <f>'C завтраками| Bed and breakfast'!CA8*0.9</f>
        <v>24615</v>
      </c>
      <c r="CB8" s="8">
        <f>'C завтраками| Bed and breakfast'!CB8*0.9</f>
        <v>24615</v>
      </c>
      <c r="CC8" s="8">
        <f>'C завтраками| Bed and breakfast'!CC8*0.9</f>
        <v>24615</v>
      </c>
      <c r="CD8" s="8">
        <f>'C завтраками| Bed and breakfast'!CD8*0.9</f>
        <v>23265</v>
      </c>
      <c r="CE8" s="8">
        <f>'C завтраками| Bed and breakfast'!CE8*0.9</f>
        <v>23265</v>
      </c>
      <c r="CF8" s="8">
        <f>'C завтраками| Bed and breakfast'!CF8*0.9</f>
        <v>23265</v>
      </c>
      <c r="CG8" s="8">
        <f>'C завтраками| Bed and breakfast'!CG8*0.9</f>
        <v>23265</v>
      </c>
      <c r="CH8" s="8">
        <f>'C завтраками| Bed and breakfast'!CH8*0.9</f>
        <v>23265</v>
      </c>
      <c r="CI8" s="8">
        <f>'C завтраками| Bed and breakfast'!CI8*0.9</f>
        <v>23265</v>
      </c>
      <c r="CJ8" s="8">
        <f>'C завтраками| Bed and breakfast'!CJ8*0.9</f>
        <v>23265</v>
      </c>
      <c r="CK8" s="8">
        <f>'C завтраками| Bed and breakfast'!CK8*0.9</f>
        <v>23265</v>
      </c>
      <c r="CL8" s="8">
        <f>'C завтраками| Bed and breakfast'!CL8*0.9</f>
        <v>23265</v>
      </c>
      <c r="CM8" s="8">
        <f>'C завтраками| Bed and breakfast'!CM8*0.9</f>
        <v>23265</v>
      </c>
      <c r="CN8" s="8">
        <f>'C завтраками| Bed and breakfast'!CN8*0.9</f>
        <v>23265</v>
      </c>
      <c r="CO8" s="8">
        <f>'C завтраками| Bed and breakfast'!CO8*0.9</f>
        <v>23265</v>
      </c>
      <c r="CP8" s="8">
        <f>'C завтраками| Bed and breakfast'!CP8*0.9</f>
        <v>23265</v>
      </c>
      <c r="CQ8" s="8">
        <f>'C завтраками| Bed and breakfast'!CQ8*0.9</f>
        <v>23265</v>
      </c>
      <c r="CR8" s="8">
        <f>'C завтраками| Bed and breakfast'!CR8*0.9</f>
        <v>23265</v>
      </c>
      <c r="CS8" s="8">
        <f>'C завтраками| Bed and breakfast'!CS8*0.9</f>
        <v>23265</v>
      </c>
      <c r="CT8" s="8">
        <f>'C завтраками| Bed and breakfast'!CT8*0.9</f>
        <v>23265</v>
      </c>
      <c r="CU8" s="8">
        <f>'C завтраками| Bed and breakfast'!CU8*0.9</f>
        <v>23265</v>
      </c>
      <c r="CV8" s="8">
        <f>'C завтраками| Bed and breakfast'!CV8*0.9</f>
        <v>23265</v>
      </c>
      <c r="CW8" s="8">
        <f>'C завтраками| Bed and breakfast'!CW8*0.9</f>
        <v>23265</v>
      </c>
      <c r="CX8" s="8">
        <f>'C завтраками| Bed and breakfast'!CX8*0.9</f>
        <v>23265</v>
      </c>
      <c r="CY8" s="8">
        <f>'C завтраками| Bed and breakfast'!CY8*0.9</f>
        <v>23265</v>
      </c>
      <c r="CZ8" s="8">
        <f>'C завтраками| Bed and breakfast'!CZ8*0.9</f>
        <v>23265</v>
      </c>
      <c r="DA8" s="8">
        <f>'C завтраками| Bed and breakfast'!DA8*0.9</f>
        <v>14850</v>
      </c>
      <c r="DB8" s="8">
        <f>'C завтраками| Bed and breakfast'!DB8*0.9</f>
        <v>14850</v>
      </c>
      <c r="DC8" s="8">
        <f>'C завтраками| Bed and breakfast'!DC8*0.9</f>
        <v>15300</v>
      </c>
      <c r="DD8" s="8">
        <f>'C завтраками| Bed and breakfast'!DD8*0.9</f>
        <v>15300</v>
      </c>
      <c r="DE8" s="8">
        <f>'C завтраками| Bed and breakfast'!DE8*0.9</f>
        <v>14850</v>
      </c>
      <c r="DF8" s="8">
        <f>'C завтраками| Bed and breakfast'!DF8*0.9</f>
        <v>14850</v>
      </c>
      <c r="DG8" s="8">
        <f>'C завтраками| Bed and breakfast'!DG8*0.9</f>
        <v>14850</v>
      </c>
      <c r="DH8" s="8">
        <f>'C завтраками| Bed and breakfast'!DH8*0.9</f>
        <v>14850</v>
      </c>
      <c r="DI8" s="8">
        <f>'C завтраками| Bed and breakfast'!DI8*0.9</f>
        <v>14850</v>
      </c>
      <c r="DJ8" s="8">
        <f>'C завтраками| Bed and breakfast'!DJ8*0.9</f>
        <v>15300</v>
      </c>
      <c r="DK8" s="8">
        <f>'C завтраками| Bed and breakfast'!DK8*0.9</f>
        <v>15300</v>
      </c>
      <c r="DL8" s="8">
        <f>'C завтраками| Bed and breakfast'!DL8*0.9</f>
        <v>14850</v>
      </c>
      <c r="DM8" s="8">
        <f>'C завтраками| Bed and breakfast'!DM8*0.9</f>
        <v>14850</v>
      </c>
      <c r="DN8" s="8">
        <f>'C завтраками| Bed and breakfast'!DN8*0.9</f>
        <v>14850</v>
      </c>
      <c r="DO8" s="8">
        <f>'C завтраками| Bed and breakfast'!DO8*0.9</f>
        <v>13950</v>
      </c>
      <c r="DP8" s="8">
        <f>'C завтраками| Bed and breakfast'!DP8*0.9</f>
        <v>13950</v>
      </c>
      <c r="DQ8" s="8">
        <f>'C завтраками| Bed and breakfast'!DQ8*0.9</f>
        <v>14580</v>
      </c>
      <c r="DR8" s="8">
        <f>'C завтраками| Bed and breakfast'!DR8*0.9</f>
        <v>14580</v>
      </c>
      <c r="DS8" s="8">
        <f>'C завтраками| Bed and breakfast'!DS8*0.9</f>
        <v>13950</v>
      </c>
      <c r="DT8" s="8">
        <f>'C завтраками| Bed and breakfast'!DT8*0.9</f>
        <v>13950</v>
      </c>
      <c r="DU8" s="8">
        <f>'C завтраками| Bed and breakfast'!DU8*0.9</f>
        <v>13950</v>
      </c>
      <c r="DV8" s="8">
        <f>'C завтраками| Bed and breakfast'!DV8*0.9</f>
        <v>13950</v>
      </c>
      <c r="DW8" s="8">
        <f>'C завтраками| Bed and breakfast'!DW8*0.9</f>
        <v>13950</v>
      </c>
      <c r="DX8" s="8">
        <f>'C завтраками| Bed and breakfast'!DX8*0.9</f>
        <v>14580</v>
      </c>
      <c r="DY8" s="8">
        <f>'C завтраками| Bed and breakfast'!DY8*0.9</f>
        <v>14580</v>
      </c>
      <c r="DZ8" s="8">
        <f>'C завтраками| Bed and breakfast'!DZ8*0.9</f>
        <v>13950</v>
      </c>
      <c r="EA8" s="8">
        <f>'C завтраками| Bed and breakfast'!EA8*0.9</f>
        <v>13950</v>
      </c>
      <c r="EB8" s="8">
        <f>'C завтраками| Bed and breakfast'!EB8*0.9</f>
        <v>13950</v>
      </c>
      <c r="EC8" s="8">
        <f>'C завтраками| Bed and breakfast'!EC8*0.9</f>
        <v>13950</v>
      </c>
      <c r="ED8" s="8">
        <f>'C завтраками| Bed and breakfast'!ED8*0.9</f>
        <v>14850</v>
      </c>
    </row>
    <row r="9" spans="1:134" s="53" customFormat="1" x14ac:dyDescent="0.2">
      <c r="A9" s="42" t="s">
        <v>234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row>
    <row r="10" spans="1:134" s="53" customFormat="1" x14ac:dyDescent="0.2">
      <c r="A10" s="180">
        <v>1</v>
      </c>
      <c r="B10" s="8">
        <f>'C завтраками| Bed and breakfast'!B10*0.9</f>
        <v>15120</v>
      </c>
      <c r="C10" s="8">
        <f>'C завтраками| Bed and breakfast'!C10*0.9</f>
        <v>15120</v>
      </c>
      <c r="D10" s="8">
        <f>'C завтраками| Bed and breakfast'!D10*0.9</f>
        <v>16560</v>
      </c>
      <c r="E10" s="8">
        <f>'C завтраками| Bed and breakfast'!E10*0.9</f>
        <v>18000</v>
      </c>
      <c r="F10" s="8">
        <f>'C завтраками| Bed and breakfast'!F10*0.9</f>
        <v>20070</v>
      </c>
      <c r="G10" s="8">
        <f>'C завтраками| Bed and breakfast'!G10*0.9</f>
        <v>22140</v>
      </c>
      <c r="H10" s="8">
        <f>'C завтраками| Bed and breakfast'!H10*0.9</f>
        <v>22140</v>
      </c>
      <c r="I10" s="8">
        <f>'C завтраками| Bed and breakfast'!I10*0.9</f>
        <v>20070</v>
      </c>
      <c r="J10" s="8">
        <f>'C завтраками| Bed and breakfast'!J10*0.9</f>
        <v>22140</v>
      </c>
      <c r="K10" s="8">
        <f>'C завтраками| Bed and breakfast'!K10*0.9</f>
        <v>16560</v>
      </c>
      <c r="L10" s="8">
        <f>'C завтраками| Bed and breakfast'!L10*0.9</f>
        <v>16020</v>
      </c>
      <c r="M10" s="8">
        <f>'C завтраками| Bed and breakfast'!M10*0.9</f>
        <v>35325</v>
      </c>
      <c r="N10" s="8">
        <f>'C завтраками| Bed and breakfast'!N10*0.9</f>
        <v>48375</v>
      </c>
      <c r="O10" s="8">
        <f>'C завтраками| Bed and breakfast'!O10*0.9</f>
        <v>48375</v>
      </c>
      <c r="P10" s="8">
        <f>'C завтраками| Bed and breakfast'!P10*0.9</f>
        <v>48375</v>
      </c>
      <c r="Q10" s="8">
        <f>'C завтраками| Bed and breakfast'!Q10*0.9</f>
        <v>42075</v>
      </c>
      <c r="R10" s="8">
        <f>'C завтраками| Bed and breakfast'!R10*0.9</f>
        <v>42075</v>
      </c>
      <c r="S10" s="8">
        <f>'C завтраками| Bed and breakfast'!S10*0.9</f>
        <v>42075</v>
      </c>
      <c r="T10" s="8">
        <f>'C завтраками| Bed and breakfast'!T10*0.9</f>
        <v>42075</v>
      </c>
      <c r="U10" s="8">
        <f>'C завтраками| Bed and breakfast'!U10*0.9</f>
        <v>42075</v>
      </c>
      <c r="V10" s="8">
        <f>'C завтраками| Bed and breakfast'!V10*0.9</f>
        <v>42075</v>
      </c>
      <c r="W10" s="8">
        <f>'C завтраками| Bed and breakfast'!W10*0.9</f>
        <v>34605</v>
      </c>
      <c r="X10" s="8">
        <f>'C завтраками| Bed and breakfast'!X10*0.9</f>
        <v>19755</v>
      </c>
      <c r="Y10" s="8">
        <f>'C завтраками| Bed and breakfast'!Y10*0.9</f>
        <v>19755</v>
      </c>
      <c r="Z10" s="8">
        <f>'C завтраками| Bed and breakfast'!Z10*0.9</f>
        <v>19755</v>
      </c>
      <c r="AA10" s="8">
        <f>'C завтраками| Bed and breakfast'!AA10*0.9</f>
        <v>19755</v>
      </c>
      <c r="AB10" s="8">
        <f>'C завтраками| Bed and breakfast'!AB10*0.9</f>
        <v>19755</v>
      </c>
      <c r="AC10" s="8">
        <f>'C завтраками| Bed and breakfast'!AC10*0.9</f>
        <v>21555</v>
      </c>
      <c r="AD10" s="8">
        <f>'C завтраками| Bed and breakfast'!AD10*0.9</f>
        <v>21555</v>
      </c>
      <c r="AE10" s="8">
        <f>'C завтраками| Bed and breakfast'!AE10*0.9</f>
        <v>21555</v>
      </c>
      <c r="AF10" s="8">
        <f>'C завтраками| Bed and breakfast'!AF10*0.9</f>
        <v>21555</v>
      </c>
      <c r="AG10" s="8">
        <f>'C завтраками| Bed and breakfast'!AG10*0.9</f>
        <v>21555</v>
      </c>
      <c r="AH10" s="8">
        <f>'C завтраками| Bed and breakfast'!AH10*0.9</f>
        <v>19755</v>
      </c>
      <c r="AI10" s="8">
        <f>'C завтраками| Bed and breakfast'!AI10*0.9</f>
        <v>19755</v>
      </c>
      <c r="AJ10" s="8">
        <f>'C завтраками| Bed and breakfast'!AJ10*0.9</f>
        <v>19755</v>
      </c>
      <c r="AK10" s="8">
        <f>'C завтраками| Bed and breakfast'!AK10*0.9</f>
        <v>19755</v>
      </c>
      <c r="AL10" s="8">
        <f>'C завтраками| Bed and breakfast'!AL10*0.9</f>
        <v>19755</v>
      </c>
      <c r="AM10" s="8">
        <f>'C завтраками| Bed and breakfast'!AM10*0.9</f>
        <v>23355</v>
      </c>
      <c r="AN10" s="8">
        <f>'C завтраками| Bed and breakfast'!AN10*0.9</f>
        <v>23355</v>
      </c>
      <c r="AO10" s="8">
        <f>'C завтраками| Bed and breakfast'!AO10*0.9</f>
        <v>23355</v>
      </c>
      <c r="AP10" s="8">
        <f>'C завтраками| Bed and breakfast'!AP10*0.9</f>
        <v>23355</v>
      </c>
      <c r="AQ10" s="8">
        <f>'C завтраками| Bed and breakfast'!AQ10*0.9</f>
        <v>23355</v>
      </c>
      <c r="AR10" s="8">
        <f>'C завтраками| Bed and breakfast'!AR10*0.9</f>
        <v>25155</v>
      </c>
      <c r="AS10" s="8">
        <f>'C завтраками| Bed and breakfast'!AS10*0.9</f>
        <v>27405</v>
      </c>
      <c r="AT10" s="8">
        <f>'C завтраками| Bed and breakfast'!AT10*0.9</f>
        <v>27855</v>
      </c>
      <c r="AU10" s="8">
        <f>'C завтраками| Bed and breakfast'!AU10*0.9</f>
        <v>27855</v>
      </c>
      <c r="AV10" s="8">
        <f>'C завтраками| Bed and breakfast'!AV10*0.9</f>
        <v>27855</v>
      </c>
      <c r="AW10" s="8">
        <f>'C завтраками| Bed and breakfast'!AW10*0.9</f>
        <v>27855</v>
      </c>
      <c r="AX10" s="8">
        <f>'C завтраками| Bed and breakfast'!AX10*0.9</f>
        <v>27855</v>
      </c>
      <c r="AY10" s="8">
        <f>'C завтраками| Bed and breakfast'!AY10*0.9</f>
        <v>27855</v>
      </c>
      <c r="AZ10" s="8">
        <f>'C завтраками| Bed and breakfast'!AZ10*0.9</f>
        <v>27855</v>
      </c>
      <c r="BA10" s="8">
        <f>'C завтраками| Bed and breakfast'!BA10*0.9</f>
        <v>27855</v>
      </c>
      <c r="BB10" s="8">
        <f>'C завтраками| Bed and breakfast'!BB10*0.9</f>
        <v>27855</v>
      </c>
      <c r="BC10" s="8">
        <f>'C завтраками| Bed and breakfast'!BC10*0.9</f>
        <v>27855</v>
      </c>
      <c r="BD10" s="8">
        <f>'C завтраками| Bed and breakfast'!BD10*0.9</f>
        <v>26055</v>
      </c>
      <c r="BE10" s="8">
        <f>'C завтраками| Bed and breakfast'!BE10*0.9</f>
        <v>26055</v>
      </c>
      <c r="BF10" s="8">
        <f>'C завтраками| Bed and breakfast'!BF10*0.9</f>
        <v>27855</v>
      </c>
      <c r="BG10" s="8">
        <f>'C завтраками| Bed and breakfast'!BG10*0.9</f>
        <v>27855</v>
      </c>
      <c r="BH10" s="8">
        <f>'C завтраками| Bed and breakfast'!BH10*0.9</f>
        <v>29655</v>
      </c>
      <c r="BI10" s="8">
        <f>'C завтраками| Bed and breakfast'!BI10*0.9</f>
        <v>31905</v>
      </c>
      <c r="BJ10" s="8">
        <f>'C завтраками| Bed and breakfast'!BJ10*0.9</f>
        <v>31905</v>
      </c>
      <c r="BK10" s="8">
        <f>'C завтраками| Bed and breakfast'!BK10*0.9</f>
        <v>31905</v>
      </c>
      <c r="BL10" s="8">
        <f>'C завтраками| Bed and breakfast'!BL10*0.9</f>
        <v>31905</v>
      </c>
      <c r="BM10" s="8">
        <f>'C завтраками| Bed and breakfast'!BM10*0.9</f>
        <v>34155</v>
      </c>
      <c r="BN10" s="8">
        <f>'C завтраками| Bed and breakfast'!BN10*0.9</f>
        <v>36855</v>
      </c>
      <c r="BO10" s="8">
        <f>'C завтраками| Bed and breakfast'!BO10*0.9</f>
        <v>36855</v>
      </c>
      <c r="BP10" s="8">
        <f>'C завтраками| Bed and breakfast'!BP10*0.9</f>
        <v>34155</v>
      </c>
      <c r="BQ10" s="8">
        <f>'C завтраками| Bed and breakfast'!BQ10*0.9</f>
        <v>29655</v>
      </c>
      <c r="BR10" s="8">
        <f>'C завтраками| Bed and breakfast'!BR10*0.9</f>
        <v>29655</v>
      </c>
      <c r="BS10" s="8">
        <f>'C завтраками| Bed and breakfast'!BS10*0.9</f>
        <v>31905</v>
      </c>
      <c r="BT10" s="8">
        <f>'C завтраками| Bed and breakfast'!BT10*0.9</f>
        <v>31905</v>
      </c>
      <c r="BU10" s="8">
        <f>'C завтраками| Bed and breakfast'!BU10*0.9</f>
        <v>24255</v>
      </c>
      <c r="BV10" s="8">
        <f>'C завтраками| Bed and breakfast'!BV10*0.9</f>
        <v>24660</v>
      </c>
      <c r="BW10" s="8">
        <f>'C завтраками| Bed and breakfast'!BW10*0.9</f>
        <v>24660</v>
      </c>
      <c r="BX10" s="8">
        <f>'C завтраками| Bed and breakfast'!BX10*0.9</f>
        <v>24660</v>
      </c>
      <c r="BY10" s="8">
        <f>'C завтраками| Bed and breakfast'!BY10*0.9</f>
        <v>23310</v>
      </c>
      <c r="BZ10" s="8">
        <f>'C завтраками| Bed and breakfast'!BZ10*0.9</f>
        <v>23310</v>
      </c>
      <c r="CA10" s="8">
        <f>'C завтраками| Bed and breakfast'!CA10*0.9</f>
        <v>24660</v>
      </c>
      <c r="CB10" s="8">
        <f>'C завтраками| Bed and breakfast'!CB10*0.9</f>
        <v>24660</v>
      </c>
      <c r="CC10" s="8">
        <f>'C завтраками| Bed and breakfast'!CC10*0.9</f>
        <v>24660</v>
      </c>
      <c r="CD10" s="8">
        <f>'C завтраками| Bed and breakfast'!CD10*0.9</f>
        <v>23310</v>
      </c>
      <c r="CE10" s="8">
        <f>'C завтраками| Bed and breakfast'!CE10*0.9</f>
        <v>23310</v>
      </c>
      <c r="CF10" s="8">
        <f>'C завтраками| Bed and breakfast'!CF10*0.9</f>
        <v>23310</v>
      </c>
      <c r="CG10" s="8">
        <f>'C завтраками| Bed and breakfast'!CG10*0.9</f>
        <v>23310</v>
      </c>
      <c r="CH10" s="8">
        <f>'C завтраками| Bed and breakfast'!CH10*0.9</f>
        <v>23310</v>
      </c>
      <c r="CI10" s="8">
        <f>'C завтраками| Bed and breakfast'!CI10*0.9</f>
        <v>23310</v>
      </c>
      <c r="CJ10" s="8">
        <f>'C завтраками| Bed and breakfast'!CJ10*0.9</f>
        <v>23310</v>
      </c>
      <c r="CK10" s="8">
        <f>'C завтраками| Bed and breakfast'!CK10*0.9</f>
        <v>23310</v>
      </c>
      <c r="CL10" s="8">
        <f>'C завтраками| Bed and breakfast'!CL10*0.9</f>
        <v>23310</v>
      </c>
      <c r="CM10" s="8">
        <f>'C завтраками| Bed and breakfast'!CM10*0.9</f>
        <v>23310</v>
      </c>
      <c r="CN10" s="8">
        <f>'C завтраками| Bed and breakfast'!CN10*0.9</f>
        <v>23310</v>
      </c>
      <c r="CO10" s="8">
        <f>'C завтраками| Bed and breakfast'!CO10*0.9</f>
        <v>23310</v>
      </c>
      <c r="CP10" s="8">
        <f>'C завтраками| Bed and breakfast'!CP10*0.9</f>
        <v>23310</v>
      </c>
      <c r="CQ10" s="8">
        <f>'C завтраками| Bed and breakfast'!CQ10*0.9</f>
        <v>23310</v>
      </c>
      <c r="CR10" s="8">
        <f>'C завтраками| Bed and breakfast'!CR10*0.9</f>
        <v>23310</v>
      </c>
      <c r="CS10" s="8">
        <f>'C завтраками| Bed and breakfast'!CS10*0.9</f>
        <v>23310</v>
      </c>
      <c r="CT10" s="8">
        <f>'C завтраками| Bed and breakfast'!CT10*0.9</f>
        <v>23310</v>
      </c>
      <c r="CU10" s="8">
        <f>'C завтраками| Bed and breakfast'!CU10*0.9</f>
        <v>23310</v>
      </c>
      <c r="CV10" s="8">
        <f>'C завтраками| Bed and breakfast'!CV10*0.9</f>
        <v>23310</v>
      </c>
      <c r="CW10" s="8">
        <f>'C завтраками| Bed and breakfast'!CW10*0.9</f>
        <v>23310</v>
      </c>
      <c r="CX10" s="8">
        <f>'C завтраками| Bed and breakfast'!CX10*0.9</f>
        <v>23310</v>
      </c>
      <c r="CY10" s="8">
        <f>'C завтраками| Bed and breakfast'!CY10*0.9</f>
        <v>23310</v>
      </c>
      <c r="CZ10" s="8">
        <f>'C завтраками| Bed and breakfast'!CZ10*0.9</f>
        <v>23310</v>
      </c>
      <c r="DA10" s="8">
        <f>'C завтраками| Bed and breakfast'!DA10*0.9</f>
        <v>14985</v>
      </c>
      <c r="DB10" s="8">
        <f>'C завтраками| Bed and breakfast'!DB10*0.9</f>
        <v>14985</v>
      </c>
      <c r="DC10" s="8">
        <f>'C завтраками| Bed and breakfast'!DC10*0.9</f>
        <v>15435</v>
      </c>
      <c r="DD10" s="8">
        <f>'C завтраками| Bed and breakfast'!DD10*0.9</f>
        <v>15435</v>
      </c>
      <c r="DE10" s="8">
        <f>'C завтраками| Bed and breakfast'!DE10*0.9</f>
        <v>14985</v>
      </c>
      <c r="DF10" s="8">
        <f>'C завтраками| Bed and breakfast'!DF10*0.9</f>
        <v>14985</v>
      </c>
      <c r="DG10" s="8">
        <f>'C завтраками| Bed and breakfast'!DG10*0.9</f>
        <v>14985</v>
      </c>
      <c r="DH10" s="8">
        <f>'C завтраками| Bed and breakfast'!DH10*0.9</f>
        <v>14985</v>
      </c>
      <c r="DI10" s="8">
        <f>'C завтраками| Bed and breakfast'!DI10*0.9</f>
        <v>14985</v>
      </c>
      <c r="DJ10" s="8">
        <f>'C завтраками| Bed and breakfast'!DJ10*0.9</f>
        <v>15435</v>
      </c>
      <c r="DK10" s="8">
        <f>'C завтраками| Bed and breakfast'!DK10*0.9</f>
        <v>15435</v>
      </c>
      <c r="DL10" s="8">
        <f>'C завтраками| Bed and breakfast'!DL10*0.9</f>
        <v>14985</v>
      </c>
      <c r="DM10" s="8">
        <f>'C завтраками| Bed and breakfast'!DM10*0.9</f>
        <v>14985</v>
      </c>
      <c r="DN10" s="8">
        <f>'C завтраками| Bed and breakfast'!DN10*0.9</f>
        <v>14985</v>
      </c>
      <c r="DO10" s="8">
        <f>'C завтраками| Bed and breakfast'!DO10*0.9</f>
        <v>14085</v>
      </c>
      <c r="DP10" s="8">
        <f>'C завтраками| Bed and breakfast'!DP10*0.9</f>
        <v>14085</v>
      </c>
      <c r="DQ10" s="8">
        <f>'C завтраками| Bed and breakfast'!DQ10*0.9</f>
        <v>14715</v>
      </c>
      <c r="DR10" s="8">
        <f>'C завтраками| Bed and breakfast'!DR10*0.9</f>
        <v>14715</v>
      </c>
      <c r="DS10" s="8">
        <f>'C завтраками| Bed and breakfast'!DS10*0.9</f>
        <v>14085</v>
      </c>
      <c r="DT10" s="8">
        <f>'C завтраками| Bed and breakfast'!DT10*0.9</f>
        <v>14085</v>
      </c>
      <c r="DU10" s="8">
        <f>'C завтраками| Bed and breakfast'!DU10*0.9</f>
        <v>14085</v>
      </c>
      <c r="DV10" s="8">
        <f>'C завтраками| Bed and breakfast'!DV10*0.9</f>
        <v>14085</v>
      </c>
      <c r="DW10" s="8">
        <f>'C завтраками| Bed and breakfast'!DW10*0.9</f>
        <v>14085</v>
      </c>
      <c r="DX10" s="8">
        <f>'C завтраками| Bed and breakfast'!DX10*0.9</f>
        <v>14715</v>
      </c>
      <c r="DY10" s="8">
        <f>'C завтраками| Bed and breakfast'!DY10*0.9</f>
        <v>14715</v>
      </c>
      <c r="DZ10" s="8">
        <f>'C завтраками| Bed and breakfast'!DZ10*0.9</f>
        <v>14085</v>
      </c>
      <c r="EA10" s="8">
        <f>'C завтраками| Bed and breakfast'!EA10*0.9</f>
        <v>14085</v>
      </c>
      <c r="EB10" s="8">
        <f>'C завтраками| Bed and breakfast'!EB10*0.9</f>
        <v>14085</v>
      </c>
      <c r="EC10" s="8">
        <f>'C завтраками| Bed and breakfast'!EC10*0.9</f>
        <v>14085</v>
      </c>
      <c r="ED10" s="8">
        <f>'C завтраками| Bed and breakfast'!ED10*0.9</f>
        <v>14985</v>
      </c>
    </row>
    <row r="11" spans="1:134" s="53" customFormat="1" x14ac:dyDescent="0.2">
      <c r="A11" s="180">
        <v>2</v>
      </c>
      <c r="B11" s="8">
        <f>'C завтраками| Bed and breakfast'!B11*0.9</f>
        <v>16650</v>
      </c>
      <c r="C11" s="8">
        <f>'C завтраками| Bed and breakfast'!C11*0.9</f>
        <v>16650</v>
      </c>
      <c r="D11" s="8">
        <f>'C завтраками| Bed and breakfast'!D11*0.9</f>
        <v>18090</v>
      </c>
      <c r="E11" s="8">
        <f>'C завтраками| Bed and breakfast'!E11*0.9</f>
        <v>19530</v>
      </c>
      <c r="F11" s="8">
        <f>'C завтраками| Bed and breakfast'!F11*0.9</f>
        <v>21600</v>
      </c>
      <c r="G11" s="8">
        <f>'C завтраками| Bed and breakfast'!G11*0.9</f>
        <v>23670</v>
      </c>
      <c r="H11" s="8">
        <f>'C завтраками| Bed and breakfast'!H11*0.9</f>
        <v>23670</v>
      </c>
      <c r="I11" s="8">
        <f>'C завтраками| Bed and breakfast'!I11*0.9</f>
        <v>21600</v>
      </c>
      <c r="J11" s="8">
        <f>'C завтраками| Bed and breakfast'!J11*0.9</f>
        <v>23670</v>
      </c>
      <c r="K11" s="8">
        <f>'C завтраками| Bed and breakfast'!K11*0.9</f>
        <v>18090</v>
      </c>
      <c r="L11" s="8">
        <f>'C завтраками| Bed and breakfast'!L11*0.9</f>
        <v>18045</v>
      </c>
      <c r="M11" s="8">
        <f>'C завтраками| Bed and breakfast'!M11*0.9</f>
        <v>37350</v>
      </c>
      <c r="N11" s="8">
        <f>'C завтраками| Bed and breakfast'!N11*0.9</f>
        <v>50400</v>
      </c>
      <c r="O11" s="8">
        <f>'C завтраками| Bed and breakfast'!O11*0.9</f>
        <v>50400</v>
      </c>
      <c r="P11" s="8">
        <f>'C завтраками| Bed and breakfast'!P11*0.9</f>
        <v>50400</v>
      </c>
      <c r="Q11" s="8">
        <f>'C завтраками| Bed and breakfast'!Q11*0.9</f>
        <v>44100</v>
      </c>
      <c r="R11" s="8">
        <f>'C завтраками| Bed and breakfast'!R11*0.9</f>
        <v>44100</v>
      </c>
      <c r="S11" s="8">
        <f>'C завтраками| Bed and breakfast'!S11*0.9</f>
        <v>44100</v>
      </c>
      <c r="T11" s="8">
        <f>'C завтраками| Bed and breakfast'!T11*0.9</f>
        <v>44100</v>
      </c>
      <c r="U11" s="8">
        <f>'C завтраками| Bed and breakfast'!U11*0.9</f>
        <v>44100</v>
      </c>
      <c r="V11" s="8">
        <f>'C завтраками| Bed and breakfast'!V11*0.9</f>
        <v>44100</v>
      </c>
      <c r="W11" s="8">
        <f>'C завтраками| Bed and breakfast'!W11*0.9</f>
        <v>36360</v>
      </c>
      <c r="X11" s="8">
        <f>'C завтраками| Bed and breakfast'!X11*0.9</f>
        <v>21510</v>
      </c>
      <c r="Y11" s="8">
        <f>'C завтраками| Bed and breakfast'!Y11*0.9</f>
        <v>21510</v>
      </c>
      <c r="Z11" s="8">
        <f>'C завтраками| Bed and breakfast'!Z11*0.9</f>
        <v>21510</v>
      </c>
      <c r="AA11" s="8">
        <f>'C завтраками| Bed and breakfast'!AA11*0.9</f>
        <v>21510</v>
      </c>
      <c r="AB11" s="8">
        <f>'C завтраками| Bed and breakfast'!AB11*0.9</f>
        <v>21510</v>
      </c>
      <c r="AC11" s="8">
        <f>'C завтраками| Bed and breakfast'!AC11*0.9</f>
        <v>23310</v>
      </c>
      <c r="AD11" s="8">
        <f>'C завтраками| Bed and breakfast'!AD11*0.9</f>
        <v>23310</v>
      </c>
      <c r="AE11" s="8">
        <f>'C завтраками| Bed and breakfast'!AE11*0.9</f>
        <v>23310</v>
      </c>
      <c r="AF11" s="8">
        <f>'C завтраками| Bed and breakfast'!AF11*0.9</f>
        <v>23310</v>
      </c>
      <c r="AG11" s="8">
        <f>'C завтраками| Bed and breakfast'!AG11*0.9</f>
        <v>23310</v>
      </c>
      <c r="AH11" s="8">
        <f>'C завтраками| Bed and breakfast'!AH11*0.9</f>
        <v>21510</v>
      </c>
      <c r="AI11" s="8">
        <f>'C завтраками| Bed and breakfast'!AI11*0.9</f>
        <v>21510</v>
      </c>
      <c r="AJ11" s="8">
        <f>'C завтраками| Bed and breakfast'!AJ11*0.9</f>
        <v>21510</v>
      </c>
      <c r="AK11" s="8">
        <f>'C завтраками| Bed and breakfast'!AK11*0.9</f>
        <v>21510</v>
      </c>
      <c r="AL11" s="8">
        <f>'C завтраками| Bed and breakfast'!AL11*0.9</f>
        <v>21510</v>
      </c>
      <c r="AM11" s="8">
        <f>'C завтраками| Bed and breakfast'!AM11*0.9</f>
        <v>25110</v>
      </c>
      <c r="AN11" s="8">
        <f>'C завтраками| Bed and breakfast'!AN11*0.9</f>
        <v>25110</v>
      </c>
      <c r="AO11" s="8">
        <f>'C завтраками| Bed and breakfast'!AO11*0.9</f>
        <v>25110</v>
      </c>
      <c r="AP11" s="8">
        <f>'C завтраками| Bed and breakfast'!AP11*0.9</f>
        <v>25110</v>
      </c>
      <c r="AQ11" s="8">
        <f>'C завтраками| Bed and breakfast'!AQ11*0.9</f>
        <v>25110</v>
      </c>
      <c r="AR11" s="8">
        <f>'C завтраками| Bed and breakfast'!AR11*0.9</f>
        <v>26910</v>
      </c>
      <c r="AS11" s="8">
        <f>'C завтраками| Bed and breakfast'!AS11*0.9</f>
        <v>29160</v>
      </c>
      <c r="AT11" s="8">
        <f>'C завтраками| Bed and breakfast'!AT11*0.9</f>
        <v>29610</v>
      </c>
      <c r="AU11" s="8">
        <f>'C завтраками| Bed and breakfast'!AU11*0.9</f>
        <v>29610</v>
      </c>
      <c r="AV11" s="8">
        <f>'C завтраками| Bed and breakfast'!AV11*0.9</f>
        <v>29610</v>
      </c>
      <c r="AW11" s="8">
        <f>'C завтраками| Bed and breakfast'!AW11*0.9</f>
        <v>29610</v>
      </c>
      <c r="AX11" s="8">
        <f>'C завтраками| Bed and breakfast'!AX11*0.9</f>
        <v>29610</v>
      </c>
      <c r="AY11" s="8">
        <f>'C завтраками| Bed and breakfast'!AY11*0.9</f>
        <v>29610</v>
      </c>
      <c r="AZ11" s="8">
        <f>'C завтраками| Bed and breakfast'!AZ11*0.9</f>
        <v>29610</v>
      </c>
      <c r="BA11" s="8">
        <f>'C завтраками| Bed and breakfast'!BA11*0.9</f>
        <v>29610</v>
      </c>
      <c r="BB11" s="8">
        <f>'C завтраками| Bed and breakfast'!BB11*0.9</f>
        <v>29610</v>
      </c>
      <c r="BC11" s="8">
        <f>'C завтраками| Bed and breakfast'!BC11*0.9</f>
        <v>29610</v>
      </c>
      <c r="BD11" s="8">
        <f>'C завтраками| Bed and breakfast'!BD11*0.9</f>
        <v>27810</v>
      </c>
      <c r="BE11" s="8">
        <f>'C завтраками| Bed and breakfast'!BE11*0.9</f>
        <v>27810</v>
      </c>
      <c r="BF11" s="8">
        <f>'C завтраками| Bed and breakfast'!BF11*0.9</f>
        <v>29610</v>
      </c>
      <c r="BG11" s="8">
        <f>'C завтраками| Bed and breakfast'!BG11*0.9</f>
        <v>29610</v>
      </c>
      <c r="BH11" s="8">
        <f>'C завтраками| Bed and breakfast'!BH11*0.9</f>
        <v>31410</v>
      </c>
      <c r="BI11" s="8">
        <f>'C завтраками| Bed and breakfast'!BI11*0.9</f>
        <v>33660</v>
      </c>
      <c r="BJ11" s="8">
        <f>'C завтраками| Bed and breakfast'!BJ11*0.9</f>
        <v>33660</v>
      </c>
      <c r="BK11" s="8">
        <f>'C завтраками| Bed and breakfast'!BK11*0.9</f>
        <v>33660</v>
      </c>
      <c r="BL11" s="8">
        <f>'C завтраками| Bed and breakfast'!BL11*0.9</f>
        <v>33660</v>
      </c>
      <c r="BM11" s="8">
        <f>'C завтраками| Bed and breakfast'!BM11*0.9</f>
        <v>35910</v>
      </c>
      <c r="BN11" s="8">
        <f>'C завтраками| Bed and breakfast'!BN11*0.9</f>
        <v>38610</v>
      </c>
      <c r="BO11" s="8">
        <f>'C завтраками| Bed and breakfast'!BO11*0.9</f>
        <v>38610</v>
      </c>
      <c r="BP11" s="8">
        <f>'C завтраками| Bed and breakfast'!BP11*0.9</f>
        <v>35910</v>
      </c>
      <c r="BQ11" s="8">
        <f>'C завтраками| Bed and breakfast'!BQ11*0.9</f>
        <v>31410</v>
      </c>
      <c r="BR11" s="8">
        <f>'C завтраками| Bed and breakfast'!BR11*0.9</f>
        <v>31410</v>
      </c>
      <c r="BS11" s="8">
        <f>'C завтраками| Bed and breakfast'!BS11*0.9</f>
        <v>33660</v>
      </c>
      <c r="BT11" s="8">
        <f>'C завтраками| Bed and breakfast'!BT11*0.9</f>
        <v>33660</v>
      </c>
      <c r="BU11" s="8">
        <f>'C завтраками| Bed and breakfast'!BU11*0.9</f>
        <v>26010</v>
      </c>
      <c r="BV11" s="8">
        <f>'C завтраками| Bed and breakfast'!BV11*0.9</f>
        <v>26415</v>
      </c>
      <c r="BW11" s="8">
        <f>'C завтраками| Bed and breakfast'!BW11*0.9</f>
        <v>26415</v>
      </c>
      <c r="BX11" s="8">
        <f>'C завтраками| Bed and breakfast'!BX11*0.9</f>
        <v>26415</v>
      </c>
      <c r="BY11" s="8">
        <f>'C завтраками| Bed and breakfast'!BY11*0.9</f>
        <v>25065</v>
      </c>
      <c r="BZ11" s="8">
        <f>'C завтраками| Bed and breakfast'!BZ11*0.9</f>
        <v>25065</v>
      </c>
      <c r="CA11" s="8">
        <f>'C завтраками| Bed and breakfast'!CA11*0.9</f>
        <v>26415</v>
      </c>
      <c r="CB11" s="8">
        <f>'C завтраками| Bed and breakfast'!CB11*0.9</f>
        <v>26415</v>
      </c>
      <c r="CC11" s="8">
        <f>'C завтраками| Bed and breakfast'!CC11*0.9</f>
        <v>26415</v>
      </c>
      <c r="CD11" s="8">
        <f>'C завтраками| Bed and breakfast'!CD11*0.9</f>
        <v>25065</v>
      </c>
      <c r="CE11" s="8">
        <f>'C завтраками| Bed and breakfast'!CE11*0.9</f>
        <v>25065</v>
      </c>
      <c r="CF11" s="8">
        <f>'C завтраками| Bed and breakfast'!CF11*0.9</f>
        <v>25065</v>
      </c>
      <c r="CG11" s="8">
        <f>'C завтраками| Bed and breakfast'!CG11*0.9</f>
        <v>25065</v>
      </c>
      <c r="CH11" s="8">
        <f>'C завтраками| Bed and breakfast'!CH11*0.9</f>
        <v>25065</v>
      </c>
      <c r="CI11" s="8">
        <f>'C завтраками| Bed and breakfast'!CI11*0.9</f>
        <v>25065</v>
      </c>
      <c r="CJ11" s="8">
        <f>'C завтраками| Bed and breakfast'!CJ11*0.9</f>
        <v>25065</v>
      </c>
      <c r="CK11" s="8">
        <f>'C завтраками| Bed and breakfast'!CK11*0.9</f>
        <v>25065</v>
      </c>
      <c r="CL11" s="8">
        <f>'C завтраками| Bed and breakfast'!CL11*0.9</f>
        <v>25065</v>
      </c>
      <c r="CM11" s="8">
        <f>'C завтраками| Bed and breakfast'!CM11*0.9</f>
        <v>25065</v>
      </c>
      <c r="CN11" s="8">
        <f>'C завтраками| Bed and breakfast'!CN11*0.9</f>
        <v>25065</v>
      </c>
      <c r="CO11" s="8">
        <f>'C завтраками| Bed and breakfast'!CO11*0.9</f>
        <v>25065</v>
      </c>
      <c r="CP11" s="8">
        <f>'C завтраками| Bed and breakfast'!CP11*0.9</f>
        <v>25065</v>
      </c>
      <c r="CQ11" s="8">
        <f>'C завтраками| Bed and breakfast'!CQ11*0.9</f>
        <v>25065</v>
      </c>
      <c r="CR11" s="8">
        <f>'C завтраками| Bed and breakfast'!CR11*0.9</f>
        <v>25065</v>
      </c>
      <c r="CS11" s="8">
        <f>'C завтраками| Bed and breakfast'!CS11*0.9</f>
        <v>25065</v>
      </c>
      <c r="CT11" s="8">
        <f>'C завтраками| Bed and breakfast'!CT11*0.9</f>
        <v>25065</v>
      </c>
      <c r="CU11" s="8">
        <f>'C завтраками| Bed and breakfast'!CU11*0.9</f>
        <v>25065</v>
      </c>
      <c r="CV11" s="8">
        <f>'C завтраками| Bed and breakfast'!CV11*0.9</f>
        <v>25065</v>
      </c>
      <c r="CW11" s="8">
        <f>'C завтраками| Bed and breakfast'!CW11*0.9</f>
        <v>25065</v>
      </c>
      <c r="CX11" s="8">
        <f>'C завтраками| Bed and breakfast'!CX11*0.9</f>
        <v>25065</v>
      </c>
      <c r="CY11" s="8">
        <f>'C завтраками| Bed and breakfast'!CY11*0.9</f>
        <v>25065</v>
      </c>
      <c r="CZ11" s="8">
        <f>'C завтраками| Bed and breakfast'!CZ11*0.9</f>
        <v>24975</v>
      </c>
      <c r="DA11" s="8">
        <f>'C завтраками| Bed and breakfast'!DA11*0.9</f>
        <v>16650</v>
      </c>
      <c r="DB11" s="8">
        <f>'C завтраками| Bed and breakfast'!DB11*0.9</f>
        <v>16650</v>
      </c>
      <c r="DC11" s="8">
        <f>'C завтраками| Bed and breakfast'!DC11*0.9</f>
        <v>17100</v>
      </c>
      <c r="DD11" s="8">
        <f>'C завтраками| Bed and breakfast'!DD11*0.9</f>
        <v>17100</v>
      </c>
      <c r="DE11" s="8">
        <f>'C завтраками| Bed and breakfast'!DE11*0.9</f>
        <v>16650</v>
      </c>
      <c r="DF11" s="8">
        <f>'C завтраками| Bed and breakfast'!DF11*0.9</f>
        <v>16650</v>
      </c>
      <c r="DG11" s="8">
        <f>'C завтраками| Bed and breakfast'!DG11*0.9</f>
        <v>16650</v>
      </c>
      <c r="DH11" s="8">
        <f>'C завтраками| Bed and breakfast'!DH11*0.9</f>
        <v>16650</v>
      </c>
      <c r="DI11" s="8">
        <f>'C завтраками| Bed and breakfast'!DI11*0.9</f>
        <v>16650</v>
      </c>
      <c r="DJ11" s="8">
        <f>'C завтраками| Bed and breakfast'!DJ11*0.9</f>
        <v>17100</v>
      </c>
      <c r="DK11" s="8">
        <f>'C завтраками| Bed and breakfast'!DK11*0.9</f>
        <v>17100</v>
      </c>
      <c r="DL11" s="8">
        <f>'C завтраками| Bed and breakfast'!DL11*0.9</f>
        <v>16650</v>
      </c>
      <c r="DM11" s="8">
        <f>'C завтраками| Bed and breakfast'!DM11*0.9</f>
        <v>16650</v>
      </c>
      <c r="DN11" s="8">
        <f>'C завтраками| Bed and breakfast'!DN11*0.9</f>
        <v>16650</v>
      </c>
      <c r="DO11" s="8">
        <f>'C завтраками| Bed and breakfast'!DO11*0.9</f>
        <v>15750</v>
      </c>
      <c r="DP11" s="8">
        <f>'C завтраками| Bed and breakfast'!DP11*0.9</f>
        <v>15750</v>
      </c>
      <c r="DQ11" s="8">
        <f>'C завтраками| Bed and breakfast'!DQ11*0.9</f>
        <v>16380</v>
      </c>
      <c r="DR11" s="8">
        <f>'C завтраками| Bed and breakfast'!DR11*0.9</f>
        <v>16380</v>
      </c>
      <c r="DS11" s="8">
        <f>'C завтраками| Bed and breakfast'!DS11*0.9</f>
        <v>15750</v>
      </c>
      <c r="DT11" s="8">
        <f>'C завтраками| Bed and breakfast'!DT11*0.9</f>
        <v>15750</v>
      </c>
      <c r="DU11" s="8">
        <f>'C завтраками| Bed and breakfast'!DU11*0.9</f>
        <v>15750</v>
      </c>
      <c r="DV11" s="8">
        <f>'C завтраками| Bed and breakfast'!DV11*0.9</f>
        <v>15750</v>
      </c>
      <c r="DW11" s="8">
        <f>'C завтраками| Bed and breakfast'!DW11*0.9</f>
        <v>15750</v>
      </c>
      <c r="DX11" s="8">
        <f>'C завтраками| Bed and breakfast'!DX11*0.9</f>
        <v>16380</v>
      </c>
      <c r="DY11" s="8">
        <f>'C завтраками| Bed and breakfast'!DY11*0.9</f>
        <v>16380</v>
      </c>
      <c r="DZ11" s="8">
        <f>'C завтраками| Bed and breakfast'!DZ11*0.9</f>
        <v>15750</v>
      </c>
      <c r="EA11" s="8">
        <f>'C завтраками| Bed and breakfast'!EA11*0.9</f>
        <v>15750</v>
      </c>
      <c r="EB11" s="8">
        <f>'C завтраками| Bed and breakfast'!EB11*0.9</f>
        <v>15750</v>
      </c>
      <c r="EC11" s="8">
        <f>'C завтраками| Bed and breakfast'!EC11*0.9</f>
        <v>15750</v>
      </c>
      <c r="ED11" s="8">
        <f>'C завтраками| Bed and breakfast'!ED11*0.9</f>
        <v>16650</v>
      </c>
    </row>
    <row r="12" spans="1:134" s="53" customFormat="1" x14ac:dyDescent="0.2">
      <c r="A12" s="42" t="s">
        <v>84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row>
    <row r="13" spans="1:134" s="53" customFormat="1" x14ac:dyDescent="0.2">
      <c r="A13" s="88">
        <f>A7</f>
        <v>1</v>
      </c>
      <c r="B13" s="8">
        <f>'C завтраками| Bed and breakfast'!B13*0.9</f>
        <v>16020</v>
      </c>
      <c r="C13" s="8">
        <f>'C завтраками| Bed and breakfast'!C13*0.9</f>
        <v>16020</v>
      </c>
      <c r="D13" s="8">
        <f>'C завтраками| Bed and breakfast'!D13*0.9</f>
        <v>17460</v>
      </c>
      <c r="E13" s="8">
        <f>'C завтраками| Bed and breakfast'!E13*0.9</f>
        <v>18900</v>
      </c>
      <c r="F13" s="8">
        <f>'C завтраками| Bed and breakfast'!F13*0.9</f>
        <v>20970</v>
      </c>
      <c r="G13" s="8">
        <f>'C завтраками| Bed and breakfast'!G13*0.9</f>
        <v>23040</v>
      </c>
      <c r="H13" s="8">
        <f>'C завтраками| Bed and breakfast'!H13*0.9</f>
        <v>23040</v>
      </c>
      <c r="I13" s="8">
        <f>'C завтраками| Bed and breakfast'!I13*0.9</f>
        <v>20970</v>
      </c>
      <c r="J13" s="8">
        <f>'C завтраками| Bed and breakfast'!J13*0.9</f>
        <v>23040</v>
      </c>
      <c r="K13" s="8">
        <f>'C завтраками| Bed and breakfast'!K13*0.9</f>
        <v>17460</v>
      </c>
      <c r="L13" s="8">
        <f>'C завтраками| Bed and breakfast'!L13*0.9</f>
        <v>16920</v>
      </c>
      <c r="M13" s="8">
        <f>'C завтраками| Bed and breakfast'!M13*0.9</f>
        <v>36225</v>
      </c>
      <c r="N13" s="8">
        <f>'C завтраками| Bed and breakfast'!N13*0.9</f>
        <v>49275</v>
      </c>
      <c r="O13" s="8">
        <f>'C завтраками| Bed and breakfast'!O13*0.9</f>
        <v>49275</v>
      </c>
      <c r="P13" s="8">
        <f>'C завтраками| Bed and breakfast'!P13*0.9</f>
        <v>49275</v>
      </c>
      <c r="Q13" s="8">
        <f>'C завтраками| Bed and breakfast'!Q13*0.9</f>
        <v>42975</v>
      </c>
      <c r="R13" s="8">
        <f>'C завтраками| Bed and breakfast'!R13*0.9</f>
        <v>42975</v>
      </c>
      <c r="S13" s="8">
        <f>'C завтраками| Bed and breakfast'!S13*0.9</f>
        <v>42975</v>
      </c>
      <c r="T13" s="8">
        <f>'C завтраками| Bed and breakfast'!T13*0.9</f>
        <v>42975</v>
      </c>
      <c r="U13" s="8">
        <f>'C завтраками| Bed and breakfast'!U13*0.9</f>
        <v>42975</v>
      </c>
      <c r="V13" s="8">
        <f>'C завтраками| Bed and breakfast'!V13*0.9</f>
        <v>42975</v>
      </c>
      <c r="W13" s="8">
        <f>'C завтраками| Bed and breakfast'!W13*0.9</f>
        <v>35505</v>
      </c>
      <c r="X13" s="8">
        <f>'C завтраками| Bed and breakfast'!X13*0.9</f>
        <v>20655</v>
      </c>
      <c r="Y13" s="8">
        <f>'C завтраками| Bed and breakfast'!Y13*0.9</f>
        <v>20655</v>
      </c>
      <c r="Z13" s="8">
        <f>'C завтраками| Bed and breakfast'!Z13*0.9</f>
        <v>20655</v>
      </c>
      <c r="AA13" s="8">
        <f>'C завтраками| Bed and breakfast'!AA13*0.9</f>
        <v>20655</v>
      </c>
      <c r="AB13" s="8">
        <f>'C завтраками| Bed and breakfast'!AB13*0.9</f>
        <v>20655</v>
      </c>
      <c r="AC13" s="8">
        <f>'C завтраками| Bed and breakfast'!AC13*0.9</f>
        <v>22455</v>
      </c>
      <c r="AD13" s="8">
        <f>'C завтраками| Bed and breakfast'!AD13*0.9</f>
        <v>22455</v>
      </c>
      <c r="AE13" s="8">
        <f>'C завтраками| Bed and breakfast'!AE13*0.9</f>
        <v>22455</v>
      </c>
      <c r="AF13" s="8">
        <f>'C завтраками| Bed and breakfast'!AF13*0.9</f>
        <v>22455</v>
      </c>
      <c r="AG13" s="8">
        <f>'C завтраками| Bed and breakfast'!AG13*0.9</f>
        <v>22455</v>
      </c>
      <c r="AH13" s="8">
        <f>'C завтраками| Bed and breakfast'!AH13*0.9</f>
        <v>20655</v>
      </c>
      <c r="AI13" s="8">
        <f>'C завтраками| Bed and breakfast'!AI13*0.9</f>
        <v>20655</v>
      </c>
      <c r="AJ13" s="8">
        <f>'C завтраками| Bed and breakfast'!AJ13*0.9</f>
        <v>20655</v>
      </c>
      <c r="AK13" s="8">
        <f>'C завтраками| Bed and breakfast'!AK13*0.9</f>
        <v>20655</v>
      </c>
      <c r="AL13" s="8">
        <f>'C завтраками| Bed and breakfast'!AL13*0.9</f>
        <v>20655</v>
      </c>
      <c r="AM13" s="8">
        <f>'C завтраками| Bed and breakfast'!AM13*0.9</f>
        <v>24255</v>
      </c>
      <c r="AN13" s="8">
        <f>'C завтраками| Bed and breakfast'!AN13*0.9</f>
        <v>24255</v>
      </c>
      <c r="AO13" s="8">
        <f>'C завтраками| Bed and breakfast'!AO13*0.9</f>
        <v>24255</v>
      </c>
      <c r="AP13" s="8">
        <f>'C завтраками| Bed and breakfast'!AP13*0.9</f>
        <v>24255</v>
      </c>
      <c r="AQ13" s="8">
        <f>'C завтраками| Bed and breakfast'!AQ13*0.9</f>
        <v>24255</v>
      </c>
      <c r="AR13" s="8">
        <f>'C завтраками| Bed and breakfast'!AR13*0.9</f>
        <v>26055</v>
      </c>
      <c r="AS13" s="8">
        <f>'C завтраками| Bed and breakfast'!AS13*0.9</f>
        <v>28305</v>
      </c>
      <c r="AT13" s="8">
        <f>'C завтраками| Bed and breakfast'!AT13*0.9</f>
        <v>28755</v>
      </c>
      <c r="AU13" s="8">
        <f>'C завтраками| Bed and breakfast'!AU13*0.9</f>
        <v>28755</v>
      </c>
      <c r="AV13" s="8">
        <f>'C завтраками| Bed and breakfast'!AV13*0.9</f>
        <v>28755</v>
      </c>
      <c r="AW13" s="8">
        <f>'C завтраками| Bed and breakfast'!AW13*0.9</f>
        <v>28755</v>
      </c>
      <c r="AX13" s="8">
        <f>'C завтраками| Bed and breakfast'!AX13*0.9</f>
        <v>28755</v>
      </c>
      <c r="AY13" s="8">
        <f>'C завтраками| Bed and breakfast'!AY13*0.9</f>
        <v>28755</v>
      </c>
      <c r="AZ13" s="8">
        <f>'C завтраками| Bed and breakfast'!AZ13*0.9</f>
        <v>28755</v>
      </c>
      <c r="BA13" s="8">
        <f>'C завтраками| Bed and breakfast'!BA13*0.9</f>
        <v>28755</v>
      </c>
      <c r="BB13" s="8">
        <f>'C завтраками| Bed and breakfast'!BB13*0.9</f>
        <v>28755</v>
      </c>
      <c r="BC13" s="8">
        <f>'C завтраками| Bed and breakfast'!BC13*0.9</f>
        <v>28755</v>
      </c>
      <c r="BD13" s="8">
        <f>'C завтраками| Bed and breakfast'!BD13*0.9</f>
        <v>26955</v>
      </c>
      <c r="BE13" s="8">
        <f>'C завтраками| Bed and breakfast'!BE13*0.9</f>
        <v>26955</v>
      </c>
      <c r="BF13" s="8">
        <f>'C завтраками| Bed and breakfast'!BF13*0.9</f>
        <v>28755</v>
      </c>
      <c r="BG13" s="8">
        <f>'C завтраками| Bed and breakfast'!BG13*0.9</f>
        <v>28755</v>
      </c>
      <c r="BH13" s="8">
        <f>'C завтраками| Bed and breakfast'!BH13*0.9</f>
        <v>30555</v>
      </c>
      <c r="BI13" s="8">
        <f>'C завтраками| Bed and breakfast'!BI13*0.9</f>
        <v>32805</v>
      </c>
      <c r="BJ13" s="8">
        <f>'C завтраками| Bed and breakfast'!BJ13*0.9</f>
        <v>32805</v>
      </c>
      <c r="BK13" s="8">
        <f>'C завтраками| Bed and breakfast'!BK13*0.9</f>
        <v>32805</v>
      </c>
      <c r="BL13" s="8">
        <f>'C завтраками| Bed and breakfast'!BL13*0.9</f>
        <v>32805</v>
      </c>
      <c r="BM13" s="8">
        <f>'C завтраками| Bed and breakfast'!BM13*0.9</f>
        <v>35055</v>
      </c>
      <c r="BN13" s="8">
        <f>'C завтраками| Bed and breakfast'!BN13*0.9</f>
        <v>37755</v>
      </c>
      <c r="BO13" s="8">
        <f>'C завтраками| Bed and breakfast'!BO13*0.9</f>
        <v>37755</v>
      </c>
      <c r="BP13" s="8">
        <f>'C завтраками| Bed and breakfast'!BP13*0.9</f>
        <v>35055</v>
      </c>
      <c r="BQ13" s="8">
        <f>'C завтраками| Bed and breakfast'!BQ13*0.9</f>
        <v>30555</v>
      </c>
      <c r="BR13" s="8">
        <f>'C завтраками| Bed and breakfast'!BR13*0.9</f>
        <v>30555</v>
      </c>
      <c r="BS13" s="8">
        <f>'C завтраками| Bed and breakfast'!BS13*0.9</f>
        <v>32805</v>
      </c>
      <c r="BT13" s="8">
        <f>'C завтраками| Bed and breakfast'!BT13*0.9</f>
        <v>32805</v>
      </c>
      <c r="BU13" s="8">
        <f>'C завтраками| Bed and breakfast'!BU13*0.9</f>
        <v>25155</v>
      </c>
      <c r="BV13" s="8">
        <f>'C завтраками| Bed and breakfast'!BV13*0.9</f>
        <v>25560</v>
      </c>
      <c r="BW13" s="8">
        <f>'C завтраками| Bed and breakfast'!BW13*0.9</f>
        <v>25560</v>
      </c>
      <c r="BX13" s="8">
        <f>'C завтраками| Bed and breakfast'!BX13*0.9</f>
        <v>25560</v>
      </c>
      <c r="BY13" s="8">
        <f>'C завтраками| Bed and breakfast'!BY13*0.9</f>
        <v>24210</v>
      </c>
      <c r="BZ13" s="8">
        <f>'C завтраками| Bed and breakfast'!BZ13*0.9</f>
        <v>24210</v>
      </c>
      <c r="CA13" s="8">
        <f>'C завтраками| Bed and breakfast'!CA13*0.9</f>
        <v>25560</v>
      </c>
      <c r="CB13" s="8">
        <f>'C завтраками| Bed and breakfast'!CB13*0.9</f>
        <v>25560</v>
      </c>
      <c r="CC13" s="8">
        <f>'C завтраками| Bed and breakfast'!CC13*0.9</f>
        <v>25560</v>
      </c>
      <c r="CD13" s="8">
        <f>'C завтраками| Bed and breakfast'!CD13*0.9</f>
        <v>24210</v>
      </c>
      <c r="CE13" s="8">
        <f>'C завтраками| Bed and breakfast'!CE13*0.9</f>
        <v>24210</v>
      </c>
      <c r="CF13" s="8">
        <f>'C завтраками| Bed and breakfast'!CF13*0.9</f>
        <v>24210</v>
      </c>
      <c r="CG13" s="8">
        <f>'C завтраками| Bed and breakfast'!CG13*0.9</f>
        <v>24210</v>
      </c>
      <c r="CH13" s="8">
        <f>'C завтраками| Bed and breakfast'!CH13*0.9</f>
        <v>24210</v>
      </c>
      <c r="CI13" s="8">
        <f>'C завтраками| Bed and breakfast'!CI13*0.9</f>
        <v>24210</v>
      </c>
      <c r="CJ13" s="8">
        <f>'C завтраками| Bed and breakfast'!CJ13*0.9</f>
        <v>24210</v>
      </c>
      <c r="CK13" s="8">
        <f>'C завтраками| Bed and breakfast'!CK13*0.9</f>
        <v>24210</v>
      </c>
      <c r="CL13" s="8">
        <f>'C завтраками| Bed and breakfast'!CL13*0.9</f>
        <v>24210</v>
      </c>
      <c r="CM13" s="8">
        <f>'C завтраками| Bed and breakfast'!CM13*0.9</f>
        <v>24210</v>
      </c>
      <c r="CN13" s="8">
        <f>'C завтраками| Bed and breakfast'!CN13*0.9</f>
        <v>24210</v>
      </c>
      <c r="CO13" s="8">
        <f>'C завтраками| Bed and breakfast'!CO13*0.9</f>
        <v>24210</v>
      </c>
      <c r="CP13" s="8">
        <f>'C завтраками| Bed and breakfast'!CP13*0.9</f>
        <v>24210</v>
      </c>
      <c r="CQ13" s="8">
        <f>'C завтраками| Bed and breakfast'!CQ13*0.9</f>
        <v>24210</v>
      </c>
      <c r="CR13" s="8">
        <f>'C завтраками| Bed and breakfast'!CR13*0.9</f>
        <v>24210</v>
      </c>
      <c r="CS13" s="8">
        <f>'C завтраками| Bed and breakfast'!CS13*0.9</f>
        <v>24210</v>
      </c>
      <c r="CT13" s="8">
        <f>'C завтраками| Bed and breakfast'!CT13*0.9</f>
        <v>24210</v>
      </c>
      <c r="CU13" s="8">
        <f>'C завтраками| Bed and breakfast'!CU13*0.9</f>
        <v>24210</v>
      </c>
      <c r="CV13" s="8">
        <f>'C завтраками| Bed and breakfast'!CV13*0.9</f>
        <v>24210</v>
      </c>
      <c r="CW13" s="8">
        <f>'C завтраками| Bed and breakfast'!CW13*0.9</f>
        <v>24210</v>
      </c>
      <c r="CX13" s="8">
        <f>'C завтраками| Bed and breakfast'!CX13*0.9</f>
        <v>24210</v>
      </c>
      <c r="CY13" s="8">
        <f>'C завтраками| Bed and breakfast'!CY13*0.9</f>
        <v>24210</v>
      </c>
      <c r="CZ13" s="8">
        <f>'C завтраками| Bed and breakfast'!CZ13*0.9</f>
        <v>24210</v>
      </c>
      <c r="DA13" s="8">
        <f>'C завтраками| Bed and breakfast'!DA13*0.9</f>
        <v>15885</v>
      </c>
      <c r="DB13" s="8">
        <f>'C завтраками| Bed and breakfast'!DB13*0.9</f>
        <v>15885</v>
      </c>
      <c r="DC13" s="8">
        <f>'C завтраками| Bed and breakfast'!DC13*0.9</f>
        <v>16335</v>
      </c>
      <c r="DD13" s="8">
        <f>'C завтраками| Bed and breakfast'!DD13*0.9</f>
        <v>16335</v>
      </c>
      <c r="DE13" s="8">
        <f>'C завтраками| Bed and breakfast'!DE13*0.9</f>
        <v>15885</v>
      </c>
      <c r="DF13" s="8">
        <f>'C завтраками| Bed and breakfast'!DF13*0.9</f>
        <v>15885</v>
      </c>
      <c r="DG13" s="8">
        <f>'C завтраками| Bed and breakfast'!DG13*0.9</f>
        <v>15885</v>
      </c>
      <c r="DH13" s="8">
        <f>'C завтраками| Bed and breakfast'!DH13*0.9</f>
        <v>15885</v>
      </c>
      <c r="DI13" s="8">
        <f>'C завтраками| Bed and breakfast'!DI13*0.9</f>
        <v>15885</v>
      </c>
      <c r="DJ13" s="8">
        <f>'C завтраками| Bed and breakfast'!DJ13*0.9</f>
        <v>16335</v>
      </c>
      <c r="DK13" s="8">
        <f>'C завтраками| Bed and breakfast'!DK13*0.9</f>
        <v>16335</v>
      </c>
      <c r="DL13" s="8">
        <f>'C завтраками| Bed and breakfast'!DL13*0.9</f>
        <v>15885</v>
      </c>
      <c r="DM13" s="8">
        <f>'C завтраками| Bed and breakfast'!DM13*0.9</f>
        <v>15885</v>
      </c>
      <c r="DN13" s="8">
        <f>'C завтраками| Bed and breakfast'!DN13*0.9</f>
        <v>15885</v>
      </c>
      <c r="DO13" s="8">
        <f>'C завтраками| Bed and breakfast'!DO13*0.9</f>
        <v>14985</v>
      </c>
      <c r="DP13" s="8">
        <f>'C завтраками| Bed and breakfast'!DP13*0.9</f>
        <v>14985</v>
      </c>
      <c r="DQ13" s="8">
        <f>'C завтраками| Bed and breakfast'!DQ13*0.9</f>
        <v>15615</v>
      </c>
      <c r="DR13" s="8">
        <f>'C завтраками| Bed and breakfast'!DR13*0.9</f>
        <v>15615</v>
      </c>
      <c r="DS13" s="8">
        <f>'C завтраками| Bed and breakfast'!DS13*0.9</f>
        <v>14985</v>
      </c>
      <c r="DT13" s="8">
        <f>'C завтраками| Bed and breakfast'!DT13*0.9</f>
        <v>14985</v>
      </c>
      <c r="DU13" s="8">
        <f>'C завтраками| Bed and breakfast'!DU13*0.9</f>
        <v>14985</v>
      </c>
      <c r="DV13" s="8">
        <f>'C завтраками| Bed and breakfast'!DV13*0.9</f>
        <v>14985</v>
      </c>
      <c r="DW13" s="8">
        <f>'C завтраками| Bed and breakfast'!DW13*0.9</f>
        <v>14985</v>
      </c>
      <c r="DX13" s="8">
        <f>'C завтраками| Bed and breakfast'!DX13*0.9</f>
        <v>15615</v>
      </c>
      <c r="DY13" s="8">
        <f>'C завтраками| Bed and breakfast'!DY13*0.9</f>
        <v>15615</v>
      </c>
      <c r="DZ13" s="8">
        <f>'C завтраками| Bed and breakfast'!DZ13*0.9</f>
        <v>14985</v>
      </c>
      <c r="EA13" s="8">
        <f>'C завтраками| Bed and breakfast'!EA13*0.9</f>
        <v>14985</v>
      </c>
      <c r="EB13" s="8">
        <f>'C завтраками| Bed and breakfast'!EB13*0.9</f>
        <v>14985</v>
      </c>
      <c r="EC13" s="8">
        <f>'C завтраками| Bed and breakfast'!EC13*0.9</f>
        <v>14985</v>
      </c>
      <c r="ED13" s="8">
        <f>'C завтраками| Bed and breakfast'!ED13*0.9</f>
        <v>15885</v>
      </c>
    </row>
    <row r="14" spans="1:134" s="53" customFormat="1" x14ac:dyDescent="0.2">
      <c r="A14" s="88">
        <f>A8</f>
        <v>2</v>
      </c>
      <c r="B14" s="8">
        <f>'C завтраками| Bed and breakfast'!B14*0.9</f>
        <v>17550</v>
      </c>
      <c r="C14" s="8">
        <f>'C завтраками| Bed and breakfast'!C14*0.9</f>
        <v>17550</v>
      </c>
      <c r="D14" s="8">
        <f>'C завтраками| Bed and breakfast'!D14*0.9</f>
        <v>18990</v>
      </c>
      <c r="E14" s="8">
        <f>'C завтраками| Bed and breakfast'!E14*0.9</f>
        <v>20430</v>
      </c>
      <c r="F14" s="8">
        <f>'C завтраками| Bed and breakfast'!F14*0.9</f>
        <v>22500</v>
      </c>
      <c r="G14" s="8">
        <f>'C завтраками| Bed and breakfast'!G14*0.9</f>
        <v>24570</v>
      </c>
      <c r="H14" s="8">
        <f>'C завтраками| Bed and breakfast'!H14*0.9</f>
        <v>24570</v>
      </c>
      <c r="I14" s="8">
        <f>'C завтраками| Bed and breakfast'!I14*0.9</f>
        <v>22500</v>
      </c>
      <c r="J14" s="8">
        <f>'C завтраками| Bed and breakfast'!J14*0.9</f>
        <v>24570</v>
      </c>
      <c r="K14" s="8">
        <f>'C завтраками| Bed and breakfast'!K14*0.9</f>
        <v>18990</v>
      </c>
      <c r="L14" s="8">
        <f>'C завтраками| Bed and breakfast'!L14*0.9</f>
        <v>18945</v>
      </c>
      <c r="M14" s="8">
        <f>'C завтраками| Bed and breakfast'!M14*0.9</f>
        <v>38250</v>
      </c>
      <c r="N14" s="8">
        <f>'C завтраками| Bed and breakfast'!N14*0.9</f>
        <v>51300</v>
      </c>
      <c r="O14" s="8">
        <f>'C завтраками| Bed and breakfast'!O14*0.9</f>
        <v>51300</v>
      </c>
      <c r="P14" s="8">
        <f>'C завтраками| Bed and breakfast'!P14*0.9</f>
        <v>51300</v>
      </c>
      <c r="Q14" s="8">
        <f>'C завтраками| Bed and breakfast'!Q14*0.9</f>
        <v>45000</v>
      </c>
      <c r="R14" s="8">
        <f>'C завтраками| Bed and breakfast'!R14*0.9</f>
        <v>45000</v>
      </c>
      <c r="S14" s="8">
        <f>'C завтраками| Bed and breakfast'!S14*0.9</f>
        <v>45000</v>
      </c>
      <c r="T14" s="8">
        <f>'C завтраками| Bed and breakfast'!T14*0.9</f>
        <v>45000</v>
      </c>
      <c r="U14" s="8">
        <f>'C завтраками| Bed and breakfast'!U14*0.9</f>
        <v>45000</v>
      </c>
      <c r="V14" s="8">
        <f>'C завтраками| Bed and breakfast'!V14*0.9</f>
        <v>45000</v>
      </c>
      <c r="W14" s="8">
        <f>'C завтраками| Bed and breakfast'!W14*0.9</f>
        <v>37260</v>
      </c>
      <c r="X14" s="8">
        <f>'C завтраками| Bed and breakfast'!X14*0.9</f>
        <v>22410</v>
      </c>
      <c r="Y14" s="8">
        <f>'C завтраками| Bed and breakfast'!Y14*0.9</f>
        <v>22410</v>
      </c>
      <c r="Z14" s="8">
        <f>'C завтраками| Bed and breakfast'!Z14*0.9</f>
        <v>22410</v>
      </c>
      <c r="AA14" s="8">
        <f>'C завтраками| Bed and breakfast'!AA14*0.9</f>
        <v>22410</v>
      </c>
      <c r="AB14" s="8">
        <f>'C завтраками| Bed and breakfast'!AB14*0.9</f>
        <v>22410</v>
      </c>
      <c r="AC14" s="8">
        <f>'C завтраками| Bed and breakfast'!AC14*0.9</f>
        <v>24210</v>
      </c>
      <c r="AD14" s="8">
        <f>'C завтраками| Bed and breakfast'!AD14*0.9</f>
        <v>24210</v>
      </c>
      <c r="AE14" s="8">
        <f>'C завтраками| Bed and breakfast'!AE14*0.9</f>
        <v>24210</v>
      </c>
      <c r="AF14" s="8">
        <f>'C завтраками| Bed and breakfast'!AF14*0.9</f>
        <v>24210</v>
      </c>
      <c r="AG14" s="8">
        <f>'C завтраками| Bed and breakfast'!AG14*0.9</f>
        <v>24210</v>
      </c>
      <c r="AH14" s="8">
        <f>'C завтраками| Bed and breakfast'!AH14*0.9</f>
        <v>22410</v>
      </c>
      <c r="AI14" s="8">
        <f>'C завтраками| Bed and breakfast'!AI14*0.9</f>
        <v>22410</v>
      </c>
      <c r="AJ14" s="8">
        <f>'C завтраками| Bed and breakfast'!AJ14*0.9</f>
        <v>22410</v>
      </c>
      <c r="AK14" s="8">
        <f>'C завтраками| Bed and breakfast'!AK14*0.9</f>
        <v>22410</v>
      </c>
      <c r="AL14" s="8">
        <f>'C завтраками| Bed and breakfast'!AL14*0.9</f>
        <v>22410</v>
      </c>
      <c r="AM14" s="8">
        <f>'C завтраками| Bed and breakfast'!AM14*0.9</f>
        <v>26010</v>
      </c>
      <c r="AN14" s="8">
        <f>'C завтраками| Bed and breakfast'!AN14*0.9</f>
        <v>26010</v>
      </c>
      <c r="AO14" s="8">
        <f>'C завтраками| Bed and breakfast'!AO14*0.9</f>
        <v>26010</v>
      </c>
      <c r="AP14" s="8">
        <f>'C завтраками| Bed and breakfast'!AP14*0.9</f>
        <v>26010</v>
      </c>
      <c r="AQ14" s="8">
        <f>'C завтраками| Bed and breakfast'!AQ14*0.9</f>
        <v>26010</v>
      </c>
      <c r="AR14" s="8">
        <f>'C завтраками| Bed and breakfast'!AR14*0.9</f>
        <v>27810</v>
      </c>
      <c r="AS14" s="8">
        <f>'C завтраками| Bed and breakfast'!AS14*0.9</f>
        <v>30060</v>
      </c>
      <c r="AT14" s="8">
        <f>'C завтраками| Bed and breakfast'!AT14*0.9</f>
        <v>30510</v>
      </c>
      <c r="AU14" s="8">
        <f>'C завтраками| Bed and breakfast'!AU14*0.9</f>
        <v>30510</v>
      </c>
      <c r="AV14" s="8">
        <f>'C завтраками| Bed and breakfast'!AV14*0.9</f>
        <v>30510</v>
      </c>
      <c r="AW14" s="8">
        <f>'C завтраками| Bed and breakfast'!AW14*0.9</f>
        <v>30510</v>
      </c>
      <c r="AX14" s="8">
        <f>'C завтраками| Bed and breakfast'!AX14*0.9</f>
        <v>30510</v>
      </c>
      <c r="AY14" s="8">
        <f>'C завтраками| Bed and breakfast'!AY14*0.9</f>
        <v>30510</v>
      </c>
      <c r="AZ14" s="8">
        <f>'C завтраками| Bed and breakfast'!AZ14*0.9</f>
        <v>30510</v>
      </c>
      <c r="BA14" s="8">
        <f>'C завтраками| Bed and breakfast'!BA14*0.9</f>
        <v>30510</v>
      </c>
      <c r="BB14" s="8">
        <f>'C завтраками| Bed and breakfast'!BB14*0.9</f>
        <v>30510</v>
      </c>
      <c r="BC14" s="8">
        <f>'C завтраками| Bed and breakfast'!BC14*0.9</f>
        <v>30510</v>
      </c>
      <c r="BD14" s="8">
        <f>'C завтраками| Bed and breakfast'!BD14*0.9</f>
        <v>28710</v>
      </c>
      <c r="BE14" s="8">
        <f>'C завтраками| Bed and breakfast'!BE14*0.9</f>
        <v>28710</v>
      </c>
      <c r="BF14" s="8">
        <f>'C завтраками| Bed and breakfast'!BF14*0.9</f>
        <v>30510</v>
      </c>
      <c r="BG14" s="8">
        <f>'C завтраками| Bed and breakfast'!BG14*0.9</f>
        <v>30510</v>
      </c>
      <c r="BH14" s="8">
        <f>'C завтраками| Bed and breakfast'!BH14*0.9</f>
        <v>32310</v>
      </c>
      <c r="BI14" s="8">
        <f>'C завтраками| Bed and breakfast'!BI14*0.9</f>
        <v>34560</v>
      </c>
      <c r="BJ14" s="8">
        <f>'C завтраками| Bed and breakfast'!BJ14*0.9</f>
        <v>34560</v>
      </c>
      <c r="BK14" s="8">
        <f>'C завтраками| Bed and breakfast'!BK14*0.9</f>
        <v>34560</v>
      </c>
      <c r="BL14" s="8">
        <f>'C завтраками| Bed and breakfast'!BL14*0.9</f>
        <v>34560</v>
      </c>
      <c r="BM14" s="8">
        <f>'C завтраками| Bed and breakfast'!BM14*0.9</f>
        <v>36810</v>
      </c>
      <c r="BN14" s="8">
        <f>'C завтраками| Bed and breakfast'!BN14*0.9</f>
        <v>39510</v>
      </c>
      <c r="BO14" s="8">
        <f>'C завтраками| Bed and breakfast'!BO14*0.9</f>
        <v>39510</v>
      </c>
      <c r="BP14" s="8">
        <f>'C завтраками| Bed and breakfast'!BP14*0.9</f>
        <v>36810</v>
      </c>
      <c r="BQ14" s="8">
        <f>'C завтраками| Bed and breakfast'!BQ14*0.9</f>
        <v>32310</v>
      </c>
      <c r="BR14" s="8">
        <f>'C завтраками| Bed and breakfast'!BR14*0.9</f>
        <v>32310</v>
      </c>
      <c r="BS14" s="8">
        <f>'C завтраками| Bed and breakfast'!BS14*0.9</f>
        <v>34560</v>
      </c>
      <c r="BT14" s="8">
        <f>'C завтраками| Bed and breakfast'!BT14*0.9</f>
        <v>34560</v>
      </c>
      <c r="BU14" s="8">
        <f>'C завтраками| Bed and breakfast'!BU14*0.9</f>
        <v>26910</v>
      </c>
      <c r="BV14" s="8">
        <f>'C завтраками| Bed and breakfast'!BV14*0.9</f>
        <v>27315</v>
      </c>
      <c r="BW14" s="8">
        <f>'C завтраками| Bed and breakfast'!BW14*0.9</f>
        <v>27315</v>
      </c>
      <c r="BX14" s="8">
        <f>'C завтраками| Bed and breakfast'!BX14*0.9</f>
        <v>27315</v>
      </c>
      <c r="BY14" s="8">
        <f>'C завтраками| Bed and breakfast'!BY14*0.9</f>
        <v>25965</v>
      </c>
      <c r="BZ14" s="8">
        <f>'C завтраками| Bed and breakfast'!BZ14*0.9</f>
        <v>25965</v>
      </c>
      <c r="CA14" s="8">
        <f>'C завтраками| Bed and breakfast'!CA14*0.9</f>
        <v>27315</v>
      </c>
      <c r="CB14" s="8">
        <f>'C завтраками| Bed and breakfast'!CB14*0.9</f>
        <v>27315</v>
      </c>
      <c r="CC14" s="8">
        <f>'C завтраками| Bed and breakfast'!CC14*0.9</f>
        <v>27315</v>
      </c>
      <c r="CD14" s="8">
        <f>'C завтраками| Bed and breakfast'!CD14*0.9</f>
        <v>25965</v>
      </c>
      <c r="CE14" s="8">
        <f>'C завтраками| Bed and breakfast'!CE14*0.9</f>
        <v>25965</v>
      </c>
      <c r="CF14" s="8">
        <f>'C завтраками| Bed and breakfast'!CF14*0.9</f>
        <v>25965</v>
      </c>
      <c r="CG14" s="8">
        <f>'C завтраками| Bed and breakfast'!CG14*0.9</f>
        <v>25965</v>
      </c>
      <c r="CH14" s="8">
        <f>'C завтраками| Bed and breakfast'!CH14*0.9</f>
        <v>25965</v>
      </c>
      <c r="CI14" s="8">
        <f>'C завтраками| Bed and breakfast'!CI14*0.9</f>
        <v>25965</v>
      </c>
      <c r="CJ14" s="8">
        <f>'C завтраками| Bed and breakfast'!CJ14*0.9</f>
        <v>25965</v>
      </c>
      <c r="CK14" s="8">
        <f>'C завтраками| Bed and breakfast'!CK14*0.9</f>
        <v>25965</v>
      </c>
      <c r="CL14" s="8">
        <f>'C завтраками| Bed and breakfast'!CL14*0.9</f>
        <v>25965</v>
      </c>
      <c r="CM14" s="8">
        <f>'C завтраками| Bed and breakfast'!CM14*0.9</f>
        <v>25965</v>
      </c>
      <c r="CN14" s="8">
        <f>'C завтраками| Bed and breakfast'!CN14*0.9</f>
        <v>25965</v>
      </c>
      <c r="CO14" s="8">
        <f>'C завтраками| Bed and breakfast'!CO14*0.9</f>
        <v>25965</v>
      </c>
      <c r="CP14" s="8">
        <f>'C завтраками| Bed and breakfast'!CP14*0.9</f>
        <v>25965</v>
      </c>
      <c r="CQ14" s="8">
        <f>'C завтраками| Bed and breakfast'!CQ14*0.9</f>
        <v>25965</v>
      </c>
      <c r="CR14" s="8">
        <f>'C завтраками| Bed and breakfast'!CR14*0.9</f>
        <v>25965</v>
      </c>
      <c r="CS14" s="8">
        <f>'C завтраками| Bed and breakfast'!CS14*0.9</f>
        <v>25965</v>
      </c>
      <c r="CT14" s="8">
        <f>'C завтраками| Bed and breakfast'!CT14*0.9</f>
        <v>25965</v>
      </c>
      <c r="CU14" s="8">
        <f>'C завтраками| Bed and breakfast'!CU14*0.9</f>
        <v>25965</v>
      </c>
      <c r="CV14" s="8">
        <f>'C завтраками| Bed and breakfast'!CV14*0.9</f>
        <v>25965</v>
      </c>
      <c r="CW14" s="8">
        <f>'C завтраками| Bed and breakfast'!CW14*0.9</f>
        <v>25965</v>
      </c>
      <c r="CX14" s="8">
        <f>'C завтраками| Bed and breakfast'!CX14*0.9</f>
        <v>25965</v>
      </c>
      <c r="CY14" s="8">
        <f>'C завтраками| Bed and breakfast'!CY14*0.9</f>
        <v>25965</v>
      </c>
      <c r="CZ14" s="8">
        <f>'C завтраками| Bed and breakfast'!CZ14*0.9</f>
        <v>25965</v>
      </c>
      <c r="DA14" s="8">
        <f>'C завтраками| Bed and breakfast'!DA14*0.9</f>
        <v>17550</v>
      </c>
      <c r="DB14" s="8">
        <f>'C завтраками| Bed and breakfast'!DB14*0.9</f>
        <v>17550</v>
      </c>
      <c r="DC14" s="8">
        <f>'C завтраками| Bed and breakfast'!DC14*0.9</f>
        <v>18000</v>
      </c>
      <c r="DD14" s="8">
        <f>'C завтраками| Bed and breakfast'!DD14*0.9</f>
        <v>18000</v>
      </c>
      <c r="DE14" s="8">
        <f>'C завтраками| Bed and breakfast'!DE14*0.9</f>
        <v>17550</v>
      </c>
      <c r="DF14" s="8">
        <f>'C завтраками| Bed and breakfast'!DF14*0.9</f>
        <v>17550</v>
      </c>
      <c r="DG14" s="8">
        <f>'C завтраками| Bed and breakfast'!DG14*0.9</f>
        <v>17550</v>
      </c>
      <c r="DH14" s="8">
        <f>'C завтраками| Bed and breakfast'!DH14*0.9</f>
        <v>17550</v>
      </c>
      <c r="DI14" s="8">
        <f>'C завтраками| Bed and breakfast'!DI14*0.9</f>
        <v>17550</v>
      </c>
      <c r="DJ14" s="8">
        <f>'C завтраками| Bed and breakfast'!DJ14*0.9</f>
        <v>18000</v>
      </c>
      <c r="DK14" s="8">
        <f>'C завтраками| Bed and breakfast'!DK14*0.9</f>
        <v>18000</v>
      </c>
      <c r="DL14" s="8">
        <f>'C завтраками| Bed and breakfast'!DL14*0.9</f>
        <v>17550</v>
      </c>
      <c r="DM14" s="8">
        <f>'C завтраками| Bed and breakfast'!DM14*0.9</f>
        <v>17550</v>
      </c>
      <c r="DN14" s="8">
        <f>'C завтраками| Bed and breakfast'!DN14*0.9</f>
        <v>17550</v>
      </c>
      <c r="DO14" s="8">
        <f>'C завтраками| Bed and breakfast'!DO14*0.9</f>
        <v>16650</v>
      </c>
      <c r="DP14" s="8">
        <f>'C завтраками| Bed and breakfast'!DP14*0.9</f>
        <v>16650</v>
      </c>
      <c r="DQ14" s="8">
        <f>'C завтраками| Bed and breakfast'!DQ14*0.9</f>
        <v>17280</v>
      </c>
      <c r="DR14" s="8">
        <f>'C завтраками| Bed and breakfast'!DR14*0.9</f>
        <v>17280</v>
      </c>
      <c r="DS14" s="8">
        <f>'C завтраками| Bed and breakfast'!DS14*0.9</f>
        <v>16650</v>
      </c>
      <c r="DT14" s="8">
        <f>'C завтраками| Bed and breakfast'!DT14*0.9</f>
        <v>16650</v>
      </c>
      <c r="DU14" s="8">
        <f>'C завтраками| Bed and breakfast'!DU14*0.9</f>
        <v>16650</v>
      </c>
      <c r="DV14" s="8">
        <f>'C завтраками| Bed and breakfast'!DV14*0.9</f>
        <v>16650</v>
      </c>
      <c r="DW14" s="8">
        <f>'C завтраками| Bed and breakfast'!DW14*0.9</f>
        <v>16650</v>
      </c>
      <c r="DX14" s="8">
        <f>'C завтраками| Bed and breakfast'!DX14*0.9</f>
        <v>17280</v>
      </c>
      <c r="DY14" s="8">
        <f>'C завтраками| Bed and breakfast'!DY14*0.9</f>
        <v>17280</v>
      </c>
      <c r="DZ14" s="8">
        <f>'C завтраками| Bed and breakfast'!DZ14*0.9</f>
        <v>16650</v>
      </c>
      <c r="EA14" s="8">
        <f>'C завтраками| Bed and breakfast'!EA14*0.9</f>
        <v>16650</v>
      </c>
      <c r="EB14" s="8">
        <f>'C завтраками| Bed and breakfast'!EB14*0.9</f>
        <v>16650</v>
      </c>
      <c r="EC14" s="8">
        <f>'C завтраками| Bed and breakfast'!EC14*0.9</f>
        <v>16650</v>
      </c>
      <c r="ED14" s="8">
        <f>'C завтраками| Bed and breakfast'!ED14*0.9</f>
        <v>17550</v>
      </c>
    </row>
    <row r="15" spans="1:134" s="53" customFormat="1" x14ac:dyDescent="0.2">
      <c r="A15" s="42" t="s">
        <v>85</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row>
    <row r="16" spans="1:134" s="53" customFormat="1" x14ac:dyDescent="0.2">
      <c r="A16" s="88">
        <f>A7</f>
        <v>1</v>
      </c>
      <c r="B16" s="8">
        <f>'C завтраками| Bed and breakfast'!B16*0.9</f>
        <v>17550</v>
      </c>
      <c r="C16" s="8">
        <f>'C завтраками| Bed and breakfast'!C16*0.9</f>
        <v>17550</v>
      </c>
      <c r="D16" s="8">
        <f>'C завтраками| Bed and breakfast'!D16*0.9</f>
        <v>18990</v>
      </c>
      <c r="E16" s="8">
        <f>'C завтраками| Bed and breakfast'!E16*0.9</f>
        <v>20430</v>
      </c>
      <c r="F16" s="8">
        <f>'C завтраками| Bed and breakfast'!F16*0.9</f>
        <v>22500</v>
      </c>
      <c r="G16" s="8">
        <f>'C завтраками| Bed and breakfast'!G16*0.9</f>
        <v>24570</v>
      </c>
      <c r="H16" s="8">
        <f>'C завтраками| Bed and breakfast'!H16*0.9</f>
        <v>24570</v>
      </c>
      <c r="I16" s="8">
        <f>'C завтраками| Bed and breakfast'!I16*0.9</f>
        <v>22500</v>
      </c>
      <c r="J16" s="8">
        <f>'C завтраками| Bed and breakfast'!J16*0.9</f>
        <v>24570</v>
      </c>
      <c r="K16" s="8">
        <f>'C завтраками| Bed and breakfast'!K16*0.9</f>
        <v>18990</v>
      </c>
      <c r="L16" s="8">
        <f>'C завтраками| Bed and breakfast'!L16*0.9</f>
        <v>18720</v>
      </c>
      <c r="M16" s="8">
        <f>'C завтраками| Bed and breakfast'!M16*0.9</f>
        <v>38025</v>
      </c>
      <c r="N16" s="8">
        <f>'C завтраками| Bed and breakfast'!N16*0.9</f>
        <v>51075</v>
      </c>
      <c r="O16" s="8">
        <f>'C завтраками| Bed and breakfast'!O16*0.9</f>
        <v>51075</v>
      </c>
      <c r="P16" s="8">
        <f>'C завтраками| Bed and breakfast'!P16*0.9</f>
        <v>51075</v>
      </c>
      <c r="Q16" s="8">
        <f>'C завтраками| Bed and breakfast'!Q16*0.9</f>
        <v>44775</v>
      </c>
      <c r="R16" s="8">
        <f>'C завтраками| Bed and breakfast'!R16*0.9</f>
        <v>44775</v>
      </c>
      <c r="S16" s="8">
        <f>'C завтраками| Bed and breakfast'!S16*0.9</f>
        <v>44775</v>
      </c>
      <c r="T16" s="8">
        <f>'C завтраками| Bed and breakfast'!T16*0.9</f>
        <v>44775</v>
      </c>
      <c r="U16" s="8">
        <f>'C завтраками| Bed and breakfast'!U16*0.9</f>
        <v>44775</v>
      </c>
      <c r="V16" s="8">
        <f>'C завтраками| Bed and breakfast'!V16*0.9</f>
        <v>44775</v>
      </c>
      <c r="W16" s="8">
        <f>'C завтраками| Bed and breakfast'!W16*0.9</f>
        <v>36855</v>
      </c>
      <c r="X16" s="8">
        <f>'C завтраками| Bed and breakfast'!X16*0.9</f>
        <v>22005</v>
      </c>
      <c r="Y16" s="8">
        <f>'C завтраками| Bed and breakfast'!Y16*0.9</f>
        <v>22005</v>
      </c>
      <c r="Z16" s="8">
        <f>'C завтраками| Bed and breakfast'!Z16*0.9</f>
        <v>22005</v>
      </c>
      <c r="AA16" s="8">
        <f>'C завтраками| Bed and breakfast'!AA16*0.9</f>
        <v>22005</v>
      </c>
      <c r="AB16" s="8">
        <f>'C завтраками| Bed and breakfast'!AB16*0.9</f>
        <v>22005</v>
      </c>
      <c r="AC16" s="8">
        <f>'C завтраками| Bed and breakfast'!AC16*0.9</f>
        <v>23805</v>
      </c>
      <c r="AD16" s="8">
        <f>'C завтраками| Bed and breakfast'!AD16*0.9</f>
        <v>23805</v>
      </c>
      <c r="AE16" s="8">
        <f>'C завтраками| Bed and breakfast'!AE16*0.9</f>
        <v>23805</v>
      </c>
      <c r="AF16" s="8">
        <f>'C завтраками| Bed and breakfast'!AF16*0.9</f>
        <v>23805</v>
      </c>
      <c r="AG16" s="8">
        <f>'C завтраками| Bed and breakfast'!AG16*0.9</f>
        <v>23805</v>
      </c>
      <c r="AH16" s="8">
        <f>'C завтраками| Bed and breakfast'!AH16*0.9</f>
        <v>22005</v>
      </c>
      <c r="AI16" s="8">
        <f>'C завтраками| Bed and breakfast'!AI16*0.9</f>
        <v>22005</v>
      </c>
      <c r="AJ16" s="8">
        <f>'C завтраками| Bed and breakfast'!AJ16*0.9</f>
        <v>22005</v>
      </c>
      <c r="AK16" s="8">
        <f>'C завтраками| Bed and breakfast'!AK16*0.9</f>
        <v>22005</v>
      </c>
      <c r="AL16" s="8">
        <f>'C завтраками| Bed and breakfast'!AL16*0.9</f>
        <v>22005</v>
      </c>
      <c r="AM16" s="8">
        <f>'C завтраками| Bed and breakfast'!AM16*0.9</f>
        <v>25605</v>
      </c>
      <c r="AN16" s="8">
        <f>'C завтраками| Bed and breakfast'!AN16*0.9</f>
        <v>25605</v>
      </c>
      <c r="AO16" s="8">
        <f>'C завтраками| Bed and breakfast'!AO16*0.9</f>
        <v>25605</v>
      </c>
      <c r="AP16" s="8">
        <f>'C завтраками| Bed and breakfast'!AP16*0.9</f>
        <v>25605</v>
      </c>
      <c r="AQ16" s="8">
        <f>'C завтраками| Bed and breakfast'!AQ16*0.9</f>
        <v>25605</v>
      </c>
      <c r="AR16" s="8">
        <f>'C завтраками| Bed and breakfast'!AR16*0.9</f>
        <v>27405</v>
      </c>
      <c r="AS16" s="8">
        <f>'C завтраками| Bed and breakfast'!AS16*0.9</f>
        <v>29655</v>
      </c>
      <c r="AT16" s="8">
        <f>'C завтраками| Bed and breakfast'!AT16*0.9</f>
        <v>30285</v>
      </c>
      <c r="AU16" s="8">
        <f>'C завтраками| Bed and breakfast'!AU16*0.9</f>
        <v>30285</v>
      </c>
      <c r="AV16" s="8">
        <f>'C завтраками| Bed and breakfast'!AV16*0.9</f>
        <v>30285</v>
      </c>
      <c r="AW16" s="8">
        <f>'C завтраками| Bed and breakfast'!AW16*0.9</f>
        <v>30285</v>
      </c>
      <c r="AX16" s="8">
        <f>'C завтраками| Bed and breakfast'!AX16*0.9</f>
        <v>30285</v>
      </c>
      <c r="AY16" s="8">
        <f>'C завтраками| Bed and breakfast'!AY16*0.9</f>
        <v>30285</v>
      </c>
      <c r="AZ16" s="8">
        <f>'C завтраками| Bed and breakfast'!AZ16*0.9</f>
        <v>30285</v>
      </c>
      <c r="BA16" s="8">
        <f>'C завтраками| Bed and breakfast'!BA16*0.9</f>
        <v>30285</v>
      </c>
      <c r="BB16" s="8">
        <f>'C завтраками| Bed and breakfast'!BB16*0.9</f>
        <v>30285</v>
      </c>
      <c r="BC16" s="8">
        <f>'C завтраками| Bed and breakfast'!BC16*0.9</f>
        <v>30285</v>
      </c>
      <c r="BD16" s="8">
        <f>'C завтраками| Bed and breakfast'!BD16*0.9</f>
        <v>28485</v>
      </c>
      <c r="BE16" s="8">
        <f>'C завтраками| Bed and breakfast'!BE16*0.9</f>
        <v>28485</v>
      </c>
      <c r="BF16" s="8">
        <f>'C завтраками| Bed and breakfast'!BF16*0.9</f>
        <v>30285</v>
      </c>
      <c r="BG16" s="8">
        <f>'C завтраками| Bed and breakfast'!BG16*0.9</f>
        <v>30285</v>
      </c>
      <c r="BH16" s="8">
        <f>'C завтраками| Bed and breakfast'!BH16*0.9</f>
        <v>32085</v>
      </c>
      <c r="BI16" s="8">
        <f>'C завтраками| Bed and breakfast'!BI16*0.9</f>
        <v>34335</v>
      </c>
      <c r="BJ16" s="8">
        <f>'C завтраками| Bed and breakfast'!BJ16*0.9</f>
        <v>34335</v>
      </c>
      <c r="BK16" s="8">
        <f>'C завтраками| Bed and breakfast'!BK16*0.9</f>
        <v>34335</v>
      </c>
      <c r="BL16" s="8">
        <f>'C завтраками| Bed and breakfast'!BL16*0.9</f>
        <v>34335</v>
      </c>
      <c r="BM16" s="8">
        <f>'C завтраками| Bed and breakfast'!BM16*0.9</f>
        <v>36585</v>
      </c>
      <c r="BN16" s="8">
        <f>'C завтраками| Bed and breakfast'!BN16*0.9</f>
        <v>39285</v>
      </c>
      <c r="BO16" s="8">
        <f>'C завтраками| Bed and breakfast'!BO16*0.9</f>
        <v>39285</v>
      </c>
      <c r="BP16" s="8">
        <f>'C завтраками| Bed and breakfast'!BP16*0.9</f>
        <v>36585</v>
      </c>
      <c r="BQ16" s="8">
        <f>'C завтраками| Bed and breakfast'!BQ16*0.9</f>
        <v>32085</v>
      </c>
      <c r="BR16" s="8">
        <f>'C завтраками| Bed and breakfast'!BR16*0.9</f>
        <v>32085</v>
      </c>
      <c r="BS16" s="8">
        <f>'C завтраками| Bed and breakfast'!BS16*0.9</f>
        <v>34335</v>
      </c>
      <c r="BT16" s="8">
        <f>'C завтраками| Bed and breakfast'!BT16*0.9</f>
        <v>34335</v>
      </c>
      <c r="BU16" s="8">
        <f>'C завтраками| Bed and breakfast'!BU16*0.9</f>
        <v>26685</v>
      </c>
      <c r="BV16" s="8">
        <f>'C завтраками| Bed and breakfast'!BV16*0.9</f>
        <v>27090</v>
      </c>
      <c r="BW16" s="8">
        <f>'C завтраками| Bed and breakfast'!BW16*0.9</f>
        <v>27090</v>
      </c>
      <c r="BX16" s="8">
        <f>'C завтраками| Bed and breakfast'!BX16*0.9</f>
        <v>27090</v>
      </c>
      <c r="BY16" s="8">
        <f>'C завтраками| Bed and breakfast'!BY16*0.9</f>
        <v>25740</v>
      </c>
      <c r="BZ16" s="8">
        <f>'C завтраками| Bed and breakfast'!BZ16*0.9</f>
        <v>25740</v>
      </c>
      <c r="CA16" s="8">
        <f>'C завтраками| Bed and breakfast'!CA16*0.9</f>
        <v>27090</v>
      </c>
      <c r="CB16" s="8">
        <f>'C завтраками| Bed and breakfast'!CB16*0.9</f>
        <v>27090</v>
      </c>
      <c r="CC16" s="8">
        <f>'C завтраками| Bed and breakfast'!CC16*0.9</f>
        <v>27090</v>
      </c>
      <c r="CD16" s="8">
        <f>'C завтраками| Bed and breakfast'!CD16*0.9</f>
        <v>25560</v>
      </c>
      <c r="CE16" s="8">
        <f>'C завтраками| Bed and breakfast'!CE16*0.9</f>
        <v>25560</v>
      </c>
      <c r="CF16" s="8">
        <f>'C завтраками| Bed and breakfast'!CF16*0.9</f>
        <v>25560</v>
      </c>
      <c r="CG16" s="8">
        <f>'C завтраками| Bed and breakfast'!CG16*0.9</f>
        <v>25560</v>
      </c>
      <c r="CH16" s="8">
        <f>'C завтраками| Bed and breakfast'!CH16*0.9</f>
        <v>25560</v>
      </c>
      <c r="CI16" s="8">
        <f>'C завтраками| Bed and breakfast'!CI16*0.9</f>
        <v>25560</v>
      </c>
      <c r="CJ16" s="8">
        <f>'C завтраками| Bed and breakfast'!CJ16*0.9</f>
        <v>25560</v>
      </c>
      <c r="CK16" s="8">
        <f>'C завтраками| Bed and breakfast'!CK16*0.9</f>
        <v>25560</v>
      </c>
      <c r="CL16" s="8">
        <f>'C завтраками| Bed and breakfast'!CL16*0.9</f>
        <v>25560</v>
      </c>
      <c r="CM16" s="8">
        <f>'C завтраками| Bed and breakfast'!CM16*0.9</f>
        <v>25560</v>
      </c>
      <c r="CN16" s="8">
        <f>'C завтраками| Bed and breakfast'!CN16*0.9</f>
        <v>25560</v>
      </c>
      <c r="CO16" s="8">
        <f>'C завтраками| Bed and breakfast'!CO16*0.9</f>
        <v>25560</v>
      </c>
      <c r="CP16" s="8">
        <f>'C завтраками| Bed and breakfast'!CP16*0.9</f>
        <v>25560</v>
      </c>
      <c r="CQ16" s="8">
        <f>'C завтраками| Bed and breakfast'!CQ16*0.9</f>
        <v>25560</v>
      </c>
      <c r="CR16" s="8">
        <f>'C завтраками| Bed and breakfast'!CR16*0.9</f>
        <v>25560</v>
      </c>
      <c r="CS16" s="8">
        <f>'C завтраками| Bed and breakfast'!CS16*0.9</f>
        <v>25560</v>
      </c>
      <c r="CT16" s="8">
        <f>'C завтраками| Bed and breakfast'!CT16*0.9</f>
        <v>25560</v>
      </c>
      <c r="CU16" s="8">
        <f>'C завтраками| Bed and breakfast'!CU16*0.9</f>
        <v>25560</v>
      </c>
      <c r="CV16" s="8">
        <f>'C завтраками| Bed and breakfast'!CV16*0.9</f>
        <v>25560</v>
      </c>
      <c r="CW16" s="8">
        <f>'C завтраками| Bed and breakfast'!CW16*0.9</f>
        <v>25560</v>
      </c>
      <c r="CX16" s="8">
        <f>'C завтраками| Bed and breakfast'!CX16*0.9</f>
        <v>25560</v>
      </c>
      <c r="CY16" s="8">
        <f>'C завтраками| Bed and breakfast'!CY16*0.9</f>
        <v>25560</v>
      </c>
      <c r="CZ16" s="8">
        <f>'C завтраками| Bed and breakfast'!CZ16*0.9</f>
        <v>25560</v>
      </c>
      <c r="DA16" s="8">
        <f>'C завтраками| Bed and breakfast'!DA16*0.9</f>
        <v>17235</v>
      </c>
      <c r="DB16" s="8">
        <f>'C завтраками| Bed and breakfast'!DB16*0.9</f>
        <v>17235</v>
      </c>
      <c r="DC16" s="8">
        <f>'C завтраками| Bed and breakfast'!DC16*0.9</f>
        <v>17685</v>
      </c>
      <c r="DD16" s="8">
        <f>'C завтраками| Bed and breakfast'!DD16*0.9</f>
        <v>17685</v>
      </c>
      <c r="DE16" s="8">
        <f>'C завтраками| Bed and breakfast'!DE16*0.9</f>
        <v>17235</v>
      </c>
      <c r="DF16" s="8">
        <f>'C завтраками| Bed and breakfast'!DF16*0.9</f>
        <v>17235</v>
      </c>
      <c r="DG16" s="8">
        <f>'C завтраками| Bed and breakfast'!DG16*0.9</f>
        <v>17235</v>
      </c>
      <c r="DH16" s="8">
        <f>'C завтраками| Bed and breakfast'!DH16*0.9</f>
        <v>17235</v>
      </c>
      <c r="DI16" s="8">
        <f>'C завтраками| Bed and breakfast'!DI16*0.9</f>
        <v>17235</v>
      </c>
      <c r="DJ16" s="8">
        <f>'C завтраками| Bed and breakfast'!DJ16*0.9</f>
        <v>17685</v>
      </c>
      <c r="DK16" s="8">
        <f>'C завтраками| Bed and breakfast'!DK16*0.9</f>
        <v>17685</v>
      </c>
      <c r="DL16" s="8">
        <f>'C завтраками| Bed and breakfast'!DL16*0.9</f>
        <v>17235</v>
      </c>
      <c r="DM16" s="8">
        <f>'C завтраками| Bed and breakfast'!DM16*0.9</f>
        <v>17235</v>
      </c>
      <c r="DN16" s="8">
        <f>'C завтраками| Bed and breakfast'!DN16*0.9</f>
        <v>17235</v>
      </c>
      <c r="DO16" s="8">
        <f>'C завтраками| Bed and breakfast'!DO16*0.9</f>
        <v>16335</v>
      </c>
      <c r="DP16" s="8">
        <f>'C завтраками| Bed and breakfast'!DP16*0.9</f>
        <v>16335</v>
      </c>
      <c r="DQ16" s="8">
        <f>'C завтраками| Bed and breakfast'!DQ16*0.9</f>
        <v>16965</v>
      </c>
      <c r="DR16" s="8">
        <f>'C завтраками| Bed and breakfast'!DR16*0.9</f>
        <v>16965</v>
      </c>
      <c r="DS16" s="8">
        <f>'C завтраками| Bed and breakfast'!DS16*0.9</f>
        <v>16335</v>
      </c>
      <c r="DT16" s="8">
        <f>'C завтраками| Bed and breakfast'!DT16*0.9</f>
        <v>16335</v>
      </c>
      <c r="DU16" s="8">
        <f>'C завтраками| Bed and breakfast'!DU16*0.9</f>
        <v>16335</v>
      </c>
      <c r="DV16" s="8">
        <f>'C завтраками| Bed and breakfast'!DV16*0.9</f>
        <v>16335</v>
      </c>
      <c r="DW16" s="8">
        <f>'C завтраками| Bed and breakfast'!DW16*0.9</f>
        <v>16335</v>
      </c>
      <c r="DX16" s="8">
        <f>'C завтраками| Bed and breakfast'!DX16*0.9</f>
        <v>16965</v>
      </c>
      <c r="DY16" s="8">
        <f>'C завтраками| Bed and breakfast'!DY16*0.9</f>
        <v>16965</v>
      </c>
      <c r="DZ16" s="8">
        <f>'C завтраками| Bed and breakfast'!DZ16*0.9</f>
        <v>16335</v>
      </c>
      <c r="EA16" s="8">
        <f>'C завтраками| Bed and breakfast'!EA16*0.9</f>
        <v>16335</v>
      </c>
      <c r="EB16" s="8">
        <f>'C завтраками| Bed and breakfast'!EB16*0.9</f>
        <v>16335</v>
      </c>
      <c r="EC16" s="8">
        <f>'C завтраками| Bed and breakfast'!EC16*0.9</f>
        <v>16335</v>
      </c>
      <c r="ED16" s="8">
        <f>'C завтраками| Bed and breakfast'!ED16*0.9</f>
        <v>17235</v>
      </c>
    </row>
    <row r="17" spans="1:134" s="53" customFormat="1" x14ac:dyDescent="0.2">
      <c r="A17" s="88">
        <f>A8</f>
        <v>2</v>
      </c>
      <c r="B17" s="8">
        <f>'C завтраками| Bed and breakfast'!B17*0.9</f>
        <v>19080</v>
      </c>
      <c r="C17" s="8">
        <f>'C завтраками| Bed and breakfast'!C17*0.9</f>
        <v>19080</v>
      </c>
      <c r="D17" s="8">
        <f>'C завтраками| Bed and breakfast'!D17*0.9</f>
        <v>20520</v>
      </c>
      <c r="E17" s="8">
        <f>'C завтраками| Bed and breakfast'!E17*0.9</f>
        <v>21960</v>
      </c>
      <c r="F17" s="8">
        <f>'C завтраками| Bed and breakfast'!F17*0.9</f>
        <v>24030</v>
      </c>
      <c r="G17" s="8">
        <f>'C завтраками| Bed and breakfast'!G17*0.9</f>
        <v>26100</v>
      </c>
      <c r="H17" s="8">
        <f>'C завтраками| Bed and breakfast'!H17*0.9</f>
        <v>26100</v>
      </c>
      <c r="I17" s="8">
        <f>'C завтраками| Bed and breakfast'!I17*0.9</f>
        <v>24030</v>
      </c>
      <c r="J17" s="8">
        <f>'C завтраками| Bed and breakfast'!J17*0.9</f>
        <v>26100</v>
      </c>
      <c r="K17" s="8">
        <f>'C завтраками| Bed and breakfast'!K17*0.9</f>
        <v>20520</v>
      </c>
      <c r="L17" s="8">
        <f>'C завтраками| Bed and breakfast'!L17*0.9</f>
        <v>20745</v>
      </c>
      <c r="M17" s="8">
        <f>'C завтраками| Bed and breakfast'!M17*0.9</f>
        <v>40050</v>
      </c>
      <c r="N17" s="8">
        <f>'C завтраками| Bed and breakfast'!N17*0.9</f>
        <v>53100</v>
      </c>
      <c r="O17" s="8">
        <f>'C завтраками| Bed and breakfast'!O17*0.9</f>
        <v>53100</v>
      </c>
      <c r="P17" s="8">
        <f>'C завтраками| Bed and breakfast'!P17*0.9</f>
        <v>53100</v>
      </c>
      <c r="Q17" s="8">
        <f>'C завтраками| Bed and breakfast'!Q17*0.9</f>
        <v>46800</v>
      </c>
      <c r="R17" s="8">
        <f>'C завтраками| Bed and breakfast'!R17*0.9</f>
        <v>46800</v>
      </c>
      <c r="S17" s="8">
        <f>'C завтраками| Bed and breakfast'!S17*0.9</f>
        <v>46800</v>
      </c>
      <c r="T17" s="8">
        <f>'C завтраками| Bed and breakfast'!T17*0.9</f>
        <v>46800</v>
      </c>
      <c r="U17" s="8">
        <f>'C завтраками| Bed and breakfast'!U17*0.9</f>
        <v>46800</v>
      </c>
      <c r="V17" s="8">
        <f>'C завтраками| Bed and breakfast'!V17*0.9</f>
        <v>46800</v>
      </c>
      <c r="W17" s="8">
        <f>'C завтраками| Bed and breakfast'!W17*0.9</f>
        <v>38610</v>
      </c>
      <c r="X17" s="8">
        <f>'C завтраками| Bed and breakfast'!X17*0.9</f>
        <v>23760</v>
      </c>
      <c r="Y17" s="8">
        <f>'C завтраками| Bed and breakfast'!Y17*0.9</f>
        <v>23760</v>
      </c>
      <c r="Z17" s="8">
        <f>'C завтраками| Bed and breakfast'!Z17*0.9</f>
        <v>23760</v>
      </c>
      <c r="AA17" s="8">
        <f>'C завтраками| Bed and breakfast'!AA17*0.9</f>
        <v>23760</v>
      </c>
      <c r="AB17" s="8">
        <f>'C завтраками| Bed and breakfast'!AB17*0.9</f>
        <v>23760</v>
      </c>
      <c r="AC17" s="8">
        <f>'C завтраками| Bed and breakfast'!AC17*0.9</f>
        <v>25560</v>
      </c>
      <c r="AD17" s="8">
        <f>'C завтраками| Bed and breakfast'!AD17*0.9</f>
        <v>25560</v>
      </c>
      <c r="AE17" s="8">
        <f>'C завтраками| Bed and breakfast'!AE17*0.9</f>
        <v>25560</v>
      </c>
      <c r="AF17" s="8">
        <f>'C завтраками| Bed and breakfast'!AF17*0.9</f>
        <v>25560</v>
      </c>
      <c r="AG17" s="8">
        <f>'C завтраками| Bed and breakfast'!AG17*0.9</f>
        <v>25560</v>
      </c>
      <c r="AH17" s="8">
        <f>'C завтраками| Bed and breakfast'!AH17*0.9</f>
        <v>23760</v>
      </c>
      <c r="AI17" s="8">
        <f>'C завтраками| Bed and breakfast'!AI17*0.9</f>
        <v>23760</v>
      </c>
      <c r="AJ17" s="8">
        <f>'C завтраками| Bed and breakfast'!AJ17*0.9</f>
        <v>23760</v>
      </c>
      <c r="AK17" s="8">
        <f>'C завтраками| Bed and breakfast'!AK17*0.9</f>
        <v>23760</v>
      </c>
      <c r="AL17" s="8">
        <f>'C завтраками| Bed and breakfast'!AL17*0.9</f>
        <v>23760</v>
      </c>
      <c r="AM17" s="8">
        <f>'C завтраками| Bed and breakfast'!AM17*0.9</f>
        <v>27360</v>
      </c>
      <c r="AN17" s="8">
        <f>'C завтраками| Bed and breakfast'!AN17*0.9</f>
        <v>27360</v>
      </c>
      <c r="AO17" s="8">
        <f>'C завтраками| Bed and breakfast'!AO17*0.9</f>
        <v>27360</v>
      </c>
      <c r="AP17" s="8">
        <f>'C завтраками| Bed and breakfast'!AP17*0.9</f>
        <v>27360</v>
      </c>
      <c r="AQ17" s="8">
        <f>'C завтраками| Bed and breakfast'!AQ17*0.9</f>
        <v>27360</v>
      </c>
      <c r="AR17" s="8">
        <f>'C завтраками| Bed and breakfast'!AR17*0.9</f>
        <v>29160</v>
      </c>
      <c r="AS17" s="8">
        <f>'C завтраками| Bed and breakfast'!AS17*0.9</f>
        <v>31410</v>
      </c>
      <c r="AT17" s="8">
        <f>'C завтраками| Bed and breakfast'!AT17*0.9</f>
        <v>32040</v>
      </c>
      <c r="AU17" s="8">
        <f>'C завтраками| Bed and breakfast'!AU17*0.9</f>
        <v>32040</v>
      </c>
      <c r="AV17" s="8">
        <f>'C завтраками| Bed and breakfast'!AV17*0.9</f>
        <v>32040</v>
      </c>
      <c r="AW17" s="8">
        <f>'C завтраками| Bed and breakfast'!AW17*0.9</f>
        <v>32040</v>
      </c>
      <c r="AX17" s="8">
        <f>'C завтраками| Bed and breakfast'!AX17*0.9</f>
        <v>32040</v>
      </c>
      <c r="AY17" s="8">
        <f>'C завтраками| Bed and breakfast'!AY17*0.9</f>
        <v>32040</v>
      </c>
      <c r="AZ17" s="8">
        <f>'C завтраками| Bed and breakfast'!AZ17*0.9</f>
        <v>32040</v>
      </c>
      <c r="BA17" s="8">
        <f>'C завтраками| Bed and breakfast'!BA17*0.9</f>
        <v>32040</v>
      </c>
      <c r="BB17" s="8">
        <f>'C завтраками| Bed and breakfast'!BB17*0.9</f>
        <v>32040</v>
      </c>
      <c r="BC17" s="8">
        <f>'C завтраками| Bed and breakfast'!BC17*0.9</f>
        <v>32040</v>
      </c>
      <c r="BD17" s="8">
        <f>'C завтраками| Bed and breakfast'!BD17*0.9</f>
        <v>30240</v>
      </c>
      <c r="BE17" s="8">
        <f>'C завтраками| Bed and breakfast'!BE17*0.9</f>
        <v>30240</v>
      </c>
      <c r="BF17" s="8">
        <f>'C завтраками| Bed and breakfast'!BF17*0.9</f>
        <v>32040</v>
      </c>
      <c r="BG17" s="8">
        <f>'C завтраками| Bed and breakfast'!BG17*0.9</f>
        <v>32040</v>
      </c>
      <c r="BH17" s="8">
        <f>'C завтраками| Bed and breakfast'!BH17*0.9</f>
        <v>33840</v>
      </c>
      <c r="BI17" s="8">
        <f>'C завтраками| Bed and breakfast'!BI17*0.9</f>
        <v>36090</v>
      </c>
      <c r="BJ17" s="8">
        <f>'C завтраками| Bed and breakfast'!BJ17*0.9</f>
        <v>36090</v>
      </c>
      <c r="BK17" s="8">
        <f>'C завтраками| Bed and breakfast'!BK17*0.9</f>
        <v>36090</v>
      </c>
      <c r="BL17" s="8">
        <f>'C завтраками| Bed and breakfast'!BL17*0.9</f>
        <v>36090</v>
      </c>
      <c r="BM17" s="8">
        <f>'C завтраками| Bed and breakfast'!BM17*0.9</f>
        <v>38340</v>
      </c>
      <c r="BN17" s="8">
        <f>'C завтраками| Bed and breakfast'!BN17*0.9</f>
        <v>41040</v>
      </c>
      <c r="BO17" s="8">
        <f>'C завтраками| Bed and breakfast'!BO17*0.9</f>
        <v>41040</v>
      </c>
      <c r="BP17" s="8">
        <f>'C завтраками| Bed and breakfast'!BP17*0.9</f>
        <v>38340</v>
      </c>
      <c r="BQ17" s="8">
        <f>'C завтраками| Bed and breakfast'!BQ17*0.9</f>
        <v>33840</v>
      </c>
      <c r="BR17" s="8">
        <f>'C завтраками| Bed and breakfast'!BR17*0.9</f>
        <v>33840</v>
      </c>
      <c r="BS17" s="8">
        <f>'C завтраками| Bed and breakfast'!BS17*0.9</f>
        <v>36090</v>
      </c>
      <c r="BT17" s="8">
        <f>'C завтраками| Bed and breakfast'!BT17*0.9</f>
        <v>36090</v>
      </c>
      <c r="BU17" s="8">
        <f>'C завтраками| Bed and breakfast'!BU17*0.9</f>
        <v>28440</v>
      </c>
      <c r="BV17" s="8">
        <f>'C завтраками| Bed and breakfast'!BV17*0.9</f>
        <v>28845</v>
      </c>
      <c r="BW17" s="8">
        <f>'C завтраками| Bed and breakfast'!BW17*0.9</f>
        <v>28845</v>
      </c>
      <c r="BX17" s="8">
        <f>'C завтраками| Bed and breakfast'!BX17*0.9</f>
        <v>28845</v>
      </c>
      <c r="BY17" s="8">
        <f>'C завтраками| Bed and breakfast'!BY17*0.9</f>
        <v>27495</v>
      </c>
      <c r="BZ17" s="8">
        <f>'C завтраками| Bed and breakfast'!BZ17*0.9</f>
        <v>27495</v>
      </c>
      <c r="CA17" s="8">
        <f>'C завтраками| Bed and breakfast'!CA17*0.9</f>
        <v>28845</v>
      </c>
      <c r="CB17" s="8">
        <f>'C завтраками| Bed and breakfast'!CB17*0.9</f>
        <v>28845</v>
      </c>
      <c r="CC17" s="8">
        <f>'C завтраками| Bed and breakfast'!CC17*0.9</f>
        <v>28845</v>
      </c>
      <c r="CD17" s="8">
        <f>'C завтраками| Bed and breakfast'!CD17*0.9</f>
        <v>27315</v>
      </c>
      <c r="CE17" s="8">
        <f>'C завтраками| Bed and breakfast'!CE17*0.9</f>
        <v>27315</v>
      </c>
      <c r="CF17" s="8">
        <f>'C завтраками| Bed and breakfast'!CF17*0.9</f>
        <v>27315</v>
      </c>
      <c r="CG17" s="8">
        <f>'C завтраками| Bed and breakfast'!CG17*0.9</f>
        <v>27315</v>
      </c>
      <c r="CH17" s="8">
        <f>'C завтраками| Bed and breakfast'!CH17*0.9</f>
        <v>27315</v>
      </c>
      <c r="CI17" s="8">
        <f>'C завтраками| Bed and breakfast'!CI17*0.9</f>
        <v>27315</v>
      </c>
      <c r="CJ17" s="8">
        <f>'C завтраками| Bed and breakfast'!CJ17*0.9</f>
        <v>27315</v>
      </c>
      <c r="CK17" s="8">
        <f>'C завтраками| Bed and breakfast'!CK17*0.9</f>
        <v>27315</v>
      </c>
      <c r="CL17" s="8">
        <f>'C завтраками| Bed and breakfast'!CL17*0.9</f>
        <v>27315</v>
      </c>
      <c r="CM17" s="8">
        <f>'C завтраками| Bed and breakfast'!CM17*0.9</f>
        <v>27315</v>
      </c>
      <c r="CN17" s="8">
        <f>'C завтраками| Bed and breakfast'!CN17*0.9</f>
        <v>27315</v>
      </c>
      <c r="CO17" s="8">
        <f>'C завтраками| Bed and breakfast'!CO17*0.9</f>
        <v>27315</v>
      </c>
      <c r="CP17" s="8">
        <f>'C завтраками| Bed and breakfast'!CP17*0.9</f>
        <v>27315</v>
      </c>
      <c r="CQ17" s="8">
        <f>'C завтраками| Bed and breakfast'!CQ17*0.9</f>
        <v>27315</v>
      </c>
      <c r="CR17" s="8">
        <f>'C завтраками| Bed and breakfast'!CR17*0.9</f>
        <v>27315</v>
      </c>
      <c r="CS17" s="8">
        <f>'C завтраками| Bed and breakfast'!CS17*0.9</f>
        <v>27315</v>
      </c>
      <c r="CT17" s="8">
        <f>'C завтраками| Bed and breakfast'!CT17*0.9</f>
        <v>27315</v>
      </c>
      <c r="CU17" s="8">
        <f>'C завтраками| Bed and breakfast'!CU17*0.9</f>
        <v>27315</v>
      </c>
      <c r="CV17" s="8">
        <f>'C завтраками| Bed and breakfast'!CV17*0.9</f>
        <v>27315</v>
      </c>
      <c r="CW17" s="8">
        <f>'C завтраками| Bed and breakfast'!CW17*0.9</f>
        <v>27315</v>
      </c>
      <c r="CX17" s="8">
        <f>'C завтраками| Bed and breakfast'!CX17*0.9</f>
        <v>27315</v>
      </c>
      <c r="CY17" s="8">
        <f>'C завтраками| Bed and breakfast'!CY17*0.9</f>
        <v>27315</v>
      </c>
      <c r="CZ17" s="8">
        <f>'C завтраками| Bed and breakfast'!CZ17*0.9</f>
        <v>27315</v>
      </c>
      <c r="DA17" s="8">
        <f>'C завтраками| Bed and breakfast'!DA17*0.9</f>
        <v>18900</v>
      </c>
      <c r="DB17" s="8">
        <f>'C завтраками| Bed and breakfast'!DB17*0.9</f>
        <v>18900</v>
      </c>
      <c r="DC17" s="8">
        <f>'C завтраками| Bed and breakfast'!DC17*0.9</f>
        <v>19350</v>
      </c>
      <c r="DD17" s="8">
        <f>'C завтраками| Bed and breakfast'!DD17*0.9</f>
        <v>19350</v>
      </c>
      <c r="DE17" s="8">
        <f>'C завтраками| Bed and breakfast'!DE17*0.9</f>
        <v>18900</v>
      </c>
      <c r="DF17" s="8">
        <f>'C завтраками| Bed and breakfast'!DF17*0.9</f>
        <v>18900</v>
      </c>
      <c r="DG17" s="8">
        <f>'C завтраками| Bed and breakfast'!DG17*0.9</f>
        <v>18900</v>
      </c>
      <c r="DH17" s="8">
        <f>'C завтраками| Bed and breakfast'!DH17*0.9</f>
        <v>18900</v>
      </c>
      <c r="DI17" s="8">
        <f>'C завтраками| Bed and breakfast'!DI17*0.9</f>
        <v>18900</v>
      </c>
      <c r="DJ17" s="8">
        <f>'C завтраками| Bed and breakfast'!DJ17*0.9</f>
        <v>19350</v>
      </c>
      <c r="DK17" s="8">
        <f>'C завтраками| Bed and breakfast'!DK17*0.9</f>
        <v>19350</v>
      </c>
      <c r="DL17" s="8">
        <f>'C завтраками| Bed and breakfast'!DL17*0.9</f>
        <v>18900</v>
      </c>
      <c r="DM17" s="8">
        <f>'C завтраками| Bed and breakfast'!DM17*0.9</f>
        <v>18900</v>
      </c>
      <c r="DN17" s="8">
        <f>'C завтраками| Bed and breakfast'!DN17*0.9</f>
        <v>18900</v>
      </c>
      <c r="DO17" s="8">
        <f>'C завтраками| Bed and breakfast'!DO17*0.9</f>
        <v>18000</v>
      </c>
      <c r="DP17" s="8">
        <f>'C завтраками| Bed and breakfast'!DP17*0.9</f>
        <v>18000</v>
      </c>
      <c r="DQ17" s="8">
        <f>'C завтраками| Bed and breakfast'!DQ17*0.9</f>
        <v>18630</v>
      </c>
      <c r="DR17" s="8">
        <f>'C завтраками| Bed and breakfast'!DR17*0.9</f>
        <v>18630</v>
      </c>
      <c r="DS17" s="8">
        <f>'C завтраками| Bed and breakfast'!DS17*0.9</f>
        <v>18000</v>
      </c>
      <c r="DT17" s="8">
        <f>'C завтраками| Bed and breakfast'!DT17*0.9</f>
        <v>18000</v>
      </c>
      <c r="DU17" s="8">
        <f>'C завтраками| Bed and breakfast'!DU17*0.9</f>
        <v>18000</v>
      </c>
      <c r="DV17" s="8">
        <f>'C завтраками| Bed and breakfast'!DV17*0.9</f>
        <v>18000</v>
      </c>
      <c r="DW17" s="8">
        <f>'C завтраками| Bed and breakfast'!DW17*0.9</f>
        <v>18000</v>
      </c>
      <c r="DX17" s="8">
        <f>'C завтраками| Bed and breakfast'!DX17*0.9</f>
        <v>18630</v>
      </c>
      <c r="DY17" s="8">
        <f>'C завтраками| Bed and breakfast'!DY17*0.9</f>
        <v>18630</v>
      </c>
      <c r="DZ17" s="8">
        <f>'C завтраками| Bed and breakfast'!DZ17*0.9</f>
        <v>18000</v>
      </c>
      <c r="EA17" s="8">
        <f>'C завтраками| Bed and breakfast'!EA17*0.9</f>
        <v>18000</v>
      </c>
      <c r="EB17" s="8">
        <f>'C завтраками| Bed and breakfast'!EB17*0.9</f>
        <v>18000</v>
      </c>
      <c r="EC17" s="8">
        <f>'C завтраками| Bed and breakfast'!EC17*0.9</f>
        <v>18000</v>
      </c>
      <c r="ED17" s="8">
        <f>'C завтраками| Bed and breakfast'!ED17*0.9</f>
        <v>18900</v>
      </c>
    </row>
    <row r="18" spans="1:134" s="53" customFormat="1" x14ac:dyDescent="0.2">
      <c r="A18" s="42" t="s">
        <v>86</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row>
    <row r="19" spans="1:134" s="53" customFormat="1" x14ac:dyDescent="0.2">
      <c r="A19" s="88">
        <f>A7</f>
        <v>1</v>
      </c>
      <c r="B19" s="8">
        <f>'C завтраками| Bed and breakfast'!B19*0.9</f>
        <v>36720</v>
      </c>
      <c r="C19" s="8">
        <f>'C завтраками| Bed and breakfast'!C19*0.9</f>
        <v>36720</v>
      </c>
      <c r="D19" s="8">
        <f>'C завтраками| Bed and breakfast'!D19*0.9</f>
        <v>38160</v>
      </c>
      <c r="E19" s="8">
        <f>'C завтраками| Bed and breakfast'!E19*0.9</f>
        <v>39600</v>
      </c>
      <c r="F19" s="8">
        <f>'C завтраками| Bed and breakfast'!F19*0.9</f>
        <v>41670</v>
      </c>
      <c r="G19" s="8">
        <f>'C завтраками| Bed and breakfast'!G19*0.9</f>
        <v>43740</v>
      </c>
      <c r="H19" s="8">
        <f>'C завтраками| Bed and breakfast'!H19*0.9</f>
        <v>43740</v>
      </c>
      <c r="I19" s="8">
        <f>'C завтраками| Bed and breakfast'!I19*0.9</f>
        <v>41670</v>
      </c>
      <c r="J19" s="8">
        <f>'C завтраками| Bed and breakfast'!J19*0.9</f>
        <v>43740</v>
      </c>
      <c r="K19" s="8">
        <f>'C завтраками| Bed and breakfast'!K19*0.9</f>
        <v>38160</v>
      </c>
      <c r="L19" s="8">
        <f>'C завтраками| Bed and breakfast'!L19*0.9</f>
        <v>36720</v>
      </c>
      <c r="M19" s="8">
        <f>'C завтраками| Bed and breakfast'!M19*0.9</f>
        <v>56025</v>
      </c>
      <c r="N19" s="8">
        <f>'C завтраками| Bed and breakfast'!N19*0.9</f>
        <v>69075</v>
      </c>
      <c r="O19" s="8">
        <f>'C завтраками| Bed and breakfast'!O19*0.9</f>
        <v>69075</v>
      </c>
      <c r="P19" s="8">
        <f>'C завтраками| Bed and breakfast'!P19*0.9</f>
        <v>69075</v>
      </c>
      <c r="Q19" s="8">
        <f>'C завтраками| Bed and breakfast'!Q19*0.9</f>
        <v>62775</v>
      </c>
      <c r="R19" s="8">
        <f>'C завтраками| Bed and breakfast'!R19*0.9</f>
        <v>62775</v>
      </c>
      <c r="S19" s="8">
        <f>'C завтраками| Bed and breakfast'!S19*0.9</f>
        <v>62775</v>
      </c>
      <c r="T19" s="8">
        <f>'C завтраками| Bed and breakfast'!T19*0.9</f>
        <v>62775</v>
      </c>
      <c r="U19" s="8">
        <f>'C завтраками| Bed and breakfast'!U19*0.9</f>
        <v>62775</v>
      </c>
      <c r="V19" s="8">
        <f>'C завтраками| Bed and breakfast'!V19*0.9</f>
        <v>62775</v>
      </c>
      <c r="W19" s="8">
        <f>'C завтраками| Bed and breakfast'!W19*0.9</f>
        <v>50805</v>
      </c>
      <c r="X19" s="8">
        <f>'C завтраками| Bed and breakfast'!X19*0.9</f>
        <v>35955</v>
      </c>
      <c r="Y19" s="8">
        <f>'C завтраками| Bed and breakfast'!Y19*0.9</f>
        <v>35955</v>
      </c>
      <c r="Z19" s="8">
        <f>'C завтраками| Bed and breakfast'!Z19*0.9</f>
        <v>35955</v>
      </c>
      <c r="AA19" s="8">
        <f>'C завтраками| Bed and breakfast'!AA19*0.9</f>
        <v>35955</v>
      </c>
      <c r="AB19" s="8">
        <f>'C завтраками| Bed and breakfast'!AB19*0.9</f>
        <v>35955</v>
      </c>
      <c r="AC19" s="8">
        <f>'C завтраками| Bed and breakfast'!AC19*0.9</f>
        <v>37755</v>
      </c>
      <c r="AD19" s="8">
        <f>'C завтраками| Bed and breakfast'!AD19*0.9</f>
        <v>37755</v>
      </c>
      <c r="AE19" s="8">
        <f>'C завтраками| Bed and breakfast'!AE19*0.9</f>
        <v>37755</v>
      </c>
      <c r="AF19" s="8">
        <f>'C завтраками| Bed and breakfast'!AF19*0.9</f>
        <v>37755</v>
      </c>
      <c r="AG19" s="8">
        <f>'C завтраками| Bed and breakfast'!AG19*0.9</f>
        <v>37755</v>
      </c>
      <c r="AH19" s="8">
        <f>'C завтраками| Bed and breakfast'!AH19*0.9</f>
        <v>35955</v>
      </c>
      <c r="AI19" s="8">
        <f>'C завтраками| Bed and breakfast'!AI19*0.9</f>
        <v>35955</v>
      </c>
      <c r="AJ19" s="8">
        <f>'C завтраками| Bed and breakfast'!AJ19*0.9</f>
        <v>35955</v>
      </c>
      <c r="AK19" s="8">
        <f>'C завтраками| Bed and breakfast'!AK19*0.9</f>
        <v>35955</v>
      </c>
      <c r="AL19" s="8">
        <f>'C завтраками| Bed and breakfast'!AL19*0.9</f>
        <v>35955</v>
      </c>
      <c r="AM19" s="8">
        <f>'C завтраками| Bed and breakfast'!AM19*0.9</f>
        <v>39555</v>
      </c>
      <c r="AN19" s="8">
        <f>'C завтраками| Bed and breakfast'!AN19*0.9</f>
        <v>39555</v>
      </c>
      <c r="AO19" s="8">
        <f>'C завтраками| Bed and breakfast'!AO19*0.9</f>
        <v>39555</v>
      </c>
      <c r="AP19" s="8">
        <f>'C завтраками| Bed and breakfast'!AP19*0.9</f>
        <v>39555</v>
      </c>
      <c r="AQ19" s="8">
        <f>'C завтраками| Bed and breakfast'!AQ19*0.9</f>
        <v>39555</v>
      </c>
      <c r="AR19" s="8">
        <f>'C завтраками| Bed and breakfast'!AR19*0.9</f>
        <v>41355</v>
      </c>
      <c r="AS19" s="8">
        <f>'C завтраками| Bed and breakfast'!AS19*0.9</f>
        <v>43605</v>
      </c>
      <c r="AT19" s="8">
        <f>'C завтраками| Bed and breakfast'!AT19*0.9</f>
        <v>48555</v>
      </c>
      <c r="AU19" s="8">
        <f>'C завтраками| Bed and breakfast'!AU19*0.9</f>
        <v>48555</v>
      </c>
      <c r="AV19" s="8">
        <f>'C завтраками| Bed and breakfast'!AV19*0.9</f>
        <v>48555</v>
      </c>
      <c r="AW19" s="8">
        <f>'C завтраками| Bed and breakfast'!AW19*0.9</f>
        <v>48555</v>
      </c>
      <c r="AX19" s="8">
        <f>'C завтраками| Bed and breakfast'!AX19*0.9</f>
        <v>48555</v>
      </c>
      <c r="AY19" s="8">
        <f>'C завтраками| Bed and breakfast'!AY19*0.9</f>
        <v>48555</v>
      </c>
      <c r="AZ19" s="8">
        <f>'C завтраками| Bed and breakfast'!AZ19*0.9</f>
        <v>48555</v>
      </c>
      <c r="BA19" s="8">
        <f>'C завтраками| Bed and breakfast'!BA19*0.9</f>
        <v>48555</v>
      </c>
      <c r="BB19" s="8">
        <f>'C завтраками| Bed and breakfast'!BB19*0.9</f>
        <v>48555</v>
      </c>
      <c r="BC19" s="8">
        <f>'C завтраками| Bed and breakfast'!BC19*0.9</f>
        <v>48555</v>
      </c>
      <c r="BD19" s="8">
        <f>'C завтраками| Bed and breakfast'!BD19*0.9</f>
        <v>46755</v>
      </c>
      <c r="BE19" s="8">
        <f>'C завтраками| Bed and breakfast'!BE19*0.9</f>
        <v>46755</v>
      </c>
      <c r="BF19" s="8">
        <f>'C завтраками| Bed and breakfast'!BF19*0.9</f>
        <v>48555</v>
      </c>
      <c r="BG19" s="8">
        <f>'C завтраками| Bed and breakfast'!BG19*0.9</f>
        <v>48555</v>
      </c>
      <c r="BH19" s="8">
        <f>'C завтраками| Bed and breakfast'!BH19*0.9</f>
        <v>50355</v>
      </c>
      <c r="BI19" s="8">
        <f>'C завтраками| Bed and breakfast'!BI19*0.9</f>
        <v>52605</v>
      </c>
      <c r="BJ19" s="8">
        <f>'C завтраками| Bed and breakfast'!BJ19*0.9</f>
        <v>52605</v>
      </c>
      <c r="BK19" s="8">
        <f>'C завтраками| Bed and breakfast'!BK19*0.9</f>
        <v>52605</v>
      </c>
      <c r="BL19" s="8">
        <f>'C завтраками| Bed and breakfast'!BL19*0.9</f>
        <v>52605</v>
      </c>
      <c r="BM19" s="8">
        <f>'C завтраками| Bed and breakfast'!BM19*0.9</f>
        <v>54855</v>
      </c>
      <c r="BN19" s="8">
        <f>'C завтраками| Bed and breakfast'!BN19*0.9</f>
        <v>57555</v>
      </c>
      <c r="BO19" s="8">
        <f>'C завтраками| Bed and breakfast'!BO19*0.9</f>
        <v>57555</v>
      </c>
      <c r="BP19" s="8">
        <f>'C завтраками| Bed and breakfast'!BP19*0.9</f>
        <v>54855</v>
      </c>
      <c r="BQ19" s="8">
        <f>'C завтраками| Bed and breakfast'!BQ19*0.9</f>
        <v>50355</v>
      </c>
      <c r="BR19" s="8">
        <f>'C завтраками| Bed and breakfast'!BR19*0.9</f>
        <v>50355</v>
      </c>
      <c r="BS19" s="8">
        <f>'C завтраками| Bed and breakfast'!BS19*0.9</f>
        <v>52605</v>
      </c>
      <c r="BT19" s="8">
        <f>'C завтраками| Bed and breakfast'!BT19*0.9</f>
        <v>52605</v>
      </c>
      <c r="BU19" s="8">
        <f>'C завтраками| Bed and breakfast'!BU19*0.9</f>
        <v>44955</v>
      </c>
      <c r="BV19" s="8">
        <f>'C завтраками| Bed and breakfast'!BV19*0.9</f>
        <v>45360</v>
      </c>
      <c r="BW19" s="8">
        <f>'C завтраками| Bed and breakfast'!BW19*0.9</f>
        <v>45360</v>
      </c>
      <c r="BX19" s="8">
        <f>'C завтраками| Bed and breakfast'!BX19*0.9</f>
        <v>45360</v>
      </c>
      <c r="BY19" s="8">
        <f>'C завтраками| Bed and breakfast'!BY19*0.9</f>
        <v>44010</v>
      </c>
      <c r="BZ19" s="8">
        <f>'C завтраками| Bed and breakfast'!BZ19*0.9</f>
        <v>44010</v>
      </c>
      <c r="CA19" s="8">
        <f>'C завтраками| Bed and breakfast'!CA19*0.9</f>
        <v>45360</v>
      </c>
      <c r="CB19" s="8">
        <f>'C завтраками| Bed and breakfast'!CB19*0.9</f>
        <v>45360</v>
      </c>
      <c r="CC19" s="8">
        <f>'C завтраками| Bed and breakfast'!CC19*0.9</f>
        <v>45360</v>
      </c>
      <c r="CD19" s="8">
        <f>'C завтраками| Bed and breakfast'!CD19*0.9</f>
        <v>39510</v>
      </c>
      <c r="CE19" s="8">
        <f>'C завтраками| Bed and breakfast'!CE19*0.9</f>
        <v>39510</v>
      </c>
      <c r="CF19" s="8">
        <f>'C завтраками| Bed and breakfast'!CF19*0.9</f>
        <v>39510</v>
      </c>
      <c r="CG19" s="8">
        <f>'C завтраками| Bed and breakfast'!CG19*0.9</f>
        <v>39510</v>
      </c>
      <c r="CH19" s="8">
        <f>'C завтраками| Bed and breakfast'!CH19*0.9</f>
        <v>39510</v>
      </c>
      <c r="CI19" s="8">
        <f>'C завтраками| Bed and breakfast'!CI19*0.9</f>
        <v>39510</v>
      </c>
      <c r="CJ19" s="8">
        <f>'C завтраками| Bed and breakfast'!CJ19*0.9</f>
        <v>39510</v>
      </c>
      <c r="CK19" s="8">
        <f>'C завтраками| Bed and breakfast'!CK19*0.9</f>
        <v>39510</v>
      </c>
      <c r="CL19" s="8">
        <f>'C завтраками| Bed and breakfast'!CL19*0.9</f>
        <v>39510</v>
      </c>
      <c r="CM19" s="8">
        <f>'C завтраками| Bed and breakfast'!CM19*0.9</f>
        <v>39510</v>
      </c>
      <c r="CN19" s="8">
        <f>'C завтраками| Bed and breakfast'!CN19*0.9</f>
        <v>39510</v>
      </c>
      <c r="CO19" s="8">
        <f>'C завтраками| Bed and breakfast'!CO19*0.9</f>
        <v>39510</v>
      </c>
      <c r="CP19" s="8">
        <f>'C завтраками| Bed and breakfast'!CP19*0.9</f>
        <v>39510</v>
      </c>
      <c r="CQ19" s="8">
        <f>'C завтраками| Bed and breakfast'!CQ19*0.9</f>
        <v>39510</v>
      </c>
      <c r="CR19" s="8">
        <f>'C завтраками| Bed and breakfast'!CR19*0.9</f>
        <v>39510</v>
      </c>
      <c r="CS19" s="8">
        <f>'C завтраками| Bed and breakfast'!CS19*0.9</f>
        <v>39510</v>
      </c>
      <c r="CT19" s="8">
        <f>'C завтраками| Bed and breakfast'!CT19*0.9</f>
        <v>39510</v>
      </c>
      <c r="CU19" s="8">
        <f>'C завтраками| Bed and breakfast'!CU19*0.9</f>
        <v>39510</v>
      </c>
      <c r="CV19" s="8">
        <f>'C завтраками| Bed and breakfast'!CV19*0.9</f>
        <v>39510</v>
      </c>
      <c r="CW19" s="8">
        <f>'C завтраками| Bed and breakfast'!CW19*0.9</f>
        <v>39510</v>
      </c>
      <c r="CX19" s="8">
        <f>'C завтраками| Bed and breakfast'!CX19*0.9</f>
        <v>39510</v>
      </c>
      <c r="CY19" s="8">
        <f>'C завтраками| Bed and breakfast'!CY19*0.9</f>
        <v>39510</v>
      </c>
      <c r="CZ19" s="8">
        <f>'C завтраками| Bed and breakfast'!CZ19*0.9</f>
        <v>39510</v>
      </c>
      <c r="DA19" s="8">
        <f>'C завтраками| Bed and breakfast'!DA19*0.9</f>
        <v>31185</v>
      </c>
      <c r="DB19" s="8">
        <f>'C завтраками| Bed and breakfast'!DB19*0.9</f>
        <v>31185</v>
      </c>
      <c r="DC19" s="8">
        <f>'C завтраками| Bed and breakfast'!DC19*0.9</f>
        <v>31635</v>
      </c>
      <c r="DD19" s="8">
        <f>'C завтраками| Bed and breakfast'!DD19*0.9</f>
        <v>31635</v>
      </c>
      <c r="DE19" s="8">
        <f>'C завтраками| Bed and breakfast'!DE19*0.9</f>
        <v>31185</v>
      </c>
      <c r="DF19" s="8">
        <f>'C завтраками| Bed and breakfast'!DF19*0.9</f>
        <v>31185</v>
      </c>
      <c r="DG19" s="8">
        <f>'C завтраками| Bed and breakfast'!DG19*0.9</f>
        <v>31185</v>
      </c>
      <c r="DH19" s="8">
        <f>'C завтраками| Bed and breakfast'!DH19*0.9</f>
        <v>31185</v>
      </c>
      <c r="DI19" s="8">
        <f>'C завтраками| Bed and breakfast'!DI19*0.9</f>
        <v>31185</v>
      </c>
      <c r="DJ19" s="8">
        <f>'C завтраками| Bed and breakfast'!DJ19*0.9</f>
        <v>31635</v>
      </c>
      <c r="DK19" s="8">
        <f>'C завтраками| Bed and breakfast'!DK19*0.9</f>
        <v>31635</v>
      </c>
      <c r="DL19" s="8">
        <f>'C завтраками| Bed and breakfast'!DL19*0.9</f>
        <v>31185</v>
      </c>
      <c r="DM19" s="8">
        <f>'C завтраками| Bed and breakfast'!DM19*0.9</f>
        <v>31185</v>
      </c>
      <c r="DN19" s="8">
        <f>'C завтраками| Bed and breakfast'!DN19*0.9</f>
        <v>31185</v>
      </c>
      <c r="DO19" s="8">
        <f>'C завтраками| Bed and breakfast'!DO19*0.9</f>
        <v>30285</v>
      </c>
      <c r="DP19" s="8">
        <f>'C завтраками| Bed and breakfast'!DP19*0.9</f>
        <v>30285</v>
      </c>
      <c r="DQ19" s="8">
        <f>'C завтраками| Bed and breakfast'!DQ19*0.9</f>
        <v>30915</v>
      </c>
      <c r="DR19" s="8">
        <f>'C завтраками| Bed and breakfast'!DR19*0.9</f>
        <v>30915</v>
      </c>
      <c r="DS19" s="8">
        <f>'C завтраками| Bed and breakfast'!DS19*0.9</f>
        <v>30285</v>
      </c>
      <c r="DT19" s="8">
        <f>'C завтраками| Bed and breakfast'!DT19*0.9</f>
        <v>30285</v>
      </c>
      <c r="DU19" s="8">
        <f>'C завтраками| Bed and breakfast'!DU19*0.9</f>
        <v>30285</v>
      </c>
      <c r="DV19" s="8">
        <f>'C завтраками| Bed and breakfast'!DV19*0.9</f>
        <v>30285</v>
      </c>
      <c r="DW19" s="8">
        <f>'C завтраками| Bed and breakfast'!DW19*0.9</f>
        <v>30285</v>
      </c>
      <c r="DX19" s="8">
        <f>'C завтраками| Bed and breakfast'!DX19*0.9</f>
        <v>30915</v>
      </c>
      <c r="DY19" s="8">
        <f>'C завтраками| Bed and breakfast'!DY19*0.9</f>
        <v>30915</v>
      </c>
      <c r="DZ19" s="8">
        <f>'C завтраками| Bed and breakfast'!DZ19*0.9</f>
        <v>30285</v>
      </c>
      <c r="EA19" s="8">
        <f>'C завтраками| Bed and breakfast'!EA19*0.9</f>
        <v>30285</v>
      </c>
      <c r="EB19" s="8">
        <f>'C завтраками| Bed and breakfast'!EB19*0.9</f>
        <v>30285</v>
      </c>
      <c r="EC19" s="8">
        <f>'C завтраками| Bed and breakfast'!EC19*0.9</f>
        <v>30285</v>
      </c>
      <c r="ED19" s="8">
        <f>'C завтраками| Bed and breakfast'!ED19*0.9</f>
        <v>31185</v>
      </c>
    </row>
    <row r="20" spans="1:134" s="53" customFormat="1" x14ac:dyDescent="0.2">
      <c r="A20" s="88">
        <f>A8</f>
        <v>2</v>
      </c>
      <c r="B20" s="8">
        <f>'C завтраками| Bed and breakfast'!B20*0.9</f>
        <v>38250</v>
      </c>
      <c r="C20" s="8">
        <f>'C завтраками| Bed and breakfast'!C20*0.9</f>
        <v>38250</v>
      </c>
      <c r="D20" s="8">
        <f>'C завтраками| Bed and breakfast'!D20*0.9</f>
        <v>39690</v>
      </c>
      <c r="E20" s="8">
        <f>'C завтраками| Bed and breakfast'!E20*0.9</f>
        <v>41130</v>
      </c>
      <c r="F20" s="8">
        <f>'C завтраками| Bed and breakfast'!F20*0.9</f>
        <v>43200</v>
      </c>
      <c r="G20" s="8">
        <f>'C завтраками| Bed and breakfast'!G20*0.9</f>
        <v>45270</v>
      </c>
      <c r="H20" s="8">
        <f>'C завтраками| Bed and breakfast'!H20*0.9</f>
        <v>45270</v>
      </c>
      <c r="I20" s="8">
        <f>'C завтраками| Bed and breakfast'!I20*0.9</f>
        <v>43200</v>
      </c>
      <c r="J20" s="8">
        <f>'C завтраками| Bed and breakfast'!J20*0.9</f>
        <v>45270</v>
      </c>
      <c r="K20" s="8">
        <f>'C завтраками| Bed and breakfast'!K20*0.9</f>
        <v>39690</v>
      </c>
      <c r="L20" s="8">
        <f>'C завтраками| Bed and breakfast'!L20*0.9</f>
        <v>38745</v>
      </c>
      <c r="M20" s="8">
        <f>'C завтраками| Bed and breakfast'!M20*0.9</f>
        <v>58050</v>
      </c>
      <c r="N20" s="8">
        <f>'C завтраками| Bed and breakfast'!N20*0.9</f>
        <v>71100</v>
      </c>
      <c r="O20" s="8">
        <f>'C завтраками| Bed and breakfast'!O20*0.9</f>
        <v>71100</v>
      </c>
      <c r="P20" s="8">
        <f>'C завтраками| Bed and breakfast'!P20*0.9</f>
        <v>71100</v>
      </c>
      <c r="Q20" s="8">
        <f>'C завтраками| Bed and breakfast'!Q20*0.9</f>
        <v>64800</v>
      </c>
      <c r="R20" s="8">
        <f>'C завтраками| Bed and breakfast'!R20*0.9</f>
        <v>64800</v>
      </c>
      <c r="S20" s="8">
        <f>'C завтраками| Bed and breakfast'!S20*0.9</f>
        <v>64800</v>
      </c>
      <c r="T20" s="8">
        <f>'C завтраками| Bed and breakfast'!T20*0.9</f>
        <v>64800</v>
      </c>
      <c r="U20" s="8">
        <f>'C завтраками| Bed and breakfast'!U20*0.9</f>
        <v>64800</v>
      </c>
      <c r="V20" s="8">
        <f>'C завтраками| Bed and breakfast'!V20*0.9</f>
        <v>64800</v>
      </c>
      <c r="W20" s="8">
        <f>'C завтраками| Bed and breakfast'!W20*0.9</f>
        <v>52560</v>
      </c>
      <c r="X20" s="8">
        <f>'C завтраками| Bed and breakfast'!X20*0.9</f>
        <v>37710</v>
      </c>
      <c r="Y20" s="8">
        <f>'C завтраками| Bed and breakfast'!Y20*0.9</f>
        <v>37710</v>
      </c>
      <c r="Z20" s="8">
        <f>'C завтраками| Bed and breakfast'!Z20*0.9</f>
        <v>37710</v>
      </c>
      <c r="AA20" s="8">
        <f>'C завтраками| Bed and breakfast'!AA20*0.9</f>
        <v>37710</v>
      </c>
      <c r="AB20" s="8">
        <f>'C завтраками| Bed and breakfast'!AB20*0.9</f>
        <v>37710</v>
      </c>
      <c r="AC20" s="8">
        <f>'C завтраками| Bed and breakfast'!AC20*0.9</f>
        <v>39510</v>
      </c>
      <c r="AD20" s="8">
        <f>'C завтраками| Bed and breakfast'!AD20*0.9</f>
        <v>39510</v>
      </c>
      <c r="AE20" s="8">
        <f>'C завтраками| Bed and breakfast'!AE20*0.9</f>
        <v>39510</v>
      </c>
      <c r="AF20" s="8">
        <f>'C завтраками| Bed and breakfast'!AF20*0.9</f>
        <v>39510</v>
      </c>
      <c r="AG20" s="8">
        <f>'C завтраками| Bed and breakfast'!AG20*0.9</f>
        <v>39510</v>
      </c>
      <c r="AH20" s="8">
        <f>'C завтраками| Bed and breakfast'!AH20*0.9</f>
        <v>37710</v>
      </c>
      <c r="AI20" s="8">
        <f>'C завтраками| Bed and breakfast'!AI20*0.9</f>
        <v>37710</v>
      </c>
      <c r="AJ20" s="8">
        <f>'C завтраками| Bed and breakfast'!AJ20*0.9</f>
        <v>37710</v>
      </c>
      <c r="AK20" s="8">
        <f>'C завтраками| Bed and breakfast'!AK20*0.9</f>
        <v>37710</v>
      </c>
      <c r="AL20" s="8">
        <f>'C завтраками| Bed and breakfast'!AL20*0.9</f>
        <v>37710</v>
      </c>
      <c r="AM20" s="8">
        <f>'C завтраками| Bed and breakfast'!AM20*0.9</f>
        <v>41310</v>
      </c>
      <c r="AN20" s="8">
        <f>'C завтраками| Bed and breakfast'!AN20*0.9</f>
        <v>41310</v>
      </c>
      <c r="AO20" s="8">
        <f>'C завтраками| Bed and breakfast'!AO20*0.9</f>
        <v>41310</v>
      </c>
      <c r="AP20" s="8">
        <f>'C завтраками| Bed and breakfast'!AP20*0.9</f>
        <v>41310</v>
      </c>
      <c r="AQ20" s="8">
        <f>'C завтраками| Bed and breakfast'!AQ20*0.9</f>
        <v>41310</v>
      </c>
      <c r="AR20" s="8">
        <f>'C завтраками| Bed and breakfast'!AR20*0.9</f>
        <v>43110</v>
      </c>
      <c r="AS20" s="8">
        <f>'C завтраками| Bed and breakfast'!AS20*0.9</f>
        <v>45360</v>
      </c>
      <c r="AT20" s="8">
        <f>'C завтраками| Bed and breakfast'!AT20*0.9</f>
        <v>50310</v>
      </c>
      <c r="AU20" s="8">
        <f>'C завтраками| Bed and breakfast'!AU20*0.9</f>
        <v>50310</v>
      </c>
      <c r="AV20" s="8">
        <f>'C завтраками| Bed and breakfast'!AV20*0.9</f>
        <v>50310</v>
      </c>
      <c r="AW20" s="8">
        <f>'C завтраками| Bed and breakfast'!AW20*0.9</f>
        <v>50310</v>
      </c>
      <c r="AX20" s="8">
        <f>'C завтраками| Bed and breakfast'!AX20*0.9</f>
        <v>50310</v>
      </c>
      <c r="AY20" s="8">
        <f>'C завтраками| Bed and breakfast'!AY20*0.9</f>
        <v>50310</v>
      </c>
      <c r="AZ20" s="8">
        <f>'C завтраками| Bed and breakfast'!AZ20*0.9</f>
        <v>50310</v>
      </c>
      <c r="BA20" s="8">
        <f>'C завтраками| Bed and breakfast'!BA20*0.9</f>
        <v>50310</v>
      </c>
      <c r="BB20" s="8">
        <f>'C завтраками| Bed and breakfast'!BB20*0.9</f>
        <v>50310</v>
      </c>
      <c r="BC20" s="8">
        <f>'C завтраками| Bed and breakfast'!BC20*0.9</f>
        <v>50310</v>
      </c>
      <c r="BD20" s="8">
        <f>'C завтраками| Bed and breakfast'!BD20*0.9</f>
        <v>48510</v>
      </c>
      <c r="BE20" s="8">
        <f>'C завтраками| Bed and breakfast'!BE20*0.9</f>
        <v>48510</v>
      </c>
      <c r="BF20" s="8">
        <f>'C завтраками| Bed and breakfast'!BF20*0.9</f>
        <v>50310</v>
      </c>
      <c r="BG20" s="8">
        <f>'C завтраками| Bed and breakfast'!BG20*0.9</f>
        <v>50310</v>
      </c>
      <c r="BH20" s="8">
        <f>'C завтраками| Bed and breakfast'!BH20*0.9</f>
        <v>52110</v>
      </c>
      <c r="BI20" s="8">
        <f>'C завтраками| Bed and breakfast'!BI20*0.9</f>
        <v>54360</v>
      </c>
      <c r="BJ20" s="8">
        <f>'C завтраками| Bed and breakfast'!BJ20*0.9</f>
        <v>54360</v>
      </c>
      <c r="BK20" s="8">
        <f>'C завтраками| Bed and breakfast'!BK20*0.9</f>
        <v>54360</v>
      </c>
      <c r="BL20" s="8">
        <f>'C завтраками| Bed and breakfast'!BL20*0.9</f>
        <v>54360</v>
      </c>
      <c r="BM20" s="8">
        <f>'C завтраками| Bed and breakfast'!BM20*0.9</f>
        <v>56610</v>
      </c>
      <c r="BN20" s="8">
        <f>'C завтраками| Bed and breakfast'!BN20*0.9</f>
        <v>59310</v>
      </c>
      <c r="BO20" s="8">
        <f>'C завтраками| Bed and breakfast'!BO20*0.9</f>
        <v>59310</v>
      </c>
      <c r="BP20" s="8">
        <f>'C завтраками| Bed and breakfast'!BP20*0.9</f>
        <v>56610</v>
      </c>
      <c r="BQ20" s="8">
        <f>'C завтраками| Bed and breakfast'!BQ20*0.9</f>
        <v>52110</v>
      </c>
      <c r="BR20" s="8">
        <f>'C завтраками| Bed and breakfast'!BR20*0.9</f>
        <v>52110</v>
      </c>
      <c r="BS20" s="8">
        <f>'C завтраками| Bed and breakfast'!BS20*0.9</f>
        <v>54360</v>
      </c>
      <c r="BT20" s="8">
        <f>'C завтраками| Bed and breakfast'!BT20*0.9</f>
        <v>54360</v>
      </c>
      <c r="BU20" s="8">
        <f>'C завтраками| Bed and breakfast'!BU20*0.9</f>
        <v>46710</v>
      </c>
      <c r="BV20" s="8">
        <f>'C завтраками| Bed and breakfast'!BV20*0.9</f>
        <v>47115</v>
      </c>
      <c r="BW20" s="8">
        <f>'C завтраками| Bed and breakfast'!BW20*0.9</f>
        <v>47115</v>
      </c>
      <c r="BX20" s="8">
        <f>'C завтраками| Bed and breakfast'!BX20*0.9</f>
        <v>47115</v>
      </c>
      <c r="BY20" s="8">
        <f>'C завтраками| Bed and breakfast'!BY20*0.9</f>
        <v>45765</v>
      </c>
      <c r="BZ20" s="8">
        <f>'C завтраками| Bed and breakfast'!BZ20*0.9</f>
        <v>45765</v>
      </c>
      <c r="CA20" s="8">
        <f>'C завтраками| Bed and breakfast'!CA20*0.9</f>
        <v>47115</v>
      </c>
      <c r="CB20" s="8">
        <f>'C завтраками| Bed and breakfast'!CB20*0.9</f>
        <v>47115</v>
      </c>
      <c r="CC20" s="8">
        <f>'C завтраками| Bed and breakfast'!CC20*0.9</f>
        <v>47115</v>
      </c>
      <c r="CD20" s="8">
        <f>'C завтраками| Bed and breakfast'!CD20*0.9</f>
        <v>41265</v>
      </c>
      <c r="CE20" s="8">
        <f>'C завтраками| Bed and breakfast'!CE20*0.9</f>
        <v>41265</v>
      </c>
      <c r="CF20" s="8">
        <f>'C завтраками| Bed and breakfast'!CF20*0.9</f>
        <v>41265</v>
      </c>
      <c r="CG20" s="8">
        <f>'C завтраками| Bed and breakfast'!CG20*0.9</f>
        <v>41265</v>
      </c>
      <c r="CH20" s="8">
        <f>'C завтраками| Bed and breakfast'!CH20*0.9</f>
        <v>41265</v>
      </c>
      <c r="CI20" s="8">
        <f>'C завтраками| Bed and breakfast'!CI20*0.9</f>
        <v>41265</v>
      </c>
      <c r="CJ20" s="8">
        <f>'C завтраками| Bed and breakfast'!CJ20*0.9</f>
        <v>41265</v>
      </c>
      <c r="CK20" s="8">
        <f>'C завтраками| Bed and breakfast'!CK20*0.9</f>
        <v>41265</v>
      </c>
      <c r="CL20" s="8">
        <f>'C завтраками| Bed and breakfast'!CL20*0.9</f>
        <v>41265</v>
      </c>
      <c r="CM20" s="8">
        <f>'C завтраками| Bed and breakfast'!CM20*0.9</f>
        <v>41265</v>
      </c>
      <c r="CN20" s="8">
        <f>'C завтраками| Bed and breakfast'!CN20*0.9</f>
        <v>41265</v>
      </c>
      <c r="CO20" s="8">
        <f>'C завтраками| Bed and breakfast'!CO20*0.9</f>
        <v>41265</v>
      </c>
      <c r="CP20" s="8">
        <f>'C завтраками| Bed and breakfast'!CP20*0.9</f>
        <v>41265</v>
      </c>
      <c r="CQ20" s="8">
        <f>'C завтраками| Bed and breakfast'!CQ20*0.9</f>
        <v>41265</v>
      </c>
      <c r="CR20" s="8">
        <f>'C завтраками| Bed and breakfast'!CR20*0.9</f>
        <v>41265</v>
      </c>
      <c r="CS20" s="8">
        <f>'C завтраками| Bed and breakfast'!CS20*0.9</f>
        <v>41265</v>
      </c>
      <c r="CT20" s="8">
        <f>'C завтраками| Bed and breakfast'!CT20*0.9</f>
        <v>41265</v>
      </c>
      <c r="CU20" s="8">
        <f>'C завтраками| Bed and breakfast'!CU20*0.9</f>
        <v>41265</v>
      </c>
      <c r="CV20" s="8">
        <f>'C завтраками| Bed and breakfast'!CV20*0.9</f>
        <v>41265</v>
      </c>
      <c r="CW20" s="8">
        <f>'C завтраками| Bed and breakfast'!CW20*0.9</f>
        <v>41265</v>
      </c>
      <c r="CX20" s="8">
        <f>'C завтраками| Bed and breakfast'!CX20*0.9</f>
        <v>41265</v>
      </c>
      <c r="CY20" s="8">
        <f>'C завтраками| Bed and breakfast'!CY20*0.9</f>
        <v>41265</v>
      </c>
      <c r="CZ20" s="8">
        <f>'C завтраками| Bed and breakfast'!CZ20*0.9</f>
        <v>41265</v>
      </c>
      <c r="DA20" s="8">
        <f>'C завтраками| Bed and breakfast'!DA20*0.9</f>
        <v>32850</v>
      </c>
      <c r="DB20" s="8">
        <f>'C завтраками| Bed and breakfast'!DB20*0.9</f>
        <v>32850</v>
      </c>
      <c r="DC20" s="8">
        <f>'C завтраками| Bed and breakfast'!DC20*0.9</f>
        <v>33300</v>
      </c>
      <c r="DD20" s="8">
        <f>'C завтраками| Bed and breakfast'!DD20*0.9</f>
        <v>33300</v>
      </c>
      <c r="DE20" s="8">
        <f>'C завтраками| Bed and breakfast'!DE20*0.9</f>
        <v>32850</v>
      </c>
      <c r="DF20" s="8">
        <f>'C завтраками| Bed and breakfast'!DF20*0.9</f>
        <v>32850</v>
      </c>
      <c r="DG20" s="8">
        <f>'C завтраками| Bed and breakfast'!DG20*0.9</f>
        <v>32850</v>
      </c>
      <c r="DH20" s="8">
        <f>'C завтраками| Bed and breakfast'!DH20*0.9</f>
        <v>32850</v>
      </c>
      <c r="DI20" s="8">
        <f>'C завтраками| Bed and breakfast'!DI20*0.9</f>
        <v>32850</v>
      </c>
      <c r="DJ20" s="8">
        <f>'C завтраками| Bed and breakfast'!DJ20*0.9</f>
        <v>33300</v>
      </c>
      <c r="DK20" s="8">
        <f>'C завтраками| Bed and breakfast'!DK20*0.9</f>
        <v>33300</v>
      </c>
      <c r="DL20" s="8">
        <f>'C завтраками| Bed and breakfast'!DL20*0.9</f>
        <v>32850</v>
      </c>
      <c r="DM20" s="8">
        <f>'C завтраками| Bed and breakfast'!DM20*0.9</f>
        <v>32850</v>
      </c>
      <c r="DN20" s="8">
        <f>'C завтраками| Bed and breakfast'!DN20*0.9</f>
        <v>32850</v>
      </c>
      <c r="DO20" s="8">
        <f>'C завтраками| Bed and breakfast'!DO20*0.9</f>
        <v>31950</v>
      </c>
      <c r="DP20" s="8">
        <f>'C завтраками| Bed and breakfast'!DP20*0.9</f>
        <v>31950</v>
      </c>
      <c r="DQ20" s="8">
        <f>'C завтраками| Bed and breakfast'!DQ20*0.9</f>
        <v>32580</v>
      </c>
      <c r="DR20" s="8">
        <f>'C завтраками| Bed and breakfast'!DR20*0.9</f>
        <v>32580</v>
      </c>
      <c r="DS20" s="8">
        <f>'C завтраками| Bed and breakfast'!DS20*0.9</f>
        <v>31950</v>
      </c>
      <c r="DT20" s="8">
        <f>'C завтраками| Bed and breakfast'!DT20*0.9</f>
        <v>31950</v>
      </c>
      <c r="DU20" s="8">
        <f>'C завтраками| Bed and breakfast'!DU20*0.9</f>
        <v>31950</v>
      </c>
      <c r="DV20" s="8">
        <f>'C завтраками| Bed and breakfast'!DV20*0.9</f>
        <v>31950</v>
      </c>
      <c r="DW20" s="8">
        <f>'C завтраками| Bed and breakfast'!DW20*0.9</f>
        <v>31950</v>
      </c>
      <c r="DX20" s="8">
        <f>'C завтраками| Bed and breakfast'!DX20*0.9</f>
        <v>32580</v>
      </c>
      <c r="DY20" s="8">
        <f>'C завтраками| Bed and breakfast'!DY20*0.9</f>
        <v>32580</v>
      </c>
      <c r="DZ20" s="8">
        <f>'C завтраками| Bed and breakfast'!DZ20*0.9</f>
        <v>31950</v>
      </c>
      <c r="EA20" s="8">
        <f>'C завтраками| Bed and breakfast'!EA20*0.9</f>
        <v>31950</v>
      </c>
      <c r="EB20" s="8">
        <f>'C завтраками| Bed and breakfast'!EB20*0.9</f>
        <v>31950</v>
      </c>
      <c r="EC20" s="8">
        <f>'C завтраками| Bed and breakfast'!EC20*0.9</f>
        <v>31950</v>
      </c>
      <c r="ED20" s="8">
        <f>'C завтраками| Bed and breakfast'!ED20*0.9</f>
        <v>32850</v>
      </c>
    </row>
    <row r="21" spans="1:134" s="53" customFormat="1" x14ac:dyDescent="0.2">
      <c r="A21" s="42" t="s">
        <v>87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row>
    <row r="22" spans="1:134" s="53" customFormat="1" x14ac:dyDescent="0.2">
      <c r="A22" s="88" t="s">
        <v>88</v>
      </c>
      <c r="B22" s="8">
        <f>'C завтраками| Bed and breakfast'!B22*0.9</f>
        <v>65250</v>
      </c>
      <c r="C22" s="8">
        <f>'C завтраками| Bed and breakfast'!C22*0.9</f>
        <v>65250</v>
      </c>
      <c r="D22" s="8">
        <f>'C завтраками| Bed and breakfast'!D22*0.9</f>
        <v>66690</v>
      </c>
      <c r="E22" s="8">
        <f>'C завтраками| Bed and breakfast'!E22*0.9</f>
        <v>68130</v>
      </c>
      <c r="F22" s="8">
        <f>'C завтраками| Bed and breakfast'!F22*0.9</f>
        <v>70200</v>
      </c>
      <c r="G22" s="8">
        <f>'C завтраками| Bed and breakfast'!G22*0.9</f>
        <v>72270</v>
      </c>
      <c r="H22" s="8">
        <f>'C завтраками| Bed and breakfast'!H22*0.9</f>
        <v>72270</v>
      </c>
      <c r="I22" s="8">
        <f>'C завтраками| Bed and breakfast'!I22*0.9</f>
        <v>70200</v>
      </c>
      <c r="J22" s="8">
        <f>'C завтраками| Bed and breakfast'!J22*0.9</f>
        <v>72270</v>
      </c>
      <c r="K22" s="8">
        <f>'C завтраками| Bed and breakfast'!K22*0.9</f>
        <v>66690</v>
      </c>
      <c r="L22" s="8">
        <f>'C завтраками| Bed and breakfast'!L22*0.9</f>
        <v>88245</v>
      </c>
      <c r="M22" s="8">
        <f>'C завтраками| Bed and breakfast'!M22*0.9</f>
        <v>107550</v>
      </c>
      <c r="N22" s="8">
        <f>'C завтраками| Bed and breakfast'!N22*0.9</f>
        <v>120600</v>
      </c>
      <c r="O22" s="8">
        <f>'C завтраками| Bed and breakfast'!O22*0.9</f>
        <v>120600</v>
      </c>
      <c r="P22" s="8">
        <f>'C завтраками| Bed and breakfast'!P22*0.9</f>
        <v>120600</v>
      </c>
      <c r="Q22" s="8">
        <f>'C завтраками| Bed and breakfast'!Q22*0.9</f>
        <v>114300</v>
      </c>
      <c r="R22" s="8">
        <f>'C завтраками| Bed and breakfast'!R22*0.9</f>
        <v>114300</v>
      </c>
      <c r="S22" s="8">
        <f>'C завтраками| Bed and breakfast'!S22*0.9</f>
        <v>114300</v>
      </c>
      <c r="T22" s="8">
        <f>'C завтраками| Bed and breakfast'!T22*0.9</f>
        <v>114300</v>
      </c>
      <c r="U22" s="8">
        <f>'C завтраками| Bed and breakfast'!U22*0.9</f>
        <v>114300</v>
      </c>
      <c r="V22" s="8">
        <f>'C завтраками| Bed and breakfast'!V22*0.9</f>
        <v>114300</v>
      </c>
      <c r="W22" s="8">
        <f>'C завтраками| Bed and breakfast'!W22*0.9</f>
        <v>84060</v>
      </c>
      <c r="X22" s="8">
        <f>'C завтраками| Bed and breakfast'!X22*0.9</f>
        <v>69210</v>
      </c>
      <c r="Y22" s="8">
        <f>'C завтраками| Bed and breakfast'!Y22*0.9</f>
        <v>69210</v>
      </c>
      <c r="Z22" s="8">
        <f>'C завтраками| Bed and breakfast'!Z22*0.9</f>
        <v>69210</v>
      </c>
      <c r="AA22" s="8">
        <f>'C завтраками| Bed and breakfast'!AA22*0.9</f>
        <v>69210</v>
      </c>
      <c r="AB22" s="8">
        <f>'C завтраками| Bed and breakfast'!AB22*0.9</f>
        <v>69210</v>
      </c>
      <c r="AC22" s="8">
        <f>'C завтраками| Bed and breakfast'!AC22*0.9</f>
        <v>71010</v>
      </c>
      <c r="AD22" s="8">
        <f>'C завтраками| Bed and breakfast'!AD22*0.9</f>
        <v>71010</v>
      </c>
      <c r="AE22" s="8">
        <f>'C завтраками| Bed and breakfast'!AE22*0.9</f>
        <v>71010</v>
      </c>
      <c r="AF22" s="8">
        <f>'C завтраками| Bed and breakfast'!AF22*0.9</f>
        <v>71010</v>
      </c>
      <c r="AG22" s="8">
        <f>'C завтраками| Bed and breakfast'!AG22*0.9</f>
        <v>71010</v>
      </c>
      <c r="AH22" s="8">
        <f>'C завтраками| Bed and breakfast'!AH22*0.9</f>
        <v>69210</v>
      </c>
      <c r="AI22" s="8">
        <f>'C завтраками| Bed and breakfast'!AI22*0.9</f>
        <v>69210</v>
      </c>
      <c r="AJ22" s="8">
        <f>'C завтраками| Bed and breakfast'!AJ22*0.9</f>
        <v>69210</v>
      </c>
      <c r="AK22" s="8">
        <f>'C завтраками| Bed and breakfast'!AK22*0.9</f>
        <v>69210</v>
      </c>
      <c r="AL22" s="8">
        <f>'C завтраками| Bed and breakfast'!AL22*0.9</f>
        <v>69210</v>
      </c>
      <c r="AM22" s="8">
        <f>'C завтраками| Bed and breakfast'!AM22*0.9</f>
        <v>72810</v>
      </c>
      <c r="AN22" s="8">
        <f>'C завтраками| Bed and breakfast'!AN22*0.9</f>
        <v>72810</v>
      </c>
      <c r="AO22" s="8">
        <f>'C завтраками| Bed and breakfast'!AO22*0.9</f>
        <v>72810</v>
      </c>
      <c r="AP22" s="8">
        <f>'C завтраками| Bed and breakfast'!AP22*0.9</f>
        <v>72810</v>
      </c>
      <c r="AQ22" s="8">
        <f>'C завтраками| Bed and breakfast'!AQ22*0.9</f>
        <v>72810</v>
      </c>
      <c r="AR22" s="8">
        <f>'C завтраками| Bed and breakfast'!AR22*0.9</f>
        <v>74610</v>
      </c>
      <c r="AS22" s="8">
        <f>'C завтраками| Bed and breakfast'!AS22*0.9</f>
        <v>76860</v>
      </c>
      <c r="AT22" s="8">
        <f>'C завтраками| Bed and breakfast'!AT22*0.9</f>
        <v>86310</v>
      </c>
      <c r="AU22" s="8">
        <f>'C завтраками| Bed and breakfast'!AU22*0.9</f>
        <v>86310</v>
      </c>
      <c r="AV22" s="8">
        <f>'C завтраками| Bed and breakfast'!AV22*0.9</f>
        <v>86310</v>
      </c>
      <c r="AW22" s="8">
        <f>'C завтраками| Bed and breakfast'!AW22*0.9</f>
        <v>86310</v>
      </c>
      <c r="AX22" s="8">
        <f>'C завтраками| Bed and breakfast'!AX22*0.9</f>
        <v>86310</v>
      </c>
      <c r="AY22" s="8">
        <f>'C завтраками| Bed and breakfast'!AY22*0.9</f>
        <v>86310</v>
      </c>
      <c r="AZ22" s="8">
        <f>'C завтраками| Bed and breakfast'!AZ22*0.9</f>
        <v>86310</v>
      </c>
      <c r="BA22" s="8">
        <f>'C завтраками| Bed and breakfast'!BA22*0.9</f>
        <v>86310</v>
      </c>
      <c r="BB22" s="8">
        <f>'C завтраками| Bed and breakfast'!BB22*0.9</f>
        <v>86310</v>
      </c>
      <c r="BC22" s="8">
        <f>'C завтраками| Bed and breakfast'!BC22*0.9</f>
        <v>86310</v>
      </c>
      <c r="BD22" s="8">
        <f>'C завтраками| Bed and breakfast'!BD22*0.9</f>
        <v>84510</v>
      </c>
      <c r="BE22" s="8">
        <f>'C завтраками| Bed and breakfast'!BE22*0.9</f>
        <v>84510</v>
      </c>
      <c r="BF22" s="8">
        <f>'C завтраками| Bed and breakfast'!BF22*0.9</f>
        <v>86310</v>
      </c>
      <c r="BG22" s="8">
        <f>'C завтраками| Bed and breakfast'!BG22*0.9</f>
        <v>86310</v>
      </c>
      <c r="BH22" s="8">
        <f>'C завтраками| Bed and breakfast'!BH22*0.9</f>
        <v>88110</v>
      </c>
      <c r="BI22" s="8">
        <f>'C завтраками| Bed and breakfast'!BI22*0.9</f>
        <v>90360</v>
      </c>
      <c r="BJ22" s="8">
        <f>'C завтраками| Bed and breakfast'!BJ22*0.9</f>
        <v>90360</v>
      </c>
      <c r="BK22" s="8">
        <f>'C завтраками| Bed and breakfast'!BK22*0.9</f>
        <v>90360</v>
      </c>
      <c r="BL22" s="8">
        <f>'C завтраками| Bed and breakfast'!BL22*0.9</f>
        <v>90360</v>
      </c>
      <c r="BM22" s="8">
        <f>'C завтраками| Bed and breakfast'!BM22*0.9</f>
        <v>92610</v>
      </c>
      <c r="BN22" s="8">
        <f>'C завтраками| Bed and breakfast'!BN22*0.9</f>
        <v>95310</v>
      </c>
      <c r="BO22" s="8">
        <f>'C завтраками| Bed and breakfast'!BO22*0.9</f>
        <v>95310</v>
      </c>
      <c r="BP22" s="8">
        <f>'C завтраками| Bed and breakfast'!BP22*0.9</f>
        <v>92610</v>
      </c>
      <c r="BQ22" s="8">
        <f>'C завтраками| Bed and breakfast'!BQ22*0.9</f>
        <v>88110</v>
      </c>
      <c r="BR22" s="8">
        <f>'C завтраками| Bed and breakfast'!BR22*0.9</f>
        <v>88110</v>
      </c>
      <c r="BS22" s="8">
        <f>'C завтраками| Bed and breakfast'!BS22*0.9</f>
        <v>90360</v>
      </c>
      <c r="BT22" s="8">
        <f>'C завтраками| Bed and breakfast'!BT22*0.9</f>
        <v>90360</v>
      </c>
      <c r="BU22" s="8">
        <f>'C завтраками| Bed and breakfast'!BU22*0.9</f>
        <v>82710</v>
      </c>
      <c r="BV22" s="8">
        <f>'C завтраками| Bed and breakfast'!BV22*0.9</f>
        <v>83115</v>
      </c>
      <c r="BW22" s="8">
        <f>'C завтраками| Bed and breakfast'!BW22*0.9</f>
        <v>83115</v>
      </c>
      <c r="BX22" s="8">
        <f>'C завтраками| Bed and breakfast'!BX22*0.9</f>
        <v>83115</v>
      </c>
      <c r="BY22" s="8">
        <f>'C завтраками| Bed and breakfast'!BY22*0.9</f>
        <v>81765</v>
      </c>
      <c r="BZ22" s="8">
        <f>'C завтраками| Bed and breakfast'!BZ22*0.9</f>
        <v>81765</v>
      </c>
      <c r="CA22" s="8">
        <f>'C завтраками| Bed and breakfast'!CA22*0.9</f>
        <v>83115</v>
      </c>
      <c r="CB22" s="8">
        <f>'C завтраками| Bed and breakfast'!CB22*0.9</f>
        <v>83115</v>
      </c>
      <c r="CC22" s="8">
        <f>'C завтраками| Bed and breakfast'!CC22*0.9</f>
        <v>83115</v>
      </c>
      <c r="CD22" s="8">
        <f>'C завтраками| Bed and breakfast'!CD22*0.9</f>
        <v>72765</v>
      </c>
      <c r="CE22" s="8">
        <f>'C завтраками| Bed and breakfast'!CE22*0.9</f>
        <v>72765</v>
      </c>
      <c r="CF22" s="8">
        <f>'C завтраками| Bed and breakfast'!CF22*0.9</f>
        <v>72765</v>
      </c>
      <c r="CG22" s="8">
        <f>'C завтраками| Bed and breakfast'!CG22*0.9</f>
        <v>72765</v>
      </c>
      <c r="CH22" s="8">
        <f>'C завтраками| Bed and breakfast'!CH22*0.9</f>
        <v>72765</v>
      </c>
      <c r="CI22" s="8">
        <f>'C завтраками| Bed and breakfast'!CI22*0.9</f>
        <v>72765</v>
      </c>
      <c r="CJ22" s="8">
        <f>'C завтраками| Bed and breakfast'!CJ22*0.9</f>
        <v>72765</v>
      </c>
      <c r="CK22" s="8">
        <f>'C завтраками| Bed and breakfast'!CK22*0.9</f>
        <v>72765</v>
      </c>
      <c r="CL22" s="8">
        <f>'C завтраками| Bed and breakfast'!CL22*0.9</f>
        <v>72765</v>
      </c>
      <c r="CM22" s="8">
        <f>'C завтраками| Bed and breakfast'!CM22*0.9</f>
        <v>72765</v>
      </c>
      <c r="CN22" s="8">
        <f>'C завтраками| Bed and breakfast'!CN22*0.9</f>
        <v>72765</v>
      </c>
      <c r="CO22" s="8">
        <f>'C завтраками| Bed and breakfast'!CO22*0.9</f>
        <v>72765</v>
      </c>
      <c r="CP22" s="8">
        <f>'C завтраками| Bed and breakfast'!CP22*0.9</f>
        <v>72765</v>
      </c>
      <c r="CQ22" s="8">
        <f>'C завтраками| Bed and breakfast'!CQ22*0.9</f>
        <v>72765</v>
      </c>
      <c r="CR22" s="8">
        <f>'C завтраками| Bed and breakfast'!CR22*0.9</f>
        <v>72765</v>
      </c>
      <c r="CS22" s="8">
        <f>'C завтраками| Bed and breakfast'!CS22*0.9</f>
        <v>72765</v>
      </c>
      <c r="CT22" s="8">
        <f>'C завтраками| Bed and breakfast'!CT22*0.9</f>
        <v>72765</v>
      </c>
      <c r="CU22" s="8">
        <f>'C завтраками| Bed and breakfast'!CU22*0.9</f>
        <v>72765</v>
      </c>
      <c r="CV22" s="8">
        <f>'C завтраками| Bed and breakfast'!CV22*0.9</f>
        <v>72765</v>
      </c>
      <c r="CW22" s="8">
        <f>'C завтраками| Bed and breakfast'!CW22*0.9</f>
        <v>72765</v>
      </c>
      <c r="CX22" s="8">
        <f>'C завтраками| Bed and breakfast'!CX22*0.9</f>
        <v>72765</v>
      </c>
      <c r="CY22" s="8">
        <f>'C завтраками| Bed and breakfast'!CY22*0.9</f>
        <v>72765</v>
      </c>
      <c r="CZ22" s="8">
        <f>'C завтраками| Bed and breakfast'!CZ22*0.9</f>
        <v>72765</v>
      </c>
      <c r="DA22" s="8">
        <f>'C завтраками| Bed and breakfast'!DA22*0.9</f>
        <v>64350</v>
      </c>
      <c r="DB22" s="8">
        <f>'C завтраками| Bed and breakfast'!DB22*0.9</f>
        <v>64350</v>
      </c>
      <c r="DC22" s="8">
        <f>'C завтраками| Bed and breakfast'!DC22*0.9</f>
        <v>64800</v>
      </c>
      <c r="DD22" s="8">
        <f>'C завтраками| Bed and breakfast'!DD22*0.9</f>
        <v>64800</v>
      </c>
      <c r="DE22" s="8">
        <f>'C завтраками| Bed and breakfast'!DE22*0.9</f>
        <v>64350</v>
      </c>
      <c r="DF22" s="8">
        <f>'C завтраками| Bed and breakfast'!DF22*0.9</f>
        <v>64350</v>
      </c>
      <c r="DG22" s="8">
        <f>'C завтраками| Bed and breakfast'!DG22*0.9</f>
        <v>64350</v>
      </c>
      <c r="DH22" s="8">
        <f>'C завтраками| Bed and breakfast'!DH22*0.9</f>
        <v>64350</v>
      </c>
      <c r="DI22" s="8">
        <f>'C завтраками| Bed and breakfast'!DI22*0.9</f>
        <v>64350</v>
      </c>
      <c r="DJ22" s="8">
        <f>'C завтраками| Bed and breakfast'!DJ22*0.9</f>
        <v>64800</v>
      </c>
      <c r="DK22" s="8">
        <f>'C завтраками| Bed and breakfast'!DK22*0.9</f>
        <v>64800</v>
      </c>
      <c r="DL22" s="8">
        <f>'C завтраками| Bed and breakfast'!DL22*0.9</f>
        <v>64350</v>
      </c>
      <c r="DM22" s="8">
        <f>'C завтраками| Bed and breakfast'!DM22*0.9</f>
        <v>64350</v>
      </c>
      <c r="DN22" s="8">
        <f>'C завтраками| Bed and breakfast'!DN22*0.9</f>
        <v>64350</v>
      </c>
      <c r="DO22" s="8">
        <f>'C завтраками| Bed and breakfast'!DO22*0.9</f>
        <v>63450</v>
      </c>
      <c r="DP22" s="8">
        <f>'C завтраками| Bed and breakfast'!DP22*0.9</f>
        <v>63450</v>
      </c>
      <c r="DQ22" s="8">
        <f>'C завтраками| Bed and breakfast'!DQ22*0.9</f>
        <v>64080</v>
      </c>
      <c r="DR22" s="8">
        <f>'C завтраками| Bed and breakfast'!DR22*0.9</f>
        <v>64080</v>
      </c>
      <c r="DS22" s="8">
        <f>'C завтраками| Bed and breakfast'!DS22*0.9</f>
        <v>63450</v>
      </c>
      <c r="DT22" s="8">
        <f>'C завтраками| Bed and breakfast'!DT22*0.9</f>
        <v>63450</v>
      </c>
      <c r="DU22" s="8">
        <f>'C завтраками| Bed and breakfast'!DU22*0.9</f>
        <v>63450</v>
      </c>
      <c r="DV22" s="8">
        <f>'C завтраками| Bed and breakfast'!DV22*0.9</f>
        <v>63450</v>
      </c>
      <c r="DW22" s="8">
        <f>'C завтраками| Bed and breakfast'!DW22*0.9</f>
        <v>63450</v>
      </c>
      <c r="DX22" s="8">
        <f>'C завтраками| Bed and breakfast'!DX22*0.9</f>
        <v>64080</v>
      </c>
      <c r="DY22" s="8">
        <f>'C завтраками| Bed and breakfast'!DY22*0.9</f>
        <v>64080</v>
      </c>
      <c r="DZ22" s="8">
        <f>'C завтраками| Bed and breakfast'!DZ22*0.9</f>
        <v>63450</v>
      </c>
      <c r="EA22" s="8">
        <f>'C завтраками| Bed and breakfast'!EA22*0.9</f>
        <v>63450</v>
      </c>
      <c r="EB22" s="8">
        <f>'C завтраками| Bed and breakfast'!EB22*0.9</f>
        <v>63450</v>
      </c>
      <c r="EC22" s="8">
        <f>'C завтраками| Bed and breakfast'!EC22*0.9</f>
        <v>63450</v>
      </c>
      <c r="ED22" s="8">
        <f>'C завтраками| Bed and breakfast'!ED22*0.9</f>
        <v>64350</v>
      </c>
    </row>
    <row r="23" spans="1:134" s="53" customFormat="1" x14ac:dyDescent="0.2">
      <c r="A23" s="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90"/>
      <c r="DT23" s="190"/>
      <c r="DU23" s="190"/>
      <c r="DV23" s="190"/>
      <c r="DW23" s="190"/>
      <c r="DX23" s="190"/>
      <c r="DY23" s="190"/>
      <c r="DZ23" s="190"/>
      <c r="EA23" s="190"/>
      <c r="EB23" s="190"/>
      <c r="EC23" s="190"/>
      <c r="ED23" s="190"/>
    </row>
    <row r="24" spans="1:134" ht="18" customHeight="1" x14ac:dyDescent="0.2">
      <c r="A24" s="111" t="s">
        <v>100</v>
      </c>
      <c r="B24" s="187">
        <f t="shared" ref="B24:H24" si="0">B4</f>
        <v>46010</v>
      </c>
      <c r="C24" s="187">
        <f t="shared" si="0"/>
        <v>46011</v>
      </c>
      <c r="D24" s="187">
        <f t="shared" si="0"/>
        <v>46012</v>
      </c>
      <c r="E24" s="187">
        <f t="shared" si="0"/>
        <v>46013</v>
      </c>
      <c r="F24" s="187">
        <f t="shared" si="0"/>
        <v>46014</v>
      </c>
      <c r="G24" s="187">
        <f t="shared" si="0"/>
        <v>46015</v>
      </c>
      <c r="H24" s="187">
        <f t="shared" si="0"/>
        <v>46016</v>
      </c>
      <c r="I24" s="187">
        <f t="shared" ref="I24:BT24" si="1">I4</f>
        <v>46017</v>
      </c>
      <c r="J24" s="187">
        <f t="shared" si="1"/>
        <v>46018</v>
      </c>
      <c r="K24" s="187">
        <f t="shared" si="1"/>
        <v>46019</v>
      </c>
      <c r="L24" s="187">
        <f t="shared" si="1"/>
        <v>46020</v>
      </c>
      <c r="M24" s="187">
        <f t="shared" si="1"/>
        <v>46021</v>
      </c>
      <c r="N24" s="187">
        <f t="shared" si="1"/>
        <v>46022</v>
      </c>
      <c r="O24" s="187">
        <f t="shared" si="1"/>
        <v>46023</v>
      </c>
      <c r="P24" s="187">
        <f t="shared" si="1"/>
        <v>46024</v>
      </c>
      <c r="Q24" s="187">
        <f t="shared" si="1"/>
        <v>46025</v>
      </c>
      <c r="R24" s="187">
        <f t="shared" si="1"/>
        <v>46026</v>
      </c>
      <c r="S24" s="187">
        <f t="shared" si="1"/>
        <v>46027</v>
      </c>
      <c r="T24" s="187">
        <f t="shared" si="1"/>
        <v>46028</v>
      </c>
      <c r="U24" s="187">
        <f t="shared" si="1"/>
        <v>46029</v>
      </c>
      <c r="V24" s="187">
        <f t="shared" si="1"/>
        <v>46030</v>
      </c>
      <c r="W24" s="187">
        <f t="shared" si="1"/>
        <v>46031</v>
      </c>
      <c r="X24" s="187">
        <f t="shared" si="1"/>
        <v>46032</v>
      </c>
      <c r="Y24" s="187">
        <f t="shared" si="1"/>
        <v>46033</v>
      </c>
      <c r="Z24" s="187">
        <f t="shared" si="1"/>
        <v>46034</v>
      </c>
      <c r="AA24" s="187">
        <f t="shared" si="1"/>
        <v>46035</v>
      </c>
      <c r="AB24" s="187">
        <f t="shared" si="1"/>
        <v>46036</v>
      </c>
      <c r="AC24" s="187">
        <f t="shared" si="1"/>
        <v>46037</v>
      </c>
      <c r="AD24" s="187">
        <f t="shared" si="1"/>
        <v>46038</v>
      </c>
      <c r="AE24" s="187">
        <f t="shared" si="1"/>
        <v>46039</v>
      </c>
      <c r="AF24" s="187">
        <f t="shared" si="1"/>
        <v>46040</v>
      </c>
      <c r="AG24" s="187">
        <f t="shared" si="1"/>
        <v>46041</v>
      </c>
      <c r="AH24" s="187">
        <f t="shared" si="1"/>
        <v>46042</v>
      </c>
      <c r="AI24" s="187">
        <f t="shared" si="1"/>
        <v>46043</v>
      </c>
      <c r="AJ24" s="187">
        <f t="shared" si="1"/>
        <v>46044</v>
      </c>
      <c r="AK24" s="187">
        <f t="shared" si="1"/>
        <v>46045</v>
      </c>
      <c r="AL24" s="187">
        <f t="shared" si="1"/>
        <v>46046</v>
      </c>
      <c r="AM24" s="187">
        <f t="shared" si="1"/>
        <v>46047</v>
      </c>
      <c r="AN24" s="187">
        <f t="shared" si="1"/>
        <v>46048</v>
      </c>
      <c r="AO24" s="187">
        <f t="shared" si="1"/>
        <v>46049</v>
      </c>
      <c r="AP24" s="187">
        <f t="shared" si="1"/>
        <v>46050</v>
      </c>
      <c r="AQ24" s="187">
        <f t="shared" si="1"/>
        <v>46051</v>
      </c>
      <c r="AR24" s="187">
        <f t="shared" si="1"/>
        <v>46052</v>
      </c>
      <c r="AS24" s="187">
        <f t="shared" si="1"/>
        <v>46053</v>
      </c>
      <c r="AT24" s="187">
        <f t="shared" si="1"/>
        <v>46054</v>
      </c>
      <c r="AU24" s="187">
        <f t="shared" si="1"/>
        <v>46055</v>
      </c>
      <c r="AV24" s="187">
        <f t="shared" si="1"/>
        <v>46056</v>
      </c>
      <c r="AW24" s="187">
        <f t="shared" si="1"/>
        <v>46057</v>
      </c>
      <c r="AX24" s="187">
        <f t="shared" si="1"/>
        <v>46058</v>
      </c>
      <c r="AY24" s="187">
        <f t="shared" si="1"/>
        <v>46059</v>
      </c>
      <c r="AZ24" s="187">
        <f t="shared" si="1"/>
        <v>46060</v>
      </c>
      <c r="BA24" s="187">
        <f t="shared" si="1"/>
        <v>46061</v>
      </c>
      <c r="BB24" s="187">
        <f t="shared" si="1"/>
        <v>46062</v>
      </c>
      <c r="BC24" s="187">
        <f t="shared" si="1"/>
        <v>46063</v>
      </c>
      <c r="BD24" s="187">
        <f t="shared" si="1"/>
        <v>46064</v>
      </c>
      <c r="BE24" s="187">
        <f t="shared" si="1"/>
        <v>46065</v>
      </c>
      <c r="BF24" s="187">
        <f t="shared" si="1"/>
        <v>46066</v>
      </c>
      <c r="BG24" s="187">
        <f t="shared" si="1"/>
        <v>46067</v>
      </c>
      <c r="BH24" s="187">
        <f t="shared" si="1"/>
        <v>46068</v>
      </c>
      <c r="BI24" s="187">
        <f t="shared" si="1"/>
        <v>46069</v>
      </c>
      <c r="BJ24" s="187">
        <f t="shared" si="1"/>
        <v>46070</v>
      </c>
      <c r="BK24" s="187">
        <f t="shared" si="1"/>
        <v>46071</v>
      </c>
      <c r="BL24" s="187">
        <f t="shared" si="1"/>
        <v>46072</v>
      </c>
      <c r="BM24" s="187">
        <f t="shared" si="1"/>
        <v>46073</v>
      </c>
      <c r="BN24" s="187">
        <f t="shared" si="1"/>
        <v>46074</v>
      </c>
      <c r="BO24" s="187">
        <f t="shared" si="1"/>
        <v>46075</v>
      </c>
      <c r="BP24" s="187">
        <f t="shared" si="1"/>
        <v>46076</v>
      </c>
      <c r="BQ24" s="187">
        <f t="shared" si="1"/>
        <v>46077</v>
      </c>
      <c r="BR24" s="187">
        <f t="shared" si="1"/>
        <v>46078</v>
      </c>
      <c r="BS24" s="187">
        <f t="shared" si="1"/>
        <v>46079</v>
      </c>
      <c r="BT24" s="187">
        <f t="shared" si="1"/>
        <v>46080</v>
      </c>
      <c r="BU24" s="187">
        <f t="shared" ref="BU24:CZ24" si="2">BU4</f>
        <v>46081</v>
      </c>
      <c r="BV24" s="187">
        <f t="shared" si="2"/>
        <v>46082</v>
      </c>
      <c r="BW24" s="187">
        <f t="shared" si="2"/>
        <v>46083</v>
      </c>
      <c r="BX24" s="187">
        <f t="shared" si="2"/>
        <v>46084</v>
      </c>
      <c r="BY24" s="187">
        <f t="shared" si="2"/>
        <v>46085</v>
      </c>
      <c r="BZ24" s="187">
        <f t="shared" si="2"/>
        <v>46086</v>
      </c>
      <c r="CA24" s="187">
        <f t="shared" si="2"/>
        <v>46087</v>
      </c>
      <c r="CB24" s="187">
        <f t="shared" si="2"/>
        <v>46088</v>
      </c>
      <c r="CC24" s="187">
        <f t="shared" si="2"/>
        <v>46089</v>
      </c>
      <c r="CD24" s="187">
        <f t="shared" si="2"/>
        <v>46090</v>
      </c>
      <c r="CE24" s="187">
        <f t="shared" si="2"/>
        <v>46091</v>
      </c>
      <c r="CF24" s="187">
        <f t="shared" si="2"/>
        <v>46092</v>
      </c>
      <c r="CG24" s="187">
        <f t="shared" si="2"/>
        <v>46093</v>
      </c>
      <c r="CH24" s="187">
        <f t="shared" si="2"/>
        <v>46094</v>
      </c>
      <c r="CI24" s="187">
        <f t="shared" si="2"/>
        <v>46095</v>
      </c>
      <c r="CJ24" s="187">
        <f t="shared" si="2"/>
        <v>46096</v>
      </c>
      <c r="CK24" s="187">
        <f t="shared" si="2"/>
        <v>46097</v>
      </c>
      <c r="CL24" s="187">
        <f t="shared" si="2"/>
        <v>46098</v>
      </c>
      <c r="CM24" s="187">
        <f t="shared" si="2"/>
        <v>46099</v>
      </c>
      <c r="CN24" s="187">
        <f t="shared" si="2"/>
        <v>46100</v>
      </c>
      <c r="CO24" s="187">
        <f t="shared" si="2"/>
        <v>46101</v>
      </c>
      <c r="CP24" s="187">
        <f t="shared" si="2"/>
        <v>46102</v>
      </c>
      <c r="CQ24" s="187">
        <f t="shared" si="2"/>
        <v>46103</v>
      </c>
      <c r="CR24" s="187">
        <f t="shared" si="2"/>
        <v>46104</v>
      </c>
      <c r="CS24" s="187">
        <f t="shared" si="2"/>
        <v>46105</v>
      </c>
      <c r="CT24" s="187">
        <f t="shared" si="2"/>
        <v>46106</v>
      </c>
      <c r="CU24" s="187">
        <f t="shared" si="2"/>
        <v>46107</v>
      </c>
      <c r="CV24" s="187">
        <f t="shared" si="2"/>
        <v>46108</v>
      </c>
      <c r="CW24" s="187">
        <f t="shared" si="2"/>
        <v>46109</v>
      </c>
      <c r="CX24" s="187">
        <f t="shared" si="2"/>
        <v>46110</v>
      </c>
      <c r="CY24" s="187">
        <f t="shared" si="2"/>
        <v>46111</v>
      </c>
      <c r="CZ24" s="187">
        <f t="shared" si="2"/>
        <v>46112</v>
      </c>
      <c r="DA24" s="187">
        <f t="shared" ref="DA24:DK24" si="3">DA4</f>
        <v>46113</v>
      </c>
      <c r="DB24" s="187">
        <f t="shared" si="3"/>
        <v>46114</v>
      </c>
      <c r="DC24" s="187">
        <f t="shared" si="3"/>
        <v>46115</v>
      </c>
      <c r="DD24" s="187">
        <f t="shared" si="3"/>
        <v>46116</v>
      </c>
      <c r="DE24" s="187">
        <f t="shared" si="3"/>
        <v>46117</v>
      </c>
      <c r="DF24" s="187">
        <f t="shared" si="3"/>
        <v>46118</v>
      </c>
      <c r="DG24" s="187">
        <f t="shared" si="3"/>
        <v>46119</v>
      </c>
      <c r="DH24" s="187">
        <f t="shared" si="3"/>
        <v>46120</v>
      </c>
      <c r="DI24" s="187">
        <f t="shared" si="3"/>
        <v>46121</v>
      </c>
      <c r="DJ24" s="187">
        <f t="shared" si="3"/>
        <v>46122</v>
      </c>
      <c r="DK24" s="187">
        <f t="shared" si="3"/>
        <v>46123</v>
      </c>
      <c r="DL24" s="187">
        <f t="shared" ref="DL24:ED24" si="4">DL4</f>
        <v>46124</v>
      </c>
      <c r="DM24" s="187">
        <f t="shared" si="4"/>
        <v>46125</v>
      </c>
      <c r="DN24" s="187">
        <f t="shared" si="4"/>
        <v>46126</v>
      </c>
      <c r="DO24" s="187">
        <f t="shared" si="4"/>
        <v>46127</v>
      </c>
      <c r="DP24" s="187">
        <f t="shared" si="4"/>
        <v>46128</v>
      </c>
      <c r="DQ24" s="187">
        <f t="shared" si="4"/>
        <v>46129</v>
      </c>
      <c r="DR24" s="187">
        <f t="shared" si="4"/>
        <v>46130</v>
      </c>
      <c r="DS24" s="187">
        <f t="shared" si="4"/>
        <v>46131</v>
      </c>
      <c r="DT24" s="187">
        <f t="shared" si="4"/>
        <v>46132</v>
      </c>
      <c r="DU24" s="187">
        <f t="shared" si="4"/>
        <v>46133</v>
      </c>
      <c r="DV24" s="187">
        <f t="shared" si="4"/>
        <v>46134</v>
      </c>
      <c r="DW24" s="187">
        <f t="shared" si="4"/>
        <v>46135</v>
      </c>
      <c r="DX24" s="187">
        <f t="shared" si="4"/>
        <v>46136</v>
      </c>
      <c r="DY24" s="187">
        <f t="shared" si="4"/>
        <v>46137</v>
      </c>
      <c r="DZ24" s="187">
        <f t="shared" si="4"/>
        <v>46138</v>
      </c>
      <c r="EA24" s="187">
        <f t="shared" si="4"/>
        <v>46139</v>
      </c>
      <c r="EB24" s="187">
        <f t="shared" si="4"/>
        <v>46140</v>
      </c>
      <c r="EC24" s="187">
        <f t="shared" si="4"/>
        <v>46141</v>
      </c>
      <c r="ED24" s="187">
        <f t="shared" si="4"/>
        <v>46142</v>
      </c>
    </row>
    <row r="25" spans="1:134" ht="20.25" customHeight="1" x14ac:dyDescent="0.2">
      <c r="A25" s="90" t="s">
        <v>64</v>
      </c>
      <c r="B25" s="187">
        <f t="shared" ref="B25:H25" si="5">B5</f>
        <v>46010</v>
      </c>
      <c r="C25" s="187">
        <f t="shared" si="5"/>
        <v>46011</v>
      </c>
      <c r="D25" s="187">
        <f t="shared" si="5"/>
        <v>46012</v>
      </c>
      <c r="E25" s="187">
        <f t="shared" si="5"/>
        <v>46013</v>
      </c>
      <c r="F25" s="187">
        <f t="shared" si="5"/>
        <v>46014</v>
      </c>
      <c r="G25" s="187">
        <f t="shared" si="5"/>
        <v>46015</v>
      </c>
      <c r="H25" s="187">
        <f t="shared" si="5"/>
        <v>46016</v>
      </c>
      <c r="I25" s="187">
        <f t="shared" ref="I25:BT25" si="6">I5</f>
        <v>46017</v>
      </c>
      <c r="J25" s="187">
        <f t="shared" si="6"/>
        <v>46018</v>
      </c>
      <c r="K25" s="187">
        <f t="shared" si="6"/>
        <v>46019</v>
      </c>
      <c r="L25" s="187">
        <f t="shared" si="6"/>
        <v>46020</v>
      </c>
      <c r="M25" s="187">
        <f t="shared" si="6"/>
        <v>46021</v>
      </c>
      <c r="N25" s="187">
        <f t="shared" si="6"/>
        <v>46022</v>
      </c>
      <c r="O25" s="187">
        <f t="shared" si="6"/>
        <v>46023</v>
      </c>
      <c r="P25" s="187">
        <f t="shared" si="6"/>
        <v>46024</v>
      </c>
      <c r="Q25" s="187">
        <f t="shared" si="6"/>
        <v>46025</v>
      </c>
      <c r="R25" s="187">
        <f t="shared" si="6"/>
        <v>46026</v>
      </c>
      <c r="S25" s="187">
        <f t="shared" si="6"/>
        <v>46027</v>
      </c>
      <c r="T25" s="187">
        <f t="shared" si="6"/>
        <v>46028</v>
      </c>
      <c r="U25" s="187">
        <f t="shared" si="6"/>
        <v>46029</v>
      </c>
      <c r="V25" s="187">
        <f t="shared" si="6"/>
        <v>46030</v>
      </c>
      <c r="W25" s="187">
        <f t="shared" si="6"/>
        <v>46031</v>
      </c>
      <c r="X25" s="187">
        <f t="shared" si="6"/>
        <v>46032</v>
      </c>
      <c r="Y25" s="187">
        <f t="shared" si="6"/>
        <v>46033</v>
      </c>
      <c r="Z25" s="187">
        <f t="shared" si="6"/>
        <v>46034</v>
      </c>
      <c r="AA25" s="187">
        <f t="shared" si="6"/>
        <v>46035</v>
      </c>
      <c r="AB25" s="187">
        <f t="shared" si="6"/>
        <v>46036</v>
      </c>
      <c r="AC25" s="187">
        <f t="shared" si="6"/>
        <v>46037</v>
      </c>
      <c r="AD25" s="187">
        <f t="shared" si="6"/>
        <v>46038</v>
      </c>
      <c r="AE25" s="187">
        <f t="shared" si="6"/>
        <v>46039</v>
      </c>
      <c r="AF25" s="187">
        <f t="shared" si="6"/>
        <v>46040</v>
      </c>
      <c r="AG25" s="187">
        <f t="shared" si="6"/>
        <v>46041</v>
      </c>
      <c r="AH25" s="187">
        <f t="shared" si="6"/>
        <v>46042</v>
      </c>
      <c r="AI25" s="187">
        <f t="shared" si="6"/>
        <v>46043</v>
      </c>
      <c r="AJ25" s="187">
        <f t="shared" si="6"/>
        <v>46044</v>
      </c>
      <c r="AK25" s="187">
        <f t="shared" si="6"/>
        <v>46045</v>
      </c>
      <c r="AL25" s="187">
        <f t="shared" si="6"/>
        <v>46046</v>
      </c>
      <c r="AM25" s="187">
        <f t="shared" si="6"/>
        <v>46047</v>
      </c>
      <c r="AN25" s="187">
        <f t="shared" si="6"/>
        <v>46048</v>
      </c>
      <c r="AO25" s="187">
        <f t="shared" si="6"/>
        <v>46049</v>
      </c>
      <c r="AP25" s="187">
        <f t="shared" si="6"/>
        <v>46050</v>
      </c>
      <c r="AQ25" s="187">
        <f t="shared" si="6"/>
        <v>46051</v>
      </c>
      <c r="AR25" s="187">
        <f t="shared" si="6"/>
        <v>46052</v>
      </c>
      <c r="AS25" s="187">
        <f t="shared" si="6"/>
        <v>46053</v>
      </c>
      <c r="AT25" s="187">
        <f t="shared" si="6"/>
        <v>46054</v>
      </c>
      <c r="AU25" s="187">
        <f t="shared" si="6"/>
        <v>46055</v>
      </c>
      <c r="AV25" s="187">
        <f t="shared" si="6"/>
        <v>46056</v>
      </c>
      <c r="AW25" s="187">
        <f t="shared" si="6"/>
        <v>46057</v>
      </c>
      <c r="AX25" s="187">
        <f t="shared" si="6"/>
        <v>46058</v>
      </c>
      <c r="AY25" s="187">
        <f t="shared" si="6"/>
        <v>46059</v>
      </c>
      <c r="AZ25" s="187">
        <f t="shared" si="6"/>
        <v>46060</v>
      </c>
      <c r="BA25" s="187">
        <f t="shared" si="6"/>
        <v>46061</v>
      </c>
      <c r="BB25" s="187">
        <f t="shared" si="6"/>
        <v>46062</v>
      </c>
      <c r="BC25" s="187">
        <f t="shared" si="6"/>
        <v>46063</v>
      </c>
      <c r="BD25" s="187">
        <f t="shared" si="6"/>
        <v>46064</v>
      </c>
      <c r="BE25" s="187">
        <f t="shared" si="6"/>
        <v>46065</v>
      </c>
      <c r="BF25" s="187">
        <f t="shared" si="6"/>
        <v>46066</v>
      </c>
      <c r="BG25" s="187">
        <f t="shared" si="6"/>
        <v>46067</v>
      </c>
      <c r="BH25" s="187">
        <f t="shared" si="6"/>
        <v>46068</v>
      </c>
      <c r="BI25" s="187">
        <f t="shared" si="6"/>
        <v>46069</v>
      </c>
      <c r="BJ25" s="187">
        <f t="shared" si="6"/>
        <v>46070</v>
      </c>
      <c r="BK25" s="187">
        <f t="shared" si="6"/>
        <v>46071</v>
      </c>
      <c r="BL25" s="187">
        <f t="shared" si="6"/>
        <v>46072</v>
      </c>
      <c r="BM25" s="187">
        <f t="shared" si="6"/>
        <v>46073</v>
      </c>
      <c r="BN25" s="187">
        <f t="shared" si="6"/>
        <v>46074</v>
      </c>
      <c r="BO25" s="187">
        <f t="shared" si="6"/>
        <v>46075</v>
      </c>
      <c r="BP25" s="187">
        <f t="shared" si="6"/>
        <v>46076</v>
      </c>
      <c r="BQ25" s="187">
        <f t="shared" si="6"/>
        <v>46077</v>
      </c>
      <c r="BR25" s="187">
        <f t="shared" si="6"/>
        <v>46078</v>
      </c>
      <c r="BS25" s="187">
        <f t="shared" si="6"/>
        <v>46079</v>
      </c>
      <c r="BT25" s="187">
        <f t="shared" si="6"/>
        <v>46080</v>
      </c>
      <c r="BU25" s="187">
        <f t="shared" ref="BU25:CZ25" si="7">BU5</f>
        <v>46081</v>
      </c>
      <c r="BV25" s="187">
        <f t="shared" si="7"/>
        <v>46082</v>
      </c>
      <c r="BW25" s="187">
        <f t="shared" si="7"/>
        <v>46083</v>
      </c>
      <c r="BX25" s="187">
        <f t="shared" si="7"/>
        <v>46084</v>
      </c>
      <c r="BY25" s="187">
        <f t="shared" si="7"/>
        <v>46085</v>
      </c>
      <c r="BZ25" s="187">
        <f t="shared" si="7"/>
        <v>46086</v>
      </c>
      <c r="CA25" s="187">
        <f t="shared" si="7"/>
        <v>46087</v>
      </c>
      <c r="CB25" s="187">
        <f t="shared" si="7"/>
        <v>46088</v>
      </c>
      <c r="CC25" s="187">
        <f t="shared" si="7"/>
        <v>46089</v>
      </c>
      <c r="CD25" s="187">
        <f t="shared" si="7"/>
        <v>46090</v>
      </c>
      <c r="CE25" s="187">
        <f t="shared" si="7"/>
        <v>46091</v>
      </c>
      <c r="CF25" s="187">
        <f t="shared" si="7"/>
        <v>46092</v>
      </c>
      <c r="CG25" s="187">
        <f t="shared" si="7"/>
        <v>46093</v>
      </c>
      <c r="CH25" s="187">
        <f t="shared" si="7"/>
        <v>46094</v>
      </c>
      <c r="CI25" s="187">
        <f t="shared" si="7"/>
        <v>46095</v>
      </c>
      <c r="CJ25" s="187">
        <f t="shared" si="7"/>
        <v>46096</v>
      </c>
      <c r="CK25" s="187">
        <f t="shared" si="7"/>
        <v>46097</v>
      </c>
      <c r="CL25" s="187">
        <f t="shared" si="7"/>
        <v>46098</v>
      </c>
      <c r="CM25" s="187">
        <f t="shared" si="7"/>
        <v>46099</v>
      </c>
      <c r="CN25" s="187">
        <f t="shared" si="7"/>
        <v>46100</v>
      </c>
      <c r="CO25" s="187">
        <f t="shared" si="7"/>
        <v>46101</v>
      </c>
      <c r="CP25" s="187">
        <f t="shared" si="7"/>
        <v>46102</v>
      </c>
      <c r="CQ25" s="187">
        <f t="shared" si="7"/>
        <v>46103</v>
      </c>
      <c r="CR25" s="187">
        <f t="shared" si="7"/>
        <v>46104</v>
      </c>
      <c r="CS25" s="187">
        <f t="shared" si="7"/>
        <v>46105</v>
      </c>
      <c r="CT25" s="187">
        <f t="shared" si="7"/>
        <v>46106</v>
      </c>
      <c r="CU25" s="187">
        <f t="shared" si="7"/>
        <v>46107</v>
      </c>
      <c r="CV25" s="187">
        <f t="shared" si="7"/>
        <v>46108</v>
      </c>
      <c r="CW25" s="187">
        <f t="shared" si="7"/>
        <v>46109</v>
      </c>
      <c r="CX25" s="187">
        <f t="shared" si="7"/>
        <v>46110</v>
      </c>
      <c r="CY25" s="187">
        <f t="shared" si="7"/>
        <v>46111</v>
      </c>
      <c r="CZ25" s="187">
        <f t="shared" si="7"/>
        <v>46112</v>
      </c>
      <c r="DA25" s="187">
        <f t="shared" ref="DA25:DK25" si="8">DA5</f>
        <v>46113</v>
      </c>
      <c r="DB25" s="187">
        <f t="shared" si="8"/>
        <v>46114</v>
      </c>
      <c r="DC25" s="187">
        <f t="shared" si="8"/>
        <v>46115</v>
      </c>
      <c r="DD25" s="187">
        <f t="shared" si="8"/>
        <v>46116</v>
      </c>
      <c r="DE25" s="187">
        <f t="shared" si="8"/>
        <v>46117</v>
      </c>
      <c r="DF25" s="187">
        <f t="shared" si="8"/>
        <v>46118</v>
      </c>
      <c r="DG25" s="187">
        <f t="shared" si="8"/>
        <v>46119</v>
      </c>
      <c r="DH25" s="187">
        <f t="shared" si="8"/>
        <v>46120</v>
      </c>
      <c r="DI25" s="187">
        <f t="shared" si="8"/>
        <v>46121</v>
      </c>
      <c r="DJ25" s="187">
        <f t="shared" si="8"/>
        <v>46122</v>
      </c>
      <c r="DK25" s="187">
        <f t="shared" si="8"/>
        <v>46123</v>
      </c>
      <c r="DL25" s="187">
        <f t="shared" ref="DL25:ED25" si="9">DL5</f>
        <v>46124</v>
      </c>
      <c r="DM25" s="187">
        <f t="shared" si="9"/>
        <v>46125</v>
      </c>
      <c r="DN25" s="187">
        <f t="shared" si="9"/>
        <v>46126</v>
      </c>
      <c r="DO25" s="187">
        <f t="shared" si="9"/>
        <v>46127</v>
      </c>
      <c r="DP25" s="187">
        <f t="shared" si="9"/>
        <v>46128</v>
      </c>
      <c r="DQ25" s="187">
        <f t="shared" si="9"/>
        <v>46129</v>
      </c>
      <c r="DR25" s="187">
        <f t="shared" si="9"/>
        <v>46130</v>
      </c>
      <c r="DS25" s="187">
        <f t="shared" si="9"/>
        <v>46131</v>
      </c>
      <c r="DT25" s="187">
        <f t="shared" si="9"/>
        <v>46132</v>
      </c>
      <c r="DU25" s="187">
        <f t="shared" si="9"/>
        <v>46133</v>
      </c>
      <c r="DV25" s="187">
        <f t="shared" si="9"/>
        <v>46134</v>
      </c>
      <c r="DW25" s="187">
        <f t="shared" si="9"/>
        <v>46135</v>
      </c>
      <c r="DX25" s="187">
        <f t="shared" si="9"/>
        <v>46136</v>
      </c>
      <c r="DY25" s="187">
        <f t="shared" si="9"/>
        <v>46137</v>
      </c>
      <c r="DZ25" s="187">
        <f t="shared" si="9"/>
        <v>46138</v>
      </c>
      <c r="EA25" s="187">
        <f t="shared" si="9"/>
        <v>46139</v>
      </c>
      <c r="EB25" s="187">
        <f t="shared" si="9"/>
        <v>46140</v>
      </c>
      <c r="EC25" s="187">
        <f t="shared" si="9"/>
        <v>46141</v>
      </c>
      <c r="ED25" s="187">
        <f t="shared" si="9"/>
        <v>46142</v>
      </c>
    </row>
    <row r="26" spans="1:134" s="44" customFormat="1" x14ac:dyDescent="0.2">
      <c r="A26" s="42" t="s">
        <v>83</v>
      </c>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c r="DY26" s="189"/>
      <c r="DZ26" s="189"/>
      <c r="EA26" s="189"/>
      <c r="EB26" s="189"/>
      <c r="EC26" s="189"/>
      <c r="ED26" s="189"/>
    </row>
    <row r="27" spans="1:134" s="50" customFormat="1" x14ac:dyDescent="0.2">
      <c r="A27" s="88">
        <v>1</v>
      </c>
      <c r="B27" s="192">
        <f t="shared" ref="B27:H27" si="10">ROUNDUP(B7*0.87,)</f>
        <v>12372</v>
      </c>
      <c r="C27" s="192">
        <f t="shared" si="10"/>
        <v>12372</v>
      </c>
      <c r="D27" s="192">
        <f t="shared" si="10"/>
        <v>13625</v>
      </c>
      <c r="E27" s="192">
        <f t="shared" si="10"/>
        <v>14877</v>
      </c>
      <c r="F27" s="192">
        <f t="shared" si="10"/>
        <v>16678</v>
      </c>
      <c r="G27" s="192">
        <f t="shared" si="10"/>
        <v>18479</v>
      </c>
      <c r="H27" s="192">
        <f t="shared" si="10"/>
        <v>18479</v>
      </c>
      <c r="I27" s="192">
        <f t="shared" ref="I27:BT27" si="11">ROUNDUP(I7*0.87,)</f>
        <v>16678</v>
      </c>
      <c r="J27" s="192">
        <f t="shared" si="11"/>
        <v>18479</v>
      </c>
      <c r="K27" s="192">
        <f t="shared" si="11"/>
        <v>13625</v>
      </c>
      <c r="L27" s="192">
        <f t="shared" si="11"/>
        <v>12372</v>
      </c>
      <c r="M27" s="192">
        <f t="shared" si="11"/>
        <v>29167</v>
      </c>
      <c r="N27" s="192">
        <f t="shared" si="11"/>
        <v>40521</v>
      </c>
      <c r="O27" s="192">
        <f t="shared" si="11"/>
        <v>40521</v>
      </c>
      <c r="P27" s="192">
        <f t="shared" si="11"/>
        <v>40521</v>
      </c>
      <c r="Q27" s="192">
        <f t="shared" si="11"/>
        <v>35040</v>
      </c>
      <c r="R27" s="192">
        <f t="shared" si="11"/>
        <v>35040</v>
      </c>
      <c r="S27" s="192">
        <f t="shared" si="11"/>
        <v>35040</v>
      </c>
      <c r="T27" s="192">
        <f t="shared" si="11"/>
        <v>35040</v>
      </c>
      <c r="U27" s="192">
        <f t="shared" si="11"/>
        <v>35040</v>
      </c>
      <c r="V27" s="192">
        <f t="shared" si="11"/>
        <v>35040</v>
      </c>
      <c r="W27" s="192">
        <f t="shared" si="11"/>
        <v>28541</v>
      </c>
      <c r="X27" s="192">
        <f t="shared" si="11"/>
        <v>15621</v>
      </c>
      <c r="Y27" s="192">
        <f t="shared" si="11"/>
        <v>15621</v>
      </c>
      <c r="Z27" s="192">
        <f t="shared" si="11"/>
        <v>15621</v>
      </c>
      <c r="AA27" s="192">
        <f t="shared" si="11"/>
        <v>15621</v>
      </c>
      <c r="AB27" s="192">
        <f t="shared" si="11"/>
        <v>15621</v>
      </c>
      <c r="AC27" s="192">
        <f t="shared" si="11"/>
        <v>17187</v>
      </c>
      <c r="AD27" s="192">
        <f t="shared" si="11"/>
        <v>17187</v>
      </c>
      <c r="AE27" s="192">
        <f t="shared" si="11"/>
        <v>17187</v>
      </c>
      <c r="AF27" s="192">
        <f t="shared" si="11"/>
        <v>17187</v>
      </c>
      <c r="AG27" s="192">
        <f t="shared" si="11"/>
        <v>17187</v>
      </c>
      <c r="AH27" s="192">
        <f t="shared" si="11"/>
        <v>15621</v>
      </c>
      <c r="AI27" s="192">
        <f t="shared" si="11"/>
        <v>15621</v>
      </c>
      <c r="AJ27" s="192">
        <f t="shared" si="11"/>
        <v>15621</v>
      </c>
      <c r="AK27" s="192">
        <f t="shared" si="11"/>
        <v>15621</v>
      </c>
      <c r="AL27" s="192">
        <f t="shared" si="11"/>
        <v>15621</v>
      </c>
      <c r="AM27" s="192">
        <f t="shared" si="11"/>
        <v>18753</v>
      </c>
      <c r="AN27" s="192">
        <f t="shared" si="11"/>
        <v>18753</v>
      </c>
      <c r="AO27" s="192">
        <f t="shared" si="11"/>
        <v>18753</v>
      </c>
      <c r="AP27" s="192">
        <f t="shared" si="11"/>
        <v>18753</v>
      </c>
      <c r="AQ27" s="192">
        <f t="shared" si="11"/>
        <v>18753</v>
      </c>
      <c r="AR27" s="192">
        <f t="shared" si="11"/>
        <v>20319</v>
      </c>
      <c r="AS27" s="192">
        <f t="shared" si="11"/>
        <v>22277</v>
      </c>
      <c r="AT27" s="192">
        <f t="shared" si="11"/>
        <v>22668</v>
      </c>
      <c r="AU27" s="192">
        <f t="shared" si="11"/>
        <v>22668</v>
      </c>
      <c r="AV27" s="192">
        <f t="shared" si="11"/>
        <v>22668</v>
      </c>
      <c r="AW27" s="192">
        <f t="shared" si="11"/>
        <v>22668</v>
      </c>
      <c r="AX27" s="192">
        <f t="shared" si="11"/>
        <v>22668</v>
      </c>
      <c r="AY27" s="192">
        <f t="shared" si="11"/>
        <v>22668</v>
      </c>
      <c r="AZ27" s="192">
        <f t="shared" si="11"/>
        <v>22668</v>
      </c>
      <c r="BA27" s="192">
        <f t="shared" si="11"/>
        <v>22668</v>
      </c>
      <c r="BB27" s="192">
        <f t="shared" si="11"/>
        <v>22668</v>
      </c>
      <c r="BC27" s="192">
        <f t="shared" si="11"/>
        <v>22668</v>
      </c>
      <c r="BD27" s="192">
        <f t="shared" si="11"/>
        <v>21102</v>
      </c>
      <c r="BE27" s="192">
        <f t="shared" si="11"/>
        <v>21102</v>
      </c>
      <c r="BF27" s="192">
        <f t="shared" si="11"/>
        <v>22668</v>
      </c>
      <c r="BG27" s="192">
        <f t="shared" si="11"/>
        <v>22668</v>
      </c>
      <c r="BH27" s="192">
        <f t="shared" si="11"/>
        <v>24234</v>
      </c>
      <c r="BI27" s="192">
        <f t="shared" si="11"/>
        <v>26192</v>
      </c>
      <c r="BJ27" s="192">
        <f t="shared" si="11"/>
        <v>26192</v>
      </c>
      <c r="BK27" s="192">
        <f t="shared" si="11"/>
        <v>26192</v>
      </c>
      <c r="BL27" s="192">
        <f t="shared" si="11"/>
        <v>26192</v>
      </c>
      <c r="BM27" s="192">
        <f t="shared" si="11"/>
        <v>28149</v>
      </c>
      <c r="BN27" s="192">
        <f t="shared" si="11"/>
        <v>30498</v>
      </c>
      <c r="BO27" s="192">
        <f t="shared" si="11"/>
        <v>30498</v>
      </c>
      <c r="BP27" s="192">
        <f t="shared" si="11"/>
        <v>28149</v>
      </c>
      <c r="BQ27" s="192">
        <f t="shared" si="11"/>
        <v>24234</v>
      </c>
      <c r="BR27" s="192">
        <f t="shared" si="11"/>
        <v>24234</v>
      </c>
      <c r="BS27" s="192">
        <f t="shared" si="11"/>
        <v>26192</v>
      </c>
      <c r="BT27" s="192">
        <f t="shared" si="11"/>
        <v>26192</v>
      </c>
      <c r="BU27" s="192">
        <f t="shared" ref="BU27:CZ27" si="12">ROUNDUP(BU7*0.87,)</f>
        <v>19536</v>
      </c>
      <c r="BV27" s="192">
        <f t="shared" si="12"/>
        <v>19889</v>
      </c>
      <c r="BW27" s="192">
        <f t="shared" si="12"/>
        <v>19889</v>
      </c>
      <c r="BX27" s="192">
        <f t="shared" si="12"/>
        <v>19889</v>
      </c>
      <c r="BY27" s="192">
        <f t="shared" si="12"/>
        <v>18714</v>
      </c>
      <c r="BZ27" s="192">
        <f t="shared" si="12"/>
        <v>18714</v>
      </c>
      <c r="CA27" s="192">
        <f t="shared" si="12"/>
        <v>19889</v>
      </c>
      <c r="CB27" s="192">
        <f t="shared" si="12"/>
        <v>19889</v>
      </c>
      <c r="CC27" s="192">
        <f t="shared" si="12"/>
        <v>19889</v>
      </c>
      <c r="CD27" s="192">
        <f t="shared" si="12"/>
        <v>18714</v>
      </c>
      <c r="CE27" s="192">
        <f t="shared" si="12"/>
        <v>18714</v>
      </c>
      <c r="CF27" s="192">
        <f t="shared" si="12"/>
        <v>18714</v>
      </c>
      <c r="CG27" s="192">
        <f t="shared" si="12"/>
        <v>18714</v>
      </c>
      <c r="CH27" s="192">
        <f t="shared" si="12"/>
        <v>18714</v>
      </c>
      <c r="CI27" s="192">
        <f t="shared" si="12"/>
        <v>18714</v>
      </c>
      <c r="CJ27" s="192">
        <f t="shared" si="12"/>
        <v>18714</v>
      </c>
      <c r="CK27" s="192">
        <f t="shared" si="12"/>
        <v>18714</v>
      </c>
      <c r="CL27" s="192">
        <f t="shared" si="12"/>
        <v>18714</v>
      </c>
      <c r="CM27" s="192">
        <f t="shared" si="12"/>
        <v>18714</v>
      </c>
      <c r="CN27" s="192">
        <f t="shared" si="12"/>
        <v>18714</v>
      </c>
      <c r="CO27" s="192">
        <f t="shared" si="12"/>
        <v>18714</v>
      </c>
      <c r="CP27" s="192">
        <f t="shared" si="12"/>
        <v>18714</v>
      </c>
      <c r="CQ27" s="192">
        <f t="shared" si="12"/>
        <v>18714</v>
      </c>
      <c r="CR27" s="192">
        <f t="shared" si="12"/>
        <v>18714</v>
      </c>
      <c r="CS27" s="192">
        <f t="shared" si="12"/>
        <v>18714</v>
      </c>
      <c r="CT27" s="192">
        <f t="shared" si="12"/>
        <v>18714</v>
      </c>
      <c r="CU27" s="192">
        <f t="shared" si="12"/>
        <v>18714</v>
      </c>
      <c r="CV27" s="192">
        <f t="shared" si="12"/>
        <v>18714</v>
      </c>
      <c r="CW27" s="192">
        <f t="shared" si="12"/>
        <v>18714</v>
      </c>
      <c r="CX27" s="192">
        <f t="shared" si="12"/>
        <v>18714</v>
      </c>
      <c r="CY27" s="192">
        <f t="shared" si="12"/>
        <v>18714</v>
      </c>
      <c r="CZ27" s="192">
        <f t="shared" si="12"/>
        <v>18714</v>
      </c>
      <c r="DA27" s="192">
        <f t="shared" ref="DA27:DK27" si="13">ROUNDUP(DA7*0.87,)</f>
        <v>11471</v>
      </c>
      <c r="DB27" s="192">
        <f t="shared" si="13"/>
        <v>11471</v>
      </c>
      <c r="DC27" s="192">
        <f t="shared" si="13"/>
        <v>11863</v>
      </c>
      <c r="DD27" s="192">
        <f t="shared" si="13"/>
        <v>11863</v>
      </c>
      <c r="DE27" s="192">
        <f t="shared" si="13"/>
        <v>11471</v>
      </c>
      <c r="DF27" s="192">
        <f t="shared" si="13"/>
        <v>11471</v>
      </c>
      <c r="DG27" s="192">
        <f t="shared" si="13"/>
        <v>11471</v>
      </c>
      <c r="DH27" s="192">
        <f t="shared" si="13"/>
        <v>11471</v>
      </c>
      <c r="DI27" s="192">
        <f t="shared" si="13"/>
        <v>11471</v>
      </c>
      <c r="DJ27" s="192">
        <f t="shared" si="13"/>
        <v>11863</v>
      </c>
      <c r="DK27" s="192">
        <f t="shared" si="13"/>
        <v>11863</v>
      </c>
      <c r="DL27" s="192">
        <f t="shared" ref="DL27:ED27" si="14">ROUNDUP(DL7*0.87,)</f>
        <v>11471</v>
      </c>
      <c r="DM27" s="192">
        <f t="shared" si="14"/>
        <v>11471</v>
      </c>
      <c r="DN27" s="192">
        <f t="shared" si="14"/>
        <v>11471</v>
      </c>
      <c r="DO27" s="192">
        <f t="shared" si="14"/>
        <v>10688</v>
      </c>
      <c r="DP27" s="192">
        <f t="shared" si="14"/>
        <v>10688</v>
      </c>
      <c r="DQ27" s="192">
        <f t="shared" si="14"/>
        <v>11237</v>
      </c>
      <c r="DR27" s="192">
        <f t="shared" si="14"/>
        <v>11237</v>
      </c>
      <c r="DS27" s="192">
        <f t="shared" si="14"/>
        <v>10688</v>
      </c>
      <c r="DT27" s="192">
        <f t="shared" si="14"/>
        <v>10688</v>
      </c>
      <c r="DU27" s="192">
        <f t="shared" si="14"/>
        <v>10688</v>
      </c>
      <c r="DV27" s="192">
        <f t="shared" si="14"/>
        <v>10688</v>
      </c>
      <c r="DW27" s="192">
        <f t="shared" si="14"/>
        <v>10688</v>
      </c>
      <c r="DX27" s="192">
        <f t="shared" si="14"/>
        <v>11237</v>
      </c>
      <c r="DY27" s="192">
        <f t="shared" si="14"/>
        <v>11237</v>
      </c>
      <c r="DZ27" s="192">
        <f t="shared" si="14"/>
        <v>10688</v>
      </c>
      <c r="EA27" s="192">
        <f t="shared" si="14"/>
        <v>10688</v>
      </c>
      <c r="EB27" s="192">
        <f t="shared" si="14"/>
        <v>10688</v>
      </c>
      <c r="EC27" s="192">
        <f t="shared" si="14"/>
        <v>10688</v>
      </c>
      <c r="ED27" s="192">
        <f t="shared" si="14"/>
        <v>11471</v>
      </c>
    </row>
    <row r="28" spans="1:134" s="50" customFormat="1" x14ac:dyDescent="0.2">
      <c r="A28" s="88">
        <v>2</v>
      </c>
      <c r="B28" s="192">
        <f t="shared" ref="B28:H28" si="15">ROUNDUP(B8*0.87,)</f>
        <v>13703</v>
      </c>
      <c r="C28" s="192">
        <f t="shared" si="15"/>
        <v>13703</v>
      </c>
      <c r="D28" s="192">
        <f t="shared" si="15"/>
        <v>14956</v>
      </c>
      <c r="E28" s="192">
        <f t="shared" si="15"/>
        <v>16209</v>
      </c>
      <c r="F28" s="192">
        <f t="shared" si="15"/>
        <v>18009</v>
      </c>
      <c r="G28" s="192">
        <f t="shared" si="15"/>
        <v>19810</v>
      </c>
      <c r="H28" s="192">
        <f t="shared" si="15"/>
        <v>19810</v>
      </c>
      <c r="I28" s="192">
        <f t="shared" ref="I28:BT28" si="16">ROUNDUP(I8*0.87,)</f>
        <v>18009</v>
      </c>
      <c r="J28" s="192">
        <f t="shared" si="16"/>
        <v>19810</v>
      </c>
      <c r="K28" s="192">
        <f t="shared" si="16"/>
        <v>14956</v>
      </c>
      <c r="L28" s="192">
        <f t="shared" si="16"/>
        <v>14134</v>
      </c>
      <c r="M28" s="192">
        <f t="shared" si="16"/>
        <v>30929</v>
      </c>
      <c r="N28" s="192">
        <f t="shared" si="16"/>
        <v>42282</v>
      </c>
      <c r="O28" s="192">
        <f t="shared" si="16"/>
        <v>42282</v>
      </c>
      <c r="P28" s="192">
        <f t="shared" si="16"/>
        <v>42282</v>
      </c>
      <c r="Q28" s="192">
        <f t="shared" si="16"/>
        <v>36801</v>
      </c>
      <c r="R28" s="192">
        <f t="shared" si="16"/>
        <v>36801</v>
      </c>
      <c r="S28" s="192">
        <f t="shared" si="16"/>
        <v>36801</v>
      </c>
      <c r="T28" s="192">
        <f t="shared" si="16"/>
        <v>36801</v>
      </c>
      <c r="U28" s="192">
        <f t="shared" si="16"/>
        <v>36801</v>
      </c>
      <c r="V28" s="192">
        <f t="shared" si="16"/>
        <v>36801</v>
      </c>
      <c r="W28" s="192">
        <f t="shared" si="16"/>
        <v>30068</v>
      </c>
      <c r="X28" s="192">
        <f t="shared" si="16"/>
        <v>17148</v>
      </c>
      <c r="Y28" s="192">
        <f t="shared" si="16"/>
        <v>17148</v>
      </c>
      <c r="Z28" s="192">
        <f t="shared" si="16"/>
        <v>17148</v>
      </c>
      <c r="AA28" s="192">
        <f t="shared" si="16"/>
        <v>17148</v>
      </c>
      <c r="AB28" s="192">
        <f t="shared" si="16"/>
        <v>17148</v>
      </c>
      <c r="AC28" s="192">
        <f t="shared" si="16"/>
        <v>18714</v>
      </c>
      <c r="AD28" s="192">
        <f t="shared" si="16"/>
        <v>18714</v>
      </c>
      <c r="AE28" s="192">
        <f t="shared" si="16"/>
        <v>18714</v>
      </c>
      <c r="AF28" s="192">
        <f t="shared" si="16"/>
        <v>18714</v>
      </c>
      <c r="AG28" s="192">
        <f t="shared" si="16"/>
        <v>18714</v>
      </c>
      <c r="AH28" s="192">
        <f t="shared" si="16"/>
        <v>17148</v>
      </c>
      <c r="AI28" s="192">
        <f t="shared" si="16"/>
        <v>17148</v>
      </c>
      <c r="AJ28" s="192">
        <f t="shared" si="16"/>
        <v>17148</v>
      </c>
      <c r="AK28" s="192">
        <f t="shared" si="16"/>
        <v>17148</v>
      </c>
      <c r="AL28" s="192">
        <f t="shared" si="16"/>
        <v>17148</v>
      </c>
      <c r="AM28" s="192">
        <f t="shared" si="16"/>
        <v>20280</v>
      </c>
      <c r="AN28" s="192">
        <f t="shared" si="16"/>
        <v>20280</v>
      </c>
      <c r="AO28" s="192">
        <f t="shared" si="16"/>
        <v>20280</v>
      </c>
      <c r="AP28" s="192">
        <f t="shared" si="16"/>
        <v>20280</v>
      </c>
      <c r="AQ28" s="192">
        <f t="shared" si="16"/>
        <v>20280</v>
      </c>
      <c r="AR28" s="192">
        <f t="shared" si="16"/>
        <v>21846</v>
      </c>
      <c r="AS28" s="192">
        <f t="shared" si="16"/>
        <v>23804</v>
      </c>
      <c r="AT28" s="192">
        <f t="shared" si="16"/>
        <v>24195</v>
      </c>
      <c r="AU28" s="192">
        <f t="shared" si="16"/>
        <v>24195</v>
      </c>
      <c r="AV28" s="192">
        <f t="shared" si="16"/>
        <v>24195</v>
      </c>
      <c r="AW28" s="192">
        <f t="shared" si="16"/>
        <v>24195</v>
      </c>
      <c r="AX28" s="192">
        <f t="shared" si="16"/>
        <v>24195</v>
      </c>
      <c r="AY28" s="192">
        <f t="shared" si="16"/>
        <v>24195</v>
      </c>
      <c r="AZ28" s="192">
        <f t="shared" si="16"/>
        <v>24195</v>
      </c>
      <c r="BA28" s="192">
        <f t="shared" si="16"/>
        <v>24195</v>
      </c>
      <c r="BB28" s="192">
        <f t="shared" si="16"/>
        <v>24195</v>
      </c>
      <c r="BC28" s="192">
        <f t="shared" si="16"/>
        <v>24195</v>
      </c>
      <c r="BD28" s="192">
        <f t="shared" si="16"/>
        <v>22629</v>
      </c>
      <c r="BE28" s="192">
        <f t="shared" si="16"/>
        <v>22629</v>
      </c>
      <c r="BF28" s="192">
        <f t="shared" si="16"/>
        <v>24195</v>
      </c>
      <c r="BG28" s="192">
        <f t="shared" si="16"/>
        <v>24195</v>
      </c>
      <c r="BH28" s="192">
        <f t="shared" si="16"/>
        <v>25761</v>
      </c>
      <c r="BI28" s="192">
        <f t="shared" si="16"/>
        <v>27719</v>
      </c>
      <c r="BJ28" s="192">
        <f t="shared" si="16"/>
        <v>27719</v>
      </c>
      <c r="BK28" s="192">
        <f t="shared" si="16"/>
        <v>27719</v>
      </c>
      <c r="BL28" s="192">
        <f t="shared" si="16"/>
        <v>27719</v>
      </c>
      <c r="BM28" s="192">
        <f t="shared" si="16"/>
        <v>29676</v>
      </c>
      <c r="BN28" s="192">
        <f t="shared" si="16"/>
        <v>32025</v>
      </c>
      <c r="BO28" s="192">
        <f t="shared" si="16"/>
        <v>32025</v>
      </c>
      <c r="BP28" s="192">
        <f t="shared" si="16"/>
        <v>29676</v>
      </c>
      <c r="BQ28" s="192">
        <f t="shared" si="16"/>
        <v>25761</v>
      </c>
      <c r="BR28" s="192">
        <f t="shared" si="16"/>
        <v>25761</v>
      </c>
      <c r="BS28" s="192">
        <f t="shared" si="16"/>
        <v>27719</v>
      </c>
      <c r="BT28" s="192">
        <f t="shared" si="16"/>
        <v>27719</v>
      </c>
      <c r="BU28" s="192">
        <f t="shared" ref="BU28:CZ28" si="17">ROUNDUP(BU8*0.87,)</f>
        <v>21063</v>
      </c>
      <c r="BV28" s="192">
        <f t="shared" si="17"/>
        <v>21416</v>
      </c>
      <c r="BW28" s="192">
        <f t="shared" si="17"/>
        <v>21416</v>
      </c>
      <c r="BX28" s="192">
        <f t="shared" si="17"/>
        <v>21416</v>
      </c>
      <c r="BY28" s="192">
        <f t="shared" si="17"/>
        <v>20241</v>
      </c>
      <c r="BZ28" s="192">
        <f t="shared" si="17"/>
        <v>20241</v>
      </c>
      <c r="CA28" s="192">
        <f t="shared" si="17"/>
        <v>21416</v>
      </c>
      <c r="CB28" s="192">
        <f t="shared" si="17"/>
        <v>21416</v>
      </c>
      <c r="CC28" s="192">
        <f t="shared" si="17"/>
        <v>21416</v>
      </c>
      <c r="CD28" s="192">
        <f t="shared" si="17"/>
        <v>20241</v>
      </c>
      <c r="CE28" s="192">
        <f t="shared" si="17"/>
        <v>20241</v>
      </c>
      <c r="CF28" s="192">
        <f t="shared" si="17"/>
        <v>20241</v>
      </c>
      <c r="CG28" s="192">
        <f t="shared" si="17"/>
        <v>20241</v>
      </c>
      <c r="CH28" s="192">
        <f t="shared" si="17"/>
        <v>20241</v>
      </c>
      <c r="CI28" s="192">
        <f t="shared" si="17"/>
        <v>20241</v>
      </c>
      <c r="CJ28" s="192">
        <f t="shared" si="17"/>
        <v>20241</v>
      </c>
      <c r="CK28" s="192">
        <f t="shared" si="17"/>
        <v>20241</v>
      </c>
      <c r="CL28" s="192">
        <f t="shared" si="17"/>
        <v>20241</v>
      </c>
      <c r="CM28" s="192">
        <f t="shared" si="17"/>
        <v>20241</v>
      </c>
      <c r="CN28" s="192">
        <f t="shared" si="17"/>
        <v>20241</v>
      </c>
      <c r="CO28" s="192">
        <f t="shared" si="17"/>
        <v>20241</v>
      </c>
      <c r="CP28" s="192">
        <f t="shared" si="17"/>
        <v>20241</v>
      </c>
      <c r="CQ28" s="192">
        <f t="shared" si="17"/>
        <v>20241</v>
      </c>
      <c r="CR28" s="192">
        <f t="shared" si="17"/>
        <v>20241</v>
      </c>
      <c r="CS28" s="192">
        <f t="shared" si="17"/>
        <v>20241</v>
      </c>
      <c r="CT28" s="192">
        <f t="shared" si="17"/>
        <v>20241</v>
      </c>
      <c r="CU28" s="192">
        <f t="shared" si="17"/>
        <v>20241</v>
      </c>
      <c r="CV28" s="192">
        <f t="shared" si="17"/>
        <v>20241</v>
      </c>
      <c r="CW28" s="192">
        <f t="shared" si="17"/>
        <v>20241</v>
      </c>
      <c r="CX28" s="192">
        <f t="shared" si="17"/>
        <v>20241</v>
      </c>
      <c r="CY28" s="192">
        <f t="shared" si="17"/>
        <v>20241</v>
      </c>
      <c r="CZ28" s="192">
        <f t="shared" si="17"/>
        <v>20241</v>
      </c>
      <c r="DA28" s="192">
        <f t="shared" ref="DA28:DK28" si="18">ROUNDUP(DA8*0.87,)</f>
        <v>12920</v>
      </c>
      <c r="DB28" s="192">
        <f t="shared" si="18"/>
        <v>12920</v>
      </c>
      <c r="DC28" s="192">
        <f t="shared" si="18"/>
        <v>13311</v>
      </c>
      <c r="DD28" s="192">
        <f t="shared" si="18"/>
        <v>13311</v>
      </c>
      <c r="DE28" s="192">
        <f t="shared" si="18"/>
        <v>12920</v>
      </c>
      <c r="DF28" s="192">
        <f t="shared" si="18"/>
        <v>12920</v>
      </c>
      <c r="DG28" s="192">
        <f t="shared" si="18"/>
        <v>12920</v>
      </c>
      <c r="DH28" s="192">
        <f t="shared" si="18"/>
        <v>12920</v>
      </c>
      <c r="DI28" s="192">
        <f t="shared" si="18"/>
        <v>12920</v>
      </c>
      <c r="DJ28" s="192">
        <f t="shared" si="18"/>
        <v>13311</v>
      </c>
      <c r="DK28" s="192">
        <f t="shared" si="18"/>
        <v>13311</v>
      </c>
      <c r="DL28" s="192">
        <f t="shared" ref="DL28:ED28" si="19">ROUNDUP(DL8*0.87,)</f>
        <v>12920</v>
      </c>
      <c r="DM28" s="192">
        <f t="shared" si="19"/>
        <v>12920</v>
      </c>
      <c r="DN28" s="192">
        <f t="shared" si="19"/>
        <v>12920</v>
      </c>
      <c r="DO28" s="192">
        <f t="shared" si="19"/>
        <v>12137</v>
      </c>
      <c r="DP28" s="192">
        <f t="shared" si="19"/>
        <v>12137</v>
      </c>
      <c r="DQ28" s="192">
        <f t="shared" si="19"/>
        <v>12685</v>
      </c>
      <c r="DR28" s="192">
        <f t="shared" si="19"/>
        <v>12685</v>
      </c>
      <c r="DS28" s="192">
        <f t="shared" si="19"/>
        <v>12137</v>
      </c>
      <c r="DT28" s="192">
        <f t="shared" si="19"/>
        <v>12137</v>
      </c>
      <c r="DU28" s="192">
        <f t="shared" si="19"/>
        <v>12137</v>
      </c>
      <c r="DV28" s="192">
        <f t="shared" si="19"/>
        <v>12137</v>
      </c>
      <c r="DW28" s="192">
        <f t="shared" si="19"/>
        <v>12137</v>
      </c>
      <c r="DX28" s="192">
        <f t="shared" si="19"/>
        <v>12685</v>
      </c>
      <c r="DY28" s="192">
        <f t="shared" si="19"/>
        <v>12685</v>
      </c>
      <c r="DZ28" s="192">
        <f t="shared" si="19"/>
        <v>12137</v>
      </c>
      <c r="EA28" s="192">
        <f t="shared" si="19"/>
        <v>12137</v>
      </c>
      <c r="EB28" s="192">
        <f t="shared" si="19"/>
        <v>12137</v>
      </c>
      <c r="EC28" s="192">
        <f t="shared" si="19"/>
        <v>12137</v>
      </c>
      <c r="ED28" s="192">
        <f t="shared" si="19"/>
        <v>12920</v>
      </c>
    </row>
    <row r="29" spans="1:134" s="50" customFormat="1" x14ac:dyDescent="0.2">
      <c r="A29" s="42" t="s">
        <v>234</v>
      </c>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c r="DX29" s="192"/>
      <c r="DY29" s="192"/>
      <c r="DZ29" s="192"/>
      <c r="EA29" s="192"/>
      <c r="EB29" s="192"/>
      <c r="EC29" s="192"/>
      <c r="ED29" s="192"/>
    </row>
    <row r="30" spans="1:134" s="50" customFormat="1" x14ac:dyDescent="0.2">
      <c r="A30" s="180">
        <v>1</v>
      </c>
      <c r="B30" s="192">
        <f t="shared" ref="B30:H30" si="20">ROUNDUP(B10*0.87,)</f>
        <v>13155</v>
      </c>
      <c r="C30" s="192">
        <f t="shared" si="20"/>
        <v>13155</v>
      </c>
      <c r="D30" s="192">
        <f t="shared" si="20"/>
        <v>14408</v>
      </c>
      <c r="E30" s="192">
        <f t="shared" si="20"/>
        <v>15660</v>
      </c>
      <c r="F30" s="192">
        <f t="shared" si="20"/>
        <v>17461</v>
      </c>
      <c r="G30" s="192">
        <f t="shared" si="20"/>
        <v>19262</v>
      </c>
      <c r="H30" s="192">
        <f t="shared" si="20"/>
        <v>19262</v>
      </c>
      <c r="I30" s="192">
        <f t="shared" ref="I30:BT30" si="21">ROUNDUP(I10*0.87,)</f>
        <v>17461</v>
      </c>
      <c r="J30" s="192">
        <f t="shared" si="21"/>
        <v>19262</v>
      </c>
      <c r="K30" s="192">
        <f t="shared" si="21"/>
        <v>14408</v>
      </c>
      <c r="L30" s="192">
        <f t="shared" si="21"/>
        <v>13938</v>
      </c>
      <c r="M30" s="192">
        <f t="shared" si="21"/>
        <v>30733</v>
      </c>
      <c r="N30" s="192">
        <f t="shared" si="21"/>
        <v>42087</v>
      </c>
      <c r="O30" s="192">
        <f t="shared" si="21"/>
        <v>42087</v>
      </c>
      <c r="P30" s="192">
        <f t="shared" si="21"/>
        <v>42087</v>
      </c>
      <c r="Q30" s="192">
        <f t="shared" si="21"/>
        <v>36606</v>
      </c>
      <c r="R30" s="192">
        <f t="shared" si="21"/>
        <v>36606</v>
      </c>
      <c r="S30" s="192">
        <f t="shared" si="21"/>
        <v>36606</v>
      </c>
      <c r="T30" s="192">
        <f t="shared" si="21"/>
        <v>36606</v>
      </c>
      <c r="U30" s="192">
        <f t="shared" si="21"/>
        <v>36606</v>
      </c>
      <c r="V30" s="192">
        <f t="shared" si="21"/>
        <v>36606</v>
      </c>
      <c r="W30" s="192">
        <f t="shared" si="21"/>
        <v>30107</v>
      </c>
      <c r="X30" s="192">
        <f t="shared" si="21"/>
        <v>17187</v>
      </c>
      <c r="Y30" s="192">
        <f t="shared" si="21"/>
        <v>17187</v>
      </c>
      <c r="Z30" s="192">
        <f t="shared" si="21"/>
        <v>17187</v>
      </c>
      <c r="AA30" s="192">
        <f t="shared" si="21"/>
        <v>17187</v>
      </c>
      <c r="AB30" s="192">
        <f t="shared" si="21"/>
        <v>17187</v>
      </c>
      <c r="AC30" s="192">
        <f t="shared" si="21"/>
        <v>18753</v>
      </c>
      <c r="AD30" s="192">
        <f t="shared" si="21"/>
        <v>18753</v>
      </c>
      <c r="AE30" s="192">
        <f t="shared" si="21"/>
        <v>18753</v>
      </c>
      <c r="AF30" s="192">
        <f t="shared" si="21"/>
        <v>18753</v>
      </c>
      <c r="AG30" s="192">
        <f t="shared" si="21"/>
        <v>18753</v>
      </c>
      <c r="AH30" s="192">
        <f t="shared" si="21"/>
        <v>17187</v>
      </c>
      <c r="AI30" s="192">
        <f t="shared" si="21"/>
        <v>17187</v>
      </c>
      <c r="AJ30" s="192">
        <f t="shared" si="21"/>
        <v>17187</v>
      </c>
      <c r="AK30" s="192">
        <f t="shared" si="21"/>
        <v>17187</v>
      </c>
      <c r="AL30" s="192">
        <f t="shared" si="21"/>
        <v>17187</v>
      </c>
      <c r="AM30" s="192">
        <f t="shared" si="21"/>
        <v>20319</v>
      </c>
      <c r="AN30" s="192">
        <f t="shared" si="21"/>
        <v>20319</v>
      </c>
      <c r="AO30" s="192">
        <f t="shared" si="21"/>
        <v>20319</v>
      </c>
      <c r="AP30" s="192">
        <f t="shared" si="21"/>
        <v>20319</v>
      </c>
      <c r="AQ30" s="192">
        <f t="shared" si="21"/>
        <v>20319</v>
      </c>
      <c r="AR30" s="192">
        <f t="shared" si="21"/>
        <v>21885</v>
      </c>
      <c r="AS30" s="192">
        <f t="shared" si="21"/>
        <v>23843</v>
      </c>
      <c r="AT30" s="192">
        <f t="shared" si="21"/>
        <v>24234</v>
      </c>
      <c r="AU30" s="192">
        <f t="shared" si="21"/>
        <v>24234</v>
      </c>
      <c r="AV30" s="192">
        <f t="shared" si="21"/>
        <v>24234</v>
      </c>
      <c r="AW30" s="192">
        <f t="shared" si="21"/>
        <v>24234</v>
      </c>
      <c r="AX30" s="192">
        <f t="shared" si="21"/>
        <v>24234</v>
      </c>
      <c r="AY30" s="192">
        <f t="shared" si="21"/>
        <v>24234</v>
      </c>
      <c r="AZ30" s="192">
        <f t="shared" si="21"/>
        <v>24234</v>
      </c>
      <c r="BA30" s="192">
        <f t="shared" si="21"/>
        <v>24234</v>
      </c>
      <c r="BB30" s="192">
        <f t="shared" si="21"/>
        <v>24234</v>
      </c>
      <c r="BC30" s="192">
        <f t="shared" si="21"/>
        <v>24234</v>
      </c>
      <c r="BD30" s="192">
        <f t="shared" si="21"/>
        <v>22668</v>
      </c>
      <c r="BE30" s="192">
        <f t="shared" si="21"/>
        <v>22668</v>
      </c>
      <c r="BF30" s="192">
        <f t="shared" si="21"/>
        <v>24234</v>
      </c>
      <c r="BG30" s="192">
        <f t="shared" si="21"/>
        <v>24234</v>
      </c>
      <c r="BH30" s="192">
        <f t="shared" si="21"/>
        <v>25800</v>
      </c>
      <c r="BI30" s="192">
        <f t="shared" si="21"/>
        <v>27758</v>
      </c>
      <c r="BJ30" s="192">
        <f t="shared" si="21"/>
        <v>27758</v>
      </c>
      <c r="BK30" s="192">
        <f t="shared" si="21"/>
        <v>27758</v>
      </c>
      <c r="BL30" s="192">
        <f t="shared" si="21"/>
        <v>27758</v>
      </c>
      <c r="BM30" s="192">
        <f t="shared" si="21"/>
        <v>29715</v>
      </c>
      <c r="BN30" s="192">
        <f t="shared" si="21"/>
        <v>32064</v>
      </c>
      <c r="BO30" s="192">
        <f t="shared" si="21"/>
        <v>32064</v>
      </c>
      <c r="BP30" s="192">
        <f t="shared" si="21"/>
        <v>29715</v>
      </c>
      <c r="BQ30" s="192">
        <f t="shared" si="21"/>
        <v>25800</v>
      </c>
      <c r="BR30" s="192">
        <f t="shared" si="21"/>
        <v>25800</v>
      </c>
      <c r="BS30" s="192">
        <f t="shared" si="21"/>
        <v>27758</v>
      </c>
      <c r="BT30" s="192">
        <f t="shared" si="21"/>
        <v>27758</v>
      </c>
      <c r="BU30" s="192">
        <f t="shared" ref="BU30:CZ30" si="22">ROUNDUP(BU10*0.87,)</f>
        <v>21102</v>
      </c>
      <c r="BV30" s="192">
        <f t="shared" si="22"/>
        <v>21455</v>
      </c>
      <c r="BW30" s="192">
        <f t="shared" si="22"/>
        <v>21455</v>
      </c>
      <c r="BX30" s="192">
        <f t="shared" si="22"/>
        <v>21455</v>
      </c>
      <c r="BY30" s="192">
        <f t="shared" si="22"/>
        <v>20280</v>
      </c>
      <c r="BZ30" s="192">
        <f t="shared" si="22"/>
        <v>20280</v>
      </c>
      <c r="CA30" s="192">
        <f t="shared" si="22"/>
        <v>21455</v>
      </c>
      <c r="CB30" s="192">
        <f t="shared" si="22"/>
        <v>21455</v>
      </c>
      <c r="CC30" s="192">
        <f t="shared" si="22"/>
        <v>21455</v>
      </c>
      <c r="CD30" s="192">
        <f t="shared" si="22"/>
        <v>20280</v>
      </c>
      <c r="CE30" s="192">
        <f t="shared" si="22"/>
        <v>20280</v>
      </c>
      <c r="CF30" s="192">
        <f t="shared" si="22"/>
        <v>20280</v>
      </c>
      <c r="CG30" s="192">
        <f t="shared" si="22"/>
        <v>20280</v>
      </c>
      <c r="CH30" s="192">
        <f t="shared" si="22"/>
        <v>20280</v>
      </c>
      <c r="CI30" s="192">
        <f t="shared" si="22"/>
        <v>20280</v>
      </c>
      <c r="CJ30" s="192">
        <f t="shared" si="22"/>
        <v>20280</v>
      </c>
      <c r="CK30" s="192">
        <f t="shared" si="22"/>
        <v>20280</v>
      </c>
      <c r="CL30" s="192">
        <f t="shared" si="22"/>
        <v>20280</v>
      </c>
      <c r="CM30" s="192">
        <f t="shared" si="22"/>
        <v>20280</v>
      </c>
      <c r="CN30" s="192">
        <f t="shared" si="22"/>
        <v>20280</v>
      </c>
      <c r="CO30" s="192">
        <f t="shared" si="22"/>
        <v>20280</v>
      </c>
      <c r="CP30" s="192">
        <f t="shared" si="22"/>
        <v>20280</v>
      </c>
      <c r="CQ30" s="192">
        <f t="shared" si="22"/>
        <v>20280</v>
      </c>
      <c r="CR30" s="192">
        <f t="shared" si="22"/>
        <v>20280</v>
      </c>
      <c r="CS30" s="192">
        <f t="shared" si="22"/>
        <v>20280</v>
      </c>
      <c r="CT30" s="192">
        <f t="shared" si="22"/>
        <v>20280</v>
      </c>
      <c r="CU30" s="192">
        <f t="shared" si="22"/>
        <v>20280</v>
      </c>
      <c r="CV30" s="192">
        <f t="shared" si="22"/>
        <v>20280</v>
      </c>
      <c r="CW30" s="192">
        <f t="shared" si="22"/>
        <v>20280</v>
      </c>
      <c r="CX30" s="192">
        <f t="shared" si="22"/>
        <v>20280</v>
      </c>
      <c r="CY30" s="192">
        <f t="shared" si="22"/>
        <v>20280</v>
      </c>
      <c r="CZ30" s="192">
        <f t="shared" si="22"/>
        <v>20280</v>
      </c>
      <c r="DA30" s="192">
        <f t="shared" ref="DA30:DK30" si="23">ROUNDUP(DA10*0.87,)</f>
        <v>13037</v>
      </c>
      <c r="DB30" s="192">
        <f t="shared" si="23"/>
        <v>13037</v>
      </c>
      <c r="DC30" s="192">
        <f t="shared" si="23"/>
        <v>13429</v>
      </c>
      <c r="DD30" s="192">
        <f t="shared" si="23"/>
        <v>13429</v>
      </c>
      <c r="DE30" s="192">
        <f t="shared" si="23"/>
        <v>13037</v>
      </c>
      <c r="DF30" s="192">
        <f t="shared" si="23"/>
        <v>13037</v>
      </c>
      <c r="DG30" s="192">
        <f t="shared" si="23"/>
        <v>13037</v>
      </c>
      <c r="DH30" s="192">
        <f t="shared" si="23"/>
        <v>13037</v>
      </c>
      <c r="DI30" s="192">
        <f t="shared" si="23"/>
        <v>13037</v>
      </c>
      <c r="DJ30" s="192">
        <f t="shared" si="23"/>
        <v>13429</v>
      </c>
      <c r="DK30" s="192">
        <f t="shared" si="23"/>
        <v>13429</v>
      </c>
      <c r="DL30" s="192">
        <f t="shared" ref="DL30:ED30" si="24">ROUNDUP(DL10*0.87,)</f>
        <v>13037</v>
      </c>
      <c r="DM30" s="192">
        <f t="shared" si="24"/>
        <v>13037</v>
      </c>
      <c r="DN30" s="192">
        <f t="shared" si="24"/>
        <v>13037</v>
      </c>
      <c r="DO30" s="192">
        <f t="shared" si="24"/>
        <v>12254</v>
      </c>
      <c r="DP30" s="192">
        <f t="shared" si="24"/>
        <v>12254</v>
      </c>
      <c r="DQ30" s="192">
        <f t="shared" si="24"/>
        <v>12803</v>
      </c>
      <c r="DR30" s="192">
        <f t="shared" si="24"/>
        <v>12803</v>
      </c>
      <c r="DS30" s="192">
        <f t="shared" si="24"/>
        <v>12254</v>
      </c>
      <c r="DT30" s="192">
        <f t="shared" si="24"/>
        <v>12254</v>
      </c>
      <c r="DU30" s="192">
        <f t="shared" si="24"/>
        <v>12254</v>
      </c>
      <c r="DV30" s="192">
        <f t="shared" si="24"/>
        <v>12254</v>
      </c>
      <c r="DW30" s="192">
        <f t="shared" si="24"/>
        <v>12254</v>
      </c>
      <c r="DX30" s="192">
        <f t="shared" si="24"/>
        <v>12803</v>
      </c>
      <c r="DY30" s="192">
        <f t="shared" si="24"/>
        <v>12803</v>
      </c>
      <c r="DZ30" s="192">
        <f t="shared" si="24"/>
        <v>12254</v>
      </c>
      <c r="EA30" s="192">
        <f t="shared" si="24"/>
        <v>12254</v>
      </c>
      <c r="EB30" s="192">
        <f t="shared" si="24"/>
        <v>12254</v>
      </c>
      <c r="EC30" s="192">
        <f t="shared" si="24"/>
        <v>12254</v>
      </c>
      <c r="ED30" s="192">
        <f t="shared" si="24"/>
        <v>13037</v>
      </c>
    </row>
    <row r="31" spans="1:134" s="50" customFormat="1" x14ac:dyDescent="0.2">
      <c r="A31" s="180">
        <v>2</v>
      </c>
      <c r="B31" s="192">
        <f t="shared" ref="B31:H31" si="25">ROUNDUP(B11*0.87,)</f>
        <v>14486</v>
      </c>
      <c r="C31" s="192">
        <f t="shared" si="25"/>
        <v>14486</v>
      </c>
      <c r="D31" s="192">
        <f t="shared" si="25"/>
        <v>15739</v>
      </c>
      <c r="E31" s="192">
        <f t="shared" si="25"/>
        <v>16992</v>
      </c>
      <c r="F31" s="192">
        <f t="shared" si="25"/>
        <v>18792</v>
      </c>
      <c r="G31" s="192">
        <f t="shared" si="25"/>
        <v>20593</v>
      </c>
      <c r="H31" s="192">
        <f t="shared" si="25"/>
        <v>20593</v>
      </c>
      <c r="I31" s="192">
        <f t="shared" ref="I31:BT31" si="26">ROUNDUP(I11*0.87,)</f>
        <v>18792</v>
      </c>
      <c r="J31" s="192">
        <f t="shared" si="26"/>
        <v>20593</v>
      </c>
      <c r="K31" s="192">
        <f t="shared" si="26"/>
        <v>15739</v>
      </c>
      <c r="L31" s="192">
        <f t="shared" si="26"/>
        <v>15700</v>
      </c>
      <c r="M31" s="192">
        <f t="shared" si="26"/>
        <v>32495</v>
      </c>
      <c r="N31" s="192">
        <f t="shared" si="26"/>
        <v>43848</v>
      </c>
      <c r="O31" s="192">
        <f t="shared" si="26"/>
        <v>43848</v>
      </c>
      <c r="P31" s="192">
        <f t="shared" si="26"/>
        <v>43848</v>
      </c>
      <c r="Q31" s="192">
        <f t="shared" si="26"/>
        <v>38367</v>
      </c>
      <c r="R31" s="192">
        <f t="shared" si="26"/>
        <v>38367</v>
      </c>
      <c r="S31" s="192">
        <f t="shared" si="26"/>
        <v>38367</v>
      </c>
      <c r="T31" s="192">
        <f t="shared" si="26"/>
        <v>38367</v>
      </c>
      <c r="U31" s="192">
        <f t="shared" si="26"/>
        <v>38367</v>
      </c>
      <c r="V31" s="192">
        <f t="shared" si="26"/>
        <v>38367</v>
      </c>
      <c r="W31" s="192">
        <f t="shared" si="26"/>
        <v>31634</v>
      </c>
      <c r="X31" s="192">
        <f t="shared" si="26"/>
        <v>18714</v>
      </c>
      <c r="Y31" s="192">
        <f t="shared" si="26"/>
        <v>18714</v>
      </c>
      <c r="Z31" s="192">
        <f t="shared" si="26"/>
        <v>18714</v>
      </c>
      <c r="AA31" s="192">
        <f t="shared" si="26"/>
        <v>18714</v>
      </c>
      <c r="AB31" s="192">
        <f t="shared" si="26"/>
        <v>18714</v>
      </c>
      <c r="AC31" s="192">
        <f t="shared" si="26"/>
        <v>20280</v>
      </c>
      <c r="AD31" s="192">
        <f t="shared" si="26"/>
        <v>20280</v>
      </c>
      <c r="AE31" s="192">
        <f t="shared" si="26"/>
        <v>20280</v>
      </c>
      <c r="AF31" s="192">
        <f t="shared" si="26"/>
        <v>20280</v>
      </c>
      <c r="AG31" s="192">
        <f t="shared" si="26"/>
        <v>20280</v>
      </c>
      <c r="AH31" s="192">
        <f t="shared" si="26"/>
        <v>18714</v>
      </c>
      <c r="AI31" s="192">
        <f t="shared" si="26"/>
        <v>18714</v>
      </c>
      <c r="AJ31" s="192">
        <f t="shared" si="26"/>
        <v>18714</v>
      </c>
      <c r="AK31" s="192">
        <f t="shared" si="26"/>
        <v>18714</v>
      </c>
      <c r="AL31" s="192">
        <f t="shared" si="26"/>
        <v>18714</v>
      </c>
      <c r="AM31" s="192">
        <f t="shared" si="26"/>
        <v>21846</v>
      </c>
      <c r="AN31" s="192">
        <f t="shared" si="26"/>
        <v>21846</v>
      </c>
      <c r="AO31" s="192">
        <f t="shared" si="26"/>
        <v>21846</v>
      </c>
      <c r="AP31" s="192">
        <f t="shared" si="26"/>
        <v>21846</v>
      </c>
      <c r="AQ31" s="192">
        <f t="shared" si="26"/>
        <v>21846</v>
      </c>
      <c r="AR31" s="192">
        <f t="shared" si="26"/>
        <v>23412</v>
      </c>
      <c r="AS31" s="192">
        <f t="shared" si="26"/>
        <v>25370</v>
      </c>
      <c r="AT31" s="192">
        <f t="shared" si="26"/>
        <v>25761</v>
      </c>
      <c r="AU31" s="192">
        <f t="shared" si="26"/>
        <v>25761</v>
      </c>
      <c r="AV31" s="192">
        <f t="shared" si="26"/>
        <v>25761</v>
      </c>
      <c r="AW31" s="192">
        <f t="shared" si="26"/>
        <v>25761</v>
      </c>
      <c r="AX31" s="192">
        <f t="shared" si="26"/>
        <v>25761</v>
      </c>
      <c r="AY31" s="192">
        <f t="shared" si="26"/>
        <v>25761</v>
      </c>
      <c r="AZ31" s="192">
        <f t="shared" si="26"/>
        <v>25761</v>
      </c>
      <c r="BA31" s="192">
        <f t="shared" si="26"/>
        <v>25761</v>
      </c>
      <c r="BB31" s="192">
        <f t="shared" si="26"/>
        <v>25761</v>
      </c>
      <c r="BC31" s="192">
        <f t="shared" si="26"/>
        <v>25761</v>
      </c>
      <c r="BD31" s="192">
        <f t="shared" si="26"/>
        <v>24195</v>
      </c>
      <c r="BE31" s="192">
        <f t="shared" si="26"/>
        <v>24195</v>
      </c>
      <c r="BF31" s="192">
        <f t="shared" si="26"/>
        <v>25761</v>
      </c>
      <c r="BG31" s="192">
        <f t="shared" si="26"/>
        <v>25761</v>
      </c>
      <c r="BH31" s="192">
        <f t="shared" si="26"/>
        <v>27327</v>
      </c>
      <c r="BI31" s="192">
        <f t="shared" si="26"/>
        <v>29285</v>
      </c>
      <c r="BJ31" s="192">
        <f t="shared" si="26"/>
        <v>29285</v>
      </c>
      <c r="BK31" s="192">
        <f t="shared" si="26"/>
        <v>29285</v>
      </c>
      <c r="BL31" s="192">
        <f t="shared" si="26"/>
        <v>29285</v>
      </c>
      <c r="BM31" s="192">
        <f t="shared" si="26"/>
        <v>31242</v>
      </c>
      <c r="BN31" s="192">
        <f t="shared" si="26"/>
        <v>33591</v>
      </c>
      <c r="BO31" s="192">
        <f t="shared" si="26"/>
        <v>33591</v>
      </c>
      <c r="BP31" s="192">
        <f t="shared" si="26"/>
        <v>31242</v>
      </c>
      <c r="BQ31" s="192">
        <f t="shared" si="26"/>
        <v>27327</v>
      </c>
      <c r="BR31" s="192">
        <f t="shared" si="26"/>
        <v>27327</v>
      </c>
      <c r="BS31" s="192">
        <f t="shared" si="26"/>
        <v>29285</v>
      </c>
      <c r="BT31" s="192">
        <f t="shared" si="26"/>
        <v>29285</v>
      </c>
      <c r="BU31" s="192">
        <f t="shared" ref="BU31:CZ31" si="27">ROUNDUP(BU11*0.87,)</f>
        <v>22629</v>
      </c>
      <c r="BV31" s="192">
        <f t="shared" si="27"/>
        <v>22982</v>
      </c>
      <c r="BW31" s="192">
        <f t="shared" si="27"/>
        <v>22982</v>
      </c>
      <c r="BX31" s="192">
        <f t="shared" si="27"/>
        <v>22982</v>
      </c>
      <c r="BY31" s="192">
        <f t="shared" si="27"/>
        <v>21807</v>
      </c>
      <c r="BZ31" s="192">
        <f t="shared" si="27"/>
        <v>21807</v>
      </c>
      <c r="CA31" s="192">
        <f t="shared" si="27"/>
        <v>22982</v>
      </c>
      <c r="CB31" s="192">
        <f t="shared" si="27"/>
        <v>22982</v>
      </c>
      <c r="CC31" s="192">
        <f t="shared" si="27"/>
        <v>22982</v>
      </c>
      <c r="CD31" s="192">
        <f t="shared" si="27"/>
        <v>21807</v>
      </c>
      <c r="CE31" s="192">
        <f t="shared" si="27"/>
        <v>21807</v>
      </c>
      <c r="CF31" s="192">
        <f t="shared" si="27"/>
        <v>21807</v>
      </c>
      <c r="CG31" s="192">
        <f t="shared" si="27"/>
        <v>21807</v>
      </c>
      <c r="CH31" s="192">
        <f t="shared" si="27"/>
        <v>21807</v>
      </c>
      <c r="CI31" s="192">
        <f t="shared" si="27"/>
        <v>21807</v>
      </c>
      <c r="CJ31" s="192">
        <f t="shared" si="27"/>
        <v>21807</v>
      </c>
      <c r="CK31" s="192">
        <f t="shared" si="27"/>
        <v>21807</v>
      </c>
      <c r="CL31" s="192">
        <f t="shared" si="27"/>
        <v>21807</v>
      </c>
      <c r="CM31" s="192">
        <f t="shared" si="27"/>
        <v>21807</v>
      </c>
      <c r="CN31" s="192">
        <f t="shared" si="27"/>
        <v>21807</v>
      </c>
      <c r="CO31" s="192">
        <f t="shared" si="27"/>
        <v>21807</v>
      </c>
      <c r="CP31" s="192">
        <f t="shared" si="27"/>
        <v>21807</v>
      </c>
      <c r="CQ31" s="192">
        <f t="shared" si="27"/>
        <v>21807</v>
      </c>
      <c r="CR31" s="192">
        <f t="shared" si="27"/>
        <v>21807</v>
      </c>
      <c r="CS31" s="192">
        <f t="shared" si="27"/>
        <v>21807</v>
      </c>
      <c r="CT31" s="192">
        <f t="shared" si="27"/>
        <v>21807</v>
      </c>
      <c r="CU31" s="192">
        <f t="shared" si="27"/>
        <v>21807</v>
      </c>
      <c r="CV31" s="192">
        <f t="shared" si="27"/>
        <v>21807</v>
      </c>
      <c r="CW31" s="192">
        <f t="shared" si="27"/>
        <v>21807</v>
      </c>
      <c r="CX31" s="192">
        <f t="shared" si="27"/>
        <v>21807</v>
      </c>
      <c r="CY31" s="192">
        <f t="shared" si="27"/>
        <v>21807</v>
      </c>
      <c r="CZ31" s="192">
        <f t="shared" si="27"/>
        <v>21729</v>
      </c>
      <c r="DA31" s="192">
        <f t="shared" ref="DA31:DK31" si="28">ROUNDUP(DA11*0.87,)</f>
        <v>14486</v>
      </c>
      <c r="DB31" s="192">
        <f t="shared" si="28"/>
        <v>14486</v>
      </c>
      <c r="DC31" s="192">
        <f t="shared" si="28"/>
        <v>14877</v>
      </c>
      <c r="DD31" s="192">
        <f t="shared" si="28"/>
        <v>14877</v>
      </c>
      <c r="DE31" s="192">
        <f t="shared" si="28"/>
        <v>14486</v>
      </c>
      <c r="DF31" s="192">
        <f t="shared" si="28"/>
        <v>14486</v>
      </c>
      <c r="DG31" s="192">
        <f t="shared" si="28"/>
        <v>14486</v>
      </c>
      <c r="DH31" s="192">
        <f t="shared" si="28"/>
        <v>14486</v>
      </c>
      <c r="DI31" s="192">
        <f t="shared" si="28"/>
        <v>14486</v>
      </c>
      <c r="DJ31" s="192">
        <f t="shared" si="28"/>
        <v>14877</v>
      </c>
      <c r="DK31" s="192">
        <f t="shared" si="28"/>
        <v>14877</v>
      </c>
      <c r="DL31" s="192">
        <f t="shared" ref="DL31:ED31" si="29">ROUNDUP(DL11*0.87,)</f>
        <v>14486</v>
      </c>
      <c r="DM31" s="192">
        <f t="shared" si="29"/>
        <v>14486</v>
      </c>
      <c r="DN31" s="192">
        <f t="shared" si="29"/>
        <v>14486</v>
      </c>
      <c r="DO31" s="192">
        <f t="shared" si="29"/>
        <v>13703</v>
      </c>
      <c r="DP31" s="192">
        <f t="shared" si="29"/>
        <v>13703</v>
      </c>
      <c r="DQ31" s="192">
        <f t="shared" si="29"/>
        <v>14251</v>
      </c>
      <c r="DR31" s="192">
        <f t="shared" si="29"/>
        <v>14251</v>
      </c>
      <c r="DS31" s="192">
        <f t="shared" si="29"/>
        <v>13703</v>
      </c>
      <c r="DT31" s="192">
        <f t="shared" si="29"/>
        <v>13703</v>
      </c>
      <c r="DU31" s="192">
        <f t="shared" si="29"/>
        <v>13703</v>
      </c>
      <c r="DV31" s="192">
        <f t="shared" si="29"/>
        <v>13703</v>
      </c>
      <c r="DW31" s="192">
        <f t="shared" si="29"/>
        <v>13703</v>
      </c>
      <c r="DX31" s="192">
        <f t="shared" si="29"/>
        <v>14251</v>
      </c>
      <c r="DY31" s="192">
        <f t="shared" si="29"/>
        <v>14251</v>
      </c>
      <c r="DZ31" s="192">
        <f t="shared" si="29"/>
        <v>13703</v>
      </c>
      <c r="EA31" s="192">
        <f t="shared" si="29"/>
        <v>13703</v>
      </c>
      <c r="EB31" s="192">
        <f t="shared" si="29"/>
        <v>13703</v>
      </c>
      <c r="EC31" s="192">
        <f t="shared" si="29"/>
        <v>13703</v>
      </c>
      <c r="ED31" s="192">
        <f t="shared" si="29"/>
        <v>14486</v>
      </c>
    </row>
    <row r="32" spans="1:134" s="50" customFormat="1" x14ac:dyDescent="0.2">
      <c r="A32" s="42" t="s">
        <v>84</v>
      </c>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2"/>
      <c r="DV32" s="192"/>
      <c r="DW32" s="192"/>
      <c r="DX32" s="192"/>
      <c r="DY32" s="192"/>
      <c r="DZ32" s="192"/>
      <c r="EA32" s="192"/>
      <c r="EB32" s="192"/>
      <c r="EC32" s="192"/>
      <c r="ED32" s="192"/>
    </row>
    <row r="33" spans="1:134" s="50" customFormat="1" x14ac:dyDescent="0.2">
      <c r="A33" s="88">
        <f>A27</f>
        <v>1</v>
      </c>
      <c r="B33" s="192">
        <f t="shared" ref="B33:H33" si="30">ROUNDUP(B13*0.87,)</f>
        <v>13938</v>
      </c>
      <c r="C33" s="192">
        <f t="shared" si="30"/>
        <v>13938</v>
      </c>
      <c r="D33" s="192">
        <f t="shared" si="30"/>
        <v>15191</v>
      </c>
      <c r="E33" s="192">
        <f t="shared" si="30"/>
        <v>16443</v>
      </c>
      <c r="F33" s="192">
        <f t="shared" si="30"/>
        <v>18244</v>
      </c>
      <c r="G33" s="192">
        <f t="shared" si="30"/>
        <v>20045</v>
      </c>
      <c r="H33" s="192">
        <f t="shared" si="30"/>
        <v>20045</v>
      </c>
      <c r="I33" s="192">
        <f t="shared" ref="I33:BT33" si="31">ROUNDUP(I13*0.87,)</f>
        <v>18244</v>
      </c>
      <c r="J33" s="192">
        <f t="shared" si="31"/>
        <v>20045</v>
      </c>
      <c r="K33" s="192">
        <f t="shared" si="31"/>
        <v>15191</v>
      </c>
      <c r="L33" s="192">
        <f t="shared" si="31"/>
        <v>14721</v>
      </c>
      <c r="M33" s="192">
        <f t="shared" si="31"/>
        <v>31516</v>
      </c>
      <c r="N33" s="192">
        <f t="shared" si="31"/>
        <v>42870</v>
      </c>
      <c r="O33" s="192">
        <f t="shared" si="31"/>
        <v>42870</v>
      </c>
      <c r="P33" s="192">
        <f t="shared" si="31"/>
        <v>42870</v>
      </c>
      <c r="Q33" s="192">
        <f t="shared" si="31"/>
        <v>37389</v>
      </c>
      <c r="R33" s="192">
        <f t="shared" si="31"/>
        <v>37389</v>
      </c>
      <c r="S33" s="192">
        <f t="shared" si="31"/>
        <v>37389</v>
      </c>
      <c r="T33" s="192">
        <f t="shared" si="31"/>
        <v>37389</v>
      </c>
      <c r="U33" s="192">
        <f t="shared" si="31"/>
        <v>37389</v>
      </c>
      <c r="V33" s="192">
        <f t="shared" si="31"/>
        <v>37389</v>
      </c>
      <c r="W33" s="192">
        <f t="shared" si="31"/>
        <v>30890</v>
      </c>
      <c r="X33" s="192">
        <f t="shared" si="31"/>
        <v>17970</v>
      </c>
      <c r="Y33" s="192">
        <f t="shared" si="31"/>
        <v>17970</v>
      </c>
      <c r="Z33" s="192">
        <f t="shared" si="31"/>
        <v>17970</v>
      </c>
      <c r="AA33" s="192">
        <f t="shared" si="31"/>
        <v>17970</v>
      </c>
      <c r="AB33" s="192">
        <f t="shared" si="31"/>
        <v>17970</v>
      </c>
      <c r="AC33" s="192">
        <f t="shared" si="31"/>
        <v>19536</v>
      </c>
      <c r="AD33" s="192">
        <f t="shared" si="31"/>
        <v>19536</v>
      </c>
      <c r="AE33" s="192">
        <f t="shared" si="31"/>
        <v>19536</v>
      </c>
      <c r="AF33" s="192">
        <f t="shared" si="31"/>
        <v>19536</v>
      </c>
      <c r="AG33" s="192">
        <f t="shared" si="31"/>
        <v>19536</v>
      </c>
      <c r="AH33" s="192">
        <f t="shared" si="31"/>
        <v>17970</v>
      </c>
      <c r="AI33" s="192">
        <f t="shared" si="31"/>
        <v>17970</v>
      </c>
      <c r="AJ33" s="192">
        <f t="shared" si="31"/>
        <v>17970</v>
      </c>
      <c r="AK33" s="192">
        <f t="shared" si="31"/>
        <v>17970</v>
      </c>
      <c r="AL33" s="192">
        <f t="shared" si="31"/>
        <v>17970</v>
      </c>
      <c r="AM33" s="192">
        <f t="shared" si="31"/>
        <v>21102</v>
      </c>
      <c r="AN33" s="192">
        <f t="shared" si="31"/>
        <v>21102</v>
      </c>
      <c r="AO33" s="192">
        <f t="shared" si="31"/>
        <v>21102</v>
      </c>
      <c r="AP33" s="192">
        <f t="shared" si="31"/>
        <v>21102</v>
      </c>
      <c r="AQ33" s="192">
        <f t="shared" si="31"/>
        <v>21102</v>
      </c>
      <c r="AR33" s="192">
        <f t="shared" si="31"/>
        <v>22668</v>
      </c>
      <c r="AS33" s="192">
        <f t="shared" si="31"/>
        <v>24626</v>
      </c>
      <c r="AT33" s="192">
        <f t="shared" si="31"/>
        <v>25017</v>
      </c>
      <c r="AU33" s="192">
        <f t="shared" si="31"/>
        <v>25017</v>
      </c>
      <c r="AV33" s="192">
        <f t="shared" si="31"/>
        <v>25017</v>
      </c>
      <c r="AW33" s="192">
        <f t="shared" si="31"/>
        <v>25017</v>
      </c>
      <c r="AX33" s="192">
        <f t="shared" si="31"/>
        <v>25017</v>
      </c>
      <c r="AY33" s="192">
        <f t="shared" si="31"/>
        <v>25017</v>
      </c>
      <c r="AZ33" s="192">
        <f t="shared" si="31"/>
        <v>25017</v>
      </c>
      <c r="BA33" s="192">
        <f t="shared" si="31"/>
        <v>25017</v>
      </c>
      <c r="BB33" s="192">
        <f t="shared" si="31"/>
        <v>25017</v>
      </c>
      <c r="BC33" s="192">
        <f t="shared" si="31"/>
        <v>25017</v>
      </c>
      <c r="BD33" s="192">
        <f t="shared" si="31"/>
        <v>23451</v>
      </c>
      <c r="BE33" s="192">
        <f t="shared" si="31"/>
        <v>23451</v>
      </c>
      <c r="BF33" s="192">
        <f t="shared" si="31"/>
        <v>25017</v>
      </c>
      <c r="BG33" s="192">
        <f t="shared" si="31"/>
        <v>25017</v>
      </c>
      <c r="BH33" s="192">
        <f t="shared" si="31"/>
        <v>26583</v>
      </c>
      <c r="BI33" s="192">
        <f t="shared" si="31"/>
        <v>28541</v>
      </c>
      <c r="BJ33" s="192">
        <f t="shared" si="31"/>
        <v>28541</v>
      </c>
      <c r="BK33" s="192">
        <f t="shared" si="31"/>
        <v>28541</v>
      </c>
      <c r="BL33" s="192">
        <f t="shared" si="31"/>
        <v>28541</v>
      </c>
      <c r="BM33" s="192">
        <f t="shared" si="31"/>
        <v>30498</v>
      </c>
      <c r="BN33" s="192">
        <f t="shared" si="31"/>
        <v>32847</v>
      </c>
      <c r="BO33" s="192">
        <f t="shared" si="31"/>
        <v>32847</v>
      </c>
      <c r="BP33" s="192">
        <f t="shared" si="31"/>
        <v>30498</v>
      </c>
      <c r="BQ33" s="192">
        <f t="shared" si="31"/>
        <v>26583</v>
      </c>
      <c r="BR33" s="192">
        <f t="shared" si="31"/>
        <v>26583</v>
      </c>
      <c r="BS33" s="192">
        <f t="shared" si="31"/>
        <v>28541</v>
      </c>
      <c r="BT33" s="192">
        <f t="shared" si="31"/>
        <v>28541</v>
      </c>
      <c r="BU33" s="192">
        <f t="shared" ref="BU33:CZ33" si="32">ROUNDUP(BU13*0.87,)</f>
        <v>21885</v>
      </c>
      <c r="BV33" s="192">
        <f t="shared" si="32"/>
        <v>22238</v>
      </c>
      <c r="BW33" s="192">
        <f t="shared" si="32"/>
        <v>22238</v>
      </c>
      <c r="BX33" s="192">
        <f t="shared" si="32"/>
        <v>22238</v>
      </c>
      <c r="BY33" s="192">
        <f t="shared" si="32"/>
        <v>21063</v>
      </c>
      <c r="BZ33" s="192">
        <f t="shared" si="32"/>
        <v>21063</v>
      </c>
      <c r="CA33" s="192">
        <f t="shared" si="32"/>
        <v>22238</v>
      </c>
      <c r="CB33" s="192">
        <f t="shared" si="32"/>
        <v>22238</v>
      </c>
      <c r="CC33" s="192">
        <f t="shared" si="32"/>
        <v>22238</v>
      </c>
      <c r="CD33" s="192">
        <f t="shared" si="32"/>
        <v>21063</v>
      </c>
      <c r="CE33" s="192">
        <f t="shared" si="32"/>
        <v>21063</v>
      </c>
      <c r="CF33" s="192">
        <f t="shared" si="32"/>
        <v>21063</v>
      </c>
      <c r="CG33" s="192">
        <f t="shared" si="32"/>
        <v>21063</v>
      </c>
      <c r="CH33" s="192">
        <f t="shared" si="32"/>
        <v>21063</v>
      </c>
      <c r="CI33" s="192">
        <f t="shared" si="32"/>
        <v>21063</v>
      </c>
      <c r="CJ33" s="192">
        <f t="shared" si="32"/>
        <v>21063</v>
      </c>
      <c r="CK33" s="192">
        <f t="shared" si="32"/>
        <v>21063</v>
      </c>
      <c r="CL33" s="192">
        <f t="shared" si="32"/>
        <v>21063</v>
      </c>
      <c r="CM33" s="192">
        <f t="shared" si="32"/>
        <v>21063</v>
      </c>
      <c r="CN33" s="192">
        <f t="shared" si="32"/>
        <v>21063</v>
      </c>
      <c r="CO33" s="192">
        <f t="shared" si="32"/>
        <v>21063</v>
      </c>
      <c r="CP33" s="192">
        <f t="shared" si="32"/>
        <v>21063</v>
      </c>
      <c r="CQ33" s="192">
        <f t="shared" si="32"/>
        <v>21063</v>
      </c>
      <c r="CR33" s="192">
        <f t="shared" si="32"/>
        <v>21063</v>
      </c>
      <c r="CS33" s="192">
        <f t="shared" si="32"/>
        <v>21063</v>
      </c>
      <c r="CT33" s="192">
        <f t="shared" si="32"/>
        <v>21063</v>
      </c>
      <c r="CU33" s="192">
        <f t="shared" si="32"/>
        <v>21063</v>
      </c>
      <c r="CV33" s="192">
        <f t="shared" si="32"/>
        <v>21063</v>
      </c>
      <c r="CW33" s="192">
        <f t="shared" si="32"/>
        <v>21063</v>
      </c>
      <c r="CX33" s="192">
        <f t="shared" si="32"/>
        <v>21063</v>
      </c>
      <c r="CY33" s="192">
        <f t="shared" si="32"/>
        <v>21063</v>
      </c>
      <c r="CZ33" s="192">
        <f t="shared" si="32"/>
        <v>21063</v>
      </c>
      <c r="DA33" s="192">
        <f t="shared" ref="DA33:DK33" si="33">ROUNDUP(DA13*0.87,)</f>
        <v>13820</v>
      </c>
      <c r="DB33" s="192">
        <f t="shared" si="33"/>
        <v>13820</v>
      </c>
      <c r="DC33" s="192">
        <f t="shared" si="33"/>
        <v>14212</v>
      </c>
      <c r="DD33" s="192">
        <f t="shared" si="33"/>
        <v>14212</v>
      </c>
      <c r="DE33" s="192">
        <f t="shared" si="33"/>
        <v>13820</v>
      </c>
      <c r="DF33" s="192">
        <f t="shared" si="33"/>
        <v>13820</v>
      </c>
      <c r="DG33" s="192">
        <f t="shared" si="33"/>
        <v>13820</v>
      </c>
      <c r="DH33" s="192">
        <f t="shared" si="33"/>
        <v>13820</v>
      </c>
      <c r="DI33" s="192">
        <f t="shared" si="33"/>
        <v>13820</v>
      </c>
      <c r="DJ33" s="192">
        <f t="shared" si="33"/>
        <v>14212</v>
      </c>
      <c r="DK33" s="192">
        <f t="shared" si="33"/>
        <v>14212</v>
      </c>
      <c r="DL33" s="192">
        <f t="shared" ref="DL33:ED33" si="34">ROUNDUP(DL13*0.87,)</f>
        <v>13820</v>
      </c>
      <c r="DM33" s="192">
        <f t="shared" si="34"/>
        <v>13820</v>
      </c>
      <c r="DN33" s="192">
        <f t="shared" si="34"/>
        <v>13820</v>
      </c>
      <c r="DO33" s="192">
        <f t="shared" si="34"/>
        <v>13037</v>
      </c>
      <c r="DP33" s="192">
        <f t="shared" si="34"/>
        <v>13037</v>
      </c>
      <c r="DQ33" s="192">
        <f t="shared" si="34"/>
        <v>13586</v>
      </c>
      <c r="DR33" s="192">
        <f t="shared" si="34"/>
        <v>13586</v>
      </c>
      <c r="DS33" s="192">
        <f t="shared" si="34"/>
        <v>13037</v>
      </c>
      <c r="DT33" s="192">
        <f t="shared" si="34"/>
        <v>13037</v>
      </c>
      <c r="DU33" s="192">
        <f t="shared" si="34"/>
        <v>13037</v>
      </c>
      <c r="DV33" s="192">
        <f t="shared" si="34"/>
        <v>13037</v>
      </c>
      <c r="DW33" s="192">
        <f t="shared" si="34"/>
        <v>13037</v>
      </c>
      <c r="DX33" s="192">
        <f t="shared" si="34"/>
        <v>13586</v>
      </c>
      <c r="DY33" s="192">
        <f t="shared" si="34"/>
        <v>13586</v>
      </c>
      <c r="DZ33" s="192">
        <f t="shared" si="34"/>
        <v>13037</v>
      </c>
      <c r="EA33" s="192">
        <f t="shared" si="34"/>
        <v>13037</v>
      </c>
      <c r="EB33" s="192">
        <f t="shared" si="34"/>
        <v>13037</v>
      </c>
      <c r="EC33" s="192">
        <f t="shared" si="34"/>
        <v>13037</v>
      </c>
      <c r="ED33" s="192">
        <f t="shared" si="34"/>
        <v>13820</v>
      </c>
    </row>
    <row r="34" spans="1:134" s="50" customFormat="1" x14ac:dyDescent="0.2">
      <c r="A34" s="88">
        <f>A28</f>
        <v>2</v>
      </c>
      <c r="B34" s="192">
        <f t="shared" ref="B34:H34" si="35">ROUNDUP(B14*0.87,)</f>
        <v>15269</v>
      </c>
      <c r="C34" s="192">
        <f t="shared" si="35"/>
        <v>15269</v>
      </c>
      <c r="D34" s="192">
        <f t="shared" si="35"/>
        <v>16522</v>
      </c>
      <c r="E34" s="192">
        <f t="shared" si="35"/>
        <v>17775</v>
      </c>
      <c r="F34" s="192">
        <f t="shared" si="35"/>
        <v>19575</v>
      </c>
      <c r="G34" s="192">
        <f t="shared" si="35"/>
        <v>21376</v>
      </c>
      <c r="H34" s="192">
        <f t="shared" si="35"/>
        <v>21376</v>
      </c>
      <c r="I34" s="192">
        <f t="shared" ref="I34:BT34" si="36">ROUNDUP(I14*0.87,)</f>
        <v>19575</v>
      </c>
      <c r="J34" s="192">
        <f t="shared" si="36"/>
        <v>21376</v>
      </c>
      <c r="K34" s="192">
        <f t="shared" si="36"/>
        <v>16522</v>
      </c>
      <c r="L34" s="192">
        <f t="shared" si="36"/>
        <v>16483</v>
      </c>
      <c r="M34" s="192">
        <f t="shared" si="36"/>
        <v>33278</v>
      </c>
      <c r="N34" s="192">
        <f t="shared" si="36"/>
        <v>44631</v>
      </c>
      <c r="O34" s="192">
        <f t="shared" si="36"/>
        <v>44631</v>
      </c>
      <c r="P34" s="192">
        <f t="shared" si="36"/>
        <v>44631</v>
      </c>
      <c r="Q34" s="192">
        <f t="shared" si="36"/>
        <v>39150</v>
      </c>
      <c r="R34" s="192">
        <f t="shared" si="36"/>
        <v>39150</v>
      </c>
      <c r="S34" s="192">
        <f t="shared" si="36"/>
        <v>39150</v>
      </c>
      <c r="T34" s="192">
        <f t="shared" si="36"/>
        <v>39150</v>
      </c>
      <c r="U34" s="192">
        <f t="shared" si="36"/>
        <v>39150</v>
      </c>
      <c r="V34" s="192">
        <f t="shared" si="36"/>
        <v>39150</v>
      </c>
      <c r="W34" s="192">
        <f t="shared" si="36"/>
        <v>32417</v>
      </c>
      <c r="X34" s="192">
        <f t="shared" si="36"/>
        <v>19497</v>
      </c>
      <c r="Y34" s="192">
        <f t="shared" si="36"/>
        <v>19497</v>
      </c>
      <c r="Z34" s="192">
        <f t="shared" si="36"/>
        <v>19497</v>
      </c>
      <c r="AA34" s="192">
        <f t="shared" si="36"/>
        <v>19497</v>
      </c>
      <c r="AB34" s="192">
        <f t="shared" si="36"/>
        <v>19497</v>
      </c>
      <c r="AC34" s="192">
        <f t="shared" si="36"/>
        <v>21063</v>
      </c>
      <c r="AD34" s="192">
        <f t="shared" si="36"/>
        <v>21063</v>
      </c>
      <c r="AE34" s="192">
        <f t="shared" si="36"/>
        <v>21063</v>
      </c>
      <c r="AF34" s="192">
        <f t="shared" si="36"/>
        <v>21063</v>
      </c>
      <c r="AG34" s="192">
        <f t="shared" si="36"/>
        <v>21063</v>
      </c>
      <c r="AH34" s="192">
        <f t="shared" si="36"/>
        <v>19497</v>
      </c>
      <c r="AI34" s="192">
        <f t="shared" si="36"/>
        <v>19497</v>
      </c>
      <c r="AJ34" s="192">
        <f t="shared" si="36"/>
        <v>19497</v>
      </c>
      <c r="AK34" s="192">
        <f t="shared" si="36"/>
        <v>19497</v>
      </c>
      <c r="AL34" s="192">
        <f t="shared" si="36"/>
        <v>19497</v>
      </c>
      <c r="AM34" s="192">
        <f t="shared" si="36"/>
        <v>22629</v>
      </c>
      <c r="AN34" s="192">
        <f t="shared" si="36"/>
        <v>22629</v>
      </c>
      <c r="AO34" s="192">
        <f t="shared" si="36"/>
        <v>22629</v>
      </c>
      <c r="AP34" s="192">
        <f t="shared" si="36"/>
        <v>22629</v>
      </c>
      <c r="AQ34" s="192">
        <f t="shared" si="36"/>
        <v>22629</v>
      </c>
      <c r="AR34" s="192">
        <f t="shared" si="36"/>
        <v>24195</v>
      </c>
      <c r="AS34" s="192">
        <f t="shared" si="36"/>
        <v>26153</v>
      </c>
      <c r="AT34" s="192">
        <f t="shared" si="36"/>
        <v>26544</v>
      </c>
      <c r="AU34" s="192">
        <f t="shared" si="36"/>
        <v>26544</v>
      </c>
      <c r="AV34" s="192">
        <f t="shared" si="36"/>
        <v>26544</v>
      </c>
      <c r="AW34" s="192">
        <f t="shared" si="36"/>
        <v>26544</v>
      </c>
      <c r="AX34" s="192">
        <f t="shared" si="36"/>
        <v>26544</v>
      </c>
      <c r="AY34" s="192">
        <f t="shared" si="36"/>
        <v>26544</v>
      </c>
      <c r="AZ34" s="192">
        <f t="shared" si="36"/>
        <v>26544</v>
      </c>
      <c r="BA34" s="192">
        <f t="shared" si="36"/>
        <v>26544</v>
      </c>
      <c r="BB34" s="192">
        <f t="shared" si="36"/>
        <v>26544</v>
      </c>
      <c r="BC34" s="192">
        <f t="shared" si="36"/>
        <v>26544</v>
      </c>
      <c r="BD34" s="192">
        <f t="shared" si="36"/>
        <v>24978</v>
      </c>
      <c r="BE34" s="192">
        <f t="shared" si="36"/>
        <v>24978</v>
      </c>
      <c r="BF34" s="192">
        <f t="shared" si="36"/>
        <v>26544</v>
      </c>
      <c r="BG34" s="192">
        <f t="shared" si="36"/>
        <v>26544</v>
      </c>
      <c r="BH34" s="192">
        <f t="shared" si="36"/>
        <v>28110</v>
      </c>
      <c r="BI34" s="192">
        <f t="shared" si="36"/>
        <v>30068</v>
      </c>
      <c r="BJ34" s="192">
        <f t="shared" si="36"/>
        <v>30068</v>
      </c>
      <c r="BK34" s="192">
        <f t="shared" si="36"/>
        <v>30068</v>
      </c>
      <c r="BL34" s="192">
        <f t="shared" si="36"/>
        <v>30068</v>
      </c>
      <c r="BM34" s="192">
        <f t="shared" si="36"/>
        <v>32025</v>
      </c>
      <c r="BN34" s="192">
        <f t="shared" si="36"/>
        <v>34374</v>
      </c>
      <c r="BO34" s="192">
        <f t="shared" si="36"/>
        <v>34374</v>
      </c>
      <c r="BP34" s="192">
        <f t="shared" si="36"/>
        <v>32025</v>
      </c>
      <c r="BQ34" s="192">
        <f t="shared" si="36"/>
        <v>28110</v>
      </c>
      <c r="BR34" s="192">
        <f t="shared" si="36"/>
        <v>28110</v>
      </c>
      <c r="BS34" s="192">
        <f t="shared" si="36"/>
        <v>30068</v>
      </c>
      <c r="BT34" s="192">
        <f t="shared" si="36"/>
        <v>30068</v>
      </c>
      <c r="BU34" s="192">
        <f t="shared" ref="BU34:CZ34" si="37">ROUNDUP(BU14*0.87,)</f>
        <v>23412</v>
      </c>
      <c r="BV34" s="192">
        <f t="shared" si="37"/>
        <v>23765</v>
      </c>
      <c r="BW34" s="192">
        <f t="shared" si="37"/>
        <v>23765</v>
      </c>
      <c r="BX34" s="192">
        <f t="shared" si="37"/>
        <v>23765</v>
      </c>
      <c r="BY34" s="192">
        <f t="shared" si="37"/>
        <v>22590</v>
      </c>
      <c r="BZ34" s="192">
        <f t="shared" si="37"/>
        <v>22590</v>
      </c>
      <c r="CA34" s="192">
        <f t="shared" si="37"/>
        <v>23765</v>
      </c>
      <c r="CB34" s="192">
        <f t="shared" si="37"/>
        <v>23765</v>
      </c>
      <c r="CC34" s="192">
        <f t="shared" si="37"/>
        <v>23765</v>
      </c>
      <c r="CD34" s="192">
        <f t="shared" si="37"/>
        <v>22590</v>
      </c>
      <c r="CE34" s="192">
        <f t="shared" si="37"/>
        <v>22590</v>
      </c>
      <c r="CF34" s="192">
        <f t="shared" si="37"/>
        <v>22590</v>
      </c>
      <c r="CG34" s="192">
        <f t="shared" si="37"/>
        <v>22590</v>
      </c>
      <c r="CH34" s="192">
        <f t="shared" si="37"/>
        <v>22590</v>
      </c>
      <c r="CI34" s="192">
        <f t="shared" si="37"/>
        <v>22590</v>
      </c>
      <c r="CJ34" s="192">
        <f t="shared" si="37"/>
        <v>22590</v>
      </c>
      <c r="CK34" s="192">
        <f t="shared" si="37"/>
        <v>22590</v>
      </c>
      <c r="CL34" s="192">
        <f t="shared" si="37"/>
        <v>22590</v>
      </c>
      <c r="CM34" s="192">
        <f t="shared" si="37"/>
        <v>22590</v>
      </c>
      <c r="CN34" s="192">
        <f t="shared" si="37"/>
        <v>22590</v>
      </c>
      <c r="CO34" s="192">
        <f t="shared" si="37"/>
        <v>22590</v>
      </c>
      <c r="CP34" s="192">
        <f t="shared" si="37"/>
        <v>22590</v>
      </c>
      <c r="CQ34" s="192">
        <f t="shared" si="37"/>
        <v>22590</v>
      </c>
      <c r="CR34" s="192">
        <f t="shared" si="37"/>
        <v>22590</v>
      </c>
      <c r="CS34" s="192">
        <f t="shared" si="37"/>
        <v>22590</v>
      </c>
      <c r="CT34" s="192">
        <f t="shared" si="37"/>
        <v>22590</v>
      </c>
      <c r="CU34" s="192">
        <f t="shared" si="37"/>
        <v>22590</v>
      </c>
      <c r="CV34" s="192">
        <f t="shared" si="37"/>
        <v>22590</v>
      </c>
      <c r="CW34" s="192">
        <f t="shared" si="37"/>
        <v>22590</v>
      </c>
      <c r="CX34" s="192">
        <f t="shared" si="37"/>
        <v>22590</v>
      </c>
      <c r="CY34" s="192">
        <f t="shared" si="37"/>
        <v>22590</v>
      </c>
      <c r="CZ34" s="192">
        <f t="shared" si="37"/>
        <v>22590</v>
      </c>
      <c r="DA34" s="192">
        <f t="shared" ref="DA34:DK34" si="38">ROUNDUP(DA14*0.87,)</f>
        <v>15269</v>
      </c>
      <c r="DB34" s="192">
        <f t="shared" si="38"/>
        <v>15269</v>
      </c>
      <c r="DC34" s="192">
        <f t="shared" si="38"/>
        <v>15660</v>
      </c>
      <c r="DD34" s="192">
        <f t="shared" si="38"/>
        <v>15660</v>
      </c>
      <c r="DE34" s="192">
        <f t="shared" si="38"/>
        <v>15269</v>
      </c>
      <c r="DF34" s="192">
        <f t="shared" si="38"/>
        <v>15269</v>
      </c>
      <c r="DG34" s="192">
        <f t="shared" si="38"/>
        <v>15269</v>
      </c>
      <c r="DH34" s="192">
        <f t="shared" si="38"/>
        <v>15269</v>
      </c>
      <c r="DI34" s="192">
        <f t="shared" si="38"/>
        <v>15269</v>
      </c>
      <c r="DJ34" s="192">
        <f t="shared" si="38"/>
        <v>15660</v>
      </c>
      <c r="DK34" s="192">
        <f t="shared" si="38"/>
        <v>15660</v>
      </c>
      <c r="DL34" s="192">
        <f t="shared" ref="DL34:ED34" si="39">ROUNDUP(DL14*0.87,)</f>
        <v>15269</v>
      </c>
      <c r="DM34" s="192">
        <f t="shared" si="39"/>
        <v>15269</v>
      </c>
      <c r="DN34" s="192">
        <f t="shared" si="39"/>
        <v>15269</v>
      </c>
      <c r="DO34" s="192">
        <f t="shared" si="39"/>
        <v>14486</v>
      </c>
      <c r="DP34" s="192">
        <f t="shared" si="39"/>
        <v>14486</v>
      </c>
      <c r="DQ34" s="192">
        <f t="shared" si="39"/>
        <v>15034</v>
      </c>
      <c r="DR34" s="192">
        <f t="shared" si="39"/>
        <v>15034</v>
      </c>
      <c r="DS34" s="192">
        <f t="shared" si="39"/>
        <v>14486</v>
      </c>
      <c r="DT34" s="192">
        <f t="shared" si="39"/>
        <v>14486</v>
      </c>
      <c r="DU34" s="192">
        <f t="shared" si="39"/>
        <v>14486</v>
      </c>
      <c r="DV34" s="192">
        <f t="shared" si="39"/>
        <v>14486</v>
      </c>
      <c r="DW34" s="192">
        <f t="shared" si="39"/>
        <v>14486</v>
      </c>
      <c r="DX34" s="192">
        <f t="shared" si="39"/>
        <v>15034</v>
      </c>
      <c r="DY34" s="192">
        <f t="shared" si="39"/>
        <v>15034</v>
      </c>
      <c r="DZ34" s="192">
        <f t="shared" si="39"/>
        <v>14486</v>
      </c>
      <c r="EA34" s="192">
        <f t="shared" si="39"/>
        <v>14486</v>
      </c>
      <c r="EB34" s="192">
        <f t="shared" si="39"/>
        <v>14486</v>
      </c>
      <c r="EC34" s="192">
        <f t="shared" si="39"/>
        <v>14486</v>
      </c>
      <c r="ED34" s="192">
        <f t="shared" si="39"/>
        <v>15269</v>
      </c>
    </row>
    <row r="35" spans="1:134" s="50" customFormat="1" x14ac:dyDescent="0.2">
      <c r="A35" s="42" t="s">
        <v>85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c r="DS35" s="192"/>
      <c r="DT35" s="192"/>
      <c r="DU35" s="192"/>
      <c r="DV35" s="192"/>
      <c r="DW35" s="192"/>
      <c r="DX35" s="192"/>
      <c r="DY35" s="192"/>
      <c r="DZ35" s="192"/>
      <c r="EA35" s="192"/>
      <c r="EB35" s="192"/>
      <c r="EC35" s="192"/>
      <c r="ED35" s="192"/>
    </row>
    <row r="36" spans="1:134" s="50" customFormat="1" x14ac:dyDescent="0.2">
      <c r="A36" s="88">
        <f>A27</f>
        <v>1</v>
      </c>
      <c r="B36" s="192">
        <f t="shared" ref="B36:H36" si="40">ROUNDUP(B16*0.87,)</f>
        <v>15269</v>
      </c>
      <c r="C36" s="192">
        <f t="shared" si="40"/>
        <v>15269</v>
      </c>
      <c r="D36" s="192">
        <f t="shared" si="40"/>
        <v>16522</v>
      </c>
      <c r="E36" s="192">
        <f t="shared" si="40"/>
        <v>17775</v>
      </c>
      <c r="F36" s="192">
        <f t="shared" si="40"/>
        <v>19575</v>
      </c>
      <c r="G36" s="192">
        <f t="shared" si="40"/>
        <v>21376</v>
      </c>
      <c r="H36" s="192">
        <f t="shared" si="40"/>
        <v>21376</v>
      </c>
      <c r="I36" s="192">
        <f t="shared" ref="I36:BT36" si="41">ROUNDUP(I16*0.87,)</f>
        <v>19575</v>
      </c>
      <c r="J36" s="192">
        <f t="shared" si="41"/>
        <v>21376</v>
      </c>
      <c r="K36" s="192">
        <f t="shared" si="41"/>
        <v>16522</v>
      </c>
      <c r="L36" s="192">
        <f t="shared" si="41"/>
        <v>16287</v>
      </c>
      <c r="M36" s="192">
        <f t="shared" si="41"/>
        <v>33082</v>
      </c>
      <c r="N36" s="192">
        <f t="shared" si="41"/>
        <v>44436</v>
      </c>
      <c r="O36" s="192">
        <f t="shared" si="41"/>
        <v>44436</v>
      </c>
      <c r="P36" s="192">
        <f t="shared" si="41"/>
        <v>44436</v>
      </c>
      <c r="Q36" s="192">
        <f t="shared" si="41"/>
        <v>38955</v>
      </c>
      <c r="R36" s="192">
        <f t="shared" si="41"/>
        <v>38955</v>
      </c>
      <c r="S36" s="192">
        <f t="shared" si="41"/>
        <v>38955</v>
      </c>
      <c r="T36" s="192">
        <f t="shared" si="41"/>
        <v>38955</v>
      </c>
      <c r="U36" s="192">
        <f t="shared" si="41"/>
        <v>38955</v>
      </c>
      <c r="V36" s="192">
        <f t="shared" si="41"/>
        <v>38955</v>
      </c>
      <c r="W36" s="192">
        <f t="shared" si="41"/>
        <v>32064</v>
      </c>
      <c r="X36" s="192">
        <f t="shared" si="41"/>
        <v>19145</v>
      </c>
      <c r="Y36" s="192">
        <f t="shared" si="41"/>
        <v>19145</v>
      </c>
      <c r="Z36" s="192">
        <f t="shared" si="41"/>
        <v>19145</v>
      </c>
      <c r="AA36" s="192">
        <f t="shared" si="41"/>
        <v>19145</v>
      </c>
      <c r="AB36" s="192">
        <f t="shared" si="41"/>
        <v>19145</v>
      </c>
      <c r="AC36" s="192">
        <f t="shared" si="41"/>
        <v>20711</v>
      </c>
      <c r="AD36" s="192">
        <f t="shared" si="41"/>
        <v>20711</v>
      </c>
      <c r="AE36" s="192">
        <f t="shared" si="41"/>
        <v>20711</v>
      </c>
      <c r="AF36" s="192">
        <f t="shared" si="41"/>
        <v>20711</v>
      </c>
      <c r="AG36" s="192">
        <f t="shared" si="41"/>
        <v>20711</v>
      </c>
      <c r="AH36" s="192">
        <f t="shared" si="41"/>
        <v>19145</v>
      </c>
      <c r="AI36" s="192">
        <f t="shared" si="41"/>
        <v>19145</v>
      </c>
      <c r="AJ36" s="192">
        <f t="shared" si="41"/>
        <v>19145</v>
      </c>
      <c r="AK36" s="192">
        <f t="shared" si="41"/>
        <v>19145</v>
      </c>
      <c r="AL36" s="192">
        <f t="shared" si="41"/>
        <v>19145</v>
      </c>
      <c r="AM36" s="192">
        <f t="shared" si="41"/>
        <v>22277</v>
      </c>
      <c r="AN36" s="192">
        <f t="shared" si="41"/>
        <v>22277</v>
      </c>
      <c r="AO36" s="192">
        <f t="shared" si="41"/>
        <v>22277</v>
      </c>
      <c r="AP36" s="192">
        <f t="shared" si="41"/>
        <v>22277</v>
      </c>
      <c r="AQ36" s="192">
        <f t="shared" si="41"/>
        <v>22277</v>
      </c>
      <c r="AR36" s="192">
        <f t="shared" si="41"/>
        <v>23843</v>
      </c>
      <c r="AS36" s="192">
        <f t="shared" si="41"/>
        <v>25800</v>
      </c>
      <c r="AT36" s="192">
        <f t="shared" si="41"/>
        <v>26348</v>
      </c>
      <c r="AU36" s="192">
        <f t="shared" si="41"/>
        <v>26348</v>
      </c>
      <c r="AV36" s="192">
        <f t="shared" si="41"/>
        <v>26348</v>
      </c>
      <c r="AW36" s="192">
        <f t="shared" si="41"/>
        <v>26348</v>
      </c>
      <c r="AX36" s="192">
        <f t="shared" si="41"/>
        <v>26348</v>
      </c>
      <c r="AY36" s="192">
        <f t="shared" si="41"/>
        <v>26348</v>
      </c>
      <c r="AZ36" s="192">
        <f t="shared" si="41"/>
        <v>26348</v>
      </c>
      <c r="BA36" s="192">
        <f t="shared" si="41"/>
        <v>26348</v>
      </c>
      <c r="BB36" s="192">
        <f t="shared" si="41"/>
        <v>26348</v>
      </c>
      <c r="BC36" s="192">
        <f t="shared" si="41"/>
        <v>26348</v>
      </c>
      <c r="BD36" s="192">
        <f t="shared" si="41"/>
        <v>24782</v>
      </c>
      <c r="BE36" s="192">
        <f t="shared" si="41"/>
        <v>24782</v>
      </c>
      <c r="BF36" s="192">
        <f t="shared" si="41"/>
        <v>26348</v>
      </c>
      <c r="BG36" s="192">
        <f t="shared" si="41"/>
        <v>26348</v>
      </c>
      <c r="BH36" s="192">
        <f t="shared" si="41"/>
        <v>27914</v>
      </c>
      <c r="BI36" s="192">
        <f t="shared" si="41"/>
        <v>29872</v>
      </c>
      <c r="BJ36" s="192">
        <f t="shared" si="41"/>
        <v>29872</v>
      </c>
      <c r="BK36" s="192">
        <f t="shared" si="41"/>
        <v>29872</v>
      </c>
      <c r="BL36" s="192">
        <f t="shared" si="41"/>
        <v>29872</v>
      </c>
      <c r="BM36" s="192">
        <f t="shared" si="41"/>
        <v>31829</v>
      </c>
      <c r="BN36" s="192">
        <f t="shared" si="41"/>
        <v>34178</v>
      </c>
      <c r="BO36" s="192">
        <f t="shared" si="41"/>
        <v>34178</v>
      </c>
      <c r="BP36" s="192">
        <f t="shared" si="41"/>
        <v>31829</v>
      </c>
      <c r="BQ36" s="192">
        <f t="shared" si="41"/>
        <v>27914</v>
      </c>
      <c r="BR36" s="192">
        <f t="shared" si="41"/>
        <v>27914</v>
      </c>
      <c r="BS36" s="192">
        <f t="shared" si="41"/>
        <v>29872</v>
      </c>
      <c r="BT36" s="192">
        <f t="shared" si="41"/>
        <v>29872</v>
      </c>
      <c r="BU36" s="192">
        <f t="shared" ref="BU36:CZ36" si="42">ROUNDUP(BU16*0.87,)</f>
        <v>23216</v>
      </c>
      <c r="BV36" s="192">
        <f t="shared" si="42"/>
        <v>23569</v>
      </c>
      <c r="BW36" s="192">
        <f t="shared" si="42"/>
        <v>23569</v>
      </c>
      <c r="BX36" s="192">
        <f t="shared" si="42"/>
        <v>23569</v>
      </c>
      <c r="BY36" s="192">
        <f t="shared" si="42"/>
        <v>22394</v>
      </c>
      <c r="BZ36" s="192">
        <f t="shared" si="42"/>
        <v>22394</v>
      </c>
      <c r="CA36" s="192">
        <f t="shared" si="42"/>
        <v>23569</v>
      </c>
      <c r="CB36" s="192">
        <f t="shared" si="42"/>
        <v>23569</v>
      </c>
      <c r="CC36" s="192">
        <f t="shared" si="42"/>
        <v>23569</v>
      </c>
      <c r="CD36" s="192">
        <f t="shared" si="42"/>
        <v>22238</v>
      </c>
      <c r="CE36" s="192">
        <f t="shared" si="42"/>
        <v>22238</v>
      </c>
      <c r="CF36" s="192">
        <f t="shared" si="42"/>
        <v>22238</v>
      </c>
      <c r="CG36" s="192">
        <f t="shared" si="42"/>
        <v>22238</v>
      </c>
      <c r="CH36" s="192">
        <f t="shared" si="42"/>
        <v>22238</v>
      </c>
      <c r="CI36" s="192">
        <f t="shared" si="42"/>
        <v>22238</v>
      </c>
      <c r="CJ36" s="192">
        <f t="shared" si="42"/>
        <v>22238</v>
      </c>
      <c r="CK36" s="192">
        <f t="shared" si="42"/>
        <v>22238</v>
      </c>
      <c r="CL36" s="192">
        <f t="shared" si="42"/>
        <v>22238</v>
      </c>
      <c r="CM36" s="192">
        <f t="shared" si="42"/>
        <v>22238</v>
      </c>
      <c r="CN36" s="192">
        <f t="shared" si="42"/>
        <v>22238</v>
      </c>
      <c r="CO36" s="192">
        <f t="shared" si="42"/>
        <v>22238</v>
      </c>
      <c r="CP36" s="192">
        <f t="shared" si="42"/>
        <v>22238</v>
      </c>
      <c r="CQ36" s="192">
        <f t="shared" si="42"/>
        <v>22238</v>
      </c>
      <c r="CR36" s="192">
        <f t="shared" si="42"/>
        <v>22238</v>
      </c>
      <c r="CS36" s="192">
        <f t="shared" si="42"/>
        <v>22238</v>
      </c>
      <c r="CT36" s="192">
        <f t="shared" si="42"/>
        <v>22238</v>
      </c>
      <c r="CU36" s="192">
        <f t="shared" si="42"/>
        <v>22238</v>
      </c>
      <c r="CV36" s="192">
        <f t="shared" si="42"/>
        <v>22238</v>
      </c>
      <c r="CW36" s="192">
        <f t="shared" si="42"/>
        <v>22238</v>
      </c>
      <c r="CX36" s="192">
        <f t="shared" si="42"/>
        <v>22238</v>
      </c>
      <c r="CY36" s="192">
        <f t="shared" si="42"/>
        <v>22238</v>
      </c>
      <c r="CZ36" s="192">
        <f t="shared" si="42"/>
        <v>22238</v>
      </c>
      <c r="DA36" s="192">
        <f t="shared" ref="DA36:DK36" si="43">ROUNDUP(DA16*0.87,)</f>
        <v>14995</v>
      </c>
      <c r="DB36" s="192">
        <f t="shared" si="43"/>
        <v>14995</v>
      </c>
      <c r="DC36" s="192">
        <f t="shared" si="43"/>
        <v>15386</v>
      </c>
      <c r="DD36" s="192">
        <f t="shared" si="43"/>
        <v>15386</v>
      </c>
      <c r="DE36" s="192">
        <f t="shared" si="43"/>
        <v>14995</v>
      </c>
      <c r="DF36" s="192">
        <f t="shared" si="43"/>
        <v>14995</v>
      </c>
      <c r="DG36" s="192">
        <f t="shared" si="43"/>
        <v>14995</v>
      </c>
      <c r="DH36" s="192">
        <f t="shared" si="43"/>
        <v>14995</v>
      </c>
      <c r="DI36" s="192">
        <f t="shared" si="43"/>
        <v>14995</v>
      </c>
      <c r="DJ36" s="192">
        <f t="shared" si="43"/>
        <v>15386</v>
      </c>
      <c r="DK36" s="192">
        <f t="shared" si="43"/>
        <v>15386</v>
      </c>
      <c r="DL36" s="192">
        <f t="shared" ref="DL36:ED36" si="44">ROUNDUP(DL16*0.87,)</f>
        <v>14995</v>
      </c>
      <c r="DM36" s="192">
        <f t="shared" si="44"/>
        <v>14995</v>
      </c>
      <c r="DN36" s="192">
        <f t="shared" si="44"/>
        <v>14995</v>
      </c>
      <c r="DO36" s="192">
        <f t="shared" si="44"/>
        <v>14212</v>
      </c>
      <c r="DP36" s="192">
        <f t="shared" si="44"/>
        <v>14212</v>
      </c>
      <c r="DQ36" s="192">
        <f t="shared" si="44"/>
        <v>14760</v>
      </c>
      <c r="DR36" s="192">
        <f t="shared" si="44"/>
        <v>14760</v>
      </c>
      <c r="DS36" s="192">
        <f t="shared" si="44"/>
        <v>14212</v>
      </c>
      <c r="DT36" s="192">
        <f t="shared" si="44"/>
        <v>14212</v>
      </c>
      <c r="DU36" s="192">
        <f t="shared" si="44"/>
        <v>14212</v>
      </c>
      <c r="DV36" s="192">
        <f t="shared" si="44"/>
        <v>14212</v>
      </c>
      <c r="DW36" s="192">
        <f t="shared" si="44"/>
        <v>14212</v>
      </c>
      <c r="DX36" s="192">
        <f t="shared" si="44"/>
        <v>14760</v>
      </c>
      <c r="DY36" s="192">
        <f t="shared" si="44"/>
        <v>14760</v>
      </c>
      <c r="DZ36" s="192">
        <f t="shared" si="44"/>
        <v>14212</v>
      </c>
      <c r="EA36" s="192">
        <f t="shared" si="44"/>
        <v>14212</v>
      </c>
      <c r="EB36" s="192">
        <f t="shared" si="44"/>
        <v>14212</v>
      </c>
      <c r="EC36" s="192">
        <f t="shared" si="44"/>
        <v>14212</v>
      </c>
      <c r="ED36" s="192">
        <f t="shared" si="44"/>
        <v>14995</v>
      </c>
    </row>
    <row r="37" spans="1:134" s="50" customFormat="1" x14ac:dyDescent="0.2">
      <c r="A37" s="88">
        <f>A28</f>
        <v>2</v>
      </c>
      <c r="B37" s="192">
        <f t="shared" ref="B37:H37" si="45">ROUNDUP(B17*0.87,)</f>
        <v>16600</v>
      </c>
      <c r="C37" s="192">
        <f t="shared" si="45"/>
        <v>16600</v>
      </c>
      <c r="D37" s="192">
        <f t="shared" si="45"/>
        <v>17853</v>
      </c>
      <c r="E37" s="192">
        <f t="shared" si="45"/>
        <v>19106</v>
      </c>
      <c r="F37" s="192">
        <f t="shared" si="45"/>
        <v>20907</v>
      </c>
      <c r="G37" s="192">
        <f t="shared" si="45"/>
        <v>22707</v>
      </c>
      <c r="H37" s="192">
        <f t="shared" si="45"/>
        <v>22707</v>
      </c>
      <c r="I37" s="192">
        <f t="shared" ref="I37:BT37" si="46">ROUNDUP(I17*0.87,)</f>
        <v>20907</v>
      </c>
      <c r="J37" s="192">
        <f t="shared" si="46"/>
        <v>22707</v>
      </c>
      <c r="K37" s="192">
        <f t="shared" si="46"/>
        <v>17853</v>
      </c>
      <c r="L37" s="192">
        <f t="shared" si="46"/>
        <v>18049</v>
      </c>
      <c r="M37" s="192">
        <f t="shared" si="46"/>
        <v>34844</v>
      </c>
      <c r="N37" s="192">
        <f t="shared" si="46"/>
        <v>46197</v>
      </c>
      <c r="O37" s="192">
        <f t="shared" si="46"/>
        <v>46197</v>
      </c>
      <c r="P37" s="192">
        <f t="shared" si="46"/>
        <v>46197</v>
      </c>
      <c r="Q37" s="192">
        <f t="shared" si="46"/>
        <v>40716</v>
      </c>
      <c r="R37" s="192">
        <f t="shared" si="46"/>
        <v>40716</v>
      </c>
      <c r="S37" s="192">
        <f t="shared" si="46"/>
        <v>40716</v>
      </c>
      <c r="T37" s="192">
        <f t="shared" si="46"/>
        <v>40716</v>
      </c>
      <c r="U37" s="192">
        <f t="shared" si="46"/>
        <v>40716</v>
      </c>
      <c r="V37" s="192">
        <f t="shared" si="46"/>
        <v>40716</v>
      </c>
      <c r="W37" s="192">
        <f t="shared" si="46"/>
        <v>33591</v>
      </c>
      <c r="X37" s="192">
        <f t="shared" si="46"/>
        <v>20672</v>
      </c>
      <c r="Y37" s="192">
        <f t="shared" si="46"/>
        <v>20672</v>
      </c>
      <c r="Z37" s="192">
        <f t="shared" si="46"/>
        <v>20672</v>
      </c>
      <c r="AA37" s="192">
        <f t="shared" si="46"/>
        <v>20672</v>
      </c>
      <c r="AB37" s="192">
        <f t="shared" si="46"/>
        <v>20672</v>
      </c>
      <c r="AC37" s="192">
        <f t="shared" si="46"/>
        <v>22238</v>
      </c>
      <c r="AD37" s="192">
        <f t="shared" si="46"/>
        <v>22238</v>
      </c>
      <c r="AE37" s="192">
        <f t="shared" si="46"/>
        <v>22238</v>
      </c>
      <c r="AF37" s="192">
        <f t="shared" si="46"/>
        <v>22238</v>
      </c>
      <c r="AG37" s="192">
        <f t="shared" si="46"/>
        <v>22238</v>
      </c>
      <c r="AH37" s="192">
        <f t="shared" si="46"/>
        <v>20672</v>
      </c>
      <c r="AI37" s="192">
        <f t="shared" si="46"/>
        <v>20672</v>
      </c>
      <c r="AJ37" s="192">
        <f t="shared" si="46"/>
        <v>20672</v>
      </c>
      <c r="AK37" s="192">
        <f t="shared" si="46"/>
        <v>20672</v>
      </c>
      <c r="AL37" s="192">
        <f t="shared" si="46"/>
        <v>20672</v>
      </c>
      <c r="AM37" s="192">
        <f t="shared" si="46"/>
        <v>23804</v>
      </c>
      <c r="AN37" s="192">
        <f t="shared" si="46"/>
        <v>23804</v>
      </c>
      <c r="AO37" s="192">
        <f t="shared" si="46"/>
        <v>23804</v>
      </c>
      <c r="AP37" s="192">
        <f t="shared" si="46"/>
        <v>23804</v>
      </c>
      <c r="AQ37" s="192">
        <f t="shared" si="46"/>
        <v>23804</v>
      </c>
      <c r="AR37" s="192">
        <f t="shared" si="46"/>
        <v>25370</v>
      </c>
      <c r="AS37" s="192">
        <f t="shared" si="46"/>
        <v>27327</v>
      </c>
      <c r="AT37" s="192">
        <f t="shared" si="46"/>
        <v>27875</v>
      </c>
      <c r="AU37" s="192">
        <f t="shared" si="46"/>
        <v>27875</v>
      </c>
      <c r="AV37" s="192">
        <f t="shared" si="46"/>
        <v>27875</v>
      </c>
      <c r="AW37" s="192">
        <f t="shared" si="46"/>
        <v>27875</v>
      </c>
      <c r="AX37" s="192">
        <f t="shared" si="46"/>
        <v>27875</v>
      </c>
      <c r="AY37" s="192">
        <f t="shared" si="46"/>
        <v>27875</v>
      </c>
      <c r="AZ37" s="192">
        <f t="shared" si="46"/>
        <v>27875</v>
      </c>
      <c r="BA37" s="192">
        <f t="shared" si="46"/>
        <v>27875</v>
      </c>
      <c r="BB37" s="192">
        <f t="shared" si="46"/>
        <v>27875</v>
      </c>
      <c r="BC37" s="192">
        <f t="shared" si="46"/>
        <v>27875</v>
      </c>
      <c r="BD37" s="192">
        <f t="shared" si="46"/>
        <v>26309</v>
      </c>
      <c r="BE37" s="192">
        <f t="shared" si="46"/>
        <v>26309</v>
      </c>
      <c r="BF37" s="192">
        <f t="shared" si="46"/>
        <v>27875</v>
      </c>
      <c r="BG37" s="192">
        <f t="shared" si="46"/>
        <v>27875</v>
      </c>
      <c r="BH37" s="192">
        <f t="shared" si="46"/>
        <v>29441</v>
      </c>
      <c r="BI37" s="192">
        <f t="shared" si="46"/>
        <v>31399</v>
      </c>
      <c r="BJ37" s="192">
        <f t="shared" si="46"/>
        <v>31399</v>
      </c>
      <c r="BK37" s="192">
        <f t="shared" si="46"/>
        <v>31399</v>
      </c>
      <c r="BL37" s="192">
        <f t="shared" si="46"/>
        <v>31399</v>
      </c>
      <c r="BM37" s="192">
        <f t="shared" si="46"/>
        <v>33356</v>
      </c>
      <c r="BN37" s="192">
        <f t="shared" si="46"/>
        <v>35705</v>
      </c>
      <c r="BO37" s="192">
        <f t="shared" si="46"/>
        <v>35705</v>
      </c>
      <c r="BP37" s="192">
        <f t="shared" si="46"/>
        <v>33356</v>
      </c>
      <c r="BQ37" s="192">
        <f t="shared" si="46"/>
        <v>29441</v>
      </c>
      <c r="BR37" s="192">
        <f t="shared" si="46"/>
        <v>29441</v>
      </c>
      <c r="BS37" s="192">
        <f t="shared" si="46"/>
        <v>31399</v>
      </c>
      <c r="BT37" s="192">
        <f t="shared" si="46"/>
        <v>31399</v>
      </c>
      <c r="BU37" s="192">
        <f t="shared" ref="BU37:CZ37" si="47">ROUNDUP(BU17*0.87,)</f>
        <v>24743</v>
      </c>
      <c r="BV37" s="192">
        <f t="shared" si="47"/>
        <v>25096</v>
      </c>
      <c r="BW37" s="192">
        <f t="shared" si="47"/>
        <v>25096</v>
      </c>
      <c r="BX37" s="192">
        <f t="shared" si="47"/>
        <v>25096</v>
      </c>
      <c r="BY37" s="192">
        <f t="shared" si="47"/>
        <v>23921</v>
      </c>
      <c r="BZ37" s="192">
        <f t="shared" si="47"/>
        <v>23921</v>
      </c>
      <c r="CA37" s="192">
        <f t="shared" si="47"/>
        <v>25096</v>
      </c>
      <c r="CB37" s="192">
        <f t="shared" si="47"/>
        <v>25096</v>
      </c>
      <c r="CC37" s="192">
        <f t="shared" si="47"/>
        <v>25096</v>
      </c>
      <c r="CD37" s="192">
        <f t="shared" si="47"/>
        <v>23765</v>
      </c>
      <c r="CE37" s="192">
        <f t="shared" si="47"/>
        <v>23765</v>
      </c>
      <c r="CF37" s="192">
        <f t="shared" si="47"/>
        <v>23765</v>
      </c>
      <c r="CG37" s="192">
        <f t="shared" si="47"/>
        <v>23765</v>
      </c>
      <c r="CH37" s="192">
        <f t="shared" si="47"/>
        <v>23765</v>
      </c>
      <c r="CI37" s="192">
        <f t="shared" si="47"/>
        <v>23765</v>
      </c>
      <c r="CJ37" s="192">
        <f t="shared" si="47"/>
        <v>23765</v>
      </c>
      <c r="CK37" s="192">
        <f t="shared" si="47"/>
        <v>23765</v>
      </c>
      <c r="CL37" s="192">
        <f t="shared" si="47"/>
        <v>23765</v>
      </c>
      <c r="CM37" s="192">
        <f t="shared" si="47"/>
        <v>23765</v>
      </c>
      <c r="CN37" s="192">
        <f t="shared" si="47"/>
        <v>23765</v>
      </c>
      <c r="CO37" s="192">
        <f t="shared" si="47"/>
        <v>23765</v>
      </c>
      <c r="CP37" s="192">
        <f t="shared" si="47"/>
        <v>23765</v>
      </c>
      <c r="CQ37" s="192">
        <f t="shared" si="47"/>
        <v>23765</v>
      </c>
      <c r="CR37" s="192">
        <f t="shared" si="47"/>
        <v>23765</v>
      </c>
      <c r="CS37" s="192">
        <f t="shared" si="47"/>
        <v>23765</v>
      </c>
      <c r="CT37" s="192">
        <f t="shared" si="47"/>
        <v>23765</v>
      </c>
      <c r="CU37" s="192">
        <f t="shared" si="47"/>
        <v>23765</v>
      </c>
      <c r="CV37" s="192">
        <f t="shared" si="47"/>
        <v>23765</v>
      </c>
      <c r="CW37" s="192">
        <f t="shared" si="47"/>
        <v>23765</v>
      </c>
      <c r="CX37" s="192">
        <f t="shared" si="47"/>
        <v>23765</v>
      </c>
      <c r="CY37" s="192">
        <f t="shared" si="47"/>
        <v>23765</v>
      </c>
      <c r="CZ37" s="192">
        <f t="shared" si="47"/>
        <v>23765</v>
      </c>
      <c r="DA37" s="192">
        <f t="shared" ref="DA37:DK37" si="48">ROUNDUP(DA17*0.87,)</f>
        <v>16443</v>
      </c>
      <c r="DB37" s="192">
        <f t="shared" si="48"/>
        <v>16443</v>
      </c>
      <c r="DC37" s="192">
        <f t="shared" si="48"/>
        <v>16835</v>
      </c>
      <c r="DD37" s="192">
        <f t="shared" si="48"/>
        <v>16835</v>
      </c>
      <c r="DE37" s="192">
        <f t="shared" si="48"/>
        <v>16443</v>
      </c>
      <c r="DF37" s="192">
        <f t="shared" si="48"/>
        <v>16443</v>
      </c>
      <c r="DG37" s="192">
        <f t="shared" si="48"/>
        <v>16443</v>
      </c>
      <c r="DH37" s="192">
        <f t="shared" si="48"/>
        <v>16443</v>
      </c>
      <c r="DI37" s="192">
        <f t="shared" si="48"/>
        <v>16443</v>
      </c>
      <c r="DJ37" s="192">
        <f t="shared" si="48"/>
        <v>16835</v>
      </c>
      <c r="DK37" s="192">
        <f t="shared" si="48"/>
        <v>16835</v>
      </c>
      <c r="DL37" s="192">
        <f t="shared" ref="DL37:ED37" si="49">ROUNDUP(DL17*0.87,)</f>
        <v>16443</v>
      </c>
      <c r="DM37" s="192">
        <f t="shared" si="49"/>
        <v>16443</v>
      </c>
      <c r="DN37" s="192">
        <f t="shared" si="49"/>
        <v>16443</v>
      </c>
      <c r="DO37" s="192">
        <f t="shared" si="49"/>
        <v>15660</v>
      </c>
      <c r="DP37" s="192">
        <f t="shared" si="49"/>
        <v>15660</v>
      </c>
      <c r="DQ37" s="192">
        <f t="shared" si="49"/>
        <v>16209</v>
      </c>
      <c r="DR37" s="192">
        <f t="shared" si="49"/>
        <v>16209</v>
      </c>
      <c r="DS37" s="192">
        <f t="shared" si="49"/>
        <v>15660</v>
      </c>
      <c r="DT37" s="192">
        <f t="shared" si="49"/>
        <v>15660</v>
      </c>
      <c r="DU37" s="192">
        <f t="shared" si="49"/>
        <v>15660</v>
      </c>
      <c r="DV37" s="192">
        <f t="shared" si="49"/>
        <v>15660</v>
      </c>
      <c r="DW37" s="192">
        <f t="shared" si="49"/>
        <v>15660</v>
      </c>
      <c r="DX37" s="192">
        <f t="shared" si="49"/>
        <v>16209</v>
      </c>
      <c r="DY37" s="192">
        <f t="shared" si="49"/>
        <v>16209</v>
      </c>
      <c r="DZ37" s="192">
        <f t="shared" si="49"/>
        <v>15660</v>
      </c>
      <c r="EA37" s="192">
        <f t="shared" si="49"/>
        <v>15660</v>
      </c>
      <c r="EB37" s="192">
        <f t="shared" si="49"/>
        <v>15660</v>
      </c>
      <c r="EC37" s="192">
        <f t="shared" si="49"/>
        <v>15660</v>
      </c>
      <c r="ED37" s="192">
        <f t="shared" si="49"/>
        <v>16443</v>
      </c>
    </row>
    <row r="38" spans="1:134" s="50" customFormat="1" x14ac:dyDescent="0.2">
      <c r="A38" s="42" t="s">
        <v>86</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c r="DS38" s="192"/>
      <c r="DT38" s="192"/>
      <c r="DU38" s="192"/>
      <c r="DV38" s="192"/>
      <c r="DW38" s="192"/>
      <c r="DX38" s="192"/>
      <c r="DY38" s="192"/>
      <c r="DZ38" s="192"/>
      <c r="EA38" s="192"/>
      <c r="EB38" s="192"/>
      <c r="EC38" s="192"/>
      <c r="ED38" s="192"/>
    </row>
    <row r="39" spans="1:134" s="50" customFormat="1" x14ac:dyDescent="0.2">
      <c r="A39" s="88">
        <f>A27</f>
        <v>1</v>
      </c>
      <c r="B39" s="192">
        <f t="shared" ref="B39:H39" si="50">ROUNDUP(B19*0.87,)</f>
        <v>31947</v>
      </c>
      <c r="C39" s="192">
        <f t="shared" si="50"/>
        <v>31947</v>
      </c>
      <c r="D39" s="192">
        <f t="shared" si="50"/>
        <v>33200</v>
      </c>
      <c r="E39" s="192">
        <f t="shared" si="50"/>
        <v>34452</v>
      </c>
      <c r="F39" s="192">
        <f t="shared" si="50"/>
        <v>36253</v>
      </c>
      <c r="G39" s="192">
        <f t="shared" si="50"/>
        <v>38054</v>
      </c>
      <c r="H39" s="192">
        <f t="shared" si="50"/>
        <v>38054</v>
      </c>
      <c r="I39" s="192">
        <f t="shared" ref="I39:BT39" si="51">ROUNDUP(I19*0.87,)</f>
        <v>36253</v>
      </c>
      <c r="J39" s="192">
        <f t="shared" si="51"/>
        <v>38054</v>
      </c>
      <c r="K39" s="192">
        <f t="shared" si="51"/>
        <v>33200</v>
      </c>
      <c r="L39" s="192">
        <f t="shared" si="51"/>
        <v>31947</v>
      </c>
      <c r="M39" s="192">
        <f t="shared" si="51"/>
        <v>48742</v>
      </c>
      <c r="N39" s="192">
        <f t="shared" si="51"/>
        <v>60096</v>
      </c>
      <c r="O39" s="192">
        <f t="shared" si="51"/>
        <v>60096</v>
      </c>
      <c r="P39" s="192">
        <f t="shared" si="51"/>
        <v>60096</v>
      </c>
      <c r="Q39" s="192">
        <f t="shared" si="51"/>
        <v>54615</v>
      </c>
      <c r="R39" s="192">
        <f t="shared" si="51"/>
        <v>54615</v>
      </c>
      <c r="S39" s="192">
        <f t="shared" si="51"/>
        <v>54615</v>
      </c>
      <c r="T39" s="192">
        <f t="shared" si="51"/>
        <v>54615</v>
      </c>
      <c r="U39" s="192">
        <f t="shared" si="51"/>
        <v>54615</v>
      </c>
      <c r="V39" s="192">
        <f t="shared" si="51"/>
        <v>54615</v>
      </c>
      <c r="W39" s="192">
        <f t="shared" si="51"/>
        <v>44201</v>
      </c>
      <c r="X39" s="192">
        <f t="shared" si="51"/>
        <v>31281</v>
      </c>
      <c r="Y39" s="192">
        <f t="shared" si="51"/>
        <v>31281</v>
      </c>
      <c r="Z39" s="192">
        <f t="shared" si="51"/>
        <v>31281</v>
      </c>
      <c r="AA39" s="192">
        <f t="shared" si="51"/>
        <v>31281</v>
      </c>
      <c r="AB39" s="192">
        <f t="shared" si="51"/>
        <v>31281</v>
      </c>
      <c r="AC39" s="192">
        <f t="shared" si="51"/>
        <v>32847</v>
      </c>
      <c r="AD39" s="192">
        <f t="shared" si="51"/>
        <v>32847</v>
      </c>
      <c r="AE39" s="192">
        <f t="shared" si="51"/>
        <v>32847</v>
      </c>
      <c r="AF39" s="192">
        <f t="shared" si="51"/>
        <v>32847</v>
      </c>
      <c r="AG39" s="192">
        <f t="shared" si="51"/>
        <v>32847</v>
      </c>
      <c r="AH39" s="192">
        <f t="shared" si="51"/>
        <v>31281</v>
      </c>
      <c r="AI39" s="192">
        <f t="shared" si="51"/>
        <v>31281</v>
      </c>
      <c r="AJ39" s="192">
        <f t="shared" si="51"/>
        <v>31281</v>
      </c>
      <c r="AK39" s="192">
        <f t="shared" si="51"/>
        <v>31281</v>
      </c>
      <c r="AL39" s="192">
        <f t="shared" si="51"/>
        <v>31281</v>
      </c>
      <c r="AM39" s="192">
        <f t="shared" si="51"/>
        <v>34413</v>
      </c>
      <c r="AN39" s="192">
        <f t="shared" si="51"/>
        <v>34413</v>
      </c>
      <c r="AO39" s="192">
        <f t="shared" si="51"/>
        <v>34413</v>
      </c>
      <c r="AP39" s="192">
        <f t="shared" si="51"/>
        <v>34413</v>
      </c>
      <c r="AQ39" s="192">
        <f t="shared" si="51"/>
        <v>34413</v>
      </c>
      <c r="AR39" s="192">
        <f t="shared" si="51"/>
        <v>35979</v>
      </c>
      <c r="AS39" s="192">
        <f t="shared" si="51"/>
        <v>37937</v>
      </c>
      <c r="AT39" s="192">
        <f t="shared" si="51"/>
        <v>42243</v>
      </c>
      <c r="AU39" s="192">
        <f t="shared" si="51"/>
        <v>42243</v>
      </c>
      <c r="AV39" s="192">
        <f t="shared" si="51"/>
        <v>42243</v>
      </c>
      <c r="AW39" s="192">
        <f t="shared" si="51"/>
        <v>42243</v>
      </c>
      <c r="AX39" s="192">
        <f t="shared" si="51"/>
        <v>42243</v>
      </c>
      <c r="AY39" s="192">
        <f t="shared" si="51"/>
        <v>42243</v>
      </c>
      <c r="AZ39" s="192">
        <f t="shared" si="51"/>
        <v>42243</v>
      </c>
      <c r="BA39" s="192">
        <f t="shared" si="51"/>
        <v>42243</v>
      </c>
      <c r="BB39" s="192">
        <f t="shared" si="51"/>
        <v>42243</v>
      </c>
      <c r="BC39" s="192">
        <f t="shared" si="51"/>
        <v>42243</v>
      </c>
      <c r="BD39" s="192">
        <f t="shared" si="51"/>
        <v>40677</v>
      </c>
      <c r="BE39" s="192">
        <f t="shared" si="51"/>
        <v>40677</v>
      </c>
      <c r="BF39" s="192">
        <f t="shared" si="51"/>
        <v>42243</v>
      </c>
      <c r="BG39" s="192">
        <f t="shared" si="51"/>
        <v>42243</v>
      </c>
      <c r="BH39" s="192">
        <f t="shared" si="51"/>
        <v>43809</v>
      </c>
      <c r="BI39" s="192">
        <f t="shared" si="51"/>
        <v>45767</v>
      </c>
      <c r="BJ39" s="192">
        <f t="shared" si="51"/>
        <v>45767</v>
      </c>
      <c r="BK39" s="192">
        <f t="shared" si="51"/>
        <v>45767</v>
      </c>
      <c r="BL39" s="192">
        <f t="shared" si="51"/>
        <v>45767</v>
      </c>
      <c r="BM39" s="192">
        <f t="shared" si="51"/>
        <v>47724</v>
      </c>
      <c r="BN39" s="192">
        <f t="shared" si="51"/>
        <v>50073</v>
      </c>
      <c r="BO39" s="192">
        <f t="shared" si="51"/>
        <v>50073</v>
      </c>
      <c r="BP39" s="192">
        <f t="shared" si="51"/>
        <v>47724</v>
      </c>
      <c r="BQ39" s="192">
        <f t="shared" si="51"/>
        <v>43809</v>
      </c>
      <c r="BR39" s="192">
        <f t="shared" si="51"/>
        <v>43809</v>
      </c>
      <c r="BS39" s="192">
        <f t="shared" si="51"/>
        <v>45767</v>
      </c>
      <c r="BT39" s="192">
        <f t="shared" si="51"/>
        <v>45767</v>
      </c>
      <c r="BU39" s="192">
        <f t="shared" ref="BU39:CZ39" si="52">ROUNDUP(BU19*0.87,)</f>
        <v>39111</v>
      </c>
      <c r="BV39" s="192">
        <f t="shared" si="52"/>
        <v>39464</v>
      </c>
      <c r="BW39" s="192">
        <f t="shared" si="52"/>
        <v>39464</v>
      </c>
      <c r="BX39" s="192">
        <f t="shared" si="52"/>
        <v>39464</v>
      </c>
      <c r="BY39" s="192">
        <f t="shared" si="52"/>
        <v>38289</v>
      </c>
      <c r="BZ39" s="192">
        <f t="shared" si="52"/>
        <v>38289</v>
      </c>
      <c r="CA39" s="192">
        <f t="shared" si="52"/>
        <v>39464</v>
      </c>
      <c r="CB39" s="192">
        <f t="shared" si="52"/>
        <v>39464</v>
      </c>
      <c r="CC39" s="192">
        <f t="shared" si="52"/>
        <v>39464</v>
      </c>
      <c r="CD39" s="192">
        <f t="shared" si="52"/>
        <v>34374</v>
      </c>
      <c r="CE39" s="192">
        <f t="shared" si="52"/>
        <v>34374</v>
      </c>
      <c r="CF39" s="192">
        <f t="shared" si="52"/>
        <v>34374</v>
      </c>
      <c r="CG39" s="192">
        <f t="shared" si="52"/>
        <v>34374</v>
      </c>
      <c r="CH39" s="192">
        <f t="shared" si="52"/>
        <v>34374</v>
      </c>
      <c r="CI39" s="192">
        <f t="shared" si="52"/>
        <v>34374</v>
      </c>
      <c r="CJ39" s="192">
        <f t="shared" si="52"/>
        <v>34374</v>
      </c>
      <c r="CK39" s="192">
        <f t="shared" si="52"/>
        <v>34374</v>
      </c>
      <c r="CL39" s="192">
        <f t="shared" si="52"/>
        <v>34374</v>
      </c>
      <c r="CM39" s="192">
        <f t="shared" si="52"/>
        <v>34374</v>
      </c>
      <c r="CN39" s="192">
        <f t="shared" si="52"/>
        <v>34374</v>
      </c>
      <c r="CO39" s="192">
        <f t="shared" si="52"/>
        <v>34374</v>
      </c>
      <c r="CP39" s="192">
        <f t="shared" si="52"/>
        <v>34374</v>
      </c>
      <c r="CQ39" s="192">
        <f t="shared" si="52"/>
        <v>34374</v>
      </c>
      <c r="CR39" s="192">
        <f t="shared" si="52"/>
        <v>34374</v>
      </c>
      <c r="CS39" s="192">
        <f t="shared" si="52"/>
        <v>34374</v>
      </c>
      <c r="CT39" s="192">
        <f t="shared" si="52"/>
        <v>34374</v>
      </c>
      <c r="CU39" s="192">
        <f t="shared" si="52"/>
        <v>34374</v>
      </c>
      <c r="CV39" s="192">
        <f t="shared" si="52"/>
        <v>34374</v>
      </c>
      <c r="CW39" s="192">
        <f t="shared" si="52"/>
        <v>34374</v>
      </c>
      <c r="CX39" s="192">
        <f t="shared" si="52"/>
        <v>34374</v>
      </c>
      <c r="CY39" s="192">
        <f t="shared" si="52"/>
        <v>34374</v>
      </c>
      <c r="CZ39" s="192">
        <f t="shared" si="52"/>
        <v>34374</v>
      </c>
      <c r="DA39" s="192">
        <f t="shared" ref="DA39:DK39" si="53">ROUNDUP(DA19*0.87,)</f>
        <v>27131</v>
      </c>
      <c r="DB39" s="192">
        <f t="shared" si="53"/>
        <v>27131</v>
      </c>
      <c r="DC39" s="192">
        <f t="shared" si="53"/>
        <v>27523</v>
      </c>
      <c r="DD39" s="192">
        <f t="shared" si="53"/>
        <v>27523</v>
      </c>
      <c r="DE39" s="192">
        <f t="shared" si="53"/>
        <v>27131</v>
      </c>
      <c r="DF39" s="192">
        <f t="shared" si="53"/>
        <v>27131</v>
      </c>
      <c r="DG39" s="192">
        <f t="shared" si="53"/>
        <v>27131</v>
      </c>
      <c r="DH39" s="192">
        <f t="shared" si="53"/>
        <v>27131</v>
      </c>
      <c r="DI39" s="192">
        <f t="shared" si="53"/>
        <v>27131</v>
      </c>
      <c r="DJ39" s="192">
        <f t="shared" si="53"/>
        <v>27523</v>
      </c>
      <c r="DK39" s="192">
        <f t="shared" si="53"/>
        <v>27523</v>
      </c>
      <c r="DL39" s="192">
        <f t="shared" ref="DL39:ED39" si="54">ROUNDUP(DL19*0.87,)</f>
        <v>27131</v>
      </c>
      <c r="DM39" s="192">
        <f t="shared" si="54"/>
        <v>27131</v>
      </c>
      <c r="DN39" s="192">
        <f t="shared" si="54"/>
        <v>27131</v>
      </c>
      <c r="DO39" s="192">
        <f t="shared" si="54"/>
        <v>26348</v>
      </c>
      <c r="DP39" s="192">
        <f t="shared" si="54"/>
        <v>26348</v>
      </c>
      <c r="DQ39" s="192">
        <f t="shared" si="54"/>
        <v>26897</v>
      </c>
      <c r="DR39" s="192">
        <f t="shared" si="54"/>
        <v>26897</v>
      </c>
      <c r="DS39" s="192">
        <f t="shared" si="54"/>
        <v>26348</v>
      </c>
      <c r="DT39" s="192">
        <f t="shared" si="54"/>
        <v>26348</v>
      </c>
      <c r="DU39" s="192">
        <f t="shared" si="54"/>
        <v>26348</v>
      </c>
      <c r="DV39" s="192">
        <f t="shared" si="54"/>
        <v>26348</v>
      </c>
      <c r="DW39" s="192">
        <f t="shared" si="54"/>
        <v>26348</v>
      </c>
      <c r="DX39" s="192">
        <f t="shared" si="54"/>
        <v>26897</v>
      </c>
      <c r="DY39" s="192">
        <f t="shared" si="54"/>
        <v>26897</v>
      </c>
      <c r="DZ39" s="192">
        <f t="shared" si="54"/>
        <v>26348</v>
      </c>
      <c r="EA39" s="192">
        <f t="shared" si="54"/>
        <v>26348</v>
      </c>
      <c r="EB39" s="192">
        <f t="shared" si="54"/>
        <v>26348</v>
      </c>
      <c r="EC39" s="192">
        <f t="shared" si="54"/>
        <v>26348</v>
      </c>
      <c r="ED39" s="192">
        <f t="shared" si="54"/>
        <v>27131</v>
      </c>
    </row>
    <row r="40" spans="1:134" s="50" customFormat="1" x14ac:dyDescent="0.2">
      <c r="A40" s="88">
        <f>A28</f>
        <v>2</v>
      </c>
      <c r="B40" s="192">
        <f t="shared" ref="B40:H40" si="55">ROUNDUP(B20*0.87,)</f>
        <v>33278</v>
      </c>
      <c r="C40" s="192">
        <f t="shared" si="55"/>
        <v>33278</v>
      </c>
      <c r="D40" s="192">
        <f t="shared" si="55"/>
        <v>34531</v>
      </c>
      <c r="E40" s="192">
        <f t="shared" si="55"/>
        <v>35784</v>
      </c>
      <c r="F40" s="192">
        <f t="shared" si="55"/>
        <v>37584</v>
      </c>
      <c r="G40" s="192">
        <f t="shared" si="55"/>
        <v>39385</v>
      </c>
      <c r="H40" s="192">
        <f t="shared" si="55"/>
        <v>39385</v>
      </c>
      <c r="I40" s="192">
        <f t="shared" ref="I40:BT40" si="56">ROUNDUP(I20*0.87,)</f>
        <v>37584</v>
      </c>
      <c r="J40" s="192">
        <f t="shared" si="56"/>
        <v>39385</v>
      </c>
      <c r="K40" s="192">
        <f t="shared" si="56"/>
        <v>34531</v>
      </c>
      <c r="L40" s="192">
        <f t="shared" si="56"/>
        <v>33709</v>
      </c>
      <c r="M40" s="192">
        <f t="shared" si="56"/>
        <v>50504</v>
      </c>
      <c r="N40" s="192">
        <f t="shared" si="56"/>
        <v>61857</v>
      </c>
      <c r="O40" s="192">
        <f t="shared" si="56"/>
        <v>61857</v>
      </c>
      <c r="P40" s="192">
        <f t="shared" si="56"/>
        <v>61857</v>
      </c>
      <c r="Q40" s="192">
        <f t="shared" si="56"/>
        <v>56376</v>
      </c>
      <c r="R40" s="192">
        <f t="shared" si="56"/>
        <v>56376</v>
      </c>
      <c r="S40" s="192">
        <f t="shared" si="56"/>
        <v>56376</v>
      </c>
      <c r="T40" s="192">
        <f t="shared" si="56"/>
        <v>56376</v>
      </c>
      <c r="U40" s="192">
        <f t="shared" si="56"/>
        <v>56376</v>
      </c>
      <c r="V40" s="192">
        <f t="shared" si="56"/>
        <v>56376</v>
      </c>
      <c r="W40" s="192">
        <f t="shared" si="56"/>
        <v>45728</v>
      </c>
      <c r="X40" s="192">
        <f t="shared" si="56"/>
        <v>32808</v>
      </c>
      <c r="Y40" s="192">
        <f t="shared" si="56"/>
        <v>32808</v>
      </c>
      <c r="Z40" s="192">
        <f t="shared" si="56"/>
        <v>32808</v>
      </c>
      <c r="AA40" s="192">
        <f t="shared" si="56"/>
        <v>32808</v>
      </c>
      <c r="AB40" s="192">
        <f t="shared" si="56"/>
        <v>32808</v>
      </c>
      <c r="AC40" s="192">
        <f t="shared" si="56"/>
        <v>34374</v>
      </c>
      <c r="AD40" s="192">
        <f t="shared" si="56"/>
        <v>34374</v>
      </c>
      <c r="AE40" s="192">
        <f t="shared" si="56"/>
        <v>34374</v>
      </c>
      <c r="AF40" s="192">
        <f t="shared" si="56"/>
        <v>34374</v>
      </c>
      <c r="AG40" s="192">
        <f t="shared" si="56"/>
        <v>34374</v>
      </c>
      <c r="AH40" s="192">
        <f t="shared" si="56"/>
        <v>32808</v>
      </c>
      <c r="AI40" s="192">
        <f t="shared" si="56"/>
        <v>32808</v>
      </c>
      <c r="AJ40" s="192">
        <f t="shared" si="56"/>
        <v>32808</v>
      </c>
      <c r="AK40" s="192">
        <f t="shared" si="56"/>
        <v>32808</v>
      </c>
      <c r="AL40" s="192">
        <f t="shared" si="56"/>
        <v>32808</v>
      </c>
      <c r="AM40" s="192">
        <f t="shared" si="56"/>
        <v>35940</v>
      </c>
      <c r="AN40" s="192">
        <f t="shared" si="56"/>
        <v>35940</v>
      </c>
      <c r="AO40" s="192">
        <f t="shared" si="56"/>
        <v>35940</v>
      </c>
      <c r="AP40" s="192">
        <f t="shared" si="56"/>
        <v>35940</v>
      </c>
      <c r="AQ40" s="192">
        <f t="shared" si="56"/>
        <v>35940</v>
      </c>
      <c r="AR40" s="192">
        <f t="shared" si="56"/>
        <v>37506</v>
      </c>
      <c r="AS40" s="192">
        <f t="shared" si="56"/>
        <v>39464</v>
      </c>
      <c r="AT40" s="192">
        <f t="shared" si="56"/>
        <v>43770</v>
      </c>
      <c r="AU40" s="192">
        <f t="shared" si="56"/>
        <v>43770</v>
      </c>
      <c r="AV40" s="192">
        <f t="shared" si="56"/>
        <v>43770</v>
      </c>
      <c r="AW40" s="192">
        <f t="shared" si="56"/>
        <v>43770</v>
      </c>
      <c r="AX40" s="192">
        <f t="shared" si="56"/>
        <v>43770</v>
      </c>
      <c r="AY40" s="192">
        <f t="shared" si="56"/>
        <v>43770</v>
      </c>
      <c r="AZ40" s="192">
        <f t="shared" si="56"/>
        <v>43770</v>
      </c>
      <c r="BA40" s="192">
        <f t="shared" si="56"/>
        <v>43770</v>
      </c>
      <c r="BB40" s="192">
        <f t="shared" si="56"/>
        <v>43770</v>
      </c>
      <c r="BC40" s="192">
        <f t="shared" si="56"/>
        <v>43770</v>
      </c>
      <c r="BD40" s="192">
        <f t="shared" si="56"/>
        <v>42204</v>
      </c>
      <c r="BE40" s="192">
        <f t="shared" si="56"/>
        <v>42204</v>
      </c>
      <c r="BF40" s="192">
        <f t="shared" si="56"/>
        <v>43770</v>
      </c>
      <c r="BG40" s="192">
        <f t="shared" si="56"/>
        <v>43770</v>
      </c>
      <c r="BH40" s="192">
        <f t="shared" si="56"/>
        <v>45336</v>
      </c>
      <c r="BI40" s="192">
        <f t="shared" si="56"/>
        <v>47294</v>
      </c>
      <c r="BJ40" s="192">
        <f t="shared" si="56"/>
        <v>47294</v>
      </c>
      <c r="BK40" s="192">
        <f t="shared" si="56"/>
        <v>47294</v>
      </c>
      <c r="BL40" s="192">
        <f t="shared" si="56"/>
        <v>47294</v>
      </c>
      <c r="BM40" s="192">
        <f t="shared" si="56"/>
        <v>49251</v>
      </c>
      <c r="BN40" s="192">
        <f t="shared" si="56"/>
        <v>51600</v>
      </c>
      <c r="BO40" s="192">
        <f t="shared" si="56"/>
        <v>51600</v>
      </c>
      <c r="BP40" s="192">
        <f t="shared" si="56"/>
        <v>49251</v>
      </c>
      <c r="BQ40" s="192">
        <f t="shared" si="56"/>
        <v>45336</v>
      </c>
      <c r="BR40" s="192">
        <f t="shared" si="56"/>
        <v>45336</v>
      </c>
      <c r="BS40" s="192">
        <f t="shared" si="56"/>
        <v>47294</v>
      </c>
      <c r="BT40" s="192">
        <f t="shared" si="56"/>
        <v>47294</v>
      </c>
      <c r="BU40" s="192">
        <f t="shared" ref="BU40:CZ40" si="57">ROUNDUP(BU20*0.87,)</f>
        <v>40638</v>
      </c>
      <c r="BV40" s="192">
        <f t="shared" si="57"/>
        <v>40991</v>
      </c>
      <c r="BW40" s="192">
        <f t="shared" si="57"/>
        <v>40991</v>
      </c>
      <c r="BX40" s="192">
        <f t="shared" si="57"/>
        <v>40991</v>
      </c>
      <c r="BY40" s="192">
        <f t="shared" si="57"/>
        <v>39816</v>
      </c>
      <c r="BZ40" s="192">
        <f t="shared" si="57"/>
        <v>39816</v>
      </c>
      <c r="CA40" s="192">
        <f t="shared" si="57"/>
        <v>40991</v>
      </c>
      <c r="CB40" s="192">
        <f t="shared" si="57"/>
        <v>40991</v>
      </c>
      <c r="CC40" s="192">
        <f t="shared" si="57"/>
        <v>40991</v>
      </c>
      <c r="CD40" s="192">
        <f t="shared" si="57"/>
        <v>35901</v>
      </c>
      <c r="CE40" s="192">
        <f t="shared" si="57"/>
        <v>35901</v>
      </c>
      <c r="CF40" s="192">
        <f t="shared" si="57"/>
        <v>35901</v>
      </c>
      <c r="CG40" s="192">
        <f t="shared" si="57"/>
        <v>35901</v>
      </c>
      <c r="CH40" s="192">
        <f t="shared" si="57"/>
        <v>35901</v>
      </c>
      <c r="CI40" s="192">
        <f t="shared" si="57"/>
        <v>35901</v>
      </c>
      <c r="CJ40" s="192">
        <f t="shared" si="57"/>
        <v>35901</v>
      </c>
      <c r="CK40" s="192">
        <f t="shared" si="57"/>
        <v>35901</v>
      </c>
      <c r="CL40" s="192">
        <f t="shared" si="57"/>
        <v>35901</v>
      </c>
      <c r="CM40" s="192">
        <f t="shared" si="57"/>
        <v>35901</v>
      </c>
      <c r="CN40" s="192">
        <f t="shared" si="57"/>
        <v>35901</v>
      </c>
      <c r="CO40" s="192">
        <f t="shared" si="57"/>
        <v>35901</v>
      </c>
      <c r="CP40" s="192">
        <f t="shared" si="57"/>
        <v>35901</v>
      </c>
      <c r="CQ40" s="192">
        <f t="shared" si="57"/>
        <v>35901</v>
      </c>
      <c r="CR40" s="192">
        <f t="shared" si="57"/>
        <v>35901</v>
      </c>
      <c r="CS40" s="192">
        <f t="shared" si="57"/>
        <v>35901</v>
      </c>
      <c r="CT40" s="192">
        <f t="shared" si="57"/>
        <v>35901</v>
      </c>
      <c r="CU40" s="192">
        <f t="shared" si="57"/>
        <v>35901</v>
      </c>
      <c r="CV40" s="192">
        <f t="shared" si="57"/>
        <v>35901</v>
      </c>
      <c r="CW40" s="192">
        <f t="shared" si="57"/>
        <v>35901</v>
      </c>
      <c r="CX40" s="192">
        <f t="shared" si="57"/>
        <v>35901</v>
      </c>
      <c r="CY40" s="192">
        <f t="shared" si="57"/>
        <v>35901</v>
      </c>
      <c r="CZ40" s="192">
        <f t="shared" si="57"/>
        <v>35901</v>
      </c>
      <c r="DA40" s="192">
        <f t="shared" ref="DA40:DK40" si="58">ROUNDUP(DA20*0.87,)</f>
        <v>28580</v>
      </c>
      <c r="DB40" s="192">
        <f t="shared" si="58"/>
        <v>28580</v>
      </c>
      <c r="DC40" s="192">
        <f t="shared" si="58"/>
        <v>28971</v>
      </c>
      <c r="DD40" s="192">
        <f t="shared" si="58"/>
        <v>28971</v>
      </c>
      <c r="DE40" s="192">
        <f t="shared" si="58"/>
        <v>28580</v>
      </c>
      <c r="DF40" s="192">
        <f t="shared" si="58"/>
        <v>28580</v>
      </c>
      <c r="DG40" s="192">
        <f t="shared" si="58"/>
        <v>28580</v>
      </c>
      <c r="DH40" s="192">
        <f t="shared" si="58"/>
        <v>28580</v>
      </c>
      <c r="DI40" s="192">
        <f t="shared" si="58"/>
        <v>28580</v>
      </c>
      <c r="DJ40" s="192">
        <f t="shared" si="58"/>
        <v>28971</v>
      </c>
      <c r="DK40" s="192">
        <f t="shared" si="58"/>
        <v>28971</v>
      </c>
      <c r="DL40" s="192">
        <f t="shared" ref="DL40:ED40" si="59">ROUNDUP(DL20*0.87,)</f>
        <v>28580</v>
      </c>
      <c r="DM40" s="192">
        <f t="shared" si="59"/>
        <v>28580</v>
      </c>
      <c r="DN40" s="192">
        <f t="shared" si="59"/>
        <v>28580</v>
      </c>
      <c r="DO40" s="192">
        <f t="shared" si="59"/>
        <v>27797</v>
      </c>
      <c r="DP40" s="192">
        <f t="shared" si="59"/>
        <v>27797</v>
      </c>
      <c r="DQ40" s="192">
        <f t="shared" si="59"/>
        <v>28345</v>
      </c>
      <c r="DR40" s="192">
        <f t="shared" si="59"/>
        <v>28345</v>
      </c>
      <c r="DS40" s="192">
        <f t="shared" si="59"/>
        <v>27797</v>
      </c>
      <c r="DT40" s="192">
        <f t="shared" si="59"/>
        <v>27797</v>
      </c>
      <c r="DU40" s="192">
        <f t="shared" si="59"/>
        <v>27797</v>
      </c>
      <c r="DV40" s="192">
        <f t="shared" si="59"/>
        <v>27797</v>
      </c>
      <c r="DW40" s="192">
        <f t="shared" si="59"/>
        <v>27797</v>
      </c>
      <c r="DX40" s="192">
        <f t="shared" si="59"/>
        <v>28345</v>
      </c>
      <c r="DY40" s="192">
        <f t="shared" si="59"/>
        <v>28345</v>
      </c>
      <c r="DZ40" s="192">
        <f t="shared" si="59"/>
        <v>27797</v>
      </c>
      <c r="EA40" s="192">
        <f t="shared" si="59"/>
        <v>27797</v>
      </c>
      <c r="EB40" s="192">
        <f t="shared" si="59"/>
        <v>27797</v>
      </c>
      <c r="EC40" s="192">
        <f t="shared" si="59"/>
        <v>27797</v>
      </c>
      <c r="ED40" s="192">
        <f t="shared" si="59"/>
        <v>28580</v>
      </c>
    </row>
    <row r="41" spans="1:134" s="50" customFormat="1" x14ac:dyDescent="0.2">
      <c r="A41" s="42" t="s">
        <v>87</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c r="BW41" s="192"/>
      <c r="BX41" s="192"/>
      <c r="BY41" s="192"/>
      <c r="BZ41" s="192"/>
      <c r="CA41" s="192"/>
      <c r="CB41" s="192"/>
      <c r="CC41" s="192"/>
      <c r="CD41" s="192"/>
      <c r="CE41" s="192"/>
      <c r="CF41" s="192"/>
      <c r="CG41" s="192"/>
      <c r="CH41" s="192"/>
      <c r="CI41" s="192"/>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c r="DS41" s="192"/>
      <c r="DT41" s="192"/>
      <c r="DU41" s="192"/>
      <c r="DV41" s="192"/>
      <c r="DW41" s="192"/>
      <c r="DX41" s="192"/>
      <c r="DY41" s="192"/>
      <c r="DZ41" s="192"/>
      <c r="EA41" s="192"/>
      <c r="EB41" s="192"/>
      <c r="EC41" s="192"/>
      <c r="ED41" s="192"/>
    </row>
    <row r="42" spans="1:134" s="50" customFormat="1" x14ac:dyDescent="0.2">
      <c r="A42" s="88" t="s">
        <v>88</v>
      </c>
      <c r="B42" s="192">
        <f t="shared" ref="B42:H42" si="60">ROUNDUP(B22*0.87,)</f>
        <v>56768</v>
      </c>
      <c r="C42" s="192">
        <f t="shared" si="60"/>
        <v>56768</v>
      </c>
      <c r="D42" s="192">
        <f t="shared" si="60"/>
        <v>58021</v>
      </c>
      <c r="E42" s="192">
        <f t="shared" si="60"/>
        <v>59274</v>
      </c>
      <c r="F42" s="192">
        <f t="shared" si="60"/>
        <v>61074</v>
      </c>
      <c r="G42" s="192">
        <f t="shared" si="60"/>
        <v>62875</v>
      </c>
      <c r="H42" s="192">
        <f t="shared" si="60"/>
        <v>62875</v>
      </c>
      <c r="I42" s="192">
        <f t="shared" ref="I42:BT42" si="61">ROUNDUP(I22*0.87,)</f>
        <v>61074</v>
      </c>
      <c r="J42" s="192">
        <f t="shared" si="61"/>
        <v>62875</v>
      </c>
      <c r="K42" s="192">
        <f t="shared" si="61"/>
        <v>58021</v>
      </c>
      <c r="L42" s="192">
        <f t="shared" si="61"/>
        <v>76774</v>
      </c>
      <c r="M42" s="192">
        <f t="shared" si="61"/>
        <v>93569</v>
      </c>
      <c r="N42" s="192">
        <f t="shared" si="61"/>
        <v>104922</v>
      </c>
      <c r="O42" s="192">
        <f t="shared" si="61"/>
        <v>104922</v>
      </c>
      <c r="P42" s="192">
        <f t="shared" si="61"/>
        <v>104922</v>
      </c>
      <c r="Q42" s="192">
        <f t="shared" si="61"/>
        <v>99441</v>
      </c>
      <c r="R42" s="192">
        <f t="shared" si="61"/>
        <v>99441</v>
      </c>
      <c r="S42" s="192">
        <f t="shared" si="61"/>
        <v>99441</v>
      </c>
      <c r="T42" s="192">
        <f t="shared" si="61"/>
        <v>99441</v>
      </c>
      <c r="U42" s="192">
        <f t="shared" si="61"/>
        <v>99441</v>
      </c>
      <c r="V42" s="192">
        <f t="shared" si="61"/>
        <v>99441</v>
      </c>
      <c r="W42" s="192">
        <f t="shared" si="61"/>
        <v>73133</v>
      </c>
      <c r="X42" s="192">
        <f t="shared" si="61"/>
        <v>60213</v>
      </c>
      <c r="Y42" s="192">
        <f t="shared" si="61"/>
        <v>60213</v>
      </c>
      <c r="Z42" s="192">
        <f t="shared" si="61"/>
        <v>60213</v>
      </c>
      <c r="AA42" s="192">
        <f t="shared" si="61"/>
        <v>60213</v>
      </c>
      <c r="AB42" s="192">
        <f t="shared" si="61"/>
        <v>60213</v>
      </c>
      <c r="AC42" s="192">
        <f t="shared" si="61"/>
        <v>61779</v>
      </c>
      <c r="AD42" s="192">
        <f t="shared" si="61"/>
        <v>61779</v>
      </c>
      <c r="AE42" s="192">
        <f t="shared" si="61"/>
        <v>61779</v>
      </c>
      <c r="AF42" s="192">
        <f t="shared" si="61"/>
        <v>61779</v>
      </c>
      <c r="AG42" s="192">
        <f t="shared" si="61"/>
        <v>61779</v>
      </c>
      <c r="AH42" s="192">
        <f t="shared" si="61"/>
        <v>60213</v>
      </c>
      <c r="AI42" s="192">
        <f t="shared" si="61"/>
        <v>60213</v>
      </c>
      <c r="AJ42" s="192">
        <f t="shared" si="61"/>
        <v>60213</v>
      </c>
      <c r="AK42" s="192">
        <f t="shared" si="61"/>
        <v>60213</v>
      </c>
      <c r="AL42" s="192">
        <f t="shared" si="61"/>
        <v>60213</v>
      </c>
      <c r="AM42" s="192">
        <f t="shared" si="61"/>
        <v>63345</v>
      </c>
      <c r="AN42" s="192">
        <f t="shared" si="61"/>
        <v>63345</v>
      </c>
      <c r="AO42" s="192">
        <f t="shared" si="61"/>
        <v>63345</v>
      </c>
      <c r="AP42" s="192">
        <f t="shared" si="61"/>
        <v>63345</v>
      </c>
      <c r="AQ42" s="192">
        <f t="shared" si="61"/>
        <v>63345</v>
      </c>
      <c r="AR42" s="192">
        <f t="shared" si="61"/>
        <v>64911</v>
      </c>
      <c r="AS42" s="192">
        <f t="shared" si="61"/>
        <v>66869</v>
      </c>
      <c r="AT42" s="192">
        <f t="shared" si="61"/>
        <v>75090</v>
      </c>
      <c r="AU42" s="192">
        <f t="shared" si="61"/>
        <v>75090</v>
      </c>
      <c r="AV42" s="192">
        <f t="shared" si="61"/>
        <v>75090</v>
      </c>
      <c r="AW42" s="192">
        <f t="shared" si="61"/>
        <v>75090</v>
      </c>
      <c r="AX42" s="192">
        <f t="shared" si="61"/>
        <v>75090</v>
      </c>
      <c r="AY42" s="192">
        <f t="shared" si="61"/>
        <v>75090</v>
      </c>
      <c r="AZ42" s="192">
        <f t="shared" si="61"/>
        <v>75090</v>
      </c>
      <c r="BA42" s="192">
        <f t="shared" si="61"/>
        <v>75090</v>
      </c>
      <c r="BB42" s="192">
        <f t="shared" si="61"/>
        <v>75090</v>
      </c>
      <c r="BC42" s="192">
        <f t="shared" si="61"/>
        <v>75090</v>
      </c>
      <c r="BD42" s="192">
        <f t="shared" si="61"/>
        <v>73524</v>
      </c>
      <c r="BE42" s="192">
        <f t="shared" si="61"/>
        <v>73524</v>
      </c>
      <c r="BF42" s="192">
        <f t="shared" si="61"/>
        <v>75090</v>
      </c>
      <c r="BG42" s="192">
        <f t="shared" si="61"/>
        <v>75090</v>
      </c>
      <c r="BH42" s="192">
        <f t="shared" si="61"/>
        <v>76656</v>
      </c>
      <c r="BI42" s="192">
        <f t="shared" si="61"/>
        <v>78614</v>
      </c>
      <c r="BJ42" s="192">
        <f t="shared" si="61"/>
        <v>78614</v>
      </c>
      <c r="BK42" s="192">
        <f t="shared" si="61"/>
        <v>78614</v>
      </c>
      <c r="BL42" s="192">
        <f t="shared" si="61"/>
        <v>78614</v>
      </c>
      <c r="BM42" s="192">
        <f t="shared" si="61"/>
        <v>80571</v>
      </c>
      <c r="BN42" s="192">
        <f t="shared" si="61"/>
        <v>82920</v>
      </c>
      <c r="BO42" s="192">
        <f t="shared" si="61"/>
        <v>82920</v>
      </c>
      <c r="BP42" s="192">
        <f t="shared" si="61"/>
        <v>80571</v>
      </c>
      <c r="BQ42" s="192">
        <f t="shared" si="61"/>
        <v>76656</v>
      </c>
      <c r="BR42" s="192">
        <f t="shared" si="61"/>
        <v>76656</v>
      </c>
      <c r="BS42" s="192">
        <f t="shared" si="61"/>
        <v>78614</v>
      </c>
      <c r="BT42" s="192">
        <f t="shared" si="61"/>
        <v>78614</v>
      </c>
      <c r="BU42" s="192">
        <f t="shared" ref="BU42:CZ42" si="62">ROUNDUP(BU22*0.87,)</f>
        <v>71958</v>
      </c>
      <c r="BV42" s="192">
        <f t="shared" si="62"/>
        <v>72311</v>
      </c>
      <c r="BW42" s="192">
        <f t="shared" si="62"/>
        <v>72311</v>
      </c>
      <c r="BX42" s="192">
        <f t="shared" si="62"/>
        <v>72311</v>
      </c>
      <c r="BY42" s="192">
        <f t="shared" si="62"/>
        <v>71136</v>
      </c>
      <c r="BZ42" s="192">
        <f t="shared" si="62"/>
        <v>71136</v>
      </c>
      <c r="CA42" s="192">
        <f t="shared" si="62"/>
        <v>72311</v>
      </c>
      <c r="CB42" s="192">
        <f t="shared" si="62"/>
        <v>72311</v>
      </c>
      <c r="CC42" s="192">
        <f t="shared" si="62"/>
        <v>72311</v>
      </c>
      <c r="CD42" s="192">
        <f t="shared" si="62"/>
        <v>63306</v>
      </c>
      <c r="CE42" s="192">
        <f t="shared" si="62"/>
        <v>63306</v>
      </c>
      <c r="CF42" s="192">
        <f t="shared" si="62"/>
        <v>63306</v>
      </c>
      <c r="CG42" s="192">
        <f t="shared" si="62"/>
        <v>63306</v>
      </c>
      <c r="CH42" s="192">
        <f t="shared" si="62"/>
        <v>63306</v>
      </c>
      <c r="CI42" s="192">
        <f t="shared" si="62"/>
        <v>63306</v>
      </c>
      <c r="CJ42" s="192">
        <f t="shared" si="62"/>
        <v>63306</v>
      </c>
      <c r="CK42" s="192">
        <f t="shared" si="62"/>
        <v>63306</v>
      </c>
      <c r="CL42" s="192">
        <f t="shared" si="62"/>
        <v>63306</v>
      </c>
      <c r="CM42" s="192">
        <f t="shared" si="62"/>
        <v>63306</v>
      </c>
      <c r="CN42" s="192">
        <f t="shared" si="62"/>
        <v>63306</v>
      </c>
      <c r="CO42" s="192">
        <f t="shared" si="62"/>
        <v>63306</v>
      </c>
      <c r="CP42" s="192">
        <f t="shared" si="62"/>
        <v>63306</v>
      </c>
      <c r="CQ42" s="192">
        <f t="shared" si="62"/>
        <v>63306</v>
      </c>
      <c r="CR42" s="192">
        <f t="shared" si="62"/>
        <v>63306</v>
      </c>
      <c r="CS42" s="192">
        <f t="shared" si="62"/>
        <v>63306</v>
      </c>
      <c r="CT42" s="192">
        <f t="shared" si="62"/>
        <v>63306</v>
      </c>
      <c r="CU42" s="192">
        <f t="shared" si="62"/>
        <v>63306</v>
      </c>
      <c r="CV42" s="192">
        <f t="shared" si="62"/>
        <v>63306</v>
      </c>
      <c r="CW42" s="192">
        <f t="shared" si="62"/>
        <v>63306</v>
      </c>
      <c r="CX42" s="192">
        <f t="shared" si="62"/>
        <v>63306</v>
      </c>
      <c r="CY42" s="192">
        <f t="shared" si="62"/>
        <v>63306</v>
      </c>
      <c r="CZ42" s="192">
        <f t="shared" si="62"/>
        <v>63306</v>
      </c>
      <c r="DA42" s="192">
        <f t="shared" ref="DA42:DK42" si="63">ROUNDUP(DA22*0.87,)</f>
        <v>55985</v>
      </c>
      <c r="DB42" s="192">
        <f t="shared" si="63"/>
        <v>55985</v>
      </c>
      <c r="DC42" s="192">
        <f t="shared" si="63"/>
        <v>56376</v>
      </c>
      <c r="DD42" s="192">
        <f t="shared" si="63"/>
        <v>56376</v>
      </c>
      <c r="DE42" s="192">
        <f t="shared" si="63"/>
        <v>55985</v>
      </c>
      <c r="DF42" s="192">
        <f t="shared" si="63"/>
        <v>55985</v>
      </c>
      <c r="DG42" s="192">
        <f t="shared" si="63"/>
        <v>55985</v>
      </c>
      <c r="DH42" s="192">
        <f t="shared" si="63"/>
        <v>55985</v>
      </c>
      <c r="DI42" s="192">
        <f t="shared" si="63"/>
        <v>55985</v>
      </c>
      <c r="DJ42" s="192">
        <f t="shared" si="63"/>
        <v>56376</v>
      </c>
      <c r="DK42" s="192">
        <f t="shared" si="63"/>
        <v>56376</v>
      </c>
      <c r="DL42" s="192">
        <f t="shared" ref="DL42:ED42" si="64">ROUNDUP(DL22*0.87,)</f>
        <v>55985</v>
      </c>
      <c r="DM42" s="192">
        <f t="shared" si="64"/>
        <v>55985</v>
      </c>
      <c r="DN42" s="192">
        <f t="shared" si="64"/>
        <v>55985</v>
      </c>
      <c r="DO42" s="192">
        <f t="shared" si="64"/>
        <v>55202</v>
      </c>
      <c r="DP42" s="192">
        <f t="shared" si="64"/>
        <v>55202</v>
      </c>
      <c r="DQ42" s="192">
        <f t="shared" si="64"/>
        <v>55750</v>
      </c>
      <c r="DR42" s="192">
        <f t="shared" si="64"/>
        <v>55750</v>
      </c>
      <c r="DS42" s="192">
        <f t="shared" si="64"/>
        <v>55202</v>
      </c>
      <c r="DT42" s="192">
        <f t="shared" si="64"/>
        <v>55202</v>
      </c>
      <c r="DU42" s="192">
        <f t="shared" si="64"/>
        <v>55202</v>
      </c>
      <c r="DV42" s="192">
        <f t="shared" si="64"/>
        <v>55202</v>
      </c>
      <c r="DW42" s="192">
        <f t="shared" si="64"/>
        <v>55202</v>
      </c>
      <c r="DX42" s="192">
        <f t="shared" si="64"/>
        <v>55750</v>
      </c>
      <c r="DY42" s="192">
        <f t="shared" si="64"/>
        <v>55750</v>
      </c>
      <c r="DZ42" s="192">
        <f t="shared" si="64"/>
        <v>55202</v>
      </c>
      <c r="EA42" s="192">
        <f t="shared" si="64"/>
        <v>55202</v>
      </c>
      <c r="EB42" s="192">
        <f t="shared" si="64"/>
        <v>55202</v>
      </c>
      <c r="EC42" s="192">
        <f t="shared" si="64"/>
        <v>55202</v>
      </c>
      <c r="ED42" s="192">
        <f t="shared" si="64"/>
        <v>55985</v>
      </c>
    </row>
    <row r="43" spans="1:134" s="50" customFormat="1" x14ac:dyDescent="0.2">
      <c r="A43" s="100"/>
    </row>
    <row r="44" spans="1:134" s="50" customFormat="1" ht="12.75" thickBot="1" x14ac:dyDescent="0.25">
      <c r="A44" s="100"/>
    </row>
    <row r="45" spans="1:134" s="50" customFormat="1" ht="12.75" thickBot="1" x14ac:dyDescent="0.25">
      <c r="A45" s="104" t="s">
        <v>66</v>
      </c>
    </row>
    <row r="46" spans="1:134" x14ac:dyDescent="0.2">
      <c r="A46" s="63" t="s">
        <v>78</v>
      </c>
    </row>
    <row r="47" spans="1:134" ht="9" hidden="1" customHeight="1" x14ac:dyDescent="0.2">
      <c r="A47" s="43" t="s">
        <v>67</v>
      </c>
    </row>
    <row r="48" spans="1:134" ht="10.7" customHeight="1" x14ac:dyDescent="0.2">
      <c r="A48" s="43" t="s">
        <v>89</v>
      </c>
    </row>
    <row r="49" spans="1:1" x14ac:dyDescent="0.2">
      <c r="A49" s="43" t="s">
        <v>68</v>
      </c>
    </row>
    <row r="50" spans="1:1" ht="13.35" customHeight="1" x14ac:dyDescent="0.2">
      <c r="A50" s="43" t="s">
        <v>69</v>
      </c>
    </row>
    <row r="51" spans="1:1" ht="13.35" customHeight="1" x14ac:dyDescent="0.2">
      <c r="A51" s="159" t="s">
        <v>162</v>
      </c>
    </row>
    <row r="52" spans="1:1" ht="12.6" customHeight="1" thickBot="1" x14ac:dyDescent="0.25">
      <c r="A52" s="3"/>
    </row>
    <row r="53" spans="1:1" ht="13.35" customHeight="1" thickBot="1" x14ac:dyDescent="0.25">
      <c r="A53" s="105" t="s">
        <v>71</v>
      </c>
    </row>
    <row r="54" spans="1:1" ht="11.45" customHeight="1" x14ac:dyDescent="0.2">
      <c r="A54" s="127" t="s">
        <v>111</v>
      </c>
    </row>
    <row r="55" spans="1:1" ht="12.75" thickBot="1" x14ac:dyDescent="0.25">
      <c r="A55" s="3"/>
    </row>
    <row r="56" spans="1:1" ht="12.75" thickBot="1" x14ac:dyDescent="0.25">
      <c r="A56" s="107" t="s">
        <v>70</v>
      </c>
    </row>
    <row r="57" spans="1:1" ht="48" x14ac:dyDescent="0.2">
      <c r="A57" s="70" t="s">
        <v>92</v>
      </c>
    </row>
    <row r="58" spans="1:1" ht="13.5" thickBot="1" x14ac:dyDescent="0.25">
      <c r="A58"/>
    </row>
    <row r="59" spans="1:1" ht="12.75" thickBot="1" x14ac:dyDescent="0.25">
      <c r="A59" s="107" t="s">
        <v>139</v>
      </c>
    </row>
    <row r="60" spans="1:1" x14ac:dyDescent="0.2">
      <c r="A60" s="48" t="s">
        <v>276</v>
      </c>
    </row>
  </sheetData>
  <mergeCells count="1">
    <mergeCell ref="A1:A2"/>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FC000"/>
  </sheetPr>
  <dimension ref="A1:ED39"/>
  <sheetViews>
    <sheetView zoomScaleNormal="100" workbookViewId="0">
      <pane xSplit="1" topLeftCell="B1" activePane="topRight" state="frozen"/>
      <selection activeCell="B1" sqref="B1:H1048576"/>
      <selection pane="topRight" activeCell="B1" sqref="B1:H1048576"/>
    </sheetView>
  </sheetViews>
  <sheetFormatPr defaultColWidth="9" defaultRowHeight="12" x14ac:dyDescent="0.2"/>
  <cols>
    <col min="1" max="1" width="84.5703125" style="48" customWidth="1"/>
    <col min="2" max="11" width="9" style="48"/>
    <col min="12" max="22" width="0" style="48" hidden="1" customWidth="1"/>
    <col min="23" max="16384" width="9" style="48"/>
  </cols>
  <sheetData>
    <row r="1" spans="1:134" s="51" customFormat="1" ht="12" customHeight="1" x14ac:dyDescent="0.2">
      <c r="A1" s="228" t="s">
        <v>82</v>
      </c>
    </row>
    <row r="2" spans="1:134" s="51" customFormat="1" ht="12" customHeight="1" x14ac:dyDescent="0.2">
      <c r="A2" s="228"/>
    </row>
    <row r="3" spans="1:134" ht="18" customHeight="1" x14ac:dyDescent="0.2">
      <c r="A3" s="111" t="s">
        <v>100</v>
      </c>
      <c r="B3" s="187">
        <f>'РБ ВВ 10(2025)| FIT15'!B24</f>
        <v>46010</v>
      </c>
      <c r="C3" s="187">
        <f>'РБ ВВ 10(2025)| FIT15'!C24</f>
        <v>46011</v>
      </c>
      <c r="D3" s="187">
        <f>'РБ ВВ 10(2025)| FIT15'!D24</f>
        <v>46012</v>
      </c>
      <c r="E3" s="187">
        <f>'РБ ВВ 10(2025)| FIT15'!E24</f>
        <v>46013</v>
      </c>
      <c r="F3" s="187">
        <f>'РБ ВВ 10(2025)| FIT15'!F24</f>
        <v>46014</v>
      </c>
      <c r="G3" s="187">
        <f>'РБ ВВ 10(2025)| FIT15'!G24</f>
        <v>46015</v>
      </c>
      <c r="H3" s="187">
        <f>'РБ ВВ 10(2025)| FIT15'!H24</f>
        <v>46016</v>
      </c>
      <c r="I3" s="187">
        <f>'РБ ВВ 10(2025)| FIT15'!I24</f>
        <v>46017</v>
      </c>
      <c r="J3" s="187">
        <f>'РБ ВВ 10(2025)| FIT15'!J24</f>
        <v>46018</v>
      </c>
      <c r="K3" s="187">
        <f>'РБ ВВ 10(2025)| FIT15'!K24</f>
        <v>46019</v>
      </c>
      <c r="L3" s="187">
        <f>'РБ ВВ 10(2025)| FIT15'!L24</f>
        <v>46020</v>
      </c>
      <c r="M3" s="187">
        <f>'РБ ВВ 10(2025)| FIT15'!M24</f>
        <v>46021</v>
      </c>
      <c r="N3" s="187">
        <f>'РБ ВВ 10(2025)| FIT15'!N24</f>
        <v>46022</v>
      </c>
      <c r="O3" s="187">
        <f>'РБ ВВ 10(2025)| FIT15'!O24</f>
        <v>46023</v>
      </c>
      <c r="P3" s="187">
        <f>'РБ ВВ 10(2025)| FIT15'!P24</f>
        <v>46024</v>
      </c>
      <c r="Q3" s="187">
        <f>'РБ ВВ 10(2025)| FIT15'!Q24</f>
        <v>46025</v>
      </c>
      <c r="R3" s="187">
        <f>'РБ ВВ 10(2025)| FIT15'!R24</f>
        <v>46026</v>
      </c>
      <c r="S3" s="187">
        <f>'РБ ВВ 10(2025)| FIT15'!S24</f>
        <v>46027</v>
      </c>
      <c r="T3" s="187">
        <f>'РБ ВВ 10(2025)| FIT15'!T24</f>
        <v>46028</v>
      </c>
      <c r="U3" s="187">
        <f>'РБ ВВ 10(2025)| FIT15'!U24</f>
        <v>46029</v>
      </c>
      <c r="V3" s="187">
        <f>'РБ ВВ 10(2025)| FIT15'!V24</f>
        <v>46030</v>
      </c>
      <c r="W3" s="187">
        <f>'РБ ВВ 10(2025)| FIT15'!W24</f>
        <v>46031</v>
      </c>
      <c r="X3" s="187">
        <f>'РБ ВВ 10(2025)| FIT15'!X24</f>
        <v>46032</v>
      </c>
      <c r="Y3" s="187">
        <f>'РБ ВВ 10(2025)| FIT15'!Y24</f>
        <v>46033</v>
      </c>
      <c r="Z3" s="187">
        <f>'РБ ВВ 10(2025)| FIT15'!Z24</f>
        <v>46034</v>
      </c>
      <c r="AA3" s="187">
        <f>'РБ ВВ 10(2025)| FIT15'!AA24</f>
        <v>46035</v>
      </c>
      <c r="AB3" s="187">
        <f>'РБ ВВ 10(2025)| FIT15'!AB24</f>
        <v>46036</v>
      </c>
      <c r="AC3" s="187">
        <f>'РБ ВВ 10(2025)| FIT15'!AC24</f>
        <v>46037</v>
      </c>
      <c r="AD3" s="187">
        <f>'РБ ВВ 10(2025)| FIT15'!AD24</f>
        <v>46038</v>
      </c>
      <c r="AE3" s="187">
        <f>'РБ ВВ 10(2025)| FIT15'!AE24</f>
        <v>46039</v>
      </c>
      <c r="AF3" s="187">
        <f>'РБ ВВ 10(2025)| FIT15'!AF24</f>
        <v>46040</v>
      </c>
      <c r="AG3" s="187">
        <f>'РБ ВВ 10(2025)| FIT15'!AG24</f>
        <v>46041</v>
      </c>
      <c r="AH3" s="187">
        <f>'РБ ВВ 10(2025)| FIT15'!AH24</f>
        <v>46042</v>
      </c>
      <c r="AI3" s="187">
        <f>'РБ ВВ 10(2025)| FIT15'!AI24</f>
        <v>46043</v>
      </c>
      <c r="AJ3" s="187">
        <f>'РБ ВВ 10(2025)| FIT15'!AJ24</f>
        <v>46044</v>
      </c>
      <c r="AK3" s="187">
        <f>'РБ ВВ 10(2025)| FIT15'!AK24</f>
        <v>46045</v>
      </c>
      <c r="AL3" s="187">
        <f>'РБ ВВ 10(2025)| FIT15'!AL24</f>
        <v>46046</v>
      </c>
      <c r="AM3" s="187">
        <f>'РБ ВВ 10(2025)| FIT15'!AM24</f>
        <v>46047</v>
      </c>
      <c r="AN3" s="187">
        <f>'РБ ВВ 10(2025)| FIT15'!AN24</f>
        <v>46048</v>
      </c>
      <c r="AO3" s="187">
        <f>'РБ ВВ 10(2025)| FIT15'!AO24</f>
        <v>46049</v>
      </c>
      <c r="AP3" s="187">
        <f>'РБ ВВ 10(2025)| FIT15'!AP24</f>
        <v>46050</v>
      </c>
      <c r="AQ3" s="187">
        <f>'РБ ВВ 10(2025)| FIT15'!AQ24</f>
        <v>46051</v>
      </c>
      <c r="AR3" s="187">
        <f>'РБ ВВ 10(2025)| FIT15'!AR24</f>
        <v>46052</v>
      </c>
      <c r="AS3" s="187">
        <f>'РБ ВВ 10(2025)| FIT15'!AS24</f>
        <v>46053</v>
      </c>
      <c r="AT3" s="187">
        <f>'РБ ВВ 10(2025)| FIT15'!AT24</f>
        <v>46054</v>
      </c>
      <c r="AU3" s="187">
        <f>'РБ ВВ 10(2025)| FIT15'!AU24</f>
        <v>46055</v>
      </c>
      <c r="AV3" s="187">
        <f>'РБ ВВ 10(2025)| FIT15'!AV24</f>
        <v>46056</v>
      </c>
      <c r="AW3" s="187">
        <f>'РБ ВВ 10(2025)| FIT15'!AW24</f>
        <v>46057</v>
      </c>
      <c r="AX3" s="187">
        <f>'РБ ВВ 10(2025)| FIT15'!AX24</f>
        <v>46058</v>
      </c>
      <c r="AY3" s="187">
        <f>'РБ ВВ 10(2025)| FIT15'!AY24</f>
        <v>46059</v>
      </c>
      <c r="AZ3" s="187">
        <f>'РБ ВВ 10(2025)| FIT15'!AZ24</f>
        <v>46060</v>
      </c>
      <c r="BA3" s="187">
        <f>'РБ ВВ 10(2025)| FIT15'!BA24</f>
        <v>46061</v>
      </c>
      <c r="BB3" s="187">
        <f>'РБ ВВ 10(2025)| FIT15'!BB24</f>
        <v>46062</v>
      </c>
      <c r="BC3" s="187">
        <f>'РБ ВВ 10(2025)| FIT15'!BC24</f>
        <v>46063</v>
      </c>
      <c r="BD3" s="187">
        <f>'РБ ВВ 10(2025)| FIT15'!BD24</f>
        <v>46064</v>
      </c>
      <c r="BE3" s="187">
        <f>'РБ ВВ 10(2025)| FIT15'!BE24</f>
        <v>46065</v>
      </c>
      <c r="BF3" s="187">
        <f>'РБ ВВ 10(2025)| FIT15'!BF24</f>
        <v>46066</v>
      </c>
      <c r="BG3" s="187">
        <f>'РБ ВВ 10(2025)| FIT15'!BG24</f>
        <v>46067</v>
      </c>
      <c r="BH3" s="187">
        <f>'РБ ВВ 10(2025)| FIT15'!BH24</f>
        <v>46068</v>
      </c>
      <c r="BI3" s="187">
        <f>'РБ ВВ 10(2025)| FIT15'!BI24</f>
        <v>46069</v>
      </c>
      <c r="BJ3" s="187">
        <f>'РБ ВВ 10(2025)| FIT15'!BJ24</f>
        <v>46070</v>
      </c>
      <c r="BK3" s="187">
        <f>'РБ ВВ 10(2025)| FIT15'!BK24</f>
        <v>46071</v>
      </c>
      <c r="BL3" s="187">
        <f>'РБ ВВ 10(2025)| FIT15'!BL24</f>
        <v>46072</v>
      </c>
      <c r="BM3" s="187">
        <f>'РБ ВВ 10(2025)| FIT15'!BM24</f>
        <v>46073</v>
      </c>
      <c r="BN3" s="187">
        <f>'РБ ВВ 10(2025)| FIT15'!BN24</f>
        <v>46074</v>
      </c>
      <c r="BO3" s="187">
        <f>'РБ ВВ 10(2025)| FIT15'!BO24</f>
        <v>46075</v>
      </c>
      <c r="BP3" s="187">
        <f>'РБ ВВ 10(2025)| FIT15'!BP24</f>
        <v>46076</v>
      </c>
      <c r="BQ3" s="187">
        <f>'РБ ВВ 10(2025)| FIT15'!BQ24</f>
        <v>46077</v>
      </c>
      <c r="BR3" s="187">
        <f>'РБ ВВ 10(2025)| FIT15'!BR24</f>
        <v>46078</v>
      </c>
      <c r="BS3" s="187">
        <f>'РБ ВВ 10(2025)| FIT15'!BS24</f>
        <v>46079</v>
      </c>
      <c r="BT3" s="187">
        <f>'РБ ВВ 10(2025)| FIT15'!BT24</f>
        <v>46080</v>
      </c>
      <c r="BU3" s="187">
        <f>'РБ ВВ 10(2025)| FIT15'!BU24</f>
        <v>46081</v>
      </c>
      <c r="BV3" s="187">
        <f>'РБ ВВ 10(2025)| FIT15'!BV24</f>
        <v>46082</v>
      </c>
      <c r="BW3" s="187">
        <f>'РБ ВВ 10(2025)| FIT15'!BW24</f>
        <v>46083</v>
      </c>
      <c r="BX3" s="187">
        <f>'РБ ВВ 10(2025)| FIT15'!BX24</f>
        <v>46084</v>
      </c>
      <c r="BY3" s="187">
        <f>'РБ ВВ 10(2025)| FIT15'!BY24</f>
        <v>46085</v>
      </c>
      <c r="BZ3" s="187">
        <f>'РБ ВВ 10(2025)| FIT15'!BZ24</f>
        <v>46086</v>
      </c>
      <c r="CA3" s="187">
        <f>'РБ ВВ 10(2025)| FIT15'!CA24</f>
        <v>46087</v>
      </c>
      <c r="CB3" s="187">
        <f>'РБ ВВ 10(2025)| FIT15'!CB24</f>
        <v>46088</v>
      </c>
      <c r="CC3" s="187">
        <f>'РБ ВВ 10(2025)| FIT15'!CC24</f>
        <v>46089</v>
      </c>
      <c r="CD3" s="187">
        <f>'РБ ВВ 10(2025)| FIT15'!CD24</f>
        <v>46090</v>
      </c>
      <c r="CE3" s="187">
        <f>'РБ ВВ 10(2025)| FIT15'!CE24</f>
        <v>46091</v>
      </c>
      <c r="CF3" s="187">
        <f>'РБ ВВ 10(2025)| FIT15'!CF24</f>
        <v>46092</v>
      </c>
      <c r="CG3" s="187">
        <f>'РБ ВВ 10(2025)| FIT15'!CG24</f>
        <v>46093</v>
      </c>
      <c r="CH3" s="187">
        <f>'РБ ВВ 10(2025)| FIT15'!CH24</f>
        <v>46094</v>
      </c>
      <c r="CI3" s="187">
        <f>'РБ ВВ 10(2025)| FIT15'!CI24</f>
        <v>46095</v>
      </c>
      <c r="CJ3" s="187">
        <f>'РБ ВВ 10(2025)| FIT15'!CJ24</f>
        <v>46096</v>
      </c>
      <c r="CK3" s="187">
        <f>'РБ ВВ 10(2025)| FIT15'!CK24</f>
        <v>46097</v>
      </c>
      <c r="CL3" s="187">
        <f>'РБ ВВ 10(2025)| FIT15'!CL24</f>
        <v>46098</v>
      </c>
      <c r="CM3" s="187">
        <f>'РБ ВВ 10(2025)| FIT15'!CM24</f>
        <v>46099</v>
      </c>
      <c r="CN3" s="187">
        <f>'РБ ВВ 10(2025)| FIT15'!CN24</f>
        <v>46100</v>
      </c>
      <c r="CO3" s="187">
        <f>'РБ ВВ 10(2025)| FIT15'!CO24</f>
        <v>46101</v>
      </c>
      <c r="CP3" s="187">
        <f>'РБ ВВ 10(2025)| FIT15'!CP24</f>
        <v>46102</v>
      </c>
      <c r="CQ3" s="187">
        <f>'РБ ВВ 10(2025)| FIT15'!CQ24</f>
        <v>46103</v>
      </c>
      <c r="CR3" s="187">
        <f>'РБ ВВ 10(2025)| FIT15'!CR24</f>
        <v>46104</v>
      </c>
      <c r="CS3" s="187">
        <f>'РБ ВВ 10(2025)| FIT15'!CS24</f>
        <v>46105</v>
      </c>
      <c r="CT3" s="187">
        <f>'РБ ВВ 10(2025)| FIT15'!CT24</f>
        <v>46106</v>
      </c>
      <c r="CU3" s="187">
        <f>'РБ ВВ 10(2025)| FIT15'!CU24</f>
        <v>46107</v>
      </c>
      <c r="CV3" s="187">
        <f>'РБ ВВ 10(2025)| FIT15'!CV24</f>
        <v>46108</v>
      </c>
      <c r="CW3" s="187">
        <f>'РБ ВВ 10(2025)| FIT15'!CW24</f>
        <v>46109</v>
      </c>
      <c r="CX3" s="187">
        <f>'РБ ВВ 10(2025)| FIT15'!CX24</f>
        <v>46110</v>
      </c>
      <c r="CY3" s="187">
        <f>'РБ ВВ 10(2025)| FIT15'!CY24</f>
        <v>46111</v>
      </c>
      <c r="CZ3" s="187">
        <f>'РБ ВВ 10(2025)| FIT15'!CZ24</f>
        <v>46112</v>
      </c>
      <c r="DA3" s="187">
        <f>'РБ ВВ 10(2025)| FIT15'!DA24</f>
        <v>46113</v>
      </c>
      <c r="DB3" s="187">
        <f>'РБ ВВ 10(2025)| FIT15'!DB24</f>
        <v>46114</v>
      </c>
      <c r="DC3" s="187">
        <f>'РБ ВВ 10(2025)| FIT15'!DC24</f>
        <v>46115</v>
      </c>
      <c r="DD3" s="187">
        <f>'РБ ВВ 10(2025)| FIT15'!DD24</f>
        <v>46116</v>
      </c>
      <c r="DE3" s="187">
        <f>'РБ ВВ 10(2025)| FIT15'!DE24</f>
        <v>46117</v>
      </c>
      <c r="DF3" s="187">
        <f>'РБ ВВ 10(2025)| FIT15'!DF24</f>
        <v>46118</v>
      </c>
      <c r="DG3" s="187">
        <f>'РБ ВВ 10(2025)| FIT15'!DG24</f>
        <v>46119</v>
      </c>
      <c r="DH3" s="187">
        <f>'РБ ВВ 10(2025)| FIT15'!DH24</f>
        <v>46120</v>
      </c>
      <c r="DI3" s="187">
        <f>'РБ ВВ 10(2025)| FIT15'!DI24</f>
        <v>46121</v>
      </c>
      <c r="DJ3" s="187">
        <f>'РБ ВВ 10(2025)| FIT15'!DJ24</f>
        <v>46122</v>
      </c>
      <c r="DK3" s="187">
        <f>'РБ ВВ 10(2025)| FIT15'!DK24</f>
        <v>46123</v>
      </c>
      <c r="DL3" s="187">
        <f>'РБ ВВ 10(2025)| FIT15'!DL24</f>
        <v>46124</v>
      </c>
      <c r="DM3" s="187">
        <f>'РБ ВВ 10(2025)| FIT15'!DM24</f>
        <v>46125</v>
      </c>
      <c r="DN3" s="187">
        <f>'РБ ВВ 10(2025)| FIT15'!DN24</f>
        <v>46126</v>
      </c>
      <c r="DO3" s="187">
        <f>'РБ ВВ 10(2025)| FIT15'!DO24</f>
        <v>46127</v>
      </c>
      <c r="DP3" s="187">
        <f>'РБ ВВ 10(2025)| FIT15'!DP24</f>
        <v>46128</v>
      </c>
      <c r="DQ3" s="187">
        <f>'РБ ВВ 10(2025)| FIT15'!DQ24</f>
        <v>46129</v>
      </c>
      <c r="DR3" s="187">
        <f>'РБ ВВ 10(2025)| FIT15'!DR24</f>
        <v>46130</v>
      </c>
      <c r="DS3" s="187">
        <f>'РБ ВВ 10(2025)| FIT15'!DS24</f>
        <v>46131</v>
      </c>
      <c r="DT3" s="187">
        <f>'РБ ВВ 10(2025)| FIT15'!DT24</f>
        <v>46132</v>
      </c>
      <c r="DU3" s="187">
        <f>'РБ ВВ 10(2025)| FIT15'!DU24</f>
        <v>46133</v>
      </c>
      <c r="DV3" s="187">
        <f>'РБ ВВ 10(2025)| FIT15'!DV24</f>
        <v>46134</v>
      </c>
      <c r="DW3" s="187">
        <f>'РБ ВВ 10(2025)| FIT15'!DW24</f>
        <v>46135</v>
      </c>
      <c r="DX3" s="187">
        <f>'РБ ВВ 10(2025)| FIT15'!DX24</f>
        <v>46136</v>
      </c>
      <c r="DY3" s="187">
        <f>'РБ ВВ 10(2025)| FIT15'!DY24</f>
        <v>46137</v>
      </c>
      <c r="DZ3" s="187">
        <f>'РБ ВВ 10(2025)| FIT15'!DZ24</f>
        <v>46138</v>
      </c>
      <c r="EA3" s="187">
        <f>'РБ ВВ 10(2025)| FIT15'!EA24</f>
        <v>46139</v>
      </c>
      <c r="EB3" s="187">
        <f>'РБ ВВ 10(2025)| FIT15'!EB24</f>
        <v>46140</v>
      </c>
      <c r="EC3" s="187">
        <f>'РБ ВВ 10(2025)| FIT15'!EC24</f>
        <v>46141</v>
      </c>
      <c r="ED3" s="187">
        <f>'РБ ВВ 10(2025)| FIT15'!ED24</f>
        <v>46142</v>
      </c>
    </row>
    <row r="4" spans="1:134" ht="20.25" customHeight="1" x14ac:dyDescent="0.2">
      <c r="A4" s="90" t="s">
        <v>64</v>
      </c>
      <c r="B4" s="187">
        <f>'РБ ВВ 10(2025)| FIT15'!B25</f>
        <v>46010</v>
      </c>
      <c r="C4" s="187">
        <f>'РБ ВВ 10(2025)| FIT15'!C25</f>
        <v>46011</v>
      </c>
      <c r="D4" s="187">
        <f>'РБ ВВ 10(2025)| FIT15'!D25</f>
        <v>46012</v>
      </c>
      <c r="E4" s="187">
        <f>'РБ ВВ 10(2025)| FIT15'!E25</f>
        <v>46013</v>
      </c>
      <c r="F4" s="187">
        <f>'РБ ВВ 10(2025)| FIT15'!F25</f>
        <v>46014</v>
      </c>
      <c r="G4" s="187">
        <f>'РБ ВВ 10(2025)| FIT15'!G25</f>
        <v>46015</v>
      </c>
      <c r="H4" s="187">
        <f>'РБ ВВ 10(2025)| FIT15'!H25</f>
        <v>46016</v>
      </c>
      <c r="I4" s="187">
        <f>'РБ ВВ 10(2025)| FIT15'!I25</f>
        <v>46017</v>
      </c>
      <c r="J4" s="187">
        <f>'РБ ВВ 10(2025)| FIT15'!J25</f>
        <v>46018</v>
      </c>
      <c r="K4" s="187">
        <f>'РБ ВВ 10(2025)| FIT15'!K25</f>
        <v>46019</v>
      </c>
      <c r="L4" s="187">
        <f>'РБ ВВ 10(2025)| FIT15'!L25</f>
        <v>46020</v>
      </c>
      <c r="M4" s="187">
        <f>'РБ ВВ 10(2025)| FIT15'!M25</f>
        <v>46021</v>
      </c>
      <c r="N4" s="187">
        <f>'РБ ВВ 10(2025)| FIT15'!N25</f>
        <v>46022</v>
      </c>
      <c r="O4" s="187">
        <f>'РБ ВВ 10(2025)| FIT15'!O25</f>
        <v>46023</v>
      </c>
      <c r="P4" s="187">
        <f>'РБ ВВ 10(2025)| FIT15'!P25</f>
        <v>46024</v>
      </c>
      <c r="Q4" s="187">
        <f>'РБ ВВ 10(2025)| FIT15'!Q25</f>
        <v>46025</v>
      </c>
      <c r="R4" s="187">
        <f>'РБ ВВ 10(2025)| FIT15'!R25</f>
        <v>46026</v>
      </c>
      <c r="S4" s="187">
        <f>'РБ ВВ 10(2025)| FIT15'!S25</f>
        <v>46027</v>
      </c>
      <c r="T4" s="187">
        <f>'РБ ВВ 10(2025)| FIT15'!T25</f>
        <v>46028</v>
      </c>
      <c r="U4" s="187">
        <f>'РБ ВВ 10(2025)| FIT15'!U25</f>
        <v>46029</v>
      </c>
      <c r="V4" s="187">
        <f>'РБ ВВ 10(2025)| FIT15'!V25</f>
        <v>46030</v>
      </c>
      <c r="W4" s="187">
        <f>'РБ ВВ 10(2025)| FIT15'!W25</f>
        <v>46031</v>
      </c>
      <c r="X4" s="187">
        <f>'РБ ВВ 10(2025)| FIT15'!X25</f>
        <v>46032</v>
      </c>
      <c r="Y4" s="187">
        <f>'РБ ВВ 10(2025)| FIT15'!Y25</f>
        <v>46033</v>
      </c>
      <c r="Z4" s="187">
        <f>'РБ ВВ 10(2025)| FIT15'!Z25</f>
        <v>46034</v>
      </c>
      <c r="AA4" s="187">
        <f>'РБ ВВ 10(2025)| FIT15'!AA25</f>
        <v>46035</v>
      </c>
      <c r="AB4" s="187">
        <f>'РБ ВВ 10(2025)| FIT15'!AB25</f>
        <v>46036</v>
      </c>
      <c r="AC4" s="187">
        <f>'РБ ВВ 10(2025)| FIT15'!AC25</f>
        <v>46037</v>
      </c>
      <c r="AD4" s="187">
        <f>'РБ ВВ 10(2025)| FIT15'!AD25</f>
        <v>46038</v>
      </c>
      <c r="AE4" s="187">
        <f>'РБ ВВ 10(2025)| FIT15'!AE25</f>
        <v>46039</v>
      </c>
      <c r="AF4" s="187">
        <f>'РБ ВВ 10(2025)| FIT15'!AF25</f>
        <v>46040</v>
      </c>
      <c r="AG4" s="187">
        <f>'РБ ВВ 10(2025)| FIT15'!AG25</f>
        <v>46041</v>
      </c>
      <c r="AH4" s="187">
        <f>'РБ ВВ 10(2025)| FIT15'!AH25</f>
        <v>46042</v>
      </c>
      <c r="AI4" s="187">
        <f>'РБ ВВ 10(2025)| FIT15'!AI25</f>
        <v>46043</v>
      </c>
      <c r="AJ4" s="187">
        <f>'РБ ВВ 10(2025)| FIT15'!AJ25</f>
        <v>46044</v>
      </c>
      <c r="AK4" s="187">
        <f>'РБ ВВ 10(2025)| FIT15'!AK25</f>
        <v>46045</v>
      </c>
      <c r="AL4" s="187">
        <f>'РБ ВВ 10(2025)| FIT15'!AL25</f>
        <v>46046</v>
      </c>
      <c r="AM4" s="187">
        <f>'РБ ВВ 10(2025)| FIT15'!AM25</f>
        <v>46047</v>
      </c>
      <c r="AN4" s="187">
        <f>'РБ ВВ 10(2025)| FIT15'!AN25</f>
        <v>46048</v>
      </c>
      <c r="AO4" s="187">
        <f>'РБ ВВ 10(2025)| FIT15'!AO25</f>
        <v>46049</v>
      </c>
      <c r="AP4" s="187">
        <f>'РБ ВВ 10(2025)| FIT15'!AP25</f>
        <v>46050</v>
      </c>
      <c r="AQ4" s="187">
        <f>'РБ ВВ 10(2025)| FIT15'!AQ25</f>
        <v>46051</v>
      </c>
      <c r="AR4" s="187">
        <f>'РБ ВВ 10(2025)| FIT15'!AR25</f>
        <v>46052</v>
      </c>
      <c r="AS4" s="187">
        <f>'РБ ВВ 10(2025)| FIT15'!AS25</f>
        <v>46053</v>
      </c>
      <c r="AT4" s="187">
        <f>'РБ ВВ 10(2025)| FIT15'!AT25</f>
        <v>46054</v>
      </c>
      <c r="AU4" s="187">
        <f>'РБ ВВ 10(2025)| FIT15'!AU25</f>
        <v>46055</v>
      </c>
      <c r="AV4" s="187">
        <f>'РБ ВВ 10(2025)| FIT15'!AV25</f>
        <v>46056</v>
      </c>
      <c r="AW4" s="187">
        <f>'РБ ВВ 10(2025)| FIT15'!AW25</f>
        <v>46057</v>
      </c>
      <c r="AX4" s="187">
        <f>'РБ ВВ 10(2025)| FIT15'!AX25</f>
        <v>46058</v>
      </c>
      <c r="AY4" s="187">
        <f>'РБ ВВ 10(2025)| FIT15'!AY25</f>
        <v>46059</v>
      </c>
      <c r="AZ4" s="187">
        <f>'РБ ВВ 10(2025)| FIT15'!AZ25</f>
        <v>46060</v>
      </c>
      <c r="BA4" s="187">
        <f>'РБ ВВ 10(2025)| FIT15'!BA25</f>
        <v>46061</v>
      </c>
      <c r="BB4" s="187">
        <f>'РБ ВВ 10(2025)| FIT15'!BB25</f>
        <v>46062</v>
      </c>
      <c r="BC4" s="187">
        <f>'РБ ВВ 10(2025)| FIT15'!BC25</f>
        <v>46063</v>
      </c>
      <c r="BD4" s="187">
        <f>'РБ ВВ 10(2025)| FIT15'!BD25</f>
        <v>46064</v>
      </c>
      <c r="BE4" s="187">
        <f>'РБ ВВ 10(2025)| FIT15'!BE25</f>
        <v>46065</v>
      </c>
      <c r="BF4" s="187">
        <f>'РБ ВВ 10(2025)| FIT15'!BF25</f>
        <v>46066</v>
      </c>
      <c r="BG4" s="187">
        <f>'РБ ВВ 10(2025)| FIT15'!BG25</f>
        <v>46067</v>
      </c>
      <c r="BH4" s="187">
        <f>'РБ ВВ 10(2025)| FIT15'!BH25</f>
        <v>46068</v>
      </c>
      <c r="BI4" s="187">
        <f>'РБ ВВ 10(2025)| FIT15'!BI25</f>
        <v>46069</v>
      </c>
      <c r="BJ4" s="187">
        <f>'РБ ВВ 10(2025)| FIT15'!BJ25</f>
        <v>46070</v>
      </c>
      <c r="BK4" s="187">
        <f>'РБ ВВ 10(2025)| FIT15'!BK25</f>
        <v>46071</v>
      </c>
      <c r="BL4" s="187">
        <f>'РБ ВВ 10(2025)| FIT15'!BL25</f>
        <v>46072</v>
      </c>
      <c r="BM4" s="187">
        <f>'РБ ВВ 10(2025)| FIT15'!BM25</f>
        <v>46073</v>
      </c>
      <c r="BN4" s="187">
        <f>'РБ ВВ 10(2025)| FIT15'!BN25</f>
        <v>46074</v>
      </c>
      <c r="BO4" s="187">
        <f>'РБ ВВ 10(2025)| FIT15'!BO25</f>
        <v>46075</v>
      </c>
      <c r="BP4" s="187">
        <f>'РБ ВВ 10(2025)| FIT15'!BP25</f>
        <v>46076</v>
      </c>
      <c r="BQ4" s="187">
        <f>'РБ ВВ 10(2025)| FIT15'!BQ25</f>
        <v>46077</v>
      </c>
      <c r="BR4" s="187">
        <f>'РБ ВВ 10(2025)| FIT15'!BR25</f>
        <v>46078</v>
      </c>
      <c r="BS4" s="187">
        <f>'РБ ВВ 10(2025)| FIT15'!BS25</f>
        <v>46079</v>
      </c>
      <c r="BT4" s="187">
        <f>'РБ ВВ 10(2025)| FIT15'!BT25</f>
        <v>46080</v>
      </c>
      <c r="BU4" s="187">
        <f>'РБ ВВ 10(2025)| FIT15'!BU25</f>
        <v>46081</v>
      </c>
      <c r="BV4" s="187">
        <f>'РБ ВВ 10(2025)| FIT15'!BV25</f>
        <v>46082</v>
      </c>
      <c r="BW4" s="187">
        <f>'РБ ВВ 10(2025)| FIT15'!BW25</f>
        <v>46083</v>
      </c>
      <c r="BX4" s="187">
        <f>'РБ ВВ 10(2025)| FIT15'!BX25</f>
        <v>46084</v>
      </c>
      <c r="BY4" s="187">
        <f>'РБ ВВ 10(2025)| FIT15'!BY25</f>
        <v>46085</v>
      </c>
      <c r="BZ4" s="187">
        <f>'РБ ВВ 10(2025)| FIT15'!BZ25</f>
        <v>46086</v>
      </c>
      <c r="CA4" s="187">
        <f>'РБ ВВ 10(2025)| FIT15'!CA25</f>
        <v>46087</v>
      </c>
      <c r="CB4" s="187">
        <f>'РБ ВВ 10(2025)| FIT15'!CB25</f>
        <v>46088</v>
      </c>
      <c r="CC4" s="187">
        <f>'РБ ВВ 10(2025)| FIT15'!CC25</f>
        <v>46089</v>
      </c>
      <c r="CD4" s="187">
        <f>'РБ ВВ 10(2025)| FIT15'!CD25</f>
        <v>46090</v>
      </c>
      <c r="CE4" s="187">
        <f>'РБ ВВ 10(2025)| FIT15'!CE25</f>
        <v>46091</v>
      </c>
      <c r="CF4" s="187">
        <f>'РБ ВВ 10(2025)| FIT15'!CF25</f>
        <v>46092</v>
      </c>
      <c r="CG4" s="187">
        <f>'РБ ВВ 10(2025)| FIT15'!CG25</f>
        <v>46093</v>
      </c>
      <c r="CH4" s="187">
        <f>'РБ ВВ 10(2025)| FIT15'!CH25</f>
        <v>46094</v>
      </c>
      <c r="CI4" s="187">
        <f>'РБ ВВ 10(2025)| FIT15'!CI25</f>
        <v>46095</v>
      </c>
      <c r="CJ4" s="187">
        <f>'РБ ВВ 10(2025)| FIT15'!CJ25</f>
        <v>46096</v>
      </c>
      <c r="CK4" s="187">
        <f>'РБ ВВ 10(2025)| FIT15'!CK25</f>
        <v>46097</v>
      </c>
      <c r="CL4" s="187">
        <f>'РБ ВВ 10(2025)| FIT15'!CL25</f>
        <v>46098</v>
      </c>
      <c r="CM4" s="187">
        <f>'РБ ВВ 10(2025)| FIT15'!CM25</f>
        <v>46099</v>
      </c>
      <c r="CN4" s="187">
        <f>'РБ ВВ 10(2025)| FIT15'!CN25</f>
        <v>46100</v>
      </c>
      <c r="CO4" s="187">
        <f>'РБ ВВ 10(2025)| FIT15'!CO25</f>
        <v>46101</v>
      </c>
      <c r="CP4" s="187">
        <f>'РБ ВВ 10(2025)| FIT15'!CP25</f>
        <v>46102</v>
      </c>
      <c r="CQ4" s="187">
        <f>'РБ ВВ 10(2025)| FIT15'!CQ25</f>
        <v>46103</v>
      </c>
      <c r="CR4" s="187">
        <f>'РБ ВВ 10(2025)| FIT15'!CR25</f>
        <v>46104</v>
      </c>
      <c r="CS4" s="187">
        <f>'РБ ВВ 10(2025)| FIT15'!CS25</f>
        <v>46105</v>
      </c>
      <c r="CT4" s="187">
        <f>'РБ ВВ 10(2025)| FIT15'!CT25</f>
        <v>46106</v>
      </c>
      <c r="CU4" s="187">
        <f>'РБ ВВ 10(2025)| FIT15'!CU25</f>
        <v>46107</v>
      </c>
      <c r="CV4" s="187">
        <f>'РБ ВВ 10(2025)| FIT15'!CV25</f>
        <v>46108</v>
      </c>
      <c r="CW4" s="187">
        <f>'РБ ВВ 10(2025)| FIT15'!CW25</f>
        <v>46109</v>
      </c>
      <c r="CX4" s="187">
        <f>'РБ ВВ 10(2025)| FIT15'!CX25</f>
        <v>46110</v>
      </c>
      <c r="CY4" s="187">
        <f>'РБ ВВ 10(2025)| FIT15'!CY25</f>
        <v>46111</v>
      </c>
      <c r="CZ4" s="187">
        <f>'РБ ВВ 10(2025)| FIT15'!CZ25</f>
        <v>46112</v>
      </c>
      <c r="DA4" s="187">
        <f>'РБ ВВ 10(2025)| FIT15'!DA25</f>
        <v>46113</v>
      </c>
      <c r="DB4" s="187">
        <f>'РБ ВВ 10(2025)| FIT15'!DB25</f>
        <v>46114</v>
      </c>
      <c r="DC4" s="187">
        <f>'РБ ВВ 10(2025)| FIT15'!DC25</f>
        <v>46115</v>
      </c>
      <c r="DD4" s="187">
        <f>'РБ ВВ 10(2025)| FIT15'!DD25</f>
        <v>46116</v>
      </c>
      <c r="DE4" s="187">
        <f>'РБ ВВ 10(2025)| FIT15'!DE25</f>
        <v>46117</v>
      </c>
      <c r="DF4" s="187">
        <f>'РБ ВВ 10(2025)| FIT15'!DF25</f>
        <v>46118</v>
      </c>
      <c r="DG4" s="187">
        <f>'РБ ВВ 10(2025)| FIT15'!DG25</f>
        <v>46119</v>
      </c>
      <c r="DH4" s="187">
        <f>'РБ ВВ 10(2025)| FIT15'!DH25</f>
        <v>46120</v>
      </c>
      <c r="DI4" s="187">
        <f>'РБ ВВ 10(2025)| FIT15'!DI25</f>
        <v>46121</v>
      </c>
      <c r="DJ4" s="187">
        <f>'РБ ВВ 10(2025)| FIT15'!DJ25</f>
        <v>46122</v>
      </c>
      <c r="DK4" s="187">
        <f>'РБ ВВ 10(2025)| FIT15'!DK25</f>
        <v>46123</v>
      </c>
      <c r="DL4" s="187">
        <f>'РБ ВВ 10(2025)| FIT15'!DL25</f>
        <v>46124</v>
      </c>
      <c r="DM4" s="187">
        <f>'РБ ВВ 10(2025)| FIT15'!DM25</f>
        <v>46125</v>
      </c>
      <c r="DN4" s="187">
        <f>'РБ ВВ 10(2025)| FIT15'!DN25</f>
        <v>46126</v>
      </c>
      <c r="DO4" s="187">
        <f>'РБ ВВ 10(2025)| FIT15'!DO25</f>
        <v>46127</v>
      </c>
      <c r="DP4" s="187">
        <f>'РБ ВВ 10(2025)| FIT15'!DP25</f>
        <v>46128</v>
      </c>
      <c r="DQ4" s="187">
        <f>'РБ ВВ 10(2025)| FIT15'!DQ25</f>
        <v>46129</v>
      </c>
      <c r="DR4" s="187">
        <f>'РБ ВВ 10(2025)| FIT15'!DR25</f>
        <v>46130</v>
      </c>
      <c r="DS4" s="187">
        <f>'РБ ВВ 10(2025)| FIT15'!DS25</f>
        <v>46131</v>
      </c>
      <c r="DT4" s="187">
        <f>'РБ ВВ 10(2025)| FIT15'!DT25</f>
        <v>46132</v>
      </c>
      <c r="DU4" s="187">
        <f>'РБ ВВ 10(2025)| FIT15'!DU25</f>
        <v>46133</v>
      </c>
      <c r="DV4" s="187">
        <f>'РБ ВВ 10(2025)| FIT15'!DV25</f>
        <v>46134</v>
      </c>
      <c r="DW4" s="187">
        <f>'РБ ВВ 10(2025)| FIT15'!DW25</f>
        <v>46135</v>
      </c>
      <c r="DX4" s="187">
        <f>'РБ ВВ 10(2025)| FIT15'!DX25</f>
        <v>46136</v>
      </c>
      <c r="DY4" s="187">
        <f>'РБ ВВ 10(2025)| FIT15'!DY25</f>
        <v>46137</v>
      </c>
      <c r="DZ4" s="187">
        <f>'РБ ВВ 10(2025)| FIT15'!DZ25</f>
        <v>46138</v>
      </c>
      <c r="EA4" s="187">
        <f>'РБ ВВ 10(2025)| FIT15'!EA25</f>
        <v>46139</v>
      </c>
      <c r="EB4" s="187">
        <f>'РБ ВВ 10(2025)| FIT15'!EB25</f>
        <v>46140</v>
      </c>
      <c r="EC4" s="187">
        <f>'РБ ВВ 10(2025)| FIT15'!EC25</f>
        <v>46141</v>
      </c>
      <c r="ED4" s="187">
        <f>'РБ ВВ 10(2025)| FIT15'!ED25</f>
        <v>46142</v>
      </c>
    </row>
    <row r="5" spans="1:134" s="44" customFormat="1" x14ac:dyDescent="0.2">
      <c r="A5" s="42" t="s">
        <v>83</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row>
    <row r="6" spans="1:134" s="50" customFormat="1" x14ac:dyDescent="0.2">
      <c r="A6" s="88">
        <v>1</v>
      </c>
      <c r="B6" s="192">
        <f>'РБ ВВ 10(2025)| FIT18'!B27+25</f>
        <v>12397</v>
      </c>
      <c r="C6" s="192">
        <f>'РБ ВВ 10(2025)| FIT18'!C27+25</f>
        <v>12397</v>
      </c>
      <c r="D6" s="192">
        <f>'РБ ВВ 10(2025)| FIT18'!D27+25</f>
        <v>13650</v>
      </c>
      <c r="E6" s="192">
        <f>'РБ ВВ 10(2025)| FIT18'!E27+25</f>
        <v>14902</v>
      </c>
      <c r="F6" s="192">
        <f>'РБ ВВ 10(2025)| FIT18'!F27+25</f>
        <v>16703</v>
      </c>
      <c r="G6" s="192">
        <f>'РБ ВВ 10(2025)| FIT18'!G27+25</f>
        <v>18504</v>
      </c>
      <c r="H6" s="192">
        <f>'РБ ВВ 10(2025)| FIT18'!H27+25</f>
        <v>18504</v>
      </c>
      <c r="I6" s="192">
        <f>'РБ ВВ 10(2025)| FIT18'!I27+25</f>
        <v>16703</v>
      </c>
      <c r="J6" s="192">
        <f>'РБ ВВ 10(2025)| FIT18'!J27+25</f>
        <v>18504</v>
      </c>
      <c r="K6" s="192">
        <f>'РБ ВВ 10(2025)| FIT18'!K27+25</f>
        <v>13650</v>
      </c>
      <c r="L6" s="192">
        <f>'РБ ВВ 10(2025)| FIT18'!L27+25</f>
        <v>12397</v>
      </c>
      <c r="M6" s="192">
        <f>'РБ ВВ 10(2025)| FIT18'!M27+25</f>
        <v>29192</v>
      </c>
      <c r="N6" s="192">
        <f>'РБ ВВ 10(2025)| FIT18'!N27+25</f>
        <v>40546</v>
      </c>
      <c r="O6" s="192">
        <f>'РБ ВВ 10(2025)| FIT18'!O27+25</f>
        <v>40546</v>
      </c>
      <c r="P6" s="192">
        <f>'РБ ВВ 10(2025)| FIT18'!P27+25</f>
        <v>40546</v>
      </c>
      <c r="Q6" s="192">
        <f>'РБ ВВ 10(2025)| FIT18'!Q27+25</f>
        <v>35065</v>
      </c>
      <c r="R6" s="192">
        <f>'РБ ВВ 10(2025)| FIT18'!R27+25</f>
        <v>35065</v>
      </c>
      <c r="S6" s="192">
        <f>'РБ ВВ 10(2025)| FIT18'!S27+25</f>
        <v>35065</v>
      </c>
      <c r="T6" s="192">
        <f>'РБ ВВ 10(2025)| FIT18'!T27+25</f>
        <v>35065</v>
      </c>
      <c r="U6" s="192">
        <f>'РБ ВВ 10(2025)| FIT18'!U27+25</f>
        <v>35065</v>
      </c>
      <c r="V6" s="192">
        <f>'РБ ВВ 10(2025)| FIT18'!V27+25</f>
        <v>35065</v>
      </c>
      <c r="W6" s="192">
        <f>'РБ ВВ 10(2025)| FIT18'!W27+25</f>
        <v>28566</v>
      </c>
      <c r="X6" s="192">
        <f>'РБ ВВ 10(2025)| FIT18'!X27+25</f>
        <v>15646</v>
      </c>
      <c r="Y6" s="192">
        <f>'РБ ВВ 10(2025)| FIT18'!Y27+25</f>
        <v>15646</v>
      </c>
      <c r="Z6" s="192">
        <f>'РБ ВВ 10(2025)| FIT18'!Z27+25</f>
        <v>15646</v>
      </c>
      <c r="AA6" s="192">
        <f>'РБ ВВ 10(2025)| FIT18'!AA27+25</f>
        <v>15646</v>
      </c>
      <c r="AB6" s="192">
        <f>'РБ ВВ 10(2025)| FIT18'!AB27+25</f>
        <v>15646</v>
      </c>
      <c r="AC6" s="192">
        <f>'РБ ВВ 10(2025)| FIT18'!AC27+25</f>
        <v>17212</v>
      </c>
      <c r="AD6" s="192">
        <f>'РБ ВВ 10(2025)| FIT18'!AD27+25</f>
        <v>17212</v>
      </c>
      <c r="AE6" s="192">
        <f>'РБ ВВ 10(2025)| FIT18'!AE27+25</f>
        <v>17212</v>
      </c>
      <c r="AF6" s="192">
        <f>'РБ ВВ 10(2025)| FIT18'!AF27+25</f>
        <v>17212</v>
      </c>
      <c r="AG6" s="192">
        <f>'РБ ВВ 10(2025)| FIT18'!AG27+25</f>
        <v>17212</v>
      </c>
      <c r="AH6" s="192">
        <f>'РБ ВВ 10(2025)| FIT18'!AH27+25</f>
        <v>15646</v>
      </c>
      <c r="AI6" s="192">
        <f>'РБ ВВ 10(2025)| FIT18'!AI27+25</f>
        <v>15646</v>
      </c>
      <c r="AJ6" s="192">
        <f>'РБ ВВ 10(2025)| FIT18'!AJ27+25</f>
        <v>15646</v>
      </c>
      <c r="AK6" s="192">
        <f>'РБ ВВ 10(2025)| FIT18'!AK27+25</f>
        <v>15646</v>
      </c>
      <c r="AL6" s="192">
        <f>'РБ ВВ 10(2025)| FIT18'!AL27+25</f>
        <v>15646</v>
      </c>
      <c r="AM6" s="192">
        <f>'РБ ВВ 10(2025)| FIT18'!AM27+25</f>
        <v>18778</v>
      </c>
      <c r="AN6" s="192">
        <f>'РБ ВВ 10(2025)| FIT18'!AN27+25</f>
        <v>18778</v>
      </c>
      <c r="AO6" s="192">
        <f>'РБ ВВ 10(2025)| FIT18'!AO27+25</f>
        <v>18778</v>
      </c>
      <c r="AP6" s="192">
        <f>'РБ ВВ 10(2025)| FIT18'!AP27+25</f>
        <v>18778</v>
      </c>
      <c r="AQ6" s="192">
        <f>'РБ ВВ 10(2025)| FIT18'!AQ27+25</f>
        <v>18778</v>
      </c>
      <c r="AR6" s="192">
        <f>'РБ ВВ 10(2025)| FIT18'!AR27+25</f>
        <v>20344</v>
      </c>
      <c r="AS6" s="192">
        <f>'РБ ВВ 10(2025)| FIT18'!AS27+25</f>
        <v>22302</v>
      </c>
      <c r="AT6" s="192">
        <f>'РБ ВВ 10(2025)| FIT18'!AT27+25</f>
        <v>22693</v>
      </c>
      <c r="AU6" s="192">
        <f>'РБ ВВ 10(2025)| FIT18'!AU27+25</f>
        <v>22693</v>
      </c>
      <c r="AV6" s="192">
        <f>'РБ ВВ 10(2025)| FIT18'!AV27+25</f>
        <v>22693</v>
      </c>
      <c r="AW6" s="192">
        <f>'РБ ВВ 10(2025)| FIT18'!AW27+25</f>
        <v>22693</v>
      </c>
      <c r="AX6" s="192">
        <f>'РБ ВВ 10(2025)| FIT18'!AX27+25</f>
        <v>22693</v>
      </c>
      <c r="AY6" s="192">
        <f>'РБ ВВ 10(2025)| FIT18'!AY27+25</f>
        <v>22693</v>
      </c>
      <c r="AZ6" s="192">
        <f>'РБ ВВ 10(2025)| FIT18'!AZ27+25</f>
        <v>22693</v>
      </c>
      <c r="BA6" s="192">
        <f>'РБ ВВ 10(2025)| FIT18'!BA27+25</f>
        <v>22693</v>
      </c>
      <c r="BB6" s="192">
        <f>'РБ ВВ 10(2025)| FIT18'!BB27+25</f>
        <v>22693</v>
      </c>
      <c r="BC6" s="192">
        <f>'РБ ВВ 10(2025)| FIT18'!BC27+25</f>
        <v>22693</v>
      </c>
      <c r="BD6" s="192">
        <f>'РБ ВВ 10(2025)| FIT18'!BD27+25</f>
        <v>21127</v>
      </c>
      <c r="BE6" s="192">
        <f>'РБ ВВ 10(2025)| FIT18'!BE27+25</f>
        <v>21127</v>
      </c>
      <c r="BF6" s="192">
        <f>'РБ ВВ 10(2025)| FIT18'!BF27+25</f>
        <v>22693</v>
      </c>
      <c r="BG6" s="192">
        <f>'РБ ВВ 10(2025)| FIT18'!BG27+25</f>
        <v>22693</v>
      </c>
      <c r="BH6" s="192">
        <f>'РБ ВВ 10(2025)| FIT18'!BH27+25</f>
        <v>24259</v>
      </c>
      <c r="BI6" s="192">
        <f>'РБ ВВ 10(2025)| FIT18'!BI27+25</f>
        <v>26217</v>
      </c>
      <c r="BJ6" s="192">
        <f>'РБ ВВ 10(2025)| FIT18'!BJ27+25</f>
        <v>26217</v>
      </c>
      <c r="BK6" s="192">
        <f>'РБ ВВ 10(2025)| FIT18'!BK27+25</f>
        <v>26217</v>
      </c>
      <c r="BL6" s="192">
        <f>'РБ ВВ 10(2025)| FIT18'!BL27+25</f>
        <v>26217</v>
      </c>
      <c r="BM6" s="192">
        <f>'РБ ВВ 10(2025)| FIT18'!BM27+25</f>
        <v>28174</v>
      </c>
      <c r="BN6" s="192">
        <f>'РБ ВВ 10(2025)| FIT18'!BN27+25</f>
        <v>30523</v>
      </c>
      <c r="BO6" s="192">
        <f>'РБ ВВ 10(2025)| FIT18'!BO27+25</f>
        <v>30523</v>
      </c>
      <c r="BP6" s="192">
        <f>'РБ ВВ 10(2025)| FIT18'!BP27+25</f>
        <v>28174</v>
      </c>
      <c r="BQ6" s="192">
        <f>'РБ ВВ 10(2025)| FIT18'!BQ27+25</f>
        <v>24259</v>
      </c>
      <c r="BR6" s="192">
        <f>'РБ ВВ 10(2025)| FIT18'!BR27+25</f>
        <v>24259</v>
      </c>
      <c r="BS6" s="192">
        <f>'РБ ВВ 10(2025)| FIT18'!BS27+25</f>
        <v>26217</v>
      </c>
      <c r="BT6" s="192">
        <f>'РБ ВВ 10(2025)| FIT18'!BT27+25</f>
        <v>26217</v>
      </c>
      <c r="BU6" s="192">
        <f>'РБ ВВ 10(2025)| FIT18'!BU27+25</f>
        <v>19561</v>
      </c>
      <c r="BV6" s="192">
        <f>'РБ ВВ 10(2025)| FIT18'!BV27+25</f>
        <v>19914</v>
      </c>
      <c r="BW6" s="192">
        <f>'РБ ВВ 10(2025)| FIT18'!BW27+25</f>
        <v>19914</v>
      </c>
      <c r="BX6" s="192">
        <f>'РБ ВВ 10(2025)| FIT18'!BX27+25</f>
        <v>19914</v>
      </c>
      <c r="BY6" s="192">
        <f>'РБ ВВ 10(2025)| FIT18'!BY27+25</f>
        <v>18739</v>
      </c>
      <c r="BZ6" s="192">
        <f>'РБ ВВ 10(2025)| FIT18'!BZ27+25</f>
        <v>18739</v>
      </c>
      <c r="CA6" s="192">
        <f>'РБ ВВ 10(2025)| FIT18'!CA27+25</f>
        <v>19914</v>
      </c>
      <c r="CB6" s="192">
        <f>'РБ ВВ 10(2025)| FIT18'!CB27+25</f>
        <v>19914</v>
      </c>
      <c r="CC6" s="192">
        <f>'РБ ВВ 10(2025)| FIT18'!CC27+25</f>
        <v>19914</v>
      </c>
      <c r="CD6" s="192">
        <f>'РБ ВВ 10(2025)| FIT18'!CD27+25</f>
        <v>18739</v>
      </c>
      <c r="CE6" s="192">
        <f>'РБ ВВ 10(2025)| FIT18'!CE27+25</f>
        <v>18739</v>
      </c>
      <c r="CF6" s="192">
        <f>'РБ ВВ 10(2025)| FIT18'!CF27+25</f>
        <v>18739</v>
      </c>
      <c r="CG6" s="192">
        <f>'РБ ВВ 10(2025)| FIT18'!CG27+25</f>
        <v>18739</v>
      </c>
      <c r="CH6" s="192">
        <f>'РБ ВВ 10(2025)| FIT18'!CH27+25</f>
        <v>18739</v>
      </c>
      <c r="CI6" s="192">
        <f>'РБ ВВ 10(2025)| FIT18'!CI27+25</f>
        <v>18739</v>
      </c>
      <c r="CJ6" s="192">
        <f>'РБ ВВ 10(2025)| FIT18'!CJ27+25</f>
        <v>18739</v>
      </c>
      <c r="CK6" s="192">
        <f>'РБ ВВ 10(2025)| FIT18'!CK27+25</f>
        <v>18739</v>
      </c>
      <c r="CL6" s="192">
        <f>'РБ ВВ 10(2025)| FIT18'!CL27+25</f>
        <v>18739</v>
      </c>
      <c r="CM6" s="192">
        <f>'РБ ВВ 10(2025)| FIT18'!CM27+25</f>
        <v>18739</v>
      </c>
      <c r="CN6" s="192">
        <f>'РБ ВВ 10(2025)| FIT18'!CN27+25</f>
        <v>18739</v>
      </c>
      <c r="CO6" s="192">
        <f>'РБ ВВ 10(2025)| FIT18'!CO27+25</f>
        <v>18739</v>
      </c>
      <c r="CP6" s="192">
        <f>'РБ ВВ 10(2025)| FIT18'!CP27+25</f>
        <v>18739</v>
      </c>
      <c r="CQ6" s="192">
        <f>'РБ ВВ 10(2025)| FIT18'!CQ27+25</f>
        <v>18739</v>
      </c>
      <c r="CR6" s="192">
        <f>'РБ ВВ 10(2025)| FIT18'!CR27+25</f>
        <v>18739</v>
      </c>
      <c r="CS6" s="192">
        <f>'РБ ВВ 10(2025)| FIT18'!CS27+25</f>
        <v>18739</v>
      </c>
      <c r="CT6" s="192">
        <f>'РБ ВВ 10(2025)| FIT18'!CT27+25</f>
        <v>18739</v>
      </c>
      <c r="CU6" s="192">
        <f>'РБ ВВ 10(2025)| FIT18'!CU27+25</f>
        <v>18739</v>
      </c>
      <c r="CV6" s="192">
        <f>'РБ ВВ 10(2025)| FIT18'!CV27+25</f>
        <v>18739</v>
      </c>
      <c r="CW6" s="192">
        <f>'РБ ВВ 10(2025)| FIT18'!CW27+25</f>
        <v>18739</v>
      </c>
      <c r="CX6" s="192">
        <f>'РБ ВВ 10(2025)| FIT18'!CX27+25</f>
        <v>18739</v>
      </c>
      <c r="CY6" s="192">
        <f>'РБ ВВ 10(2025)| FIT18'!CY27+25</f>
        <v>18739</v>
      </c>
      <c r="CZ6" s="192">
        <f>'РБ ВВ 10(2025)| FIT18'!CZ27+25</f>
        <v>18739</v>
      </c>
      <c r="DA6" s="192">
        <f>'РБ ВВ 10(2025)| FIT18'!DA27+25</f>
        <v>11496</v>
      </c>
      <c r="DB6" s="192">
        <f>'РБ ВВ 10(2025)| FIT18'!DB27+25</f>
        <v>11496</v>
      </c>
      <c r="DC6" s="192">
        <f>'РБ ВВ 10(2025)| FIT18'!DC27+25</f>
        <v>11888</v>
      </c>
      <c r="DD6" s="192">
        <f>'РБ ВВ 10(2025)| FIT18'!DD27+25</f>
        <v>11888</v>
      </c>
      <c r="DE6" s="192">
        <f>'РБ ВВ 10(2025)| FIT18'!DE27+25</f>
        <v>11496</v>
      </c>
      <c r="DF6" s="192">
        <f>'РБ ВВ 10(2025)| FIT18'!DF27+25</f>
        <v>11496</v>
      </c>
      <c r="DG6" s="192">
        <f>'РБ ВВ 10(2025)| FIT18'!DG27+25</f>
        <v>11496</v>
      </c>
      <c r="DH6" s="192">
        <f>'РБ ВВ 10(2025)| FIT18'!DH27+25</f>
        <v>11496</v>
      </c>
      <c r="DI6" s="192">
        <f>'РБ ВВ 10(2025)| FIT18'!DI27+25</f>
        <v>11496</v>
      </c>
      <c r="DJ6" s="192">
        <f>'РБ ВВ 10(2025)| FIT18'!DJ27+25</f>
        <v>11888</v>
      </c>
      <c r="DK6" s="192">
        <f>'РБ ВВ 10(2025)| FIT18'!DK27+25</f>
        <v>11888</v>
      </c>
      <c r="DL6" s="192">
        <f>'РБ ВВ 10(2025)| FIT18'!DL27+25</f>
        <v>11496</v>
      </c>
      <c r="DM6" s="192">
        <f>'РБ ВВ 10(2025)| FIT18'!DM27+25</f>
        <v>11496</v>
      </c>
      <c r="DN6" s="192">
        <f>'РБ ВВ 10(2025)| FIT18'!DN27+25</f>
        <v>11496</v>
      </c>
      <c r="DO6" s="192">
        <f>'РБ ВВ 10(2025)| FIT18'!DO27+25</f>
        <v>10713</v>
      </c>
      <c r="DP6" s="192">
        <f>'РБ ВВ 10(2025)| FIT18'!DP27+25</f>
        <v>10713</v>
      </c>
      <c r="DQ6" s="192">
        <f>'РБ ВВ 10(2025)| FIT18'!DQ27+25</f>
        <v>11262</v>
      </c>
      <c r="DR6" s="192">
        <f>'РБ ВВ 10(2025)| FIT18'!DR27+25</f>
        <v>11262</v>
      </c>
      <c r="DS6" s="192">
        <f>'РБ ВВ 10(2025)| FIT18'!DS27+25</f>
        <v>10713</v>
      </c>
      <c r="DT6" s="192">
        <f>'РБ ВВ 10(2025)| FIT18'!DT27+25</f>
        <v>10713</v>
      </c>
      <c r="DU6" s="192">
        <f>'РБ ВВ 10(2025)| FIT18'!DU27+25</f>
        <v>10713</v>
      </c>
      <c r="DV6" s="192">
        <f>'РБ ВВ 10(2025)| FIT18'!DV27+25</f>
        <v>10713</v>
      </c>
      <c r="DW6" s="192">
        <f>'РБ ВВ 10(2025)| FIT18'!DW27+25</f>
        <v>10713</v>
      </c>
      <c r="DX6" s="192">
        <f>'РБ ВВ 10(2025)| FIT18'!DX27+25</f>
        <v>11262</v>
      </c>
      <c r="DY6" s="192">
        <f>'РБ ВВ 10(2025)| FIT18'!DY27+25</f>
        <v>11262</v>
      </c>
      <c r="DZ6" s="192">
        <f>'РБ ВВ 10(2025)| FIT18'!DZ27+25</f>
        <v>10713</v>
      </c>
      <c r="EA6" s="192">
        <f>'РБ ВВ 10(2025)| FIT18'!EA27+25</f>
        <v>10713</v>
      </c>
      <c r="EB6" s="192">
        <f>'РБ ВВ 10(2025)| FIT18'!EB27+25</f>
        <v>10713</v>
      </c>
      <c r="EC6" s="192">
        <f>'РБ ВВ 10(2025)| FIT18'!EC27+25</f>
        <v>10713</v>
      </c>
      <c r="ED6" s="192">
        <f>'РБ ВВ 10(2025)| FIT18'!ED27+25</f>
        <v>11496</v>
      </c>
    </row>
    <row r="7" spans="1:134" s="50" customFormat="1" x14ac:dyDescent="0.2">
      <c r="A7" s="88">
        <v>2</v>
      </c>
      <c r="B7" s="192">
        <f>'РБ ВВ 10(2025)| FIT18'!B28+25</f>
        <v>13728</v>
      </c>
      <c r="C7" s="192">
        <f>'РБ ВВ 10(2025)| FIT18'!C28+25</f>
        <v>13728</v>
      </c>
      <c r="D7" s="192">
        <f>'РБ ВВ 10(2025)| FIT18'!D28+25</f>
        <v>14981</v>
      </c>
      <c r="E7" s="192">
        <f>'РБ ВВ 10(2025)| FIT18'!E28+25</f>
        <v>16234</v>
      </c>
      <c r="F7" s="192">
        <f>'РБ ВВ 10(2025)| FIT18'!F28+25</f>
        <v>18034</v>
      </c>
      <c r="G7" s="192">
        <f>'РБ ВВ 10(2025)| FIT18'!G28+25</f>
        <v>19835</v>
      </c>
      <c r="H7" s="192">
        <f>'РБ ВВ 10(2025)| FIT18'!H28+25</f>
        <v>19835</v>
      </c>
      <c r="I7" s="192">
        <f>'РБ ВВ 10(2025)| FIT18'!I28+25</f>
        <v>18034</v>
      </c>
      <c r="J7" s="192">
        <f>'РБ ВВ 10(2025)| FIT18'!J28+25</f>
        <v>19835</v>
      </c>
      <c r="K7" s="192">
        <f>'РБ ВВ 10(2025)| FIT18'!K28+25</f>
        <v>14981</v>
      </c>
      <c r="L7" s="192">
        <f>'РБ ВВ 10(2025)| FIT18'!L28+25</f>
        <v>14159</v>
      </c>
      <c r="M7" s="192">
        <f>'РБ ВВ 10(2025)| FIT18'!M28+25</f>
        <v>30954</v>
      </c>
      <c r="N7" s="192">
        <f>'РБ ВВ 10(2025)| FIT18'!N28+25</f>
        <v>42307</v>
      </c>
      <c r="O7" s="192">
        <f>'РБ ВВ 10(2025)| FIT18'!O28+25</f>
        <v>42307</v>
      </c>
      <c r="P7" s="192">
        <f>'РБ ВВ 10(2025)| FIT18'!P28+25</f>
        <v>42307</v>
      </c>
      <c r="Q7" s="192">
        <f>'РБ ВВ 10(2025)| FIT18'!Q28+25</f>
        <v>36826</v>
      </c>
      <c r="R7" s="192">
        <f>'РБ ВВ 10(2025)| FIT18'!R28+25</f>
        <v>36826</v>
      </c>
      <c r="S7" s="192">
        <f>'РБ ВВ 10(2025)| FIT18'!S28+25</f>
        <v>36826</v>
      </c>
      <c r="T7" s="192">
        <f>'РБ ВВ 10(2025)| FIT18'!T28+25</f>
        <v>36826</v>
      </c>
      <c r="U7" s="192">
        <f>'РБ ВВ 10(2025)| FIT18'!U28+25</f>
        <v>36826</v>
      </c>
      <c r="V7" s="192">
        <f>'РБ ВВ 10(2025)| FIT18'!V28+25</f>
        <v>36826</v>
      </c>
      <c r="W7" s="192">
        <f>'РБ ВВ 10(2025)| FIT18'!W28+25</f>
        <v>30093</v>
      </c>
      <c r="X7" s="192">
        <f>'РБ ВВ 10(2025)| FIT18'!X28+25</f>
        <v>17173</v>
      </c>
      <c r="Y7" s="192">
        <f>'РБ ВВ 10(2025)| FIT18'!Y28+25</f>
        <v>17173</v>
      </c>
      <c r="Z7" s="192">
        <f>'РБ ВВ 10(2025)| FIT18'!Z28+25</f>
        <v>17173</v>
      </c>
      <c r="AA7" s="192">
        <f>'РБ ВВ 10(2025)| FIT18'!AA28+25</f>
        <v>17173</v>
      </c>
      <c r="AB7" s="192">
        <f>'РБ ВВ 10(2025)| FIT18'!AB28+25</f>
        <v>17173</v>
      </c>
      <c r="AC7" s="192">
        <f>'РБ ВВ 10(2025)| FIT18'!AC28+25</f>
        <v>18739</v>
      </c>
      <c r="AD7" s="192">
        <f>'РБ ВВ 10(2025)| FIT18'!AD28+25</f>
        <v>18739</v>
      </c>
      <c r="AE7" s="192">
        <f>'РБ ВВ 10(2025)| FIT18'!AE28+25</f>
        <v>18739</v>
      </c>
      <c r="AF7" s="192">
        <f>'РБ ВВ 10(2025)| FIT18'!AF28+25</f>
        <v>18739</v>
      </c>
      <c r="AG7" s="192">
        <f>'РБ ВВ 10(2025)| FIT18'!AG28+25</f>
        <v>18739</v>
      </c>
      <c r="AH7" s="192">
        <f>'РБ ВВ 10(2025)| FIT18'!AH28+25</f>
        <v>17173</v>
      </c>
      <c r="AI7" s="192">
        <f>'РБ ВВ 10(2025)| FIT18'!AI28+25</f>
        <v>17173</v>
      </c>
      <c r="AJ7" s="192">
        <f>'РБ ВВ 10(2025)| FIT18'!AJ28+25</f>
        <v>17173</v>
      </c>
      <c r="AK7" s="192">
        <f>'РБ ВВ 10(2025)| FIT18'!AK28+25</f>
        <v>17173</v>
      </c>
      <c r="AL7" s="192">
        <f>'РБ ВВ 10(2025)| FIT18'!AL28+25</f>
        <v>17173</v>
      </c>
      <c r="AM7" s="192">
        <f>'РБ ВВ 10(2025)| FIT18'!AM28+25</f>
        <v>20305</v>
      </c>
      <c r="AN7" s="192">
        <f>'РБ ВВ 10(2025)| FIT18'!AN28+25</f>
        <v>20305</v>
      </c>
      <c r="AO7" s="192">
        <f>'РБ ВВ 10(2025)| FIT18'!AO28+25</f>
        <v>20305</v>
      </c>
      <c r="AP7" s="192">
        <f>'РБ ВВ 10(2025)| FIT18'!AP28+25</f>
        <v>20305</v>
      </c>
      <c r="AQ7" s="192">
        <f>'РБ ВВ 10(2025)| FIT18'!AQ28+25</f>
        <v>20305</v>
      </c>
      <c r="AR7" s="192">
        <f>'РБ ВВ 10(2025)| FIT18'!AR28+25</f>
        <v>21871</v>
      </c>
      <c r="AS7" s="192">
        <f>'РБ ВВ 10(2025)| FIT18'!AS28+25</f>
        <v>23829</v>
      </c>
      <c r="AT7" s="192">
        <f>'РБ ВВ 10(2025)| FIT18'!AT28+25</f>
        <v>24220</v>
      </c>
      <c r="AU7" s="192">
        <f>'РБ ВВ 10(2025)| FIT18'!AU28+25</f>
        <v>24220</v>
      </c>
      <c r="AV7" s="192">
        <f>'РБ ВВ 10(2025)| FIT18'!AV28+25</f>
        <v>24220</v>
      </c>
      <c r="AW7" s="192">
        <f>'РБ ВВ 10(2025)| FIT18'!AW28+25</f>
        <v>24220</v>
      </c>
      <c r="AX7" s="192">
        <f>'РБ ВВ 10(2025)| FIT18'!AX28+25</f>
        <v>24220</v>
      </c>
      <c r="AY7" s="192">
        <f>'РБ ВВ 10(2025)| FIT18'!AY28+25</f>
        <v>24220</v>
      </c>
      <c r="AZ7" s="192">
        <f>'РБ ВВ 10(2025)| FIT18'!AZ28+25</f>
        <v>24220</v>
      </c>
      <c r="BA7" s="192">
        <f>'РБ ВВ 10(2025)| FIT18'!BA28+25</f>
        <v>24220</v>
      </c>
      <c r="BB7" s="192">
        <f>'РБ ВВ 10(2025)| FIT18'!BB28+25</f>
        <v>24220</v>
      </c>
      <c r="BC7" s="192">
        <f>'РБ ВВ 10(2025)| FIT18'!BC28+25</f>
        <v>24220</v>
      </c>
      <c r="BD7" s="192">
        <f>'РБ ВВ 10(2025)| FIT18'!BD28+25</f>
        <v>22654</v>
      </c>
      <c r="BE7" s="192">
        <f>'РБ ВВ 10(2025)| FIT18'!BE28+25</f>
        <v>22654</v>
      </c>
      <c r="BF7" s="192">
        <f>'РБ ВВ 10(2025)| FIT18'!BF28+25</f>
        <v>24220</v>
      </c>
      <c r="BG7" s="192">
        <f>'РБ ВВ 10(2025)| FIT18'!BG28+25</f>
        <v>24220</v>
      </c>
      <c r="BH7" s="192">
        <f>'РБ ВВ 10(2025)| FIT18'!BH28+25</f>
        <v>25786</v>
      </c>
      <c r="BI7" s="192">
        <f>'РБ ВВ 10(2025)| FIT18'!BI28+25</f>
        <v>27744</v>
      </c>
      <c r="BJ7" s="192">
        <f>'РБ ВВ 10(2025)| FIT18'!BJ28+25</f>
        <v>27744</v>
      </c>
      <c r="BK7" s="192">
        <f>'РБ ВВ 10(2025)| FIT18'!BK28+25</f>
        <v>27744</v>
      </c>
      <c r="BL7" s="192">
        <f>'РБ ВВ 10(2025)| FIT18'!BL28+25</f>
        <v>27744</v>
      </c>
      <c r="BM7" s="192">
        <f>'РБ ВВ 10(2025)| FIT18'!BM28+25</f>
        <v>29701</v>
      </c>
      <c r="BN7" s="192">
        <f>'РБ ВВ 10(2025)| FIT18'!BN28+25</f>
        <v>32050</v>
      </c>
      <c r="BO7" s="192">
        <f>'РБ ВВ 10(2025)| FIT18'!BO28+25</f>
        <v>32050</v>
      </c>
      <c r="BP7" s="192">
        <f>'РБ ВВ 10(2025)| FIT18'!BP28+25</f>
        <v>29701</v>
      </c>
      <c r="BQ7" s="192">
        <f>'РБ ВВ 10(2025)| FIT18'!BQ28+25</f>
        <v>25786</v>
      </c>
      <c r="BR7" s="192">
        <f>'РБ ВВ 10(2025)| FIT18'!BR28+25</f>
        <v>25786</v>
      </c>
      <c r="BS7" s="192">
        <f>'РБ ВВ 10(2025)| FIT18'!BS28+25</f>
        <v>27744</v>
      </c>
      <c r="BT7" s="192">
        <f>'РБ ВВ 10(2025)| FIT18'!BT28+25</f>
        <v>27744</v>
      </c>
      <c r="BU7" s="192">
        <f>'РБ ВВ 10(2025)| FIT18'!BU28+25</f>
        <v>21088</v>
      </c>
      <c r="BV7" s="192">
        <f>'РБ ВВ 10(2025)| FIT18'!BV28+25</f>
        <v>21441</v>
      </c>
      <c r="BW7" s="192">
        <f>'РБ ВВ 10(2025)| FIT18'!BW28+25</f>
        <v>21441</v>
      </c>
      <c r="BX7" s="192">
        <f>'РБ ВВ 10(2025)| FIT18'!BX28+25</f>
        <v>21441</v>
      </c>
      <c r="BY7" s="192">
        <f>'РБ ВВ 10(2025)| FIT18'!BY28+25</f>
        <v>20266</v>
      </c>
      <c r="BZ7" s="192">
        <f>'РБ ВВ 10(2025)| FIT18'!BZ28+25</f>
        <v>20266</v>
      </c>
      <c r="CA7" s="192">
        <f>'РБ ВВ 10(2025)| FIT18'!CA28+25</f>
        <v>21441</v>
      </c>
      <c r="CB7" s="192">
        <f>'РБ ВВ 10(2025)| FIT18'!CB28+25</f>
        <v>21441</v>
      </c>
      <c r="CC7" s="192">
        <f>'РБ ВВ 10(2025)| FIT18'!CC28+25</f>
        <v>21441</v>
      </c>
      <c r="CD7" s="192">
        <f>'РБ ВВ 10(2025)| FIT18'!CD28+25</f>
        <v>20266</v>
      </c>
      <c r="CE7" s="192">
        <f>'РБ ВВ 10(2025)| FIT18'!CE28+25</f>
        <v>20266</v>
      </c>
      <c r="CF7" s="192">
        <f>'РБ ВВ 10(2025)| FIT18'!CF28+25</f>
        <v>20266</v>
      </c>
      <c r="CG7" s="192">
        <f>'РБ ВВ 10(2025)| FIT18'!CG28+25</f>
        <v>20266</v>
      </c>
      <c r="CH7" s="192">
        <f>'РБ ВВ 10(2025)| FIT18'!CH28+25</f>
        <v>20266</v>
      </c>
      <c r="CI7" s="192">
        <f>'РБ ВВ 10(2025)| FIT18'!CI28+25</f>
        <v>20266</v>
      </c>
      <c r="CJ7" s="192">
        <f>'РБ ВВ 10(2025)| FIT18'!CJ28+25</f>
        <v>20266</v>
      </c>
      <c r="CK7" s="192">
        <f>'РБ ВВ 10(2025)| FIT18'!CK28+25</f>
        <v>20266</v>
      </c>
      <c r="CL7" s="192">
        <f>'РБ ВВ 10(2025)| FIT18'!CL28+25</f>
        <v>20266</v>
      </c>
      <c r="CM7" s="192">
        <f>'РБ ВВ 10(2025)| FIT18'!CM28+25</f>
        <v>20266</v>
      </c>
      <c r="CN7" s="192">
        <f>'РБ ВВ 10(2025)| FIT18'!CN28+25</f>
        <v>20266</v>
      </c>
      <c r="CO7" s="192">
        <f>'РБ ВВ 10(2025)| FIT18'!CO28+25</f>
        <v>20266</v>
      </c>
      <c r="CP7" s="192">
        <f>'РБ ВВ 10(2025)| FIT18'!CP28+25</f>
        <v>20266</v>
      </c>
      <c r="CQ7" s="192">
        <f>'РБ ВВ 10(2025)| FIT18'!CQ28+25</f>
        <v>20266</v>
      </c>
      <c r="CR7" s="192">
        <f>'РБ ВВ 10(2025)| FIT18'!CR28+25</f>
        <v>20266</v>
      </c>
      <c r="CS7" s="192">
        <f>'РБ ВВ 10(2025)| FIT18'!CS28+25</f>
        <v>20266</v>
      </c>
      <c r="CT7" s="192">
        <f>'РБ ВВ 10(2025)| FIT18'!CT28+25</f>
        <v>20266</v>
      </c>
      <c r="CU7" s="192">
        <f>'РБ ВВ 10(2025)| FIT18'!CU28+25</f>
        <v>20266</v>
      </c>
      <c r="CV7" s="192">
        <f>'РБ ВВ 10(2025)| FIT18'!CV28+25</f>
        <v>20266</v>
      </c>
      <c r="CW7" s="192">
        <f>'РБ ВВ 10(2025)| FIT18'!CW28+25</f>
        <v>20266</v>
      </c>
      <c r="CX7" s="192">
        <f>'РБ ВВ 10(2025)| FIT18'!CX28+25</f>
        <v>20266</v>
      </c>
      <c r="CY7" s="192">
        <f>'РБ ВВ 10(2025)| FIT18'!CY28+25</f>
        <v>20266</v>
      </c>
      <c r="CZ7" s="192">
        <f>'РБ ВВ 10(2025)| FIT18'!CZ28+25</f>
        <v>20266</v>
      </c>
      <c r="DA7" s="192">
        <f>'РБ ВВ 10(2025)| FIT18'!DA28+25</f>
        <v>12945</v>
      </c>
      <c r="DB7" s="192">
        <f>'РБ ВВ 10(2025)| FIT18'!DB28+25</f>
        <v>12945</v>
      </c>
      <c r="DC7" s="192">
        <f>'РБ ВВ 10(2025)| FIT18'!DC28+25</f>
        <v>13336</v>
      </c>
      <c r="DD7" s="192">
        <f>'РБ ВВ 10(2025)| FIT18'!DD28+25</f>
        <v>13336</v>
      </c>
      <c r="DE7" s="192">
        <f>'РБ ВВ 10(2025)| FIT18'!DE28+25</f>
        <v>12945</v>
      </c>
      <c r="DF7" s="192">
        <f>'РБ ВВ 10(2025)| FIT18'!DF28+25</f>
        <v>12945</v>
      </c>
      <c r="DG7" s="192">
        <f>'РБ ВВ 10(2025)| FIT18'!DG28+25</f>
        <v>12945</v>
      </c>
      <c r="DH7" s="192">
        <f>'РБ ВВ 10(2025)| FIT18'!DH28+25</f>
        <v>12945</v>
      </c>
      <c r="DI7" s="192">
        <f>'РБ ВВ 10(2025)| FIT18'!DI28+25</f>
        <v>12945</v>
      </c>
      <c r="DJ7" s="192">
        <f>'РБ ВВ 10(2025)| FIT18'!DJ28+25</f>
        <v>13336</v>
      </c>
      <c r="DK7" s="192">
        <f>'РБ ВВ 10(2025)| FIT18'!DK28+25</f>
        <v>13336</v>
      </c>
      <c r="DL7" s="192">
        <f>'РБ ВВ 10(2025)| FIT18'!DL28+25</f>
        <v>12945</v>
      </c>
      <c r="DM7" s="192">
        <f>'РБ ВВ 10(2025)| FIT18'!DM28+25</f>
        <v>12945</v>
      </c>
      <c r="DN7" s="192">
        <f>'РБ ВВ 10(2025)| FIT18'!DN28+25</f>
        <v>12945</v>
      </c>
      <c r="DO7" s="192">
        <f>'РБ ВВ 10(2025)| FIT18'!DO28+25</f>
        <v>12162</v>
      </c>
      <c r="DP7" s="192">
        <f>'РБ ВВ 10(2025)| FIT18'!DP28+25</f>
        <v>12162</v>
      </c>
      <c r="DQ7" s="192">
        <f>'РБ ВВ 10(2025)| FIT18'!DQ28+25</f>
        <v>12710</v>
      </c>
      <c r="DR7" s="192">
        <f>'РБ ВВ 10(2025)| FIT18'!DR28+25</f>
        <v>12710</v>
      </c>
      <c r="DS7" s="192">
        <f>'РБ ВВ 10(2025)| FIT18'!DS28+25</f>
        <v>12162</v>
      </c>
      <c r="DT7" s="192">
        <f>'РБ ВВ 10(2025)| FIT18'!DT28+25</f>
        <v>12162</v>
      </c>
      <c r="DU7" s="192">
        <f>'РБ ВВ 10(2025)| FIT18'!DU28+25</f>
        <v>12162</v>
      </c>
      <c r="DV7" s="192">
        <f>'РБ ВВ 10(2025)| FIT18'!DV28+25</f>
        <v>12162</v>
      </c>
      <c r="DW7" s="192">
        <f>'РБ ВВ 10(2025)| FIT18'!DW28+25</f>
        <v>12162</v>
      </c>
      <c r="DX7" s="192">
        <f>'РБ ВВ 10(2025)| FIT18'!DX28+25</f>
        <v>12710</v>
      </c>
      <c r="DY7" s="192">
        <f>'РБ ВВ 10(2025)| FIT18'!DY28+25</f>
        <v>12710</v>
      </c>
      <c r="DZ7" s="192">
        <f>'РБ ВВ 10(2025)| FIT18'!DZ28+25</f>
        <v>12162</v>
      </c>
      <c r="EA7" s="192">
        <f>'РБ ВВ 10(2025)| FIT18'!EA28+25</f>
        <v>12162</v>
      </c>
      <c r="EB7" s="192">
        <f>'РБ ВВ 10(2025)| FIT18'!EB28+25</f>
        <v>12162</v>
      </c>
      <c r="EC7" s="192">
        <f>'РБ ВВ 10(2025)| FIT18'!EC28+25</f>
        <v>12162</v>
      </c>
      <c r="ED7" s="192">
        <f>'РБ ВВ 10(2025)| FIT18'!ED28+25</f>
        <v>12945</v>
      </c>
    </row>
    <row r="8" spans="1:134" s="50" customFormat="1" x14ac:dyDescent="0.2">
      <c r="A8" s="42" t="s">
        <v>234</v>
      </c>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c r="DR8" s="192"/>
      <c r="DS8" s="192"/>
      <c r="DT8" s="192"/>
      <c r="DU8" s="192"/>
      <c r="DV8" s="192"/>
      <c r="DW8" s="192"/>
      <c r="DX8" s="192"/>
      <c r="DY8" s="192"/>
      <c r="DZ8" s="192"/>
      <c r="EA8" s="192"/>
      <c r="EB8" s="192"/>
      <c r="EC8" s="192"/>
      <c r="ED8" s="192"/>
    </row>
    <row r="9" spans="1:134" s="50" customFormat="1" x14ac:dyDescent="0.2">
      <c r="A9" s="180">
        <v>1</v>
      </c>
      <c r="B9" s="192">
        <f>'РБ ВВ 10(2025)| FIT18'!B30+25</f>
        <v>13180</v>
      </c>
      <c r="C9" s="192">
        <f>'РБ ВВ 10(2025)| FIT18'!C30+25</f>
        <v>13180</v>
      </c>
      <c r="D9" s="192">
        <f>'РБ ВВ 10(2025)| FIT18'!D30+25</f>
        <v>14433</v>
      </c>
      <c r="E9" s="192">
        <f>'РБ ВВ 10(2025)| FIT18'!E30+25</f>
        <v>15685</v>
      </c>
      <c r="F9" s="192">
        <f>'РБ ВВ 10(2025)| FIT18'!F30+25</f>
        <v>17486</v>
      </c>
      <c r="G9" s="192">
        <f>'РБ ВВ 10(2025)| FIT18'!G30+25</f>
        <v>19287</v>
      </c>
      <c r="H9" s="192">
        <f>'РБ ВВ 10(2025)| FIT18'!H30+25</f>
        <v>19287</v>
      </c>
      <c r="I9" s="192">
        <f>'РБ ВВ 10(2025)| FIT18'!I30+25</f>
        <v>17486</v>
      </c>
      <c r="J9" s="192">
        <f>'РБ ВВ 10(2025)| FIT18'!J30+25</f>
        <v>19287</v>
      </c>
      <c r="K9" s="192">
        <f>'РБ ВВ 10(2025)| FIT18'!K30+25</f>
        <v>14433</v>
      </c>
      <c r="L9" s="192">
        <f>'РБ ВВ 10(2025)| FIT18'!L30+25</f>
        <v>13963</v>
      </c>
      <c r="M9" s="192">
        <f>'РБ ВВ 10(2025)| FIT18'!M30+25</f>
        <v>30758</v>
      </c>
      <c r="N9" s="192">
        <f>'РБ ВВ 10(2025)| FIT18'!N30+25</f>
        <v>42112</v>
      </c>
      <c r="O9" s="192">
        <f>'РБ ВВ 10(2025)| FIT18'!O30+25</f>
        <v>42112</v>
      </c>
      <c r="P9" s="192">
        <f>'РБ ВВ 10(2025)| FIT18'!P30+25</f>
        <v>42112</v>
      </c>
      <c r="Q9" s="192">
        <f>'РБ ВВ 10(2025)| FIT18'!Q30+25</f>
        <v>36631</v>
      </c>
      <c r="R9" s="192">
        <f>'РБ ВВ 10(2025)| FIT18'!R30+25</f>
        <v>36631</v>
      </c>
      <c r="S9" s="192">
        <f>'РБ ВВ 10(2025)| FIT18'!S30+25</f>
        <v>36631</v>
      </c>
      <c r="T9" s="192">
        <f>'РБ ВВ 10(2025)| FIT18'!T30+25</f>
        <v>36631</v>
      </c>
      <c r="U9" s="192">
        <f>'РБ ВВ 10(2025)| FIT18'!U30+25</f>
        <v>36631</v>
      </c>
      <c r="V9" s="192">
        <f>'РБ ВВ 10(2025)| FIT18'!V30+25</f>
        <v>36631</v>
      </c>
      <c r="W9" s="192">
        <f>'РБ ВВ 10(2025)| FIT18'!W30+25</f>
        <v>30132</v>
      </c>
      <c r="X9" s="192">
        <f>'РБ ВВ 10(2025)| FIT18'!X30+25</f>
        <v>17212</v>
      </c>
      <c r="Y9" s="192">
        <f>'РБ ВВ 10(2025)| FIT18'!Y30+25</f>
        <v>17212</v>
      </c>
      <c r="Z9" s="192">
        <f>'РБ ВВ 10(2025)| FIT18'!Z30+25</f>
        <v>17212</v>
      </c>
      <c r="AA9" s="192">
        <f>'РБ ВВ 10(2025)| FIT18'!AA30+25</f>
        <v>17212</v>
      </c>
      <c r="AB9" s="192">
        <f>'РБ ВВ 10(2025)| FIT18'!AB30+25</f>
        <v>17212</v>
      </c>
      <c r="AC9" s="192">
        <f>'РБ ВВ 10(2025)| FIT18'!AC30+25</f>
        <v>18778</v>
      </c>
      <c r="AD9" s="192">
        <f>'РБ ВВ 10(2025)| FIT18'!AD30+25</f>
        <v>18778</v>
      </c>
      <c r="AE9" s="192">
        <f>'РБ ВВ 10(2025)| FIT18'!AE30+25</f>
        <v>18778</v>
      </c>
      <c r="AF9" s="192">
        <f>'РБ ВВ 10(2025)| FIT18'!AF30+25</f>
        <v>18778</v>
      </c>
      <c r="AG9" s="192">
        <f>'РБ ВВ 10(2025)| FIT18'!AG30+25</f>
        <v>18778</v>
      </c>
      <c r="AH9" s="192">
        <f>'РБ ВВ 10(2025)| FIT18'!AH30+25</f>
        <v>17212</v>
      </c>
      <c r="AI9" s="192">
        <f>'РБ ВВ 10(2025)| FIT18'!AI30+25</f>
        <v>17212</v>
      </c>
      <c r="AJ9" s="192">
        <f>'РБ ВВ 10(2025)| FIT18'!AJ30+25</f>
        <v>17212</v>
      </c>
      <c r="AK9" s="192">
        <f>'РБ ВВ 10(2025)| FIT18'!AK30+25</f>
        <v>17212</v>
      </c>
      <c r="AL9" s="192">
        <f>'РБ ВВ 10(2025)| FIT18'!AL30+25</f>
        <v>17212</v>
      </c>
      <c r="AM9" s="192">
        <f>'РБ ВВ 10(2025)| FIT18'!AM30+25</f>
        <v>20344</v>
      </c>
      <c r="AN9" s="192">
        <f>'РБ ВВ 10(2025)| FIT18'!AN30+25</f>
        <v>20344</v>
      </c>
      <c r="AO9" s="192">
        <f>'РБ ВВ 10(2025)| FIT18'!AO30+25</f>
        <v>20344</v>
      </c>
      <c r="AP9" s="192">
        <f>'РБ ВВ 10(2025)| FIT18'!AP30+25</f>
        <v>20344</v>
      </c>
      <c r="AQ9" s="192">
        <f>'РБ ВВ 10(2025)| FIT18'!AQ30+25</f>
        <v>20344</v>
      </c>
      <c r="AR9" s="192">
        <f>'РБ ВВ 10(2025)| FIT18'!AR30+25</f>
        <v>21910</v>
      </c>
      <c r="AS9" s="192">
        <f>'РБ ВВ 10(2025)| FIT18'!AS30+25</f>
        <v>23868</v>
      </c>
      <c r="AT9" s="192">
        <f>'РБ ВВ 10(2025)| FIT18'!AT30+25</f>
        <v>24259</v>
      </c>
      <c r="AU9" s="192">
        <f>'РБ ВВ 10(2025)| FIT18'!AU30+25</f>
        <v>24259</v>
      </c>
      <c r="AV9" s="192">
        <f>'РБ ВВ 10(2025)| FIT18'!AV30+25</f>
        <v>24259</v>
      </c>
      <c r="AW9" s="192">
        <f>'РБ ВВ 10(2025)| FIT18'!AW30+25</f>
        <v>24259</v>
      </c>
      <c r="AX9" s="192">
        <f>'РБ ВВ 10(2025)| FIT18'!AX30+25</f>
        <v>24259</v>
      </c>
      <c r="AY9" s="192">
        <f>'РБ ВВ 10(2025)| FIT18'!AY30+25</f>
        <v>24259</v>
      </c>
      <c r="AZ9" s="192">
        <f>'РБ ВВ 10(2025)| FIT18'!AZ30+25</f>
        <v>24259</v>
      </c>
      <c r="BA9" s="192">
        <f>'РБ ВВ 10(2025)| FIT18'!BA30+25</f>
        <v>24259</v>
      </c>
      <c r="BB9" s="192">
        <f>'РБ ВВ 10(2025)| FIT18'!BB30+25</f>
        <v>24259</v>
      </c>
      <c r="BC9" s="192">
        <f>'РБ ВВ 10(2025)| FIT18'!BC30+25</f>
        <v>24259</v>
      </c>
      <c r="BD9" s="192">
        <f>'РБ ВВ 10(2025)| FIT18'!BD30+25</f>
        <v>22693</v>
      </c>
      <c r="BE9" s="192">
        <f>'РБ ВВ 10(2025)| FIT18'!BE30+25</f>
        <v>22693</v>
      </c>
      <c r="BF9" s="192">
        <f>'РБ ВВ 10(2025)| FIT18'!BF30+25</f>
        <v>24259</v>
      </c>
      <c r="BG9" s="192">
        <f>'РБ ВВ 10(2025)| FIT18'!BG30+25</f>
        <v>24259</v>
      </c>
      <c r="BH9" s="192">
        <f>'РБ ВВ 10(2025)| FIT18'!BH30+25</f>
        <v>25825</v>
      </c>
      <c r="BI9" s="192">
        <f>'РБ ВВ 10(2025)| FIT18'!BI30+25</f>
        <v>27783</v>
      </c>
      <c r="BJ9" s="192">
        <f>'РБ ВВ 10(2025)| FIT18'!BJ30+25</f>
        <v>27783</v>
      </c>
      <c r="BK9" s="192">
        <f>'РБ ВВ 10(2025)| FIT18'!BK30+25</f>
        <v>27783</v>
      </c>
      <c r="BL9" s="192">
        <f>'РБ ВВ 10(2025)| FIT18'!BL30+25</f>
        <v>27783</v>
      </c>
      <c r="BM9" s="192">
        <f>'РБ ВВ 10(2025)| FIT18'!BM30+25</f>
        <v>29740</v>
      </c>
      <c r="BN9" s="192">
        <f>'РБ ВВ 10(2025)| FIT18'!BN30+25</f>
        <v>32089</v>
      </c>
      <c r="BO9" s="192">
        <f>'РБ ВВ 10(2025)| FIT18'!BO30+25</f>
        <v>32089</v>
      </c>
      <c r="BP9" s="192">
        <f>'РБ ВВ 10(2025)| FIT18'!BP30+25</f>
        <v>29740</v>
      </c>
      <c r="BQ9" s="192">
        <f>'РБ ВВ 10(2025)| FIT18'!BQ30+25</f>
        <v>25825</v>
      </c>
      <c r="BR9" s="192">
        <f>'РБ ВВ 10(2025)| FIT18'!BR30+25</f>
        <v>25825</v>
      </c>
      <c r="BS9" s="192">
        <f>'РБ ВВ 10(2025)| FIT18'!BS30+25</f>
        <v>27783</v>
      </c>
      <c r="BT9" s="192">
        <f>'РБ ВВ 10(2025)| FIT18'!BT30+25</f>
        <v>27783</v>
      </c>
      <c r="BU9" s="192">
        <f>'РБ ВВ 10(2025)| FIT18'!BU30+25</f>
        <v>21127</v>
      </c>
      <c r="BV9" s="192">
        <f>'РБ ВВ 10(2025)| FIT18'!BV30+25</f>
        <v>21480</v>
      </c>
      <c r="BW9" s="192">
        <f>'РБ ВВ 10(2025)| FIT18'!BW30+25</f>
        <v>21480</v>
      </c>
      <c r="BX9" s="192">
        <f>'РБ ВВ 10(2025)| FIT18'!BX30+25</f>
        <v>21480</v>
      </c>
      <c r="BY9" s="192">
        <f>'РБ ВВ 10(2025)| FIT18'!BY30+25</f>
        <v>20305</v>
      </c>
      <c r="BZ9" s="192">
        <f>'РБ ВВ 10(2025)| FIT18'!BZ30+25</f>
        <v>20305</v>
      </c>
      <c r="CA9" s="192">
        <f>'РБ ВВ 10(2025)| FIT18'!CA30+25</f>
        <v>21480</v>
      </c>
      <c r="CB9" s="192">
        <f>'РБ ВВ 10(2025)| FIT18'!CB30+25</f>
        <v>21480</v>
      </c>
      <c r="CC9" s="192">
        <f>'РБ ВВ 10(2025)| FIT18'!CC30+25</f>
        <v>21480</v>
      </c>
      <c r="CD9" s="192">
        <f>'РБ ВВ 10(2025)| FIT18'!CD30+25</f>
        <v>20305</v>
      </c>
      <c r="CE9" s="192">
        <f>'РБ ВВ 10(2025)| FIT18'!CE30+25</f>
        <v>20305</v>
      </c>
      <c r="CF9" s="192">
        <f>'РБ ВВ 10(2025)| FIT18'!CF30+25</f>
        <v>20305</v>
      </c>
      <c r="CG9" s="192">
        <f>'РБ ВВ 10(2025)| FIT18'!CG30+25</f>
        <v>20305</v>
      </c>
      <c r="CH9" s="192">
        <f>'РБ ВВ 10(2025)| FIT18'!CH30+25</f>
        <v>20305</v>
      </c>
      <c r="CI9" s="192">
        <f>'РБ ВВ 10(2025)| FIT18'!CI30+25</f>
        <v>20305</v>
      </c>
      <c r="CJ9" s="192">
        <f>'РБ ВВ 10(2025)| FIT18'!CJ30+25</f>
        <v>20305</v>
      </c>
      <c r="CK9" s="192">
        <f>'РБ ВВ 10(2025)| FIT18'!CK30+25</f>
        <v>20305</v>
      </c>
      <c r="CL9" s="192">
        <f>'РБ ВВ 10(2025)| FIT18'!CL30+25</f>
        <v>20305</v>
      </c>
      <c r="CM9" s="192">
        <f>'РБ ВВ 10(2025)| FIT18'!CM30+25</f>
        <v>20305</v>
      </c>
      <c r="CN9" s="192">
        <f>'РБ ВВ 10(2025)| FIT18'!CN30+25</f>
        <v>20305</v>
      </c>
      <c r="CO9" s="192">
        <f>'РБ ВВ 10(2025)| FIT18'!CO30+25</f>
        <v>20305</v>
      </c>
      <c r="CP9" s="192">
        <f>'РБ ВВ 10(2025)| FIT18'!CP30+25</f>
        <v>20305</v>
      </c>
      <c r="CQ9" s="192">
        <f>'РБ ВВ 10(2025)| FIT18'!CQ30+25</f>
        <v>20305</v>
      </c>
      <c r="CR9" s="192">
        <f>'РБ ВВ 10(2025)| FIT18'!CR30+25</f>
        <v>20305</v>
      </c>
      <c r="CS9" s="192">
        <f>'РБ ВВ 10(2025)| FIT18'!CS30+25</f>
        <v>20305</v>
      </c>
      <c r="CT9" s="192">
        <f>'РБ ВВ 10(2025)| FIT18'!CT30+25</f>
        <v>20305</v>
      </c>
      <c r="CU9" s="192">
        <f>'РБ ВВ 10(2025)| FIT18'!CU30+25</f>
        <v>20305</v>
      </c>
      <c r="CV9" s="192">
        <f>'РБ ВВ 10(2025)| FIT18'!CV30+25</f>
        <v>20305</v>
      </c>
      <c r="CW9" s="192">
        <f>'РБ ВВ 10(2025)| FIT18'!CW30+25</f>
        <v>20305</v>
      </c>
      <c r="CX9" s="192">
        <f>'РБ ВВ 10(2025)| FIT18'!CX30+25</f>
        <v>20305</v>
      </c>
      <c r="CY9" s="192">
        <f>'РБ ВВ 10(2025)| FIT18'!CY30+25</f>
        <v>20305</v>
      </c>
      <c r="CZ9" s="192">
        <f>'РБ ВВ 10(2025)| FIT18'!CZ30+25</f>
        <v>20305</v>
      </c>
      <c r="DA9" s="192">
        <f>'РБ ВВ 10(2025)| FIT18'!DA30+25</f>
        <v>13062</v>
      </c>
      <c r="DB9" s="192">
        <f>'РБ ВВ 10(2025)| FIT18'!DB30+25</f>
        <v>13062</v>
      </c>
      <c r="DC9" s="192">
        <f>'РБ ВВ 10(2025)| FIT18'!DC30+25</f>
        <v>13454</v>
      </c>
      <c r="DD9" s="192">
        <f>'РБ ВВ 10(2025)| FIT18'!DD30+25</f>
        <v>13454</v>
      </c>
      <c r="DE9" s="192">
        <f>'РБ ВВ 10(2025)| FIT18'!DE30+25</f>
        <v>13062</v>
      </c>
      <c r="DF9" s="192">
        <f>'РБ ВВ 10(2025)| FIT18'!DF30+25</f>
        <v>13062</v>
      </c>
      <c r="DG9" s="192">
        <f>'РБ ВВ 10(2025)| FIT18'!DG30+25</f>
        <v>13062</v>
      </c>
      <c r="DH9" s="192">
        <f>'РБ ВВ 10(2025)| FIT18'!DH30+25</f>
        <v>13062</v>
      </c>
      <c r="DI9" s="192">
        <f>'РБ ВВ 10(2025)| FIT18'!DI30+25</f>
        <v>13062</v>
      </c>
      <c r="DJ9" s="192">
        <f>'РБ ВВ 10(2025)| FIT18'!DJ30+25</f>
        <v>13454</v>
      </c>
      <c r="DK9" s="192">
        <f>'РБ ВВ 10(2025)| FIT18'!DK30+25</f>
        <v>13454</v>
      </c>
      <c r="DL9" s="192">
        <f>'РБ ВВ 10(2025)| FIT18'!DL30+25</f>
        <v>13062</v>
      </c>
      <c r="DM9" s="192">
        <f>'РБ ВВ 10(2025)| FIT18'!DM30+25</f>
        <v>13062</v>
      </c>
      <c r="DN9" s="192">
        <f>'РБ ВВ 10(2025)| FIT18'!DN30+25</f>
        <v>13062</v>
      </c>
      <c r="DO9" s="192">
        <f>'РБ ВВ 10(2025)| FIT18'!DO30+25</f>
        <v>12279</v>
      </c>
      <c r="DP9" s="192">
        <f>'РБ ВВ 10(2025)| FIT18'!DP30+25</f>
        <v>12279</v>
      </c>
      <c r="DQ9" s="192">
        <f>'РБ ВВ 10(2025)| FIT18'!DQ30+25</f>
        <v>12828</v>
      </c>
      <c r="DR9" s="192">
        <f>'РБ ВВ 10(2025)| FIT18'!DR30+25</f>
        <v>12828</v>
      </c>
      <c r="DS9" s="192">
        <f>'РБ ВВ 10(2025)| FIT18'!DS30+25</f>
        <v>12279</v>
      </c>
      <c r="DT9" s="192">
        <f>'РБ ВВ 10(2025)| FIT18'!DT30+25</f>
        <v>12279</v>
      </c>
      <c r="DU9" s="192">
        <f>'РБ ВВ 10(2025)| FIT18'!DU30+25</f>
        <v>12279</v>
      </c>
      <c r="DV9" s="192">
        <f>'РБ ВВ 10(2025)| FIT18'!DV30+25</f>
        <v>12279</v>
      </c>
      <c r="DW9" s="192">
        <f>'РБ ВВ 10(2025)| FIT18'!DW30+25</f>
        <v>12279</v>
      </c>
      <c r="DX9" s="192">
        <f>'РБ ВВ 10(2025)| FIT18'!DX30+25</f>
        <v>12828</v>
      </c>
      <c r="DY9" s="192">
        <f>'РБ ВВ 10(2025)| FIT18'!DY30+25</f>
        <v>12828</v>
      </c>
      <c r="DZ9" s="192">
        <f>'РБ ВВ 10(2025)| FIT18'!DZ30+25</f>
        <v>12279</v>
      </c>
      <c r="EA9" s="192">
        <f>'РБ ВВ 10(2025)| FIT18'!EA30+25</f>
        <v>12279</v>
      </c>
      <c r="EB9" s="192">
        <f>'РБ ВВ 10(2025)| FIT18'!EB30+25</f>
        <v>12279</v>
      </c>
      <c r="EC9" s="192">
        <f>'РБ ВВ 10(2025)| FIT18'!EC30+25</f>
        <v>12279</v>
      </c>
      <c r="ED9" s="192">
        <f>'РБ ВВ 10(2025)| FIT18'!ED30+25</f>
        <v>13062</v>
      </c>
    </row>
    <row r="10" spans="1:134" s="50" customFormat="1" x14ac:dyDescent="0.2">
      <c r="A10" s="180">
        <v>2</v>
      </c>
      <c r="B10" s="192">
        <f>'РБ ВВ 10(2025)| FIT18'!B31+25</f>
        <v>14511</v>
      </c>
      <c r="C10" s="192">
        <f>'РБ ВВ 10(2025)| FIT18'!C31+25</f>
        <v>14511</v>
      </c>
      <c r="D10" s="192">
        <f>'РБ ВВ 10(2025)| FIT18'!D31+25</f>
        <v>15764</v>
      </c>
      <c r="E10" s="192">
        <f>'РБ ВВ 10(2025)| FIT18'!E31+25</f>
        <v>17017</v>
      </c>
      <c r="F10" s="192">
        <f>'РБ ВВ 10(2025)| FIT18'!F31+25</f>
        <v>18817</v>
      </c>
      <c r="G10" s="192">
        <f>'РБ ВВ 10(2025)| FIT18'!G31+25</f>
        <v>20618</v>
      </c>
      <c r="H10" s="192">
        <f>'РБ ВВ 10(2025)| FIT18'!H31+25</f>
        <v>20618</v>
      </c>
      <c r="I10" s="192">
        <f>'РБ ВВ 10(2025)| FIT18'!I31+25</f>
        <v>18817</v>
      </c>
      <c r="J10" s="192">
        <f>'РБ ВВ 10(2025)| FIT18'!J31+25</f>
        <v>20618</v>
      </c>
      <c r="K10" s="192">
        <f>'РБ ВВ 10(2025)| FIT18'!K31+25</f>
        <v>15764</v>
      </c>
      <c r="L10" s="192">
        <f>'РБ ВВ 10(2025)| FIT18'!L31+25</f>
        <v>15725</v>
      </c>
      <c r="M10" s="192">
        <f>'РБ ВВ 10(2025)| FIT18'!M31+25</f>
        <v>32520</v>
      </c>
      <c r="N10" s="192">
        <f>'РБ ВВ 10(2025)| FIT18'!N31+25</f>
        <v>43873</v>
      </c>
      <c r="O10" s="192">
        <f>'РБ ВВ 10(2025)| FIT18'!O31+25</f>
        <v>43873</v>
      </c>
      <c r="P10" s="192">
        <f>'РБ ВВ 10(2025)| FIT18'!P31+25</f>
        <v>43873</v>
      </c>
      <c r="Q10" s="192">
        <f>'РБ ВВ 10(2025)| FIT18'!Q31+25</f>
        <v>38392</v>
      </c>
      <c r="R10" s="192">
        <f>'РБ ВВ 10(2025)| FIT18'!R31+25</f>
        <v>38392</v>
      </c>
      <c r="S10" s="192">
        <f>'РБ ВВ 10(2025)| FIT18'!S31+25</f>
        <v>38392</v>
      </c>
      <c r="T10" s="192">
        <f>'РБ ВВ 10(2025)| FIT18'!T31+25</f>
        <v>38392</v>
      </c>
      <c r="U10" s="192">
        <f>'РБ ВВ 10(2025)| FIT18'!U31+25</f>
        <v>38392</v>
      </c>
      <c r="V10" s="192">
        <f>'РБ ВВ 10(2025)| FIT18'!V31+25</f>
        <v>38392</v>
      </c>
      <c r="W10" s="192">
        <f>'РБ ВВ 10(2025)| FIT18'!W31+25</f>
        <v>31659</v>
      </c>
      <c r="X10" s="192">
        <f>'РБ ВВ 10(2025)| FIT18'!X31+25</f>
        <v>18739</v>
      </c>
      <c r="Y10" s="192">
        <f>'РБ ВВ 10(2025)| FIT18'!Y31+25</f>
        <v>18739</v>
      </c>
      <c r="Z10" s="192">
        <f>'РБ ВВ 10(2025)| FIT18'!Z31+25</f>
        <v>18739</v>
      </c>
      <c r="AA10" s="192">
        <f>'РБ ВВ 10(2025)| FIT18'!AA31+25</f>
        <v>18739</v>
      </c>
      <c r="AB10" s="192">
        <f>'РБ ВВ 10(2025)| FIT18'!AB31+25</f>
        <v>18739</v>
      </c>
      <c r="AC10" s="192">
        <f>'РБ ВВ 10(2025)| FIT18'!AC31+25</f>
        <v>20305</v>
      </c>
      <c r="AD10" s="192">
        <f>'РБ ВВ 10(2025)| FIT18'!AD31+25</f>
        <v>20305</v>
      </c>
      <c r="AE10" s="192">
        <f>'РБ ВВ 10(2025)| FIT18'!AE31+25</f>
        <v>20305</v>
      </c>
      <c r="AF10" s="192">
        <f>'РБ ВВ 10(2025)| FIT18'!AF31+25</f>
        <v>20305</v>
      </c>
      <c r="AG10" s="192">
        <f>'РБ ВВ 10(2025)| FIT18'!AG31+25</f>
        <v>20305</v>
      </c>
      <c r="AH10" s="192">
        <f>'РБ ВВ 10(2025)| FIT18'!AH31+25</f>
        <v>18739</v>
      </c>
      <c r="AI10" s="192">
        <f>'РБ ВВ 10(2025)| FIT18'!AI31+25</f>
        <v>18739</v>
      </c>
      <c r="AJ10" s="192">
        <f>'РБ ВВ 10(2025)| FIT18'!AJ31+25</f>
        <v>18739</v>
      </c>
      <c r="AK10" s="192">
        <f>'РБ ВВ 10(2025)| FIT18'!AK31+25</f>
        <v>18739</v>
      </c>
      <c r="AL10" s="192">
        <f>'РБ ВВ 10(2025)| FIT18'!AL31+25</f>
        <v>18739</v>
      </c>
      <c r="AM10" s="192">
        <f>'РБ ВВ 10(2025)| FIT18'!AM31+25</f>
        <v>21871</v>
      </c>
      <c r="AN10" s="192">
        <f>'РБ ВВ 10(2025)| FIT18'!AN31+25</f>
        <v>21871</v>
      </c>
      <c r="AO10" s="192">
        <f>'РБ ВВ 10(2025)| FIT18'!AO31+25</f>
        <v>21871</v>
      </c>
      <c r="AP10" s="192">
        <f>'РБ ВВ 10(2025)| FIT18'!AP31+25</f>
        <v>21871</v>
      </c>
      <c r="AQ10" s="192">
        <f>'РБ ВВ 10(2025)| FIT18'!AQ31+25</f>
        <v>21871</v>
      </c>
      <c r="AR10" s="192">
        <f>'РБ ВВ 10(2025)| FIT18'!AR31+25</f>
        <v>23437</v>
      </c>
      <c r="AS10" s="192">
        <f>'РБ ВВ 10(2025)| FIT18'!AS31+25</f>
        <v>25395</v>
      </c>
      <c r="AT10" s="192">
        <f>'РБ ВВ 10(2025)| FIT18'!AT31+25</f>
        <v>25786</v>
      </c>
      <c r="AU10" s="192">
        <f>'РБ ВВ 10(2025)| FIT18'!AU31+25</f>
        <v>25786</v>
      </c>
      <c r="AV10" s="192">
        <f>'РБ ВВ 10(2025)| FIT18'!AV31+25</f>
        <v>25786</v>
      </c>
      <c r="AW10" s="192">
        <f>'РБ ВВ 10(2025)| FIT18'!AW31+25</f>
        <v>25786</v>
      </c>
      <c r="AX10" s="192">
        <f>'РБ ВВ 10(2025)| FIT18'!AX31+25</f>
        <v>25786</v>
      </c>
      <c r="AY10" s="192">
        <f>'РБ ВВ 10(2025)| FIT18'!AY31+25</f>
        <v>25786</v>
      </c>
      <c r="AZ10" s="192">
        <f>'РБ ВВ 10(2025)| FIT18'!AZ31+25</f>
        <v>25786</v>
      </c>
      <c r="BA10" s="192">
        <f>'РБ ВВ 10(2025)| FIT18'!BA31+25</f>
        <v>25786</v>
      </c>
      <c r="BB10" s="192">
        <f>'РБ ВВ 10(2025)| FIT18'!BB31+25</f>
        <v>25786</v>
      </c>
      <c r="BC10" s="192">
        <f>'РБ ВВ 10(2025)| FIT18'!BC31+25</f>
        <v>25786</v>
      </c>
      <c r="BD10" s="192">
        <f>'РБ ВВ 10(2025)| FIT18'!BD31+25</f>
        <v>24220</v>
      </c>
      <c r="BE10" s="192">
        <f>'РБ ВВ 10(2025)| FIT18'!BE31+25</f>
        <v>24220</v>
      </c>
      <c r="BF10" s="192">
        <f>'РБ ВВ 10(2025)| FIT18'!BF31+25</f>
        <v>25786</v>
      </c>
      <c r="BG10" s="192">
        <f>'РБ ВВ 10(2025)| FIT18'!BG31+25</f>
        <v>25786</v>
      </c>
      <c r="BH10" s="192">
        <f>'РБ ВВ 10(2025)| FIT18'!BH31+25</f>
        <v>27352</v>
      </c>
      <c r="BI10" s="192">
        <f>'РБ ВВ 10(2025)| FIT18'!BI31+25</f>
        <v>29310</v>
      </c>
      <c r="BJ10" s="192">
        <f>'РБ ВВ 10(2025)| FIT18'!BJ31+25</f>
        <v>29310</v>
      </c>
      <c r="BK10" s="192">
        <f>'РБ ВВ 10(2025)| FIT18'!BK31+25</f>
        <v>29310</v>
      </c>
      <c r="BL10" s="192">
        <f>'РБ ВВ 10(2025)| FIT18'!BL31+25</f>
        <v>29310</v>
      </c>
      <c r="BM10" s="192">
        <f>'РБ ВВ 10(2025)| FIT18'!BM31+25</f>
        <v>31267</v>
      </c>
      <c r="BN10" s="192">
        <f>'РБ ВВ 10(2025)| FIT18'!BN31+25</f>
        <v>33616</v>
      </c>
      <c r="BO10" s="192">
        <f>'РБ ВВ 10(2025)| FIT18'!BO31+25</f>
        <v>33616</v>
      </c>
      <c r="BP10" s="192">
        <f>'РБ ВВ 10(2025)| FIT18'!BP31+25</f>
        <v>31267</v>
      </c>
      <c r="BQ10" s="192">
        <f>'РБ ВВ 10(2025)| FIT18'!BQ31+25</f>
        <v>27352</v>
      </c>
      <c r="BR10" s="192">
        <f>'РБ ВВ 10(2025)| FIT18'!BR31+25</f>
        <v>27352</v>
      </c>
      <c r="BS10" s="192">
        <f>'РБ ВВ 10(2025)| FIT18'!BS31+25</f>
        <v>29310</v>
      </c>
      <c r="BT10" s="192">
        <f>'РБ ВВ 10(2025)| FIT18'!BT31+25</f>
        <v>29310</v>
      </c>
      <c r="BU10" s="192">
        <f>'РБ ВВ 10(2025)| FIT18'!BU31+25</f>
        <v>22654</v>
      </c>
      <c r="BV10" s="192">
        <f>'РБ ВВ 10(2025)| FIT18'!BV31+25</f>
        <v>23007</v>
      </c>
      <c r="BW10" s="192">
        <f>'РБ ВВ 10(2025)| FIT18'!BW31+25</f>
        <v>23007</v>
      </c>
      <c r="BX10" s="192">
        <f>'РБ ВВ 10(2025)| FIT18'!BX31+25</f>
        <v>23007</v>
      </c>
      <c r="BY10" s="192">
        <f>'РБ ВВ 10(2025)| FIT18'!BY31+25</f>
        <v>21832</v>
      </c>
      <c r="BZ10" s="192">
        <f>'РБ ВВ 10(2025)| FIT18'!BZ31+25</f>
        <v>21832</v>
      </c>
      <c r="CA10" s="192">
        <f>'РБ ВВ 10(2025)| FIT18'!CA31+25</f>
        <v>23007</v>
      </c>
      <c r="CB10" s="192">
        <f>'РБ ВВ 10(2025)| FIT18'!CB31+25</f>
        <v>23007</v>
      </c>
      <c r="CC10" s="192">
        <f>'РБ ВВ 10(2025)| FIT18'!CC31+25</f>
        <v>23007</v>
      </c>
      <c r="CD10" s="192">
        <f>'РБ ВВ 10(2025)| FIT18'!CD31+25</f>
        <v>21832</v>
      </c>
      <c r="CE10" s="192">
        <f>'РБ ВВ 10(2025)| FIT18'!CE31+25</f>
        <v>21832</v>
      </c>
      <c r="CF10" s="192">
        <f>'РБ ВВ 10(2025)| FIT18'!CF31+25</f>
        <v>21832</v>
      </c>
      <c r="CG10" s="192">
        <f>'РБ ВВ 10(2025)| FIT18'!CG31+25</f>
        <v>21832</v>
      </c>
      <c r="CH10" s="192">
        <f>'РБ ВВ 10(2025)| FIT18'!CH31+25</f>
        <v>21832</v>
      </c>
      <c r="CI10" s="192">
        <f>'РБ ВВ 10(2025)| FIT18'!CI31+25</f>
        <v>21832</v>
      </c>
      <c r="CJ10" s="192">
        <f>'РБ ВВ 10(2025)| FIT18'!CJ31+25</f>
        <v>21832</v>
      </c>
      <c r="CK10" s="192">
        <f>'РБ ВВ 10(2025)| FIT18'!CK31+25</f>
        <v>21832</v>
      </c>
      <c r="CL10" s="192">
        <f>'РБ ВВ 10(2025)| FIT18'!CL31+25</f>
        <v>21832</v>
      </c>
      <c r="CM10" s="192">
        <f>'РБ ВВ 10(2025)| FIT18'!CM31+25</f>
        <v>21832</v>
      </c>
      <c r="CN10" s="192">
        <f>'РБ ВВ 10(2025)| FIT18'!CN31+25</f>
        <v>21832</v>
      </c>
      <c r="CO10" s="192">
        <f>'РБ ВВ 10(2025)| FIT18'!CO31+25</f>
        <v>21832</v>
      </c>
      <c r="CP10" s="192">
        <f>'РБ ВВ 10(2025)| FIT18'!CP31+25</f>
        <v>21832</v>
      </c>
      <c r="CQ10" s="192">
        <f>'РБ ВВ 10(2025)| FIT18'!CQ31+25</f>
        <v>21832</v>
      </c>
      <c r="CR10" s="192">
        <f>'РБ ВВ 10(2025)| FIT18'!CR31+25</f>
        <v>21832</v>
      </c>
      <c r="CS10" s="192">
        <f>'РБ ВВ 10(2025)| FIT18'!CS31+25</f>
        <v>21832</v>
      </c>
      <c r="CT10" s="192">
        <f>'РБ ВВ 10(2025)| FIT18'!CT31+25</f>
        <v>21832</v>
      </c>
      <c r="CU10" s="192">
        <f>'РБ ВВ 10(2025)| FIT18'!CU31+25</f>
        <v>21832</v>
      </c>
      <c r="CV10" s="192">
        <f>'РБ ВВ 10(2025)| FIT18'!CV31+25</f>
        <v>21832</v>
      </c>
      <c r="CW10" s="192">
        <f>'РБ ВВ 10(2025)| FIT18'!CW31+25</f>
        <v>21832</v>
      </c>
      <c r="CX10" s="192">
        <f>'РБ ВВ 10(2025)| FIT18'!CX31+25</f>
        <v>21832</v>
      </c>
      <c r="CY10" s="192">
        <f>'РБ ВВ 10(2025)| FIT18'!CY31+25</f>
        <v>21832</v>
      </c>
      <c r="CZ10" s="192">
        <f>'РБ ВВ 10(2025)| FIT18'!CZ31+25</f>
        <v>21754</v>
      </c>
      <c r="DA10" s="192">
        <f>'РБ ВВ 10(2025)| FIT18'!DA31+25</f>
        <v>14511</v>
      </c>
      <c r="DB10" s="192">
        <f>'РБ ВВ 10(2025)| FIT18'!DB31+25</f>
        <v>14511</v>
      </c>
      <c r="DC10" s="192">
        <f>'РБ ВВ 10(2025)| FIT18'!DC31+25</f>
        <v>14902</v>
      </c>
      <c r="DD10" s="192">
        <f>'РБ ВВ 10(2025)| FIT18'!DD31+25</f>
        <v>14902</v>
      </c>
      <c r="DE10" s="192">
        <f>'РБ ВВ 10(2025)| FIT18'!DE31+25</f>
        <v>14511</v>
      </c>
      <c r="DF10" s="192">
        <f>'РБ ВВ 10(2025)| FIT18'!DF31+25</f>
        <v>14511</v>
      </c>
      <c r="DG10" s="192">
        <f>'РБ ВВ 10(2025)| FIT18'!DG31+25</f>
        <v>14511</v>
      </c>
      <c r="DH10" s="192">
        <f>'РБ ВВ 10(2025)| FIT18'!DH31+25</f>
        <v>14511</v>
      </c>
      <c r="DI10" s="192">
        <f>'РБ ВВ 10(2025)| FIT18'!DI31+25</f>
        <v>14511</v>
      </c>
      <c r="DJ10" s="192">
        <f>'РБ ВВ 10(2025)| FIT18'!DJ31+25</f>
        <v>14902</v>
      </c>
      <c r="DK10" s="192">
        <f>'РБ ВВ 10(2025)| FIT18'!DK31+25</f>
        <v>14902</v>
      </c>
      <c r="DL10" s="192">
        <f>'РБ ВВ 10(2025)| FIT18'!DL31+25</f>
        <v>14511</v>
      </c>
      <c r="DM10" s="192">
        <f>'РБ ВВ 10(2025)| FIT18'!DM31+25</f>
        <v>14511</v>
      </c>
      <c r="DN10" s="192">
        <f>'РБ ВВ 10(2025)| FIT18'!DN31+25</f>
        <v>14511</v>
      </c>
      <c r="DO10" s="192">
        <f>'РБ ВВ 10(2025)| FIT18'!DO31+25</f>
        <v>13728</v>
      </c>
      <c r="DP10" s="192">
        <f>'РБ ВВ 10(2025)| FIT18'!DP31+25</f>
        <v>13728</v>
      </c>
      <c r="DQ10" s="192">
        <f>'РБ ВВ 10(2025)| FIT18'!DQ31+25</f>
        <v>14276</v>
      </c>
      <c r="DR10" s="192">
        <f>'РБ ВВ 10(2025)| FIT18'!DR31+25</f>
        <v>14276</v>
      </c>
      <c r="DS10" s="192">
        <f>'РБ ВВ 10(2025)| FIT18'!DS31+25</f>
        <v>13728</v>
      </c>
      <c r="DT10" s="192">
        <f>'РБ ВВ 10(2025)| FIT18'!DT31+25</f>
        <v>13728</v>
      </c>
      <c r="DU10" s="192">
        <f>'РБ ВВ 10(2025)| FIT18'!DU31+25</f>
        <v>13728</v>
      </c>
      <c r="DV10" s="192">
        <f>'РБ ВВ 10(2025)| FIT18'!DV31+25</f>
        <v>13728</v>
      </c>
      <c r="DW10" s="192">
        <f>'РБ ВВ 10(2025)| FIT18'!DW31+25</f>
        <v>13728</v>
      </c>
      <c r="DX10" s="192">
        <f>'РБ ВВ 10(2025)| FIT18'!DX31+25</f>
        <v>14276</v>
      </c>
      <c r="DY10" s="192">
        <f>'РБ ВВ 10(2025)| FIT18'!DY31+25</f>
        <v>14276</v>
      </c>
      <c r="DZ10" s="192">
        <f>'РБ ВВ 10(2025)| FIT18'!DZ31+25</f>
        <v>13728</v>
      </c>
      <c r="EA10" s="192">
        <f>'РБ ВВ 10(2025)| FIT18'!EA31+25</f>
        <v>13728</v>
      </c>
      <c r="EB10" s="192">
        <f>'РБ ВВ 10(2025)| FIT18'!EB31+25</f>
        <v>13728</v>
      </c>
      <c r="EC10" s="192">
        <f>'РБ ВВ 10(2025)| FIT18'!EC31+25</f>
        <v>13728</v>
      </c>
      <c r="ED10" s="192">
        <f>'РБ ВВ 10(2025)| FIT18'!ED31+25</f>
        <v>14511</v>
      </c>
    </row>
    <row r="11" spans="1:134" s="50" customFormat="1" x14ac:dyDescent="0.2">
      <c r="A11" s="42" t="s">
        <v>84</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2"/>
      <c r="DR11" s="192"/>
      <c r="DS11" s="192"/>
      <c r="DT11" s="192"/>
      <c r="DU11" s="192"/>
      <c r="DV11" s="192"/>
      <c r="DW11" s="192"/>
      <c r="DX11" s="192"/>
      <c r="DY11" s="192"/>
      <c r="DZ11" s="192"/>
      <c r="EA11" s="192"/>
      <c r="EB11" s="192"/>
      <c r="EC11" s="192"/>
      <c r="ED11" s="192"/>
    </row>
    <row r="12" spans="1:134" s="50" customFormat="1" x14ac:dyDescent="0.2">
      <c r="A12" s="88">
        <f>A6</f>
        <v>1</v>
      </c>
      <c r="B12" s="192">
        <f>'РБ ВВ 10(2025)| FIT18'!B33+25</f>
        <v>13963</v>
      </c>
      <c r="C12" s="192">
        <f>'РБ ВВ 10(2025)| FIT18'!C33+25</f>
        <v>13963</v>
      </c>
      <c r="D12" s="192">
        <f>'РБ ВВ 10(2025)| FIT18'!D33+25</f>
        <v>15216</v>
      </c>
      <c r="E12" s="192">
        <f>'РБ ВВ 10(2025)| FIT18'!E33+25</f>
        <v>16468</v>
      </c>
      <c r="F12" s="192">
        <f>'РБ ВВ 10(2025)| FIT18'!F33+25</f>
        <v>18269</v>
      </c>
      <c r="G12" s="192">
        <f>'РБ ВВ 10(2025)| FIT18'!G33+25</f>
        <v>20070</v>
      </c>
      <c r="H12" s="192">
        <f>'РБ ВВ 10(2025)| FIT18'!H33+25</f>
        <v>20070</v>
      </c>
      <c r="I12" s="192">
        <f>'РБ ВВ 10(2025)| FIT18'!I33+25</f>
        <v>18269</v>
      </c>
      <c r="J12" s="192">
        <f>'РБ ВВ 10(2025)| FIT18'!J33+25</f>
        <v>20070</v>
      </c>
      <c r="K12" s="192">
        <f>'РБ ВВ 10(2025)| FIT18'!K33+25</f>
        <v>15216</v>
      </c>
      <c r="L12" s="192">
        <f>'РБ ВВ 10(2025)| FIT18'!L33+25</f>
        <v>14746</v>
      </c>
      <c r="M12" s="192">
        <f>'РБ ВВ 10(2025)| FIT18'!M33+25</f>
        <v>31541</v>
      </c>
      <c r="N12" s="192">
        <f>'РБ ВВ 10(2025)| FIT18'!N33+25</f>
        <v>42895</v>
      </c>
      <c r="O12" s="192">
        <f>'РБ ВВ 10(2025)| FIT18'!O33+25</f>
        <v>42895</v>
      </c>
      <c r="P12" s="192">
        <f>'РБ ВВ 10(2025)| FIT18'!P33+25</f>
        <v>42895</v>
      </c>
      <c r="Q12" s="192">
        <f>'РБ ВВ 10(2025)| FIT18'!Q33+25</f>
        <v>37414</v>
      </c>
      <c r="R12" s="192">
        <f>'РБ ВВ 10(2025)| FIT18'!R33+25</f>
        <v>37414</v>
      </c>
      <c r="S12" s="192">
        <f>'РБ ВВ 10(2025)| FIT18'!S33+25</f>
        <v>37414</v>
      </c>
      <c r="T12" s="192">
        <f>'РБ ВВ 10(2025)| FIT18'!T33+25</f>
        <v>37414</v>
      </c>
      <c r="U12" s="192">
        <f>'РБ ВВ 10(2025)| FIT18'!U33+25</f>
        <v>37414</v>
      </c>
      <c r="V12" s="192">
        <f>'РБ ВВ 10(2025)| FIT18'!V33+25</f>
        <v>37414</v>
      </c>
      <c r="W12" s="192">
        <f>'РБ ВВ 10(2025)| FIT18'!W33+25</f>
        <v>30915</v>
      </c>
      <c r="X12" s="192">
        <f>'РБ ВВ 10(2025)| FIT18'!X33+25</f>
        <v>17995</v>
      </c>
      <c r="Y12" s="192">
        <f>'РБ ВВ 10(2025)| FIT18'!Y33+25</f>
        <v>17995</v>
      </c>
      <c r="Z12" s="192">
        <f>'РБ ВВ 10(2025)| FIT18'!Z33+25</f>
        <v>17995</v>
      </c>
      <c r="AA12" s="192">
        <f>'РБ ВВ 10(2025)| FIT18'!AA33+25</f>
        <v>17995</v>
      </c>
      <c r="AB12" s="192">
        <f>'РБ ВВ 10(2025)| FIT18'!AB33+25</f>
        <v>17995</v>
      </c>
      <c r="AC12" s="192">
        <f>'РБ ВВ 10(2025)| FIT18'!AC33+25</f>
        <v>19561</v>
      </c>
      <c r="AD12" s="192">
        <f>'РБ ВВ 10(2025)| FIT18'!AD33+25</f>
        <v>19561</v>
      </c>
      <c r="AE12" s="192">
        <f>'РБ ВВ 10(2025)| FIT18'!AE33+25</f>
        <v>19561</v>
      </c>
      <c r="AF12" s="192">
        <f>'РБ ВВ 10(2025)| FIT18'!AF33+25</f>
        <v>19561</v>
      </c>
      <c r="AG12" s="192">
        <f>'РБ ВВ 10(2025)| FIT18'!AG33+25</f>
        <v>19561</v>
      </c>
      <c r="AH12" s="192">
        <f>'РБ ВВ 10(2025)| FIT18'!AH33+25</f>
        <v>17995</v>
      </c>
      <c r="AI12" s="192">
        <f>'РБ ВВ 10(2025)| FIT18'!AI33+25</f>
        <v>17995</v>
      </c>
      <c r="AJ12" s="192">
        <f>'РБ ВВ 10(2025)| FIT18'!AJ33+25</f>
        <v>17995</v>
      </c>
      <c r="AK12" s="192">
        <f>'РБ ВВ 10(2025)| FIT18'!AK33+25</f>
        <v>17995</v>
      </c>
      <c r="AL12" s="192">
        <f>'РБ ВВ 10(2025)| FIT18'!AL33+25</f>
        <v>17995</v>
      </c>
      <c r="AM12" s="192">
        <f>'РБ ВВ 10(2025)| FIT18'!AM33+25</f>
        <v>21127</v>
      </c>
      <c r="AN12" s="192">
        <f>'РБ ВВ 10(2025)| FIT18'!AN33+25</f>
        <v>21127</v>
      </c>
      <c r="AO12" s="192">
        <f>'РБ ВВ 10(2025)| FIT18'!AO33+25</f>
        <v>21127</v>
      </c>
      <c r="AP12" s="192">
        <f>'РБ ВВ 10(2025)| FIT18'!AP33+25</f>
        <v>21127</v>
      </c>
      <c r="AQ12" s="192">
        <f>'РБ ВВ 10(2025)| FIT18'!AQ33+25</f>
        <v>21127</v>
      </c>
      <c r="AR12" s="192">
        <f>'РБ ВВ 10(2025)| FIT18'!AR33+25</f>
        <v>22693</v>
      </c>
      <c r="AS12" s="192">
        <f>'РБ ВВ 10(2025)| FIT18'!AS33+25</f>
        <v>24651</v>
      </c>
      <c r="AT12" s="192">
        <f>'РБ ВВ 10(2025)| FIT18'!AT33+25</f>
        <v>25042</v>
      </c>
      <c r="AU12" s="192">
        <f>'РБ ВВ 10(2025)| FIT18'!AU33+25</f>
        <v>25042</v>
      </c>
      <c r="AV12" s="192">
        <f>'РБ ВВ 10(2025)| FIT18'!AV33+25</f>
        <v>25042</v>
      </c>
      <c r="AW12" s="192">
        <f>'РБ ВВ 10(2025)| FIT18'!AW33+25</f>
        <v>25042</v>
      </c>
      <c r="AX12" s="192">
        <f>'РБ ВВ 10(2025)| FIT18'!AX33+25</f>
        <v>25042</v>
      </c>
      <c r="AY12" s="192">
        <f>'РБ ВВ 10(2025)| FIT18'!AY33+25</f>
        <v>25042</v>
      </c>
      <c r="AZ12" s="192">
        <f>'РБ ВВ 10(2025)| FIT18'!AZ33+25</f>
        <v>25042</v>
      </c>
      <c r="BA12" s="192">
        <f>'РБ ВВ 10(2025)| FIT18'!BA33+25</f>
        <v>25042</v>
      </c>
      <c r="BB12" s="192">
        <f>'РБ ВВ 10(2025)| FIT18'!BB33+25</f>
        <v>25042</v>
      </c>
      <c r="BC12" s="192">
        <f>'РБ ВВ 10(2025)| FIT18'!BC33+25</f>
        <v>25042</v>
      </c>
      <c r="BD12" s="192">
        <f>'РБ ВВ 10(2025)| FIT18'!BD33+25</f>
        <v>23476</v>
      </c>
      <c r="BE12" s="192">
        <f>'РБ ВВ 10(2025)| FIT18'!BE33+25</f>
        <v>23476</v>
      </c>
      <c r="BF12" s="192">
        <f>'РБ ВВ 10(2025)| FIT18'!BF33+25</f>
        <v>25042</v>
      </c>
      <c r="BG12" s="192">
        <f>'РБ ВВ 10(2025)| FIT18'!BG33+25</f>
        <v>25042</v>
      </c>
      <c r="BH12" s="192">
        <f>'РБ ВВ 10(2025)| FIT18'!BH33+25</f>
        <v>26608</v>
      </c>
      <c r="BI12" s="192">
        <f>'РБ ВВ 10(2025)| FIT18'!BI33+25</f>
        <v>28566</v>
      </c>
      <c r="BJ12" s="192">
        <f>'РБ ВВ 10(2025)| FIT18'!BJ33+25</f>
        <v>28566</v>
      </c>
      <c r="BK12" s="192">
        <f>'РБ ВВ 10(2025)| FIT18'!BK33+25</f>
        <v>28566</v>
      </c>
      <c r="BL12" s="192">
        <f>'РБ ВВ 10(2025)| FIT18'!BL33+25</f>
        <v>28566</v>
      </c>
      <c r="BM12" s="192">
        <f>'РБ ВВ 10(2025)| FIT18'!BM33+25</f>
        <v>30523</v>
      </c>
      <c r="BN12" s="192">
        <f>'РБ ВВ 10(2025)| FIT18'!BN33+25</f>
        <v>32872</v>
      </c>
      <c r="BO12" s="192">
        <f>'РБ ВВ 10(2025)| FIT18'!BO33+25</f>
        <v>32872</v>
      </c>
      <c r="BP12" s="192">
        <f>'РБ ВВ 10(2025)| FIT18'!BP33+25</f>
        <v>30523</v>
      </c>
      <c r="BQ12" s="192">
        <f>'РБ ВВ 10(2025)| FIT18'!BQ33+25</f>
        <v>26608</v>
      </c>
      <c r="BR12" s="192">
        <f>'РБ ВВ 10(2025)| FIT18'!BR33+25</f>
        <v>26608</v>
      </c>
      <c r="BS12" s="192">
        <f>'РБ ВВ 10(2025)| FIT18'!BS33+25</f>
        <v>28566</v>
      </c>
      <c r="BT12" s="192">
        <f>'РБ ВВ 10(2025)| FIT18'!BT33+25</f>
        <v>28566</v>
      </c>
      <c r="BU12" s="192">
        <f>'РБ ВВ 10(2025)| FIT18'!BU33+25</f>
        <v>21910</v>
      </c>
      <c r="BV12" s="192">
        <f>'РБ ВВ 10(2025)| FIT18'!BV33+25</f>
        <v>22263</v>
      </c>
      <c r="BW12" s="192">
        <f>'РБ ВВ 10(2025)| FIT18'!BW33+25</f>
        <v>22263</v>
      </c>
      <c r="BX12" s="192">
        <f>'РБ ВВ 10(2025)| FIT18'!BX33+25</f>
        <v>22263</v>
      </c>
      <c r="BY12" s="192">
        <f>'РБ ВВ 10(2025)| FIT18'!BY33+25</f>
        <v>21088</v>
      </c>
      <c r="BZ12" s="192">
        <f>'РБ ВВ 10(2025)| FIT18'!BZ33+25</f>
        <v>21088</v>
      </c>
      <c r="CA12" s="192">
        <f>'РБ ВВ 10(2025)| FIT18'!CA33+25</f>
        <v>22263</v>
      </c>
      <c r="CB12" s="192">
        <f>'РБ ВВ 10(2025)| FIT18'!CB33+25</f>
        <v>22263</v>
      </c>
      <c r="CC12" s="192">
        <f>'РБ ВВ 10(2025)| FIT18'!CC33+25</f>
        <v>22263</v>
      </c>
      <c r="CD12" s="192">
        <f>'РБ ВВ 10(2025)| FIT18'!CD33+25</f>
        <v>21088</v>
      </c>
      <c r="CE12" s="192">
        <f>'РБ ВВ 10(2025)| FIT18'!CE33+25</f>
        <v>21088</v>
      </c>
      <c r="CF12" s="192">
        <f>'РБ ВВ 10(2025)| FIT18'!CF33+25</f>
        <v>21088</v>
      </c>
      <c r="CG12" s="192">
        <f>'РБ ВВ 10(2025)| FIT18'!CG33+25</f>
        <v>21088</v>
      </c>
      <c r="CH12" s="192">
        <f>'РБ ВВ 10(2025)| FIT18'!CH33+25</f>
        <v>21088</v>
      </c>
      <c r="CI12" s="192">
        <f>'РБ ВВ 10(2025)| FIT18'!CI33+25</f>
        <v>21088</v>
      </c>
      <c r="CJ12" s="192">
        <f>'РБ ВВ 10(2025)| FIT18'!CJ33+25</f>
        <v>21088</v>
      </c>
      <c r="CK12" s="192">
        <f>'РБ ВВ 10(2025)| FIT18'!CK33+25</f>
        <v>21088</v>
      </c>
      <c r="CL12" s="192">
        <f>'РБ ВВ 10(2025)| FIT18'!CL33+25</f>
        <v>21088</v>
      </c>
      <c r="CM12" s="192">
        <f>'РБ ВВ 10(2025)| FIT18'!CM33+25</f>
        <v>21088</v>
      </c>
      <c r="CN12" s="192">
        <f>'РБ ВВ 10(2025)| FIT18'!CN33+25</f>
        <v>21088</v>
      </c>
      <c r="CO12" s="192">
        <f>'РБ ВВ 10(2025)| FIT18'!CO33+25</f>
        <v>21088</v>
      </c>
      <c r="CP12" s="192">
        <f>'РБ ВВ 10(2025)| FIT18'!CP33+25</f>
        <v>21088</v>
      </c>
      <c r="CQ12" s="192">
        <f>'РБ ВВ 10(2025)| FIT18'!CQ33+25</f>
        <v>21088</v>
      </c>
      <c r="CR12" s="192">
        <f>'РБ ВВ 10(2025)| FIT18'!CR33+25</f>
        <v>21088</v>
      </c>
      <c r="CS12" s="192">
        <f>'РБ ВВ 10(2025)| FIT18'!CS33+25</f>
        <v>21088</v>
      </c>
      <c r="CT12" s="192">
        <f>'РБ ВВ 10(2025)| FIT18'!CT33+25</f>
        <v>21088</v>
      </c>
      <c r="CU12" s="192">
        <f>'РБ ВВ 10(2025)| FIT18'!CU33+25</f>
        <v>21088</v>
      </c>
      <c r="CV12" s="192">
        <f>'РБ ВВ 10(2025)| FIT18'!CV33+25</f>
        <v>21088</v>
      </c>
      <c r="CW12" s="192">
        <f>'РБ ВВ 10(2025)| FIT18'!CW33+25</f>
        <v>21088</v>
      </c>
      <c r="CX12" s="192">
        <f>'РБ ВВ 10(2025)| FIT18'!CX33+25</f>
        <v>21088</v>
      </c>
      <c r="CY12" s="192">
        <f>'РБ ВВ 10(2025)| FIT18'!CY33+25</f>
        <v>21088</v>
      </c>
      <c r="CZ12" s="192">
        <f>'РБ ВВ 10(2025)| FIT18'!CZ33+25</f>
        <v>21088</v>
      </c>
      <c r="DA12" s="192">
        <f>'РБ ВВ 10(2025)| FIT18'!DA33+25</f>
        <v>13845</v>
      </c>
      <c r="DB12" s="192">
        <f>'РБ ВВ 10(2025)| FIT18'!DB33+25</f>
        <v>13845</v>
      </c>
      <c r="DC12" s="192">
        <f>'РБ ВВ 10(2025)| FIT18'!DC33+25</f>
        <v>14237</v>
      </c>
      <c r="DD12" s="192">
        <f>'РБ ВВ 10(2025)| FIT18'!DD33+25</f>
        <v>14237</v>
      </c>
      <c r="DE12" s="192">
        <f>'РБ ВВ 10(2025)| FIT18'!DE33+25</f>
        <v>13845</v>
      </c>
      <c r="DF12" s="192">
        <f>'РБ ВВ 10(2025)| FIT18'!DF33+25</f>
        <v>13845</v>
      </c>
      <c r="DG12" s="192">
        <f>'РБ ВВ 10(2025)| FIT18'!DG33+25</f>
        <v>13845</v>
      </c>
      <c r="DH12" s="192">
        <f>'РБ ВВ 10(2025)| FIT18'!DH33+25</f>
        <v>13845</v>
      </c>
      <c r="DI12" s="192">
        <f>'РБ ВВ 10(2025)| FIT18'!DI33+25</f>
        <v>13845</v>
      </c>
      <c r="DJ12" s="192">
        <f>'РБ ВВ 10(2025)| FIT18'!DJ33+25</f>
        <v>14237</v>
      </c>
      <c r="DK12" s="192">
        <f>'РБ ВВ 10(2025)| FIT18'!DK33+25</f>
        <v>14237</v>
      </c>
      <c r="DL12" s="192">
        <f>'РБ ВВ 10(2025)| FIT18'!DL33+25</f>
        <v>13845</v>
      </c>
      <c r="DM12" s="192">
        <f>'РБ ВВ 10(2025)| FIT18'!DM33+25</f>
        <v>13845</v>
      </c>
      <c r="DN12" s="192">
        <f>'РБ ВВ 10(2025)| FIT18'!DN33+25</f>
        <v>13845</v>
      </c>
      <c r="DO12" s="192">
        <f>'РБ ВВ 10(2025)| FIT18'!DO33+25</f>
        <v>13062</v>
      </c>
      <c r="DP12" s="192">
        <f>'РБ ВВ 10(2025)| FIT18'!DP33+25</f>
        <v>13062</v>
      </c>
      <c r="DQ12" s="192">
        <f>'РБ ВВ 10(2025)| FIT18'!DQ33+25</f>
        <v>13611</v>
      </c>
      <c r="DR12" s="192">
        <f>'РБ ВВ 10(2025)| FIT18'!DR33+25</f>
        <v>13611</v>
      </c>
      <c r="DS12" s="192">
        <f>'РБ ВВ 10(2025)| FIT18'!DS33+25</f>
        <v>13062</v>
      </c>
      <c r="DT12" s="192">
        <f>'РБ ВВ 10(2025)| FIT18'!DT33+25</f>
        <v>13062</v>
      </c>
      <c r="DU12" s="192">
        <f>'РБ ВВ 10(2025)| FIT18'!DU33+25</f>
        <v>13062</v>
      </c>
      <c r="DV12" s="192">
        <f>'РБ ВВ 10(2025)| FIT18'!DV33+25</f>
        <v>13062</v>
      </c>
      <c r="DW12" s="192">
        <f>'РБ ВВ 10(2025)| FIT18'!DW33+25</f>
        <v>13062</v>
      </c>
      <c r="DX12" s="192">
        <f>'РБ ВВ 10(2025)| FIT18'!DX33+25</f>
        <v>13611</v>
      </c>
      <c r="DY12" s="192">
        <f>'РБ ВВ 10(2025)| FIT18'!DY33+25</f>
        <v>13611</v>
      </c>
      <c r="DZ12" s="192">
        <f>'РБ ВВ 10(2025)| FIT18'!DZ33+25</f>
        <v>13062</v>
      </c>
      <c r="EA12" s="192">
        <f>'РБ ВВ 10(2025)| FIT18'!EA33+25</f>
        <v>13062</v>
      </c>
      <c r="EB12" s="192">
        <f>'РБ ВВ 10(2025)| FIT18'!EB33+25</f>
        <v>13062</v>
      </c>
      <c r="EC12" s="192">
        <f>'РБ ВВ 10(2025)| FIT18'!EC33+25</f>
        <v>13062</v>
      </c>
      <c r="ED12" s="192">
        <f>'РБ ВВ 10(2025)| FIT18'!ED33+25</f>
        <v>13845</v>
      </c>
    </row>
    <row r="13" spans="1:134" s="50" customFormat="1" x14ac:dyDescent="0.2">
      <c r="A13" s="88">
        <f>A7</f>
        <v>2</v>
      </c>
      <c r="B13" s="192">
        <f>'РБ ВВ 10(2025)| FIT18'!B34+25</f>
        <v>15294</v>
      </c>
      <c r="C13" s="192">
        <f>'РБ ВВ 10(2025)| FIT18'!C34+25</f>
        <v>15294</v>
      </c>
      <c r="D13" s="192">
        <f>'РБ ВВ 10(2025)| FIT18'!D34+25</f>
        <v>16547</v>
      </c>
      <c r="E13" s="192">
        <f>'РБ ВВ 10(2025)| FIT18'!E34+25</f>
        <v>17800</v>
      </c>
      <c r="F13" s="192">
        <f>'РБ ВВ 10(2025)| FIT18'!F34+25</f>
        <v>19600</v>
      </c>
      <c r="G13" s="192">
        <f>'РБ ВВ 10(2025)| FIT18'!G34+25</f>
        <v>21401</v>
      </c>
      <c r="H13" s="192">
        <f>'РБ ВВ 10(2025)| FIT18'!H34+25</f>
        <v>21401</v>
      </c>
      <c r="I13" s="192">
        <f>'РБ ВВ 10(2025)| FIT18'!I34+25</f>
        <v>19600</v>
      </c>
      <c r="J13" s="192">
        <f>'РБ ВВ 10(2025)| FIT18'!J34+25</f>
        <v>21401</v>
      </c>
      <c r="K13" s="192">
        <f>'РБ ВВ 10(2025)| FIT18'!K34+25</f>
        <v>16547</v>
      </c>
      <c r="L13" s="192">
        <f>'РБ ВВ 10(2025)| FIT18'!L34+25</f>
        <v>16508</v>
      </c>
      <c r="M13" s="192">
        <f>'РБ ВВ 10(2025)| FIT18'!M34+25</f>
        <v>33303</v>
      </c>
      <c r="N13" s="192">
        <f>'РБ ВВ 10(2025)| FIT18'!N34+25</f>
        <v>44656</v>
      </c>
      <c r="O13" s="192">
        <f>'РБ ВВ 10(2025)| FIT18'!O34+25</f>
        <v>44656</v>
      </c>
      <c r="P13" s="192">
        <f>'РБ ВВ 10(2025)| FIT18'!P34+25</f>
        <v>44656</v>
      </c>
      <c r="Q13" s="192">
        <f>'РБ ВВ 10(2025)| FIT18'!Q34+25</f>
        <v>39175</v>
      </c>
      <c r="R13" s="192">
        <f>'РБ ВВ 10(2025)| FIT18'!R34+25</f>
        <v>39175</v>
      </c>
      <c r="S13" s="192">
        <f>'РБ ВВ 10(2025)| FIT18'!S34+25</f>
        <v>39175</v>
      </c>
      <c r="T13" s="192">
        <f>'РБ ВВ 10(2025)| FIT18'!T34+25</f>
        <v>39175</v>
      </c>
      <c r="U13" s="192">
        <f>'РБ ВВ 10(2025)| FIT18'!U34+25</f>
        <v>39175</v>
      </c>
      <c r="V13" s="192">
        <f>'РБ ВВ 10(2025)| FIT18'!V34+25</f>
        <v>39175</v>
      </c>
      <c r="W13" s="192">
        <f>'РБ ВВ 10(2025)| FIT18'!W34+25</f>
        <v>32442</v>
      </c>
      <c r="X13" s="192">
        <f>'РБ ВВ 10(2025)| FIT18'!X34+25</f>
        <v>19522</v>
      </c>
      <c r="Y13" s="192">
        <f>'РБ ВВ 10(2025)| FIT18'!Y34+25</f>
        <v>19522</v>
      </c>
      <c r="Z13" s="192">
        <f>'РБ ВВ 10(2025)| FIT18'!Z34+25</f>
        <v>19522</v>
      </c>
      <c r="AA13" s="192">
        <f>'РБ ВВ 10(2025)| FIT18'!AA34+25</f>
        <v>19522</v>
      </c>
      <c r="AB13" s="192">
        <f>'РБ ВВ 10(2025)| FIT18'!AB34+25</f>
        <v>19522</v>
      </c>
      <c r="AC13" s="192">
        <f>'РБ ВВ 10(2025)| FIT18'!AC34+25</f>
        <v>21088</v>
      </c>
      <c r="AD13" s="192">
        <f>'РБ ВВ 10(2025)| FIT18'!AD34+25</f>
        <v>21088</v>
      </c>
      <c r="AE13" s="192">
        <f>'РБ ВВ 10(2025)| FIT18'!AE34+25</f>
        <v>21088</v>
      </c>
      <c r="AF13" s="192">
        <f>'РБ ВВ 10(2025)| FIT18'!AF34+25</f>
        <v>21088</v>
      </c>
      <c r="AG13" s="192">
        <f>'РБ ВВ 10(2025)| FIT18'!AG34+25</f>
        <v>21088</v>
      </c>
      <c r="AH13" s="192">
        <f>'РБ ВВ 10(2025)| FIT18'!AH34+25</f>
        <v>19522</v>
      </c>
      <c r="AI13" s="192">
        <f>'РБ ВВ 10(2025)| FIT18'!AI34+25</f>
        <v>19522</v>
      </c>
      <c r="AJ13" s="192">
        <f>'РБ ВВ 10(2025)| FIT18'!AJ34+25</f>
        <v>19522</v>
      </c>
      <c r="AK13" s="192">
        <f>'РБ ВВ 10(2025)| FIT18'!AK34+25</f>
        <v>19522</v>
      </c>
      <c r="AL13" s="192">
        <f>'РБ ВВ 10(2025)| FIT18'!AL34+25</f>
        <v>19522</v>
      </c>
      <c r="AM13" s="192">
        <f>'РБ ВВ 10(2025)| FIT18'!AM34+25</f>
        <v>22654</v>
      </c>
      <c r="AN13" s="192">
        <f>'РБ ВВ 10(2025)| FIT18'!AN34+25</f>
        <v>22654</v>
      </c>
      <c r="AO13" s="192">
        <f>'РБ ВВ 10(2025)| FIT18'!AO34+25</f>
        <v>22654</v>
      </c>
      <c r="AP13" s="192">
        <f>'РБ ВВ 10(2025)| FIT18'!AP34+25</f>
        <v>22654</v>
      </c>
      <c r="AQ13" s="192">
        <f>'РБ ВВ 10(2025)| FIT18'!AQ34+25</f>
        <v>22654</v>
      </c>
      <c r="AR13" s="192">
        <f>'РБ ВВ 10(2025)| FIT18'!AR34+25</f>
        <v>24220</v>
      </c>
      <c r="AS13" s="192">
        <f>'РБ ВВ 10(2025)| FIT18'!AS34+25</f>
        <v>26178</v>
      </c>
      <c r="AT13" s="192">
        <f>'РБ ВВ 10(2025)| FIT18'!AT34+25</f>
        <v>26569</v>
      </c>
      <c r="AU13" s="192">
        <f>'РБ ВВ 10(2025)| FIT18'!AU34+25</f>
        <v>26569</v>
      </c>
      <c r="AV13" s="192">
        <f>'РБ ВВ 10(2025)| FIT18'!AV34+25</f>
        <v>26569</v>
      </c>
      <c r="AW13" s="192">
        <f>'РБ ВВ 10(2025)| FIT18'!AW34+25</f>
        <v>26569</v>
      </c>
      <c r="AX13" s="192">
        <f>'РБ ВВ 10(2025)| FIT18'!AX34+25</f>
        <v>26569</v>
      </c>
      <c r="AY13" s="192">
        <f>'РБ ВВ 10(2025)| FIT18'!AY34+25</f>
        <v>26569</v>
      </c>
      <c r="AZ13" s="192">
        <f>'РБ ВВ 10(2025)| FIT18'!AZ34+25</f>
        <v>26569</v>
      </c>
      <c r="BA13" s="192">
        <f>'РБ ВВ 10(2025)| FIT18'!BA34+25</f>
        <v>26569</v>
      </c>
      <c r="BB13" s="192">
        <f>'РБ ВВ 10(2025)| FIT18'!BB34+25</f>
        <v>26569</v>
      </c>
      <c r="BC13" s="192">
        <f>'РБ ВВ 10(2025)| FIT18'!BC34+25</f>
        <v>26569</v>
      </c>
      <c r="BD13" s="192">
        <f>'РБ ВВ 10(2025)| FIT18'!BD34+25</f>
        <v>25003</v>
      </c>
      <c r="BE13" s="192">
        <f>'РБ ВВ 10(2025)| FIT18'!BE34+25</f>
        <v>25003</v>
      </c>
      <c r="BF13" s="192">
        <f>'РБ ВВ 10(2025)| FIT18'!BF34+25</f>
        <v>26569</v>
      </c>
      <c r="BG13" s="192">
        <f>'РБ ВВ 10(2025)| FIT18'!BG34+25</f>
        <v>26569</v>
      </c>
      <c r="BH13" s="192">
        <f>'РБ ВВ 10(2025)| FIT18'!BH34+25</f>
        <v>28135</v>
      </c>
      <c r="BI13" s="192">
        <f>'РБ ВВ 10(2025)| FIT18'!BI34+25</f>
        <v>30093</v>
      </c>
      <c r="BJ13" s="192">
        <f>'РБ ВВ 10(2025)| FIT18'!BJ34+25</f>
        <v>30093</v>
      </c>
      <c r="BK13" s="192">
        <f>'РБ ВВ 10(2025)| FIT18'!BK34+25</f>
        <v>30093</v>
      </c>
      <c r="BL13" s="192">
        <f>'РБ ВВ 10(2025)| FIT18'!BL34+25</f>
        <v>30093</v>
      </c>
      <c r="BM13" s="192">
        <f>'РБ ВВ 10(2025)| FIT18'!BM34+25</f>
        <v>32050</v>
      </c>
      <c r="BN13" s="192">
        <f>'РБ ВВ 10(2025)| FIT18'!BN34+25</f>
        <v>34399</v>
      </c>
      <c r="BO13" s="192">
        <f>'РБ ВВ 10(2025)| FIT18'!BO34+25</f>
        <v>34399</v>
      </c>
      <c r="BP13" s="192">
        <f>'РБ ВВ 10(2025)| FIT18'!BP34+25</f>
        <v>32050</v>
      </c>
      <c r="BQ13" s="192">
        <f>'РБ ВВ 10(2025)| FIT18'!BQ34+25</f>
        <v>28135</v>
      </c>
      <c r="BR13" s="192">
        <f>'РБ ВВ 10(2025)| FIT18'!BR34+25</f>
        <v>28135</v>
      </c>
      <c r="BS13" s="192">
        <f>'РБ ВВ 10(2025)| FIT18'!BS34+25</f>
        <v>30093</v>
      </c>
      <c r="BT13" s="192">
        <f>'РБ ВВ 10(2025)| FIT18'!BT34+25</f>
        <v>30093</v>
      </c>
      <c r="BU13" s="192">
        <f>'РБ ВВ 10(2025)| FIT18'!BU34+25</f>
        <v>23437</v>
      </c>
      <c r="BV13" s="192">
        <f>'РБ ВВ 10(2025)| FIT18'!BV34+25</f>
        <v>23790</v>
      </c>
      <c r="BW13" s="192">
        <f>'РБ ВВ 10(2025)| FIT18'!BW34+25</f>
        <v>23790</v>
      </c>
      <c r="BX13" s="192">
        <f>'РБ ВВ 10(2025)| FIT18'!BX34+25</f>
        <v>23790</v>
      </c>
      <c r="BY13" s="192">
        <f>'РБ ВВ 10(2025)| FIT18'!BY34+25</f>
        <v>22615</v>
      </c>
      <c r="BZ13" s="192">
        <f>'РБ ВВ 10(2025)| FIT18'!BZ34+25</f>
        <v>22615</v>
      </c>
      <c r="CA13" s="192">
        <f>'РБ ВВ 10(2025)| FIT18'!CA34+25</f>
        <v>23790</v>
      </c>
      <c r="CB13" s="192">
        <f>'РБ ВВ 10(2025)| FIT18'!CB34+25</f>
        <v>23790</v>
      </c>
      <c r="CC13" s="192">
        <f>'РБ ВВ 10(2025)| FIT18'!CC34+25</f>
        <v>23790</v>
      </c>
      <c r="CD13" s="192">
        <f>'РБ ВВ 10(2025)| FIT18'!CD34+25</f>
        <v>22615</v>
      </c>
      <c r="CE13" s="192">
        <f>'РБ ВВ 10(2025)| FIT18'!CE34+25</f>
        <v>22615</v>
      </c>
      <c r="CF13" s="192">
        <f>'РБ ВВ 10(2025)| FIT18'!CF34+25</f>
        <v>22615</v>
      </c>
      <c r="CG13" s="192">
        <f>'РБ ВВ 10(2025)| FIT18'!CG34+25</f>
        <v>22615</v>
      </c>
      <c r="CH13" s="192">
        <f>'РБ ВВ 10(2025)| FIT18'!CH34+25</f>
        <v>22615</v>
      </c>
      <c r="CI13" s="192">
        <f>'РБ ВВ 10(2025)| FIT18'!CI34+25</f>
        <v>22615</v>
      </c>
      <c r="CJ13" s="192">
        <f>'РБ ВВ 10(2025)| FIT18'!CJ34+25</f>
        <v>22615</v>
      </c>
      <c r="CK13" s="192">
        <f>'РБ ВВ 10(2025)| FIT18'!CK34+25</f>
        <v>22615</v>
      </c>
      <c r="CL13" s="192">
        <f>'РБ ВВ 10(2025)| FIT18'!CL34+25</f>
        <v>22615</v>
      </c>
      <c r="CM13" s="192">
        <f>'РБ ВВ 10(2025)| FIT18'!CM34+25</f>
        <v>22615</v>
      </c>
      <c r="CN13" s="192">
        <f>'РБ ВВ 10(2025)| FIT18'!CN34+25</f>
        <v>22615</v>
      </c>
      <c r="CO13" s="192">
        <f>'РБ ВВ 10(2025)| FIT18'!CO34+25</f>
        <v>22615</v>
      </c>
      <c r="CP13" s="192">
        <f>'РБ ВВ 10(2025)| FIT18'!CP34+25</f>
        <v>22615</v>
      </c>
      <c r="CQ13" s="192">
        <f>'РБ ВВ 10(2025)| FIT18'!CQ34+25</f>
        <v>22615</v>
      </c>
      <c r="CR13" s="192">
        <f>'РБ ВВ 10(2025)| FIT18'!CR34+25</f>
        <v>22615</v>
      </c>
      <c r="CS13" s="192">
        <f>'РБ ВВ 10(2025)| FIT18'!CS34+25</f>
        <v>22615</v>
      </c>
      <c r="CT13" s="192">
        <f>'РБ ВВ 10(2025)| FIT18'!CT34+25</f>
        <v>22615</v>
      </c>
      <c r="CU13" s="192">
        <f>'РБ ВВ 10(2025)| FIT18'!CU34+25</f>
        <v>22615</v>
      </c>
      <c r="CV13" s="192">
        <f>'РБ ВВ 10(2025)| FIT18'!CV34+25</f>
        <v>22615</v>
      </c>
      <c r="CW13" s="192">
        <f>'РБ ВВ 10(2025)| FIT18'!CW34+25</f>
        <v>22615</v>
      </c>
      <c r="CX13" s="192">
        <f>'РБ ВВ 10(2025)| FIT18'!CX34+25</f>
        <v>22615</v>
      </c>
      <c r="CY13" s="192">
        <f>'РБ ВВ 10(2025)| FIT18'!CY34+25</f>
        <v>22615</v>
      </c>
      <c r="CZ13" s="192">
        <f>'РБ ВВ 10(2025)| FIT18'!CZ34+25</f>
        <v>22615</v>
      </c>
      <c r="DA13" s="192">
        <f>'РБ ВВ 10(2025)| FIT18'!DA34+25</f>
        <v>15294</v>
      </c>
      <c r="DB13" s="192">
        <f>'РБ ВВ 10(2025)| FIT18'!DB34+25</f>
        <v>15294</v>
      </c>
      <c r="DC13" s="192">
        <f>'РБ ВВ 10(2025)| FIT18'!DC34+25</f>
        <v>15685</v>
      </c>
      <c r="DD13" s="192">
        <f>'РБ ВВ 10(2025)| FIT18'!DD34+25</f>
        <v>15685</v>
      </c>
      <c r="DE13" s="192">
        <f>'РБ ВВ 10(2025)| FIT18'!DE34+25</f>
        <v>15294</v>
      </c>
      <c r="DF13" s="192">
        <f>'РБ ВВ 10(2025)| FIT18'!DF34+25</f>
        <v>15294</v>
      </c>
      <c r="DG13" s="192">
        <f>'РБ ВВ 10(2025)| FIT18'!DG34+25</f>
        <v>15294</v>
      </c>
      <c r="DH13" s="192">
        <f>'РБ ВВ 10(2025)| FIT18'!DH34+25</f>
        <v>15294</v>
      </c>
      <c r="DI13" s="192">
        <f>'РБ ВВ 10(2025)| FIT18'!DI34+25</f>
        <v>15294</v>
      </c>
      <c r="DJ13" s="192">
        <f>'РБ ВВ 10(2025)| FIT18'!DJ34+25</f>
        <v>15685</v>
      </c>
      <c r="DK13" s="192">
        <f>'РБ ВВ 10(2025)| FIT18'!DK34+25</f>
        <v>15685</v>
      </c>
      <c r="DL13" s="192">
        <f>'РБ ВВ 10(2025)| FIT18'!DL34+25</f>
        <v>15294</v>
      </c>
      <c r="DM13" s="192">
        <f>'РБ ВВ 10(2025)| FIT18'!DM34+25</f>
        <v>15294</v>
      </c>
      <c r="DN13" s="192">
        <f>'РБ ВВ 10(2025)| FIT18'!DN34+25</f>
        <v>15294</v>
      </c>
      <c r="DO13" s="192">
        <f>'РБ ВВ 10(2025)| FIT18'!DO34+25</f>
        <v>14511</v>
      </c>
      <c r="DP13" s="192">
        <f>'РБ ВВ 10(2025)| FIT18'!DP34+25</f>
        <v>14511</v>
      </c>
      <c r="DQ13" s="192">
        <f>'РБ ВВ 10(2025)| FIT18'!DQ34+25</f>
        <v>15059</v>
      </c>
      <c r="DR13" s="192">
        <f>'РБ ВВ 10(2025)| FIT18'!DR34+25</f>
        <v>15059</v>
      </c>
      <c r="DS13" s="192">
        <f>'РБ ВВ 10(2025)| FIT18'!DS34+25</f>
        <v>14511</v>
      </c>
      <c r="DT13" s="192">
        <f>'РБ ВВ 10(2025)| FIT18'!DT34+25</f>
        <v>14511</v>
      </c>
      <c r="DU13" s="192">
        <f>'РБ ВВ 10(2025)| FIT18'!DU34+25</f>
        <v>14511</v>
      </c>
      <c r="DV13" s="192">
        <f>'РБ ВВ 10(2025)| FIT18'!DV34+25</f>
        <v>14511</v>
      </c>
      <c r="DW13" s="192">
        <f>'РБ ВВ 10(2025)| FIT18'!DW34+25</f>
        <v>14511</v>
      </c>
      <c r="DX13" s="192">
        <f>'РБ ВВ 10(2025)| FIT18'!DX34+25</f>
        <v>15059</v>
      </c>
      <c r="DY13" s="192">
        <f>'РБ ВВ 10(2025)| FIT18'!DY34+25</f>
        <v>15059</v>
      </c>
      <c r="DZ13" s="192">
        <f>'РБ ВВ 10(2025)| FIT18'!DZ34+25</f>
        <v>14511</v>
      </c>
      <c r="EA13" s="192">
        <f>'РБ ВВ 10(2025)| FIT18'!EA34+25</f>
        <v>14511</v>
      </c>
      <c r="EB13" s="192">
        <f>'РБ ВВ 10(2025)| FIT18'!EB34+25</f>
        <v>14511</v>
      </c>
      <c r="EC13" s="192">
        <f>'РБ ВВ 10(2025)| FIT18'!EC34+25</f>
        <v>14511</v>
      </c>
      <c r="ED13" s="192">
        <f>'РБ ВВ 10(2025)| FIT18'!ED34+25</f>
        <v>15294</v>
      </c>
    </row>
    <row r="14" spans="1:134" s="50" customFormat="1" x14ac:dyDescent="0.2">
      <c r="A14" s="42" t="s">
        <v>85</v>
      </c>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192"/>
      <c r="CB14" s="192"/>
      <c r="CC14" s="192"/>
      <c r="CD14" s="192"/>
      <c r="CE14" s="192"/>
      <c r="CF14" s="192"/>
      <c r="CG14" s="192"/>
      <c r="CH14" s="192"/>
      <c r="CI14" s="192"/>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c r="DO14" s="192"/>
      <c r="DP14" s="192"/>
      <c r="DQ14" s="192"/>
      <c r="DR14" s="192"/>
      <c r="DS14" s="192"/>
      <c r="DT14" s="192"/>
      <c r="DU14" s="192"/>
      <c r="DV14" s="192"/>
      <c r="DW14" s="192"/>
      <c r="DX14" s="192"/>
      <c r="DY14" s="192"/>
      <c r="DZ14" s="192"/>
      <c r="EA14" s="192"/>
      <c r="EB14" s="192"/>
      <c r="EC14" s="192"/>
      <c r="ED14" s="192"/>
    </row>
    <row r="15" spans="1:134" s="50" customFormat="1" x14ac:dyDescent="0.2">
      <c r="A15" s="88">
        <f>A6</f>
        <v>1</v>
      </c>
      <c r="B15" s="192">
        <f>'РБ ВВ 10(2025)| FIT18'!B36+25</f>
        <v>15294</v>
      </c>
      <c r="C15" s="192">
        <f>'РБ ВВ 10(2025)| FIT18'!C36+25</f>
        <v>15294</v>
      </c>
      <c r="D15" s="192">
        <f>'РБ ВВ 10(2025)| FIT18'!D36+25</f>
        <v>16547</v>
      </c>
      <c r="E15" s="192">
        <f>'РБ ВВ 10(2025)| FIT18'!E36+25</f>
        <v>17800</v>
      </c>
      <c r="F15" s="192">
        <f>'РБ ВВ 10(2025)| FIT18'!F36+25</f>
        <v>19600</v>
      </c>
      <c r="G15" s="192">
        <f>'РБ ВВ 10(2025)| FIT18'!G36+25</f>
        <v>21401</v>
      </c>
      <c r="H15" s="192">
        <f>'РБ ВВ 10(2025)| FIT18'!H36+25</f>
        <v>21401</v>
      </c>
      <c r="I15" s="192">
        <f>'РБ ВВ 10(2025)| FIT18'!I36+25</f>
        <v>19600</v>
      </c>
      <c r="J15" s="192">
        <f>'РБ ВВ 10(2025)| FIT18'!J36+25</f>
        <v>21401</v>
      </c>
      <c r="K15" s="192">
        <f>'РБ ВВ 10(2025)| FIT18'!K36+25</f>
        <v>16547</v>
      </c>
      <c r="L15" s="192">
        <f>'РБ ВВ 10(2025)| FIT18'!L36+25</f>
        <v>16312</v>
      </c>
      <c r="M15" s="192">
        <f>'РБ ВВ 10(2025)| FIT18'!M36+25</f>
        <v>33107</v>
      </c>
      <c r="N15" s="192">
        <f>'РБ ВВ 10(2025)| FIT18'!N36+25</f>
        <v>44461</v>
      </c>
      <c r="O15" s="192">
        <f>'РБ ВВ 10(2025)| FIT18'!O36+25</f>
        <v>44461</v>
      </c>
      <c r="P15" s="192">
        <f>'РБ ВВ 10(2025)| FIT18'!P36+25</f>
        <v>44461</v>
      </c>
      <c r="Q15" s="192">
        <f>'РБ ВВ 10(2025)| FIT18'!Q36+25</f>
        <v>38980</v>
      </c>
      <c r="R15" s="192">
        <f>'РБ ВВ 10(2025)| FIT18'!R36+25</f>
        <v>38980</v>
      </c>
      <c r="S15" s="192">
        <f>'РБ ВВ 10(2025)| FIT18'!S36+25</f>
        <v>38980</v>
      </c>
      <c r="T15" s="192">
        <f>'РБ ВВ 10(2025)| FIT18'!T36+25</f>
        <v>38980</v>
      </c>
      <c r="U15" s="192">
        <f>'РБ ВВ 10(2025)| FIT18'!U36+25</f>
        <v>38980</v>
      </c>
      <c r="V15" s="192">
        <f>'РБ ВВ 10(2025)| FIT18'!V36+25</f>
        <v>38980</v>
      </c>
      <c r="W15" s="192">
        <f>'РБ ВВ 10(2025)| FIT18'!W36+25</f>
        <v>32089</v>
      </c>
      <c r="X15" s="192">
        <f>'РБ ВВ 10(2025)| FIT18'!X36+25</f>
        <v>19170</v>
      </c>
      <c r="Y15" s="192">
        <f>'РБ ВВ 10(2025)| FIT18'!Y36+25</f>
        <v>19170</v>
      </c>
      <c r="Z15" s="192">
        <f>'РБ ВВ 10(2025)| FIT18'!Z36+25</f>
        <v>19170</v>
      </c>
      <c r="AA15" s="192">
        <f>'РБ ВВ 10(2025)| FIT18'!AA36+25</f>
        <v>19170</v>
      </c>
      <c r="AB15" s="192">
        <f>'РБ ВВ 10(2025)| FIT18'!AB36+25</f>
        <v>19170</v>
      </c>
      <c r="AC15" s="192">
        <f>'РБ ВВ 10(2025)| FIT18'!AC36+25</f>
        <v>20736</v>
      </c>
      <c r="AD15" s="192">
        <f>'РБ ВВ 10(2025)| FIT18'!AD36+25</f>
        <v>20736</v>
      </c>
      <c r="AE15" s="192">
        <f>'РБ ВВ 10(2025)| FIT18'!AE36+25</f>
        <v>20736</v>
      </c>
      <c r="AF15" s="192">
        <f>'РБ ВВ 10(2025)| FIT18'!AF36+25</f>
        <v>20736</v>
      </c>
      <c r="AG15" s="192">
        <f>'РБ ВВ 10(2025)| FIT18'!AG36+25</f>
        <v>20736</v>
      </c>
      <c r="AH15" s="192">
        <f>'РБ ВВ 10(2025)| FIT18'!AH36+25</f>
        <v>19170</v>
      </c>
      <c r="AI15" s="192">
        <f>'РБ ВВ 10(2025)| FIT18'!AI36+25</f>
        <v>19170</v>
      </c>
      <c r="AJ15" s="192">
        <f>'РБ ВВ 10(2025)| FIT18'!AJ36+25</f>
        <v>19170</v>
      </c>
      <c r="AK15" s="192">
        <f>'РБ ВВ 10(2025)| FIT18'!AK36+25</f>
        <v>19170</v>
      </c>
      <c r="AL15" s="192">
        <f>'РБ ВВ 10(2025)| FIT18'!AL36+25</f>
        <v>19170</v>
      </c>
      <c r="AM15" s="192">
        <f>'РБ ВВ 10(2025)| FIT18'!AM36+25</f>
        <v>22302</v>
      </c>
      <c r="AN15" s="192">
        <f>'РБ ВВ 10(2025)| FIT18'!AN36+25</f>
        <v>22302</v>
      </c>
      <c r="AO15" s="192">
        <f>'РБ ВВ 10(2025)| FIT18'!AO36+25</f>
        <v>22302</v>
      </c>
      <c r="AP15" s="192">
        <f>'РБ ВВ 10(2025)| FIT18'!AP36+25</f>
        <v>22302</v>
      </c>
      <c r="AQ15" s="192">
        <f>'РБ ВВ 10(2025)| FIT18'!AQ36+25</f>
        <v>22302</v>
      </c>
      <c r="AR15" s="192">
        <f>'РБ ВВ 10(2025)| FIT18'!AR36+25</f>
        <v>23868</v>
      </c>
      <c r="AS15" s="192">
        <f>'РБ ВВ 10(2025)| FIT18'!AS36+25</f>
        <v>25825</v>
      </c>
      <c r="AT15" s="192">
        <f>'РБ ВВ 10(2025)| FIT18'!AT36+25</f>
        <v>26373</v>
      </c>
      <c r="AU15" s="192">
        <f>'РБ ВВ 10(2025)| FIT18'!AU36+25</f>
        <v>26373</v>
      </c>
      <c r="AV15" s="192">
        <f>'РБ ВВ 10(2025)| FIT18'!AV36+25</f>
        <v>26373</v>
      </c>
      <c r="AW15" s="192">
        <f>'РБ ВВ 10(2025)| FIT18'!AW36+25</f>
        <v>26373</v>
      </c>
      <c r="AX15" s="192">
        <f>'РБ ВВ 10(2025)| FIT18'!AX36+25</f>
        <v>26373</v>
      </c>
      <c r="AY15" s="192">
        <f>'РБ ВВ 10(2025)| FIT18'!AY36+25</f>
        <v>26373</v>
      </c>
      <c r="AZ15" s="192">
        <f>'РБ ВВ 10(2025)| FIT18'!AZ36+25</f>
        <v>26373</v>
      </c>
      <c r="BA15" s="192">
        <f>'РБ ВВ 10(2025)| FIT18'!BA36+25</f>
        <v>26373</v>
      </c>
      <c r="BB15" s="192">
        <f>'РБ ВВ 10(2025)| FIT18'!BB36+25</f>
        <v>26373</v>
      </c>
      <c r="BC15" s="192">
        <f>'РБ ВВ 10(2025)| FIT18'!BC36+25</f>
        <v>26373</v>
      </c>
      <c r="BD15" s="192">
        <f>'РБ ВВ 10(2025)| FIT18'!BD36+25</f>
        <v>24807</v>
      </c>
      <c r="BE15" s="192">
        <f>'РБ ВВ 10(2025)| FIT18'!BE36+25</f>
        <v>24807</v>
      </c>
      <c r="BF15" s="192">
        <f>'РБ ВВ 10(2025)| FIT18'!BF36+25</f>
        <v>26373</v>
      </c>
      <c r="BG15" s="192">
        <f>'РБ ВВ 10(2025)| FIT18'!BG36+25</f>
        <v>26373</v>
      </c>
      <c r="BH15" s="192">
        <f>'РБ ВВ 10(2025)| FIT18'!BH36+25</f>
        <v>27939</v>
      </c>
      <c r="BI15" s="192">
        <f>'РБ ВВ 10(2025)| FIT18'!BI36+25</f>
        <v>29897</v>
      </c>
      <c r="BJ15" s="192">
        <f>'РБ ВВ 10(2025)| FIT18'!BJ36+25</f>
        <v>29897</v>
      </c>
      <c r="BK15" s="192">
        <f>'РБ ВВ 10(2025)| FIT18'!BK36+25</f>
        <v>29897</v>
      </c>
      <c r="BL15" s="192">
        <f>'РБ ВВ 10(2025)| FIT18'!BL36+25</f>
        <v>29897</v>
      </c>
      <c r="BM15" s="192">
        <f>'РБ ВВ 10(2025)| FIT18'!BM36+25</f>
        <v>31854</v>
      </c>
      <c r="BN15" s="192">
        <f>'РБ ВВ 10(2025)| FIT18'!BN36+25</f>
        <v>34203</v>
      </c>
      <c r="BO15" s="192">
        <f>'РБ ВВ 10(2025)| FIT18'!BO36+25</f>
        <v>34203</v>
      </c>
      <c r="BP15" s="192">
        <f>'РБ ВВ 10(2025)| FIT18'!BP36+25</f>
        <v>31854</v>
      </c>
      <c r="BQ15" s="192">
        <f>'РБ ВВ 10(2025)| FIT18'!BQ36+25</f>
        <v>27939</v>
      </c>
      <c r="BR15" s="192">
        <f>'РБ ВВ 10(2025)| FIT18'!BR36+25</f>
        <v>27939</v>
      </c>
      <c r="BS15" s="192">
        <f>'РБ ВВ 10(2025)| FIT18'!BS36+25</f>
        <v>29897</v>
      </c>
      <c r="BT15" s="192">
        <f>'РБ ВВ 10(2025)| FIT18'!BT36+25</f>
        <v>29897</v>
      </c>
      <c r="BU15" s="192">
        <f>'РБ ВВ 10(2025)| FIT18'!BU36+25</f>
        <v>23241</v>
      </c>
      <c r="BV15" s="192">
        <f>'РБ ВВ 10(2025)| FIT18'!BV36+25</f>
        <v>23594</v>
      </c>
      <c r="BW15" s="192">
        <f>'РБ ВВ 10(2025)| FIT18'!BW36+25</f>
        <v>23594</v>
      </c>
      <c r="BX15" s="192">
        <f>'РБ ВВ 10(2025)| FIT18'!BX36+25</f>
        <v>23594</v>
      </c>
      <c r="BY15" s="192">
        <f>'РБ ВВ 10(2025)| FIT18'!BY36+25</f>
        <v>22419</v>
      </c>
      <c r="BZ15" s="192">
        <f>'РБ ВВ 10(2025)| FIT18'!BZ36+25</f>
        <v>22419</v>
      </c>
      <c r="CA15" s="192">
        <f>'РБ ВВ 10(2025)| FIT18'!CA36+25</f>
        <v>23594</v>
      </c>
      <c r="CB15" s="192">
        <f>'РБ ВВ 10(2025)| FIT18'!CB36+25</f>
        <v>23594</v>
      </c>
      <c r="CC15" s="192">
        <f>'РБ ВВ 10(2025)| FIT18'!CC36+25</f>
        <v>23594</v>
      </c>
      <c r="CD15" s="192">
        <f>'РБ ВВ 10(2025)| FIT18'!CD36+25</f>
        <v>22263</v>
      </c>
      <c r="CE15" s="192">
        <f>'РБ ВВ 10(2025)| FIT18'!CE36+25</f>
        <v>22263</v>
      </c>
      <c r="CF15" s="192">
        <f>'РБ ВВ 10(2025)| FIT18'!CF36+25</f>
        <v>22263</v>
      </c>
      <c r="CG15" s="192">
        <f>'РБ ВВ 10(2025)| FIT18'!CG36+25</f>
        <v>22263</v>
      </c>
      <c r="CH15" s="192">
        <f>'РБ ВВ 10(2025)| FIT18'!CH36+25</f>
        <v>22263</v>
      </c>
      <c r="CI15" s="192">
        <f>'РБ ВВ 10(2025)| FIT18'!CI36+25</f>
        <v>22263</v>
      </c>
      <c r="CJ15" s="192">
        <f>'РБ ВВ 10(2025)| FIT18'!CJ36+25</f>
        <v>22263</v>
      </c>
      <c r="CK15" s="192">
        <f>'РБ ВВ 10(2025)| FIT18'!CK36+25</f>
        <v>22263</v>
      </c>
      <c r="CL15" s="192">
        <f>'РБ ВВ 10(2025)| FIT18'!CL36+25</f>
        <v>22263</v>
      </c>
      <c r="CM15" s="192">
        <f>'РБ ВВ 10(2025)| FIT18'!CM36+25</f>
        <v>22263</v>
      </c>
      <c r="CN15" s="192">
        <f>'РБ ВВ 10(2025)| FIT18'!CN36+25</f>
        <v>22263</v>
      </c>
      <c r="CO15" s="192">
        <f>'РБ ВВ 10(2025)| FIT18'!CO36+25</f>
        <v>22263</v>
      </c>
      <c r="CP15" s="192">
        <f>'РБ ВВ 10(2025)| FIT18'!CP36+25</f>
        <v>22263</v>
      </c>
      <c r="CQ15" s="192">
        <f>'РБ ВВ 10(2025)| FIT18'!CQ36+25</f>
        <v>22263</v>
      </c>
      <c r="CR15" s="192">
        <f>'РБ ВВ 10(2025)| FIT18'!CR36+25</f>
        <v>22263</v>
      </c>
      <c r="CS15" s="192">
        <f>'РБ ВВ 10(2025)| FIT18'!CS36+25</f>
        <v>22263</v>
      </c>
      <c r="CT15" s="192">
        <f>'РБ ВВ 10(2025)| FIT18'!CT36+25</f>
        <v>22263</v>
      </c>
      <c r="CU15" s="192">
        <f>'РБ ВВ 10(2025)| FIT18'!CU36+25</f>
        <v>22263</v>
      </c>
      <c r="CV15" s="192">
        <f>'РБ ВВ 10(2025)| FIT18'!CV36+25</f>
        <v>22263</v>
      </c>
      <c r="CW15" s="192">
        <f>'РБ ВВ 10(2025)| FIT18'!CW36+25</f>
        <v>22263</v>
      </c>
      <c r="CX15" s="192">
        <f>'РБ ВВ 10(2025)| FIT18'!CX36+25</f>
        <v>22263</v>
      </c>
      <c r="CY15" s="192">
        <f>'РБ ВВ 10(2025)| FIT18'!CY36+25</f>
        <v>22263</v>
      </c>
      <c r="CZ15" s="192">
        <f>'РБ ВВ 10(2025)| FIT18'!CZ36+25</f>
        <v>22263</v>
      </c>
      <c r="DA15" s="192">
        <f>'РБ ВВ 10(2025)| FIT18'!DA36+25</f>
        <v>15020</v>
      </c>
      <c r="DB15" s="192">
        <f>'РБ ВВ 10(2025)| FIT18'!DB36+25</f>
        <v>15020</v>
      </c>
      <c r="DC15" s="192">
        <f>'РБ ВВ 10(2025)| FIT18'!DC36+25</f>
        <v>15411</v>
      </c>
      <c r="DD15" s="192">
        <f>'РБ ВВ 10(2025)| FIT18'!DD36+25</f>
        <v>15411</v>
      </c>
      <c r="DE15" s="192">
        <f>'РБ ВВ 10(2025)| FIT18'!DE36+25</f>
        <v>15020</v>
      </c>
      <c r="DF15" s="192">
        <f>'РБ ВВ 10(2025)| FIT18'!DF36+25</f>
        <v>15020</v>
      </c>
      <c r="DG15" s="192">
        <f>'РБ ВВ 10(2025)| FIT18'!DG36+25</f>
        <v>15020</v>
      </c>
      <c r="DH15" s="192">
        <f>'РБ ВВ 10(2025)| FIT18'!DH36+25</f>
        <v>15020</v>
      </c>
      <c r="DI15" s="192">
        <f>'РБ ВВ 10(2025)| FIT18'!DI36+25</f>
        <v>15020</v>
      </c>
      <c r="DJ15" s="192">
        <f>'РБ ВВ 10(2025)| FIT18'!DJ36+25</f>
        <v>15411</v>
      </c>
      <c r="DK15" s="192">
        <f>'РБ ВВ 10(2025)| FIT18'!DK36+25</f>
        <v>15411</v>
      </c>
      <c r="DL15" s="192">
        <f>'РБ ВВ 10(2025)| FIT18'!DL36+25</f>
        <v>15020</v>
      </c>
      <c r="DM15" s="192">
        <f>'РБ ВВ 10(2025)| FIT18'!DM36+25</f>
        <v>15020</v>
      </c>
      <c r="DN15" s="192">
        <f>'РБ ВВ 10(2025)| FIT18'!DN36+25</f>
        <v>15020</v>
      </c>
      <c r="DO15" s="192">
        <f>'РБ ВВ 10(2025)| FIT18'!DO36+25</f>
        <v>14237</v>
      </c>
      <c r="DP15" s="192">
        <f>'РБ ВВ 10(2025)| FIT18'!DP36+25</f>
        <v>14237</v>
      </c>
      <c r="DQ15" s="192">
        <f>'РБ ВВ 10(2025)| FIT18'!DQ36+25</f>
        <v>14785</v>
      </c>
      <c r="DR15" s="192">
        <f>'РБ ВВ 10(2025)| FIT18'!DR36+25</f>
        <v>14785</v>
      </c>
      <c r="DS15" s="192">
        <f>'РБ ВВ 10(2025)| FIT18'!DS36+25</f>
        <v>14237</v>
      </c>
      <c r="DT15" s="192">
        <f>'РБ ВВ 10(2025)| FIT18'!DT36+25</f>
        <v>14237</v>
      </c>
      <c r="DU15" s="192">
        <f>'РБ ВВ 10(2025)| FIT18'!DU36+25</f>
        <v>14237</v>
      </c>
      <c r="DV15" s="192">
        <f>'РБ ВВ 10(2025)| FIT18'!DV36+25</f>
        <v>14237</v>
      </c>
      <c r="DW15" s="192">
        <f>'РБ ВВ 10(2025)| FIT18'!DW36+25</f>
        <v>14237</v>
      </c>
      <c r="DX15" s="192">
        <f>'РБ ВВ 10(2025)| FIT18'!DX36+25</f>
        <v>14785</v>
      </c>
      <c r="DY15" s="192">
        <f>'РБ ВВ 10(2025)| FIT18'!DY36+25</f>
        <v>14785</v>
      </c>
      <c r="DZ15" s="192">
        <f>'РБ ВВ 10(2025)| FIT18'!DZ36+25</f>
        <v>14237</v>
      </c>
      <c r="EA15" s="192">
        <f>'РБ ВВ 10(2025)| FIT18'!EA36+25</f>
        <v>14237</v>
      </c>
      <c r="EB15" s="192">
        <f>'РБ ВВ 10(2025)| FIT18'!EB36+25</f>
        <v>14237</v>
      </c>
      <c r="EC15" s="192">
        <f>'РБ ВВ 10(2025)| FIT18'!EC36+25</f>
        <v>14237</v>
      </c>
      <c r="ED15" s="192">
        <f>'РБ ВВ 10(2025)| FIT18'!ED36+25</f>
        <v>15020</v>
      </c>
    </row>
    <row r="16" spans="1:134" s="50" customFormat="1" x14ac:dyDescent="0.2">
      <c r="A16" s="88">
        <f>A7</f>
        <v>2</v>
      </c>
      <c r="B16" s="192">
        <f>'РБ ВВ 10(2025)| FIT18'!B37+25</f>
        <v>16625</v>
      </c>
      <c r="C16" s="192">
        <f>'РБ ВВ 10(2025)| FIT18'!C37+25</f>
        <v>16625</v>
      </c>
      <c r="D16" s="192">
        <f>'РБ ВВ 10(2025)| FIT18'!D37+25</f>
        <v>17878</v>
      </c>
      <c r="E16" s="192">
        <f>'РБ ВВ 10(2025)| FIT18'!E37+25</f>
        <v>19131</v>
      </c>
      <c r="F16" s="192">
        <f>'РБ ВВ 10(2025)| FIT18'!F37+25</f>
        <v>20932</v>
      </c>
      <c r="G16" s="192">
        <f>'РБ ВВ 10(2025)| FIT18'!G37+25</f>
        <v>22732</v>
      </c>
      <c r="H16" s="192">
        <f>'РБ ВВ 10(2025)| FIT18'!H37+25</f>
        <v>22732</v>
      </c>
      <c r="I16" s="192">
        <f>'РБ ВВ 10(2025)| FIT18'!I37+25</f>
        <v>20932</v>
      </c>
      <c r="J16" s="192">
        <f>'РБ ВВ 10(2025)| FIT18'!J37+25</f>
        <v>22732</v>
      </c>
      <c r="K16" s="192">
        <f>'РБ ВВ 10(2025)| FIT18'!K37+25</f>
        <v>17878</v>
      </c>
      <c r="L16" s="192">
        <f>'РБ ВВ 10(2025)| FIT18'!L37+25</f>
        <v>18074</v>
      </c>
      <c r="M16" s="192">
        <f>'РБ ВВ 10(2025)| FIT18'!M37+25</f>
        <v>34869</v>
      </c>
      <c r="N16" s="192">
        <f>'РБ ВВ 10(2025)| FIT18'!N37+25</f>
        <v>46222</v>
      </c>
      <c r="O16" s="192">
        <f>'РБ ВВ 10(2025)| FIT18'!O37+25</f>
        <v>46222</v>
      </c>
      <c r="P16" s="192">
        <f>'РБ ВВ 10(2025)| FIT18'!P37+25</f>
        <v>46222</v>
      </c>
      <c r="Q16" s="192">
        <f>'РБ ВВ 10(2025)| FIT18'!Q37+25</f>
        <v>40741</v>
      </c>
      <c r="R16" s="192">
        <f>'РБ ВВ 10(2025)| FIT18'!R37+25</f>
        <v>40741</v>
      </c>
      <c r="S16" s="192">
        <f>'РБ ВВ 10(2025)| FIT18'!S37+25</f>
        <v>40741</v>
      </c>
      <c r="T16" s="192">
        <f>'РБ ВВ 10(2025)| FIT18'!T37+25</f>
        <v>40741</v>
      </c>
      <c r="U16" s="192">
        <f>'РБ ВВ 10(2025)| FIT18'!U37+25</f>
        <v>40741</v>
      </c>
      <c r="V16" s="192">
        <f>'РБ ВВ 10(2025)| FIT18'!V37+25</f>
        <v>40741</v>
      </c>
      <c r="W16" s="192">
        <f>'РБ ВВ 10(2025)| FIT18'!W37+25</f>
        <v>33616</v>
      </c>
      <c r="X16" s="192">
        <f>'РБ ВВ 10(2025)| FIT18'!X37+25</f>
        <v>20697</v>
      </c>
      <c r="Y16" s="192">
        <f>'РБ ВВ 10(2025)| FIT18'!Y37+25</f>
        <v>20697</v>
      </c>
      <c r="Z16" s="192">
        <f>'РБ ВВ 10(2025)| FIT18'!Z37+25</f>
        <v>20697</v>
      </c>
      <c r="AA16" s="192">
        <f>'РБ ВВ 10(2025)| FIT18'!AA37+25</f>
        <v>20697</v>
      </c>
      <c r="AB16" s="192">
        <f>'РБ ВВ 10(2025)| FIT18'!AB37+25</f>
        <v>20697</v>
      </c>
      <c r="AC16" s="192">
        <f>'РБ ВВ 10(2025)| FIT18'!AC37+25</f>
        <v>22263</v>
      </c>
      <c r="AD16" s="192">
        <f>'РБ ВВ 10(2025)| FIT18'!AD37+25</f>
        <v>22263</v>
      </c>
      <c r="AE16" s="192">
        <f>'РБ ВВ 10(2025)| FIT18'!AE37+25</f>
        <v>22263</v>
      </c>
      <c r="AF16" s="192">
        <f>'РБ ВВ 10(2025)| FIT18'!AF37+25</f>
        <v>22263</v>
      </c>
      <c r="AG16" s="192">
        <f>'РБ ВВ 10(2025)| FIT18'!AG37+25</f>
        <v>22263</v>
      </c>
      <c r="AH16" s="192">
        <f>'РБ ВВ 10(2025)| FIT18'!AH37+25</f>
        <v>20697</v>
      </c>
      <c r="AI16" s="192">
        <f>'РБ ВВ 10(2025)| FIT18'!AI37+25</f>
        <v>20697</v>
      </c>
      <c r="AJ16" s="192">
        <f>'РБ ВВ 10(2025)| FIT18'!AJ37+25</f>
        <v>20697</v>
      </c>
      <c r="AK16" s="192">
        <f>'РБ ВВ 10(2025)| FIT18'!AK37+25</f>
        <v>20697</v>
      </c>
      <c r="AL16" s="192">
        <f>'РБ ВВ 10(2025)| FIT18'!AL37+25</f>
        <v>20697</v>
      </c>
      <c r="AM16" s="192">
        <f>'РБ ВВ 10(2025)| FIT18'!AM37+25</f>
        <v>23829</v>
      </c>
      <c r="AN16" s="192">
        <f>'РБ ВВ 10(2025)| FIT18'!AN37+25</f>
        <v>23829</v>
      </c>
      <c r="AO16" s="192">
        <f>'РБ ВВ 10(2025)| FIT18'!AO37+25</f>
        <v>23829</v>
      </c>
      <c r="AP16" s="192">
        <f>'РБ ВВ 10(2025)| FIT18'!AP37+25</f>
        <v>23829</v>
      </c>
      <c r="AQ16" s="192">
        <f>'РБ ВВ 10(2025)| FIT18'!AQ37+25</f>
        <v>23829</v>
      </c>
      <c r="AR16" s="192">
        <f>'РБ ВВ 10(2025)| FIT18'!AR37+25</f>
        <v>25395</v>
      </c>
      <c r="AS16" s="192">
        <f>'РБ ВВ 10(2025)| FIT18'!AS37+25</f>
        <v>27352</v>
      </c>
      <c r="AT16" s="192">
        <f>'РБ ВВ 10(2025)| FIT18'!AT37+25</f>
        <v>27900</v>
      </c>
      <c r="AU16" s="192">
        <f>'РБ ВВ 10(2025)| FIT18'!AU37+25</f>
        <v>27900</v>
      </c>
      <c r="AV16" s="192">
        <f>'РБ ВВ 10(2025)| FIT18'!AV37+25</f>
        <v>27900</v>
      </c>
      <c r="AW16" s="192">
        <f>'РБ ВВ 10(2025)| FIT18'!AW37+25</f>
        <v>27900</v>
      </c>
      <c r="AX16" s="192">
        <f>'РБ ВВ 10(2025)| FIT18'!AX37+25</f>
        <v>27900</v>
      </c>
      <c r="AY16" s="192">
        <f>'РБ ВВ 10(2025)| FIT18'!AY37+25</f>
        <v>27900</v>
      </c>
      <c r="AZ16" s="192">
        <f>'РБ ВВ 10(2025)| FIT18'!AZ37+25</f>
        <v>27900</v>
      </c>
      <c r="BA16" s="192">
        <f>'РБ ВВ 10(2025)| FIT18'!BA37+25</f>
        <v>27900</v>
      </c>
      <c r="BB16" s="192">
        <f>'РБ ВВ 10(2025)| FIT18'!BB37+25</f>
        <v>27900</v>
      </c>
      <c r="BC16" s="192">
        <f>'РБ ВВ 10(2025)| FIT18'!BC37+25</f>
        <v>27900</v>
      </c>
      <c r="BD16" s="192">
        <f>'РБ ВВ 10(2025)| FIT18'!BD37+25</f>
        <v>26334</v>
      </c>
      <c r="BE16" s="192">
        <f>'РБ ВВ 10(2025)| FIT18'!BE37+25</f>
        <v>26334</v>
      </c>
      <c r="BF16" s="192">
        <f>'РБ ВВ 10(2025)| FIT18'!BF37+25</f>
        <v>27900</v>
      </c>
      <c r="BG16" s="192">
        <f>'РБ ВВ 10(2025)| FIT18'!BG37+25</f>
        <v>27900</v>
      </c>
      <c r="BH16" s="192">
        <f>'РБ ВВ 10(2025)| FIT18'!BH37+25</f>
        <v>29466</v>
      </c>
      <c r="BI16" s="192">
        <f>'РБ ВВ 10(2025)| FIT18'!BI37+25</f>
        <v>31424</v>
      </c>
      <c r="BJ16" s="192">
        <f>'РБ ВВ 10(2025)| FIT18'!BJ37+25</f>
        <v>31424</v>
      </c>
      <c r="BK16" s="192">
        <f>'РБ ВВ 10(2025)| FIT18'!BK37+25</f>
        <v>31424</v>
      </c>
      <c r="BL16" s="192">
        <f>'РБ ВВ 10(2025)| FIT18'!BL37+25</f>
        <v>31424</v>
      </c>
      <c r="BM16" s="192">
        <f>'РБ ВВ 10(2025)| FIT18'!BM37+25</f>
        <v>33381</v>
      </c>
      <c r="BN16" s="192">
        <f>'РБ ВВ 10(2025)| FIT18'!BN37+25</f>
        <v>35730</v>
      </c>
      <c r="BO16" s="192">
        <f>'РБ ВВ 10(2025)| FIT18'!BO37+25</f>
        <v>35730</v>
      </c>
      <c r="BP16" s="192">
        <f>'РБ ВВ 10(2025)| FIT18'!BP37+25</f>
        <v>33381</v>
      </c>
      <c r="BQ16" s="192">
        <f>'РБ ВВ 10(2025)| FIT18'!BQ37+25</f>
        <v>29466</v>
      </c>
      <c r="BR16" s="192">
        <f>'РБ ВВ 10(2025)| FIT18'!BR37+25</f>
        <v>29466</v>
      </c>
      <c r="BS16" s="192">
        <f>'РБ ВВ 10(2025)| FIT18'!BS37+25</f>
        <v>31424</v>
      </c>
      <c r="BT16" s="192">
        <f>'РБ ВВ 10(2025)| FIT18'!BT37+25</f>
        <v>31424</v>
      </c>
      <c r="BU16" s="192">
        <f>'РБ ВВ 10(2025)| FIT18'!BU37+25</f>
        <v>24768</v>
      </c>
      <c r="BV16" s="192">
        <f>'РБ ВВ 10(2025)| FIT18'!BV37+25</f>
        <v>25121</v>
      </c>
      <c r="BW16" s="192">
        <f>'РБ ВВ 10(2025)| FIT18'!BW37+25</f>
        <v>25121</v>
      </c>
      <c r="BX16" s="192">
        <f>'РБ ВВ 10(2025)| FIT18'!BX37+25</f>
        <v>25121</v>
      </c>
      <c r="BY16" s="192">
        <f>'РБ ВВ 10(2025)| FIT18'!BY37+25</f>
        <v>23946</v>
      </c>
      <c r="BZ16" s="192">
        <f>'РБ ВВ 10(2025)| FIT18'!BZ37+25</f>
        <v>23946</v>
      </c>
      <c r="CA16" s="192">
        <f>'РБ ВВ 10(2025)| FIT18'!CA37+25</f>
        <v>25121</v>
      </c>
      <c r="CB16" s="192">
        <f>'РБ ВВ 10(2025)| FIT18'!CB37+25</f>
        <v>25121</v>
      </c>
      <c r="CC16" s="192">
        <f>'РБ ВВ 10(2025)| FIT18'!CC37+25</f>
        <v>25121</v>
      </c>
      <c r="CD16" s="192">
        <f>'РБ ВВ 10(2025)| FIT18'!CD37+25</f>
        <v>23790</v>
      </c>
      <c r="CE16" s="192">
        <f>'РБ ВВ 10(2025)| FIT18'!CE37+25</f>
        <v>23790</v>
      </c>
      <c r="CF16" s="192">
        <f>'РБ ВВ 10(2025)| FIT18'!CF37+25</f>
        <v>23790</v>
      </c>
      <c r="CG16" s="192">
        <f>'РБ ВВ 10(2025)| FIT18'!CG37+25</f>
        <v>23790</v>
      </c>
      <c r="CH16" s="192">
        <f>'РБ ВВ 10(2025)| FIT18'!CH37+25</f>
        <v>23790</v>
      </c>
      <c r="CI16" s="192">
        <f>'РБ ВВ 10(2025)| FIT18'!CI37+25</f>
        <v>23790</v>
      </c>
      <c r="CJ16" s="192">
        <f>'РБ ВВ 10(2025)| FIT18'!CJ37+25</f>
        <v>23790</v>
      </c>
      <c r="CK16" s="192">
        <f>'РБ ВВ 10(2025)| FIT18'!CK37+25</f>
        <v>23790</v>
      </c>
      <c r="CL16" s="192">
        <f>'РБ ВВ 10(2025)| FIT18'!CL37+25</f>
        <v>23790</v>
      </c>
      <c r="CM16" s="192">
        <f>'РБ ВВ 10(2025)| FIT18'!CM37+25</f>
        <v>23790</v>
      </c>
      <c r="CN16" s="192">
        <f>'РБ ВВ 10(2025)| FIT18'!CN37+25</f>
        <v>23790</v>
      </c>
      <c r="CO16" s="192">
        <f>'РБ ВВ 10(2025)| FIT18'!CO37+25</f>
        <v>23790</v>
      </c>
      <c r="CP16" s="192">
        <f>'РБ ВВ 10(2025)| FIT18'!CP37+25</f>
        <v>23790</v>
      </c>
      <c r="CQ16" s="192">
        <f>'РБ ВВ 10(2025)| FIT18'!CQ37+25</f>
        <v>23790</v>
      </c>
      <c r="CR16" s="192">
        <f>'РБ ВВ 10(2025)| FIT18'!CR37+25</f>
        <v>23790</v>
      </c>
      <c r="CS16" s="192">
        <f>'РБ ВВ 10(2025)| FIT18'!CS37+25</f>
        <v>23790</v>
      </c>
      <c r="CT16" s="192">
        <f>'РБ ВВ 10(2025)| FIT18'!CT37+25</f>
        <v>23790</v>
      </c>
      <c r="CU16" s="192">
        <f>'РБ ВВ 10(2025)| FIT18'!CU37+25</f>
        <v>23790</v>
      </c>
      <c r="CV16" s="192">
        <f>'РБ ВВ 10(2025)| FIT18'!CV37+25</f>
        <v>23790</v>
      </c>
      <c r="CW16" s="192">
        <f>'РБ ВВ 10(2025)| FIT18'!CW37+25</f>
        <v>23790</v>
      </c>
      <c r="CX16" s="192">
        <f>'РБ ВВ 10(2025)| FIT18'!CX37+25</f>
        <v>23790</v>
      </c>
      <c r="CY16" s="192">
        <f>'РБ ВВ 10(2025)| FIT18'!CY37+25</f>
        <v>23790</v>
      </c>
      <c r="CZ16" s="192">
        <f>'РБ ВВ 10(2025)| FIT18'!CZ37+25</f>
        <v>23790</v>
      </c>
      <c r="DA16" s="192">
        <f>'РБ ВВ 10(2025)| FIT18'!DA37+25</f>
        <v>16468</v>
      </c>
      <c r="DB16" s="192">
        <f>'РБ ВВ 10(2025)| FIT18'!DB37+25</f>
        <v>16468</v>
      </c>
      <c r="DC16" s="192">
        <f>'РБ ВВ 10(2025)| FIT18'!DC37+25</f>
        <v>16860</v>
      </c>
      <c r="DD16" s="192">
        <f>'РБ ВВ 10(2025)| FIT18'!DD37+25</f>
        <v>16860</v>
      </c>
      <c r="DE16" s="192">
        <f>'РБ ВВ 10(2025)| FIT18'!DE37+25</f>
        <v>16468</v>
      </c>
      <c r="DF16" s="192">
        <f>'РБ ВВ 10(2025)| FIT18'!DF37+25</f>
        <v>16468</v>
      </c>
      <c r="DG16" s="192">
        <f>'РБ ВВ 10(2025)| FIT18'!DG37+25</f>
        <v>16468</v>
      </c>
      <c r="DH16" s="192">
        <f>'РБ ВВ 10(2025)| FIT18'!DH37+25</f>
        <v>16468</v>
      </c>
      <c r="DI16" s="192">
        <f>'РБ ВВ 10(2025)| FIT18'!DI37+25</f>
        <v>16468</v>
      </c>
      <c r="DJ16" s="192">
        <f>'РБ ВВ 10(2025)| FIT18'!DJ37+25</f>
        <v>16860</v>
      </c>
      <c r="DK16" s="192">
        <f>'РБ ВВ 10(2025)| FIT18'!DK37+25</f>
        <v>16860</v>
      </c>
      <c r="DL16" s="192">
        <f>'РБ ВВ 10(2025)| FIT18'!DL37+25</f>
        <v>16468</v>
      </c>
      <c r="DM16" s="192">
        <f>'РБ ВВ 10(2025)| FIT18'!DM37+25</f>
        <v>16468</v>
      </c>
      <c r="DN16" s="192">
        <f>'РБ ВВ 10(2025)| FIT18'!DN37+25</f>
        <v>16468</v>
      </c>
      <c r="DO16" s="192">
        <f>'РБ ВВ 10(2025)| FIT18'!DO37+25</f>
        <v>15685</v>
      </c>
      <c r="DP16" s="192">
        <f>'РБ ВВ 10(2025)| FIT18'!DP37+25</f>
        <v>15685</v>
      </c>
      <c r="DQ16" s="192">
        <f>'РБ ВВ 10(2025)| FIT18'!DQ37+25</f>
        <v>16234</v>
      </c>
      <c r="DR16" s="192">
        <f>'РБ ВВ 10(2025)| FIT18'!DR37+25</f>
        <v>16234</v>
      </c>
      <c r="DS16" s="192">
        <f>'РБ ВВ 10(2025)| FIT18'!DS37+25</f>
        <v>15685</v>
      </c>
      <c r="DT16" s="192">
        <f>'РБ ВВ 10(2025)| FIT18'!DT37+25</f>
        <v>15685</v>
      </c>
      <c r="DU16" s="192">
        <f>'РБ ВВ 10(2025)| FIT18'!DU37+25</f>
        <v>15685</v>
      </c>
      <c r="DV16" s="192">
        <f>'РБ ВВ 10(2025)| FIT18'!DV37+25</f>
        <v>15685</v>
      </c>
      <c r="DW16" s="192">
        <f>'РБ ВВ 10(2025)| FIT18'!DW37+25</f>
        <v>15685</v>
      </c>
      <c r="DX16" s="192">
        <f>'РБ ВВ 10(2025)| FIT18'!DX37+25</f>
        <v>16234</v>
      </c>
      <c r="DY16" s="192">
        <f>'РБ ВВ 10(2025)| FIT18'!DY37+25</f>
        <v>16234</v>
      </c>
      <c r="DZ16" s="192">
        <f>'РБ ВВ 10(2025)| FIT18'!DZ37+25</f>
        <v>15685</v>
      </c>
      <c r="EA16" s="192">
        <f>'РБ ВВ 10(2025)| FIT18'!EA37+25</f>
        <v>15685</v>
      </c>
      <c r="EB16" s="192">
        <f>'РБ ВВ 10(2025)| FIT18'!EB37+25</f>
        <v>15685</v>
      </c>
      <c r="EC16" s="192">
        <f>'РБ ВВ 10(2025)| FIT18'!EC37+25</f>
        <v>15685</v>
      </c>
      <c r="ED16" s="192">
        <f>'РБ ВВ 10(2025)| FIT18'!ED37+25</f>
        <v>16468</v>
      </c>
    </row>
    <row r="17" spans="1:134" s="50" customFormat="1" x14ac:dyDescent="0.2">
      <c r="A17" s="42" t="s">
        <v>86</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row>
    <row r="18" spans="1:134" s="50" customFormat="1" x14ac:dyDescent="0.2">
      <c r="A18" s="88">
        <f>A6</f>
        <v>1</v>
      </c>
      <c r="B18" s="192">
        <f>'РБ ВВ 10(2025)| FIT18'!B39+25</f>
        <v>31972</v>
      </c>
      <c r="C18" s="192">
        <f>'РБ ВВ 10(2025)| FIT18'!C39+25</f>
        <v>31972</v>
      </c>
      <c r="D18" s="192">
        <f>'РБ ВВ 10(2025)| FIT18'!D39+25</f>
        <v>33225</v>
      </c>
      <c r="E18" s="192">
        <f>'РБ ВВ 10(2025)| FIT18'!E39+25</f>
        <v>34477</v>
      </c>
      <c r="F18" s="192">
        <f>'РБ ВВ 10(2025)| FIT18'!F39+25</f>
        <v>36278</v>
      </c>
      <c r="G18" s="192">
        <f>'РБ ВВ 10(2025)| FIT18'!G39+25</f>
        <v>38079</v>
      </c>
      <c r="H18" s="192">
        <f>'РБ ВВ 10(2025)| FIT18'!H39+25</f>
        <v>38079</v>
      </c>
      <c r="I18" s="192">
        <f>'РБ ВВ 10(2025)| FIT18'!I39+25</f>
        <v>36278</v>
      </c>
      <c r="J18" s="192">
        <f>'РБ ВВ 10(2025)| FIT18'!J39+25</f>
        <v>38079</v>
      </c>
      <c r="K18" s="192">
        <f>'РБ ВВ 10(2025)| FIT18'!K39+25</f>
        <v>33225</v>
      </c>
      <c r="L18" s="192">
        <f>'РБ ВВ 10(2025)| FIT18'!L39+25</f>
        <v>31972</v>
      </c>
      <c r="M18" s="192">
        <f>'РБ ВВ 10(2025)| FIT18'!M39+25</f>
        <v>48767</v>
      </c>
      <c r="N18" s="192">
        <f>'РБ ВВ 10(2025)| FIT18'!N39+25</f>
        <v>60121</v>
      </c>
      <c r="O18" s="192">
        <f>'РБ ВВ 10(2025)| FIT18'!O39+25</f>
        <v>60121</v>
      </c>
      <c r="P18" s="192">
        <f>'РБ ВВ 10(2025)| FIT18'!P39+25</f>
        <v>60121</v>
      </c>
      <c r="Q18" s="192">
        <f>'РБ ВВ 10(2025)| FIT18'!Q39+25</f>
        <v>54640</v>
      </c>
      <c r="R18" s="192">
        <f>'РБ ВВ 10(2025)| FIT18'!R39+25</f>
        <v>54640</v>
      </c>
      <c r="S18" s="192">
        <f>'РБ ВВ 10(2025)| FIT18'!S39+25</f>
        <v>54640</v>
      </c>
      <c r="T18" s="192">
        <f>'РБ ВВ 10(2025)| FIT18'!T39+25</f>
        <v>54640</v>
      </c>
      <c r="U18" s="192">
        <f>'РБ ВВ 10(2025)| FIT18'!U39+25</f>
        <v>54640</v>
      </c>
      <c r="V18" s="192">
        <f>'РБ ВВ 10(2025)| FIT18'!V39+25</f>
        <v>54640</v>
      </c>
      <c r="W18" s="192">
        <f>'РБ ВВ 10(2025)| FIT18'!W39+25</f>
        <v>44226</v>
      </c>
      <c r="X18" s="192">
        <f>'РБ ВВ 10(2025)| FIT18'!X39+25</f>
        <v>31306</v>
      </c>
      <c r="Y18" s="192">
        <f>'РБ ВВ 10(2025)| FIT18'!Y39+25</f>
        <v>31306</v>
      </c>
      <c r="Z18" s="192">
        <f>'РБ ВВ 10(2025)| FIT18'!Z39+25</f>
        <v>31306</v>
      </c>
      <c r="AA18" s="192">
        <f>'РБ ВВ 10(2025)| FIT18'!AA39+25</f>
        <v>31306</v>
      </c>
      <c r="AB18" s="192">
        <f>'РБ ВВ 10(2025)| FIT18'!AB39+25</f>
        <v>31306</v>
      </c>
      <c r="AC18" s="192">
        <f>'РБ ВВ 10(2025)| FIT18'!AC39+25</f>
        <v>32872</v>
      </c>
      <c r="AD18" s="192">
        <f>'РБ ВВ 10(2025)| FIT18'!AD39+25</f>
        <v>32872</v>
      </c>
      <c r="AE18" s="192">
        <f>'РБ ВВ 10(2025)| FIT18'!AE39+25</f>
        <v>32872</v>
      </c>
      <c r="AF18" s="192">
        <f>'РБ ВВ 10(2025)| FIT18'!AF39+25</f>
        <v>32872</v>
      </c>
      <c r="AG18" s="192">
        <f>'РБ ВВ 10(2025)| FIT18'!AG39+25</f>
        <v>32872</v>
      </c>
      <c r="AH18" s="192">
        <f>'РБ ВВ 10(2025)| FIT18'!AH39+25</f>
        <v>31306</v>
      </c>
      <c r="AI18" s="192">
        <f>'РБ ВВ 10(2025)| FIT18'!AI39+25</f>
        <v>31306</v>
      </c>
      <c r="AJ18" s="192">
        <f>'РБ ВВ 10(2025)| FIT18'!AJ39+25</f>
        <v>31306</v>
      </c>
      <c r="AK18" s="192">
        <f>'РБ ВВ 10(2025)| FIT18'!AK39+25</f>
        <v>31306</v>
      </c>
      <c r="AL18" s="192">
        <f>'РБ ВВ 10(2025)| FIT18'!AL39+25</f>
        <v>31306</v>
      </c>
      <c r="AM18" s="192">
        <f>'РБ ВВ 10(2025)| FIT18'!AM39+25</f>
        <v>34438</v>
      </c>
      <c r="AN18" s="192">
        <f>'РБ ВВ 10(2025)| FIT18'!AN39+25</f>
        <v>34438</v>
      </c>
      <c r="AO18" s="192">
        <f>'РБ ВВ 10(2025)| FIT18'!AO39+25</f>
        <v>34438</v>
      </c>
      <c r="AP18" s="192">
        <f>'РБ ВВ 10(2025)| FIT18'!AP39+25</f>
        <v>34438</v>
      </c>
      <c r="AQ18" s="192">
        <f>'РБ ВВ 10(2025)| FIT18'!AQ39+25</f>
        <v>34438</v>
      </c>
      <c r="AR18" s="192">
        <f>'РБ ВВ 10(2025)| FIT18'!AR39+25</f>
        <v>36004</v>
      </c>
      <c r="AS18" s="192">
        <f>'РБ ВВ 10(2025)| FIT18'!AS39+25</f>
        <v>37962</v>
      </c>
      <c r="AT18" s="192">
        <f>'РБ ВВ 10(2025)| FIT18'!AT39+25</f>
        <v>42268</v>
      </c>
      <c r="AU18" s="192">
        <f>'РБ ВВ 10(2025)| FIT18'!AU39+25</f>
        <v>42268</v>
      </c>
      <c r="AV18" s="192">
        <f>'РБ ВВ 10(2025)| FIT18'!AV39+25</f>
        <v>42268</v>
      </c>
      <c r="AW18" s="192">
        <f>'РБ ВВ 10(2025)| FIT18'!AW39+25</f>
        <v>42268</v>
      </c>
      <c r="AX18" s="192">
        <f>'РБ ВВ 10(2025)| FIT18'!AX39+25</f>
        <v>42268</v>
      </c>
      <c r="AY18" s="192">
        <f>'РБ ВВ 10(2025)| FIT18'!AY39+25</f>
        <v>42268</v>
      </c>
      <c r="AZ18" s="192">
        <f>'РБ ВВ 10(2025)| FIT18'!AZ39+25</f>
        <v>42268</v>
      </c>
      <c r="BA18" s="192">
        <f>'РБ ВВ 10(2025)| FIT18'!BA39+25</f>
        <v>42268</v>
      </c>
      <c r="BB18" s="192">
        <f>'РБ ВВ 10(2025)| FIT18'!BB39+25</f>
        <v>42268</v>
      </c>
      <c r="BC18" s="192">
        <f>'РБ ВВ 10(2025)| FIT18'!BC39+25</f>
        <v>42268</v>
      </c>
      <c r="BD18" s="192">
        <f>'РБ ВВ 10(2025)| FIT18'!BD39+25</f>
        <v>40702</v>
      </c>
      <c r="BE18" s="192">
        <f>'РБ ВВ 10(2025)| FIT18'!BE39+25</f>
        <v>40702</v>
      </c>
      <c r="BF18" s="192">
        <f>'РБ ВВ 10(2025)| FIT18'!BF39+25</f>
        <v>42268</v>
      </c>
      <c r="BG18" s="192">
        <f>'РБ ВВ 10(2025)| FIT18'!BG39+25</f>
        <v>42268</v>
      </c>
      <c r="BH18" s="192">
        <f>'РБ ВВ 10(2025)| FIT18'!BH39+25</f>
        <v>43834</v>
      </c>
      <c r="BI18" s="192">
        <f>'РБ ВВ 10(2025)| FIT18'!BI39+25</f>
        <v>45792</v>
      </c>
      <c r="BJ18" s="192">
        <f>'РБ ВВ 10(2025)| FIT18'!BJ39+25</f>
        <v>45792</v>
      </c>
      <c r="BK18" s="192">
        <f>'РБ ВВ 10(2025)| FIT18'!BK39+25</f>
        <v>45792</v>
      </c>
      <c r="BL18" s="192">
        <f>'РБ ВВ 10(2025)| FIT18'!BL39+25</f>
        <v>45792</v>
      </c>
      <c r="BM18" s="192">
        <f>'РБ ВВ 10(2025)| FIT18'!BM39+25</f>
        <v>47749</v>
      </c>
      <c r="BN18" s="192">
        <f>'РБ ВВ 10(2025)| FIT18'!BN39+25</f>
        <v>50098</v>
      </c>
      <c r="BO18" s="192">
        <f>'РБ ВВ 10(2025)| FIT18'!BO39+25</f>
        <v>50098</v>
      </c>
      <c r="BP18" s="192">
        <f>'РБ ВВ 10(2025)| FIT18'!BP39+25</f>
        <v>47749</v>
      </c>
      <c r="BQ18" s="192">
        <f>'РБ ВВ 10(2025)| FIT18'!BQ39+25</f>
        <v>43834</v>
      </c>
      <c r="BR18" s="192">
        <f>'РБ ВВ 10(2025)| FIT18'!BR39+25</f>
        <v>43834</v>
      </c>
      <c r="BS18" s="192">
        <f>'РБ ВВ 10(2025)| FIT18'!BS39+25</f>
        <v>45792</v>
      </c>
      <c r="BT18" s="192">
        <f>'РБ ВВ 10(2025)| FIT18'!BT39+25</f>
        <v>45792</v>
      </c>
      <c r="BU18" s="192">
        <f>'РБ ВВ 10(2025)| FIT18'!BU39+25</f>
        <v>39136</v>
      </c>
      <c r="BV18" s="192">
        <f>'РБ ВВ 10(2025)| FIT18'!BV39+25</f>
        <v>39489</v>
      </c>
      <c r="BW18" s="192">
        <f>'РБ ВВ 10(2025)| FIT18'!BW39+25</f>
        <v>39489</v>
      </c>
      <c r="BX18" s="192">
        <f>'РБ ВВ 10(2025)| FIT18'!BX39+25</f>
        <v>39489</v>
      </c>
      <c r="BY18" s="192">
        <f>'РБ ВВ 10(2025)| FIT18'!BY39+25</f>
        <v>38314</v>
      </c>
      <c r="BZ18" s="192">
        <f>'РБ ВВ 10(2025)| FIT18'!BZ39+25</f>
        <v>38314</v>
      </c>
      <c r="CA18" s="192">
        <f>'РБ ВВ 10(2025)| FIT18'!CA39+25</f>
        <v>39489</v>
      </c>
      <c r="CB18" s="192">
        <f>'РБ ВВ 10(2025)| FIT18'!CB39+25</f>
        <v>39489</v>
      </c>
      <c r="CC18" s="192">
        <f>'РБ ВВ 10(2025)| FIT18'!CC39+25</f>
        <v>39489</v>
      </c>
      <c r="CD18" s="192">
        <f>'РБ ВВ 10(2025)| FIT18'!CD39+25</f>
        <v>34399</v>
      </c>
      <c r="CE18" s="192">
        <f>'РБ ВВ 10(2025)| FIT18'!CE39+25</f>
        <v>34399</v>
      </c>
      <c r="CF18" s="192">
        <f>'РБ ВВ 10(2025)| FIT18'!CF39+25</f>
        <v>34399</v>
      </c>
      <c r="CG18" s="192">
        <f>'РБ ВВ 10(2025)| FIT18'!CG39+25</f>
        <v>34399</v>
      </c>
      <c r="CH18" s="192">
        <f>'РБ ВВ 10(2025)| FIT18'!CH39+25</f>
        <v>34399</v>
      </c>
      <c r="CI18" s="192">
        <f>'РБ ВВ 10(2025)| FIT18'!CI39+25</f>
        <v>34399</v>
      </c>
      <c r="CJ18" s="192">
        <f>'РБ ВВ 10(2025)| FIT18'!CJ39+25</f>
        <v>34399</v>
      </c>
      <c r="CK18" s="192">
        <f>'РБ ВВ 10(2025)| FIT18'!CK39+25</f>
        <v>34399</v>
      </c>
      <c r="CL18" s="192">
        <f>'РБ ВВ 10(2025)| FIT18'!CL39+25</f>
        <v>34399</v>
      </c>
      <c r="CM18" s="192">
        <f>'РБ ВВ 10(2025)| FIT18'!CM39+25</f>
        <v>34399</v>
      </c>
      <c r="CN18" s="192">
        <f>'РБ ВВ 10(2025)| FIT18'!CN39+25</f>
        <v>34399</v>
      </c>
      <c r="CO18" s="192">
        <f>'РБ ВВ 10(2025)| FIT18'!CO39+25</f>
        <v>34399</v>
      </c>
      <c r="CP18" s="192">
        <f>'РБ ВВ 10(2025)| FIT18'!CP39+25</f>
        <v>34399</v>
      </c>
      <c r="CQ18" s="192">
        <f>'РБ ВВ 10(2025)| FIT18'!CQ39+25</f>
        <v>34399</v>
      </c>
      <c r="CR18" s="192">
        <f>'РБ ВВ 10(2025)| FIT18'!CR39+25</f>
        <v>34399</v>
      </c>
      <c r="CS18" s="192">
        <f>'РБ ВВ 10(2025)| FIT18'!CS39+25</f>
        <v>34399</v>
      </c>
      <c r="CT18" s="192">
        <f>'РБ ВВ 10(2025)| FIT18'!CT39+25</f>
        <v>34399</v>
      </c>
      <c r="CU18" s="192">
        <f>'РБ ВВ 10(2025)| FIT18'!CU39+25</f>
        <v>34399</v>
      </c>
      <c r="CV18" s="192">
        <f>'РБ ВВ 10(2025)| FIT18'!CV39+25</f>
        <v>34399</v>
      </c>
      <c r="CW18" s="192">
        <f>'РБ ВВ 10(2025)| FIT18'!CW39+25</f>
        <v>34399</v>
      </c>
      <c r="CX18" s="192">
        <f>'РБ ВВ 10(2025)| FIT18'!CX39+25</f>
        <v>34399</v>
      </c>
      <c r="CY18" s="192">
        <f>'РБ ВВ 10(2025)| FIT18'!CY39+25</f>
        <v>34399</v>
      </c>
      <c r="CZ18" s="192">
        <f>'РБ ВВ 10(2025)| FIT18'!CZ39+25</f>
        <v>34399</v>
      </c>
      <c r="DA18" s="192">
        <f>'РБ ВВ 10(2025)| FIT18'!DA39+25</f>
        <v>27156</v>
      </c>
      <c r="DB18" s="192">
        <f>'РБ ВВ 10(2025)| FIT18'!DB39+25</f>
        <v>27156</v>
      </c>
      <c r="DC18" s="192">
        <f>'РБ ВВ 10(2025)| FIT18'!DC39+25</f>
        <v>27548</v>
      </c>
      <c r="DD18" s="192">
        <f>'РБ ВВ 10(2025)| FIT18'!DD39+25</f>
        <v>27548</v>
      </c>
      <c r="DE18" s="192">
        <f>'РБ ВВ 10(2025)| FIT18'!DE39+25</f>
        <v>27156</v>
      </c>
      <c r="DF18" s="192">
        <f>'РБ ВВ 10(2025)| FIT18'!DF39+25</f>
        <v>27156</v>
      </c>
      <c r="DG18" s="192">
        <f>'РБ ВВ 10(2025)| FIT18'!DG39+25</f>
        <v>27156</v>
      </c>
      <c r="DH18" s="192">
        <f>'РБ ВВ 10(2025)| FIT18'!DH39+25</f>
        <v>27156</v>
      </c>
      <c r="DI18" s="192">
        <f>'РБ ВВ 10(2025)| FIT18'!DI39+25</f>
        <v>27156</v>
      </c>
      <c r="DJ18" s="192">
        <f>'РБ ВВ 10(2025)| FIT18'!DJ39+25</f>
        <v>27548</v>
      </c>
      <c r="DK18" s="192">
        <f>'РБ ВВ 10(2025)| FIT18'!DK39+25</f>
        <v>27548</v>
      </c>
      <c r="DL18" s="192">
        <f>'РБ ВВ 10(2025)| FIT18'!DL39+25</f>
        <v>27156</v>
      </c>
      <c r="DM18" s="192">
        <f>'РБ ВВ 10(2025)| FIT18'!DM39+25</f>
        <v>27156</v>
      </c>
      <c r="DN18" s="192">
        <f>'РБ ВВ 10(2025)| FIT18'!DN39+25</f>
        <v>27156</v>
      </c>
      <c r="DO18" s="192">
        <f>'РБ ВВ 10(2025)| FIT18'!DO39+25</f>
        <v>26373</v>
      </c>
      <c r="DP18" s="192">
        <f>'РБ ВВ 10(2025)| FIT18'!DP39+25</f>
        <v>26373</v>
      </c>
      <c r="DQ18" s="192">
        <f>'РБ ВВ 10(2025)| FIT18'!DQ39+25</f>
        <v>26922</v>
      </c>
      <c r="DR18" s="192">
        <f>'РБ ВВ 10(2025)| FIT18'!DR39+25</f>
        <v>26922</v>
      </c>
      <c r="DS18" s="192">
        <f>'РБ ВВ 10(2025)| FIT18'!DS39+25</f>
        <v>26373</v>
      </c>
      <c r="DT18" s="192">
        <f>'РБ ВВ 10(2025)| FIT18'!DT39+25</f>
        <v>26373</v>
      </c>
      <c r="DU18" s="192">
        <f>'РБ ВВ 10(2025)| FIT18'!DU39+25</f>
        <v>26373</v>
      </c>
      <c r="DV18" s="192">
        <f>'РБ ВВ 10(2025)| FIT18'!DV39+25</f>
        <v>26373</v>
      </c>
      <c r="DW18" s="192">
        <f>'РБ ВВ 10(2025)| FIT18'!DW39+25</f>
        <v>26373</v>
      </c>
      <c r="DX18" s="192">
        <f>'РБ ВВ 10(2025)| FIT18'!DX39+25</f>
        <v>26922</v>
      </c>
      <c r="DY18" s="192">
        <f>'РБ ВВ 10(2025)| FIT18'!DY39+25</f>
        <v>26922</v>
      </c>
      <c r="DZ18" s="192">
        <f>'РБ ВВ 10(2025)| FIT18'!DZ39+25</f>
        <v>26373</v>
      </c>
      <c r="EA18" s="192">
        <f>'РБ ВВ 10(2025)| FIT18'!EA39+25</f>
        <v>26373</v>
      </c>
      <c r="EB18" s="192">
        <f>'РБ ВВ 10(2025)| FIT18'!EB39+25</f>
        <v>26373</v>
      </c>
      <c r="EC18" s="192">
        <f>'РБ ВВ 10(2025)| FIT18'!EC39+25</f>
        <v>26373</v>
      </c>
      <c r="ED18" s="192">
        <f>'РБ ВВ 10(2025)| FIT18'!ED39+25</f>
        <v>27156</v>
      </c>
    </row>
    <row r="19" spans="1:134" s="50" customFormat="1" x14ac:dyDescent="0.2">
      <c r="A19" s="88">
        <f>A7</f>
        <v>2</v>
      </c>
      <c r="B19" s="192">
        <f>'РБ ВВ 10(2025)| FIT18'!B40+25</f>
        <v>33303</v>
      </c>
      <c r="C19" s="192">
        <f>'РБ ВВ 10(2025)| FIT18'!C40+25</f>
        <v>33303</v>
      </c>
      <c r="D19" s="192">
        <f>'РБ ВВ 10(2025)| FIT18'!D40+25</f>
        <v>34556</v>
      </c>
      <c r="E19" s="192">
        <f>'РБ ВВ 10(2025)| FIT18'!E40+25</f>
        <v>35809</v>
      </c>
      <c r="F19" s="192">
        <f>'РБ ВВ 10(2025)| FIT18'!F40+25</f>
        <v>37609</v>
      </c>
      <c r="G19" s="192">
        <f>'РБ ВВ 10(2025)| FIT18'!G40+25</f>
        <v>39410</v>
      </c>
      <c r="H19" s="192">
        <f>'РБ ВВ 10(2025)| FIT18'!H40+25</f>
        <v>39410</v>
      </c>
      <c r="I19" s="192">
        <f>'РБ ВВ 10(2025)| FIT18'!I40+25</f>
        <v>37609</v>
      </c>
      <c r="J19" s="192">
        <f>'РБ ВВ 10(2025)| FIT18'!J40+25</f>
        <v>39410</v>
      </c>
      <c r="K19" s="192">
        <f>'РБ ВВ 10(2025)| FIT18'!K40+25</f>
        <v>34556</v>
      </c>
      <c r="L19" s="192">
        <f>'РБ ВВ 10(2025)| FIT18'!L40+25</f>
        <v>33734</v>
      </c>
      <c r="M19" s="192">
        <f>'РБ ВВ 10(2025)| FIT18'!M40+25</f>
        <v>50529</v>
      </c>
      <c r="N19" s="192">
        <f>'РБ ВВ 10(2025)| FIT18'!N40+25</f>
        <v>61882</v>
      </c>
      <c r="O19" s="192">
        <f>'РБ ВВ 10(2025)| FIT18'!O40+25</f>
        <v>61882</v>
      </c>
      <c r="P19" s="192">
        <f>'РБ ВВ 10(2025)| FIT18'!P40+25</f>
        <v>61882</v>
      </c>
      <c r="Q19" s="192">
        <f>'РБ ВВ 10(2025)| FIT18'!Q40+25</f>
        <v>56401</v>
      </c>
      <c r="R19" s="192">
        <f>'РБ ВВ 10(2025)| FIT18'!R40+25</f>
        <v>56401</v>
      </c>
      <c r="S19" s="192">
        <f>'РБ ВВ 10(2025)| FIT18'!S40+25</f>
        <v>56401</v>
      </c>
      <c r="T19" s="192">
        <f>'РБ ВВ 10(2025)| FIT18'!T40+25</f>
        <v>56401</v>
      </c>
      <c r="U19" s="192">
        <f>'РБ ВВ 10(2025)| FIT18'!U40+25</f>
        <v>56401</v>
      </c>
      <c r="V19" s="192">
        <f>'РБ ВВ 10(2025)| FIT18'!V40+25</f>
        <v>56401</v>
      </c>
      <c r="W19" s="192">
        <f>'РБ ВВ 10(2025)| FIT18'!W40+25</f>
        <v>45753</v>
      </c>
      <c r="X19" s="192">
        <f>'РБ ВВ 10(2025)| FIT18'!X40+25</f>
        <v>32833</v>
      </c>
      <c r="Y19" s="192">
        <f>'РБ ВВ 10(2025)| FIT18'!Y40+25</f>
        <v>32833</v>
      </c>
      <c r="Z19" s="192">
        <f>'РБ ВВ 10(2025)| FIT18'!Z40+25</f>
        <v>32833</v>
      </c>
      <c r="AA19" s="192">
        <f>'РБ ВВ 10(2025)| FIT18'!AA40+25</f>
        <v>32833</v>
      </c>
      <c r="AB19" s="192">
        <f>'РБ ВВ 10(2025)| FIT18'!AB40+25</f>
        <v>32833</v>
      </c>
      <c r="AC19" s="192">
        <f>'РБ ВВ 10(2025)| FIT18'!AC40+25</f>
        <v>34399</v>
      </c>
      <c r="AD19" s="192">
        <f>'РБ ВВ 10(2025)| FIT18'!AD40+25</f>
        <v>34399</v>
      </c>
      <c r="AE19" s="192">
        <f>'РБ ВВ 10(2025)| FIT18'!AE40+25</f>
        <v>34399</v>
      </c>
      <c r="AF19" s="192">
        <f>'РБ ВВ 10(2025)| FIT18'!AF40+25</f>
        <v>34399</v>
      </c>
      <c r="AG19" s="192">
        <f>'РБ ВВ 10(2025)| FIT18'!AG40+25</f>
        <v>34399</v>
      </c>
      <c r="AH19" s="192">
        <f>'РБ ВВ 10(2025)| FIT18'!AH40+25</f>
        <v>32833</v>
      </c>
      <c r="AI19" s="192">
        <f>'РБ ВВ 10(2025)| FIT18'!AI40+25</f>
        <v>32833</v>
      </c>
      <c r="AJ19" s="192">
        <f>'РБ ВВ 10(2025)| FIT18'!AJ40+25</f>
        <v>32833</v>
      </c>
      <c r="AK19" s="192">
        <f>'РБ ВВ 10(2025)| FIT18'!AK40+25</f>
        <v>32833</v>
      </c>
      <c r="AL19" s="192">
        <f>'РБ ВВ 10(2025)| FIT18'!AL40+25</f>
        <v>32833</v>
      </c>
      <c r="AM19" s="192">
        <f>'РБ ВВ 10(2025)| FIT18'!AM40+25</f>
        <v>35965</v>
      </c>
      <c r="AN19" s="192">
        <f>'РБ ВВ 10(2025)| FIT18'!AN40+25</f>
        <v>35965</v>
      </c>
      <c r="AO19" s="192">
        <f>'РБ ВВ 10(2025)| FIT18'!AO40+25</f>
        <v>35965</v>
      </c>
      <c r="AP19" s="192">
        <f>'РБ ВВ 10(2025)| FIT18'!AP40+25</f>
        <v>35965</v>
      </c>
      <c r="AQ19" s="192">
        <f>'РБ ВВ 10(2025)| FIT18'!AQ40+25</f>
        <v>35965</v>
      </c>
      <c r="AR19" s="192">
        <f>'РБ ВВ 10(2025)| FIT18'!AR40+25</f>
        <v>37531</v>
      </c>
      <c r="AS19" s="192">
        <f>'РБ ВВ 10(2025)| FIT18'!AS40+25</f>
        <v>39489</v>
      </c>
      <c r="AT19" s="192">
        <f>'РБ ВВ 10(2025)| FIT18'!AT40+25</f>
        <v>43795</v>
      </c>
      <c r="AU19" s="192">
        <f>'РБ ВВ 10(2025)| FIT18'!AU40+25</f>
        <v>43795</v>
      </c>
      <c r="AV19" s="192">
        <f>'РБ ВВ 10(2025)| FIT18'!AV40+25</f>
        <v>43795</v>
      </c>
      <c r="AW19" s="192">
        <f>'РБ ВВ 10(2025)| FIT18'!AW40+25</f>
        <v>43795</v>
      </c>
      <c r="AX19" s="192">
        <f>'РБ ВВ 10(2025)| FIT18'!AX40+25</f>
        <v>43795</v>
      </c>
      <c r="AY19" s="192">
        <f>'РБ ВВ 10(2025)| FIT18'!AY40+25</f>
        <v>43795</v>
      </c>
      <c r="AZ19" s="192">
        <f>'РБ ВВ 10(2025)| FIT18'!AZ40+25</f>
        <v>43795</v>
      </c>
      <c r="BA19" s="192">
        <f>'РБ ВВ 10(2025)| FIT18'!BA40+25</f>
        <v>43795</v>
      </c>
      <c r="BB19" s="192">
        <f>'РБ ВВ 10(2025)| FIT18'!BB40+25</f>
        <v>43795</v>
      </c>
      <c r="BC19" s="192">
        <f>'РБ ВВ 10(2025)| FIT18'!BC40+25</f>
        <v>43795</v>
      </c>
      <c r="BD19" s="192">
        <f>'РБ ВВ 10(2025)| FIT18'!BD40+25</f>
        <v>42229</v>
      </c>
      <c r="BE19" s="192">
        <f>'РБ ВВ 10(2025)| FIT18'!BE40+25</f>
        <v>42229</v>
      </c>
      <c r="BF19" s="192">
        <f>'РБ ВВ 10(2025)| FIT18'!BF40+25</f>
        <v>43795</v>
      </c>
      <c r="BG19" s="192">
        <f>'РБ ВВ 10(2025)| FIT18'!BG40+25</f>
        <v>43795</v>
      </c>
      <c r="BH19" s="192">
        <f>'РБ ВВ 10(2025)| FIT18'!BH40+25</f>
        <v>45361</v>
      </c>
      <c r="BI19" s="192">
        <f>'РБ ВВ 10(2025)| FIT18'!BI40+25</f>
        <v>47319</v>
      </c>
      <c r="BJ19" s="192">
        <f>'РБ ВВ 10(2025)| FIT18'!BJ40+25</f>
        <v>47319</v>
      </c>
      <c r="BK19" s="192">
        <f>'РБ ВВ 10(2025)| FIT18'!BK40+25</f>
        <v>47319</v>
      </c>
      <c r="BL19" s="192">
        <f>'РБ ВВ 10(2025)| FIT18'!BL40+25</f>
        <v>47319</v>
      </c>
      <c r="BM19" s="192">
        <f>'РБ ВВ 10(2025)| FIT18'!BM40+25</f>
        <v>49276</v>
      </c>
      <c r="BN19" s="192">
        <f>'РБ ВВ 10(2025)| FIT18'!BN40+25</f>
        <v>51625</v>
      </c>
      <c r="BO19" s="192">
        <f>'РБ ВВ 10(2025)| FIT18'!BO40+25</f>
        <v>51625</v>
      </c>
      <c r="BP19" s="192">
        <f>'РБ ВВ 10(2025)| FIT18'!BP40+25</f>
        <v>49276</v>
      </c>
      <c r="BQ19" s="192">
        <f>'РБ ВВ 10(2025)| FIT18'!BQ40+25</f>
        <v>45361</v>
      </c>
      <c r="BR19" s="192">
        <f>'РБ ВВ 10(2025)| FIT18'!BR40+25</f>
        <v>45361</v>
      </c>
      <c r="BS19" s="192">
        <f>'РБ ВВ 10(2025)| FIT18'!BS40+25</f>
        <v>47319</v>
      </c>
      <c r="BT19" s="192">
        <f>'РБ ВВ 10(2025)| FIT18'!BT40+25</f>
        <v>47319</v>
      </c>
      <c r="BU19" s="192">
        <f>'РБ ВВ 10(2025)| FIT18'!BU40+25</f>
        <v>40663</v>
      </c>
      <c r="BV19" s="192">
        <f>'РБ ВВ 10(2025)| FIT18'!BV40+25</f>
        <v>41016</v>
      </c>
      <c r="BW19" s="192">
        <f>'РБ ВВ 10(2025)| FIT18'!BW40+25</f>
        <v>41016</v>
      </c>
      <c r="BX19" s="192">
        <f>'РБ ВВ 10(2025)| FIT18'!BX40+25</f>
        <v>41016</v>
      </c>
      <c r="BY19" s="192">
        <f>'РБ ВВ 10(2025)| FIT18'!BY40+25</f>
        <v>39841</v>
      </c>
      <c r="BZ19" s="192">
        <f>'РБ ВВ 10(2025)| FIT18'!BZ40+25</f>
        <v>39841</v>
      </c>
      <c r="CA19" s="192">
        <f>'РБ ВВ 10(2025)| FIT18'!CA40+25</f>
        <v>41016</v>
      </c>
      <c r="CB19" s="192">
        <f>'РБ ВВ 10(2025)| FIT18'!CB40+25</f>
        <v>41016</v>
      </c>
      <c r="CC19" s="192">
        <f>'РБ ВВ 10(2025)| FIT18'!CC40+25</f>
        <v>41016</v>
      </c>
      <c r="CD19" s="192">
        <f>'РБ ВВ 10(2025)| FIT18'!CD40+25</f>
        <v>35926</v>
      </c>
      <c r="CE19" s="192">
        <f>'РБ ВВ 10(2025)| FIT18'!CE40+25</f>
        <v>35926</v>
      </c>
      <c r="CF19" s="192">
        <f>'РБ ВВ 10(2025)| FIT18'!CF40+25</f>
        <v>35926</v>
      </c>
      <c r="CG19" s="192">
        <f>'РБ ВВ 10(2025)| FIT18'!CG40+25</f>
        <v>35926</v>
      </c>
      <c r="CH19" s="192">
        <f>'РБ ВВ 10(2025)| FIT18'!CH40+25</f>
        <v>35926</v>
      </c>
      <c r="CI19" s="192">
        <f>'РБ ВВ 10(2025)| FIT18'!CI40+25</f>
        <v>35926</v>
      </c>
      <c r="CJ19" s="192">
        <f>'РБ ВВ 10(2025)| FIT18'!CJ40+25</f>
        <v>35926</v>
      </c>
      <c r="CK19" s="192">
        <f>'РБ ВВ 10(2025)| FIT18'!CK40+25</f>
        <v>35926</v>
      </c>
      <c r="CL19" s="192">
        <f>'РБ ВВ 10(2025)| FIT18'!CL40+25</f>
        <v>35926</v>
      </c>
      <c r="CM19" s="192">
        <f>'РБ ВВ 10(2025)| FIT18'!CM40+25</f>
        <v>35926</v>
      </c>
      <c r="CN19" s="192">
        <f>'РБ ВВ 10(2025)| FIT18'!CN40+25</f>
        <v>35926</v>
      </c>
      <c r="CO19" s="192">
        <f>'РБ ВВ 10(2025)| FIT18'!CO40+25</f>
        <v>35926</v>
      </c>
      <c r="CP19" s="192">
        <f>'РБ ВВ 10(2025)| FIT18'!CP40+25</f>
        <v>35926</v>
      </c>
      <c r="CQ19" s="192">
        <f>'РБ ВВ 10(2025)| FIT18'!CQ40+25</f>
        <v>35926</v>
      </c>
      <c r="CR19" s="192">
        <f>'РБ ВВ 10(2025)| FIT18'!CR40+25</f>
        <v>35926</v>
      </c>
      <c r="CS19" s="192">
        <f>'РБ ВВ 10(2025)| FIT18'!CS40+25</f>
        <v>35926</v>
      </c>
      <c r="CT19" s="192">
        <f>'РБ ВВ 10(2025)| FIT18'!CT40+25</f>
        <v>35926</v>
      </c>
      <c r="CU19" s="192">
        <f>'РБ ВВ 10(2025)| FIT18'!CU40+25</f>
        <v>35926</v>
      </c>
      <c r="CV19" s="192">
        <f>'РБ ВВ 10(2025)| FIT18'!CV40+25</f>
        <v>35926</v>
      </c>
      <c r="CW19" s="192">
        <f>'РБ ВВ 10(2025)| FIT18'!CW40+25</f>
        <v>35926</v>
      </c>
      <c r="CX19" s="192">
        <f>'РБ ВВ 10(2025)| FIT18'!CX40+25</f>
        <v>35926</v>
      </c>
      <c r="CY19" s="192">
        <f>'РБ ВВ 10(2025)| FIT18'!CY40+25</f>
        <v>35926</v>
      </c>
      <c r="CZ19" s="192">
        <f>'РБ ВВ 10(2025)| FIT18'!CZ40+25</f>
        <v>35926</v>
      </c>
      <c r="DA19" s="192">
        <f>'РБ ВВ 10(2025)| FIT18'!DA40+25</f>
        <v>28605</v>
      </c>
      <c r="DB19" s="192">
        <f>'РБ ВВ 10(2025)| FIT18'!DB40+25</f>
        <v>28605</v>
      </c>
      <c r="DC19" s="192">
        <f>'РБ ВВ 10(2025)| FIT18'!DC40+25</f>
        <v>28996</v>
      </c>
      <c r="DD19" s="192">
        <f>'РБ ВВ 10(2025)| FIT18'!DD40+25</f>
        <v>28996</v>
      </c>
      <c r="DE19" s="192">
        <f>'РБ ВВ 10(2025)| FIT18'!DE40+25</f>
        <v>28605</v>
      </c>
      <c r="DF19" s="192">
        <f>'РБ ВВ 10(2025)| FIT18'!DF40+25</f>
        <v>28605</v>
      </c>
      <c r="DG19" s="192">
        <f>'РБ ВВ 10(2025)| FIT18'!DG40+25</f>
        <v>28605</v>
      </c>
      <c r="DH19" s="192">
        <f>'РБ ВВ 10(2025)| FIT18'!DH40+25</f>
        <v>28605</v>
      </c>
      <c r="DI19" s="192">
        <f>'РБ ВВ 10(2025)| FIT18'!DI40+25</f>
        <v>28605</v>
      </c>
      <c r="DJ19" s="192">
        <f>'РБ ВВ 10(2025)| FIT18'!DJ40+25</f>
        <v>28996</v>
      </c>
      <c r="DK19" s="192">
        <f>'РБ ВВ 10(2025)| FIT18'!DK40+25</f>
        <v>28996</v>
      </c>
      <c r="DL19" s="192">
        <f>'РБ ВВ 10(2025)| FIT18'!DL40+25</f>
        <v>28605</v>
      </c>
      <c r="DM19" s="192">
        <f>'РБ ВВ 10(2025)| FIT18'!DM40+25</f>
        <v>28605</v>
      </c>
      <c r="DN19" s="192">
        <f>'РБ ВВ 10(2025)| FIT18'!DN40+25</f>
        <v>28605</v>
      </c>
      <c r="DO19" s="192">
        <f>'РБ ВВ 10(2025)| FIT18'!DO40+25</f>
        <v>27822</v>
      </c>
      <c r="DP19" s="192">
        <f>'РБ ВВ 10(2025)| FIT18'!DP40+25</f>
        <v>27822</v>
      </c>
      <c r="DQ19" s="192">
        <f>'РБ ВВ 10(2025)| FIT18'!DQ40+25</f>
        <v>28370</v>
      </c>
      <c r="DR19" s="192">
        <f>'РБ ВВ 10(2025)| FIT18'!DR40+25</f>
        <v>28370</v>
      </c>
      <c r="DS19" s="192">
        <f>'РБ ВВ 10(2025)| FIT18'!DS40+25</f>
        <v>27822</v>
      </c>
      <c r="DT19" s="192">
        <f>'РБ ВВ 10(2025)| FIT18'!DT40+25</f>
        <v>27822</v>
      </c>
      <c r="DU19" s="192">
        <f>'РБ ВВ 10(2025)| FIT18'!DU40+25</f>
        <v>27822</v>
      </c>
      <c r="DV19" s="192">
        <f>'РБ ВВ 10(2025)| FIT18'!DV40+25</f>
        <v>27822</v>
      </c>
      <c r="DW19" s="192">
        <f>'РБ ВВ 10(2025)| FIT18'!DW40+25</f>
        <v>27822</v>
      </c>
      <c r="DX19" s="192">
        <f>'РБ ВВ 10(2025)| FIT18'!DX40+25</f>
        <v>28370</v>
      </c>
      <c r="DY19" s="192">
        <f>'РБ ВВ 10(2025)| FIT18'!DY40+25</f>
        <v>28370</v>
      </c>
      <c r="DZ19" s="192">
        <f>'РБ ВВ 10(2025)| FIT18'!DZ40+25</f>
        <v>27822</v>
      </c>
      <c r="EA19" s="192">
        <f>'РБ ВВ 10(2025)| FIT18'!EA40+25</f>
        <v>27822</v>
      </c>
      <c r="EB19" s="192">
        <f>'РБ ВВ 10(2025)| FIT18'!EB40+25</f>
        <v>27822</v>
      </c>
      <c r="EC19" s="192">
        <f>'РБ ВВ 10(2025)| FIT18'!EC40+25</f>
        <v>27822</v>
      </c>
      <c r="ED19" s="192">
        <f>'РБ ВВ 10(2025)| FIT18'!ED40+25</f>
        <v>28605</v>
      </c>
    </row>
    <row r="20" spans="1:134" s="50" customFormat="1" x14ac:dyDescent="0.2">
      <c r="A20" s="42" t="s">
        <v>87</v>
      </c>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2"/>
      <c r="CD20" s="192"/>
      <c r="CE20" s="192"/>
      <c r="CF20" s="192"/>
      <c r="CG20" s="192"/>
      <c r="CH20" s="192"/>
      <c r="CI20" s="192"/>
      <c r="CJ20" s="192"/>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2"/>
      <c r="DJ20" s="192"/>
      <c r="DK20" s="192"/>
      <c r="DL20" s="192"/>
      <c r="DM20" s="192"/>
      <c r="DN20" s="192"/>
      <c r="DO20" s="192"/>
      <c r="DP20" s="192"/>
      <c r="DQ20" s="192"/>
      <c r="DR20" s="192"/>
      <c r="DS20" s="192"/>
      <c r="DT20" s="192"/>
      <c r="DU20" s="192"/>
      <c r="DV20" s="192"/>
      <c r="DW20" s="192"/>
      <c r="DX20" s="192"/>
      <c r="DY20" s="192"/>
      <c r="DZ20" s="192"/>
      <c r="EA20" s="192"/>
      <c r="EB20" s="192"/>
      <c r="EC20" s="192"/>
      <c r="ED20" s="192"/>
    </row>
    <row r="21" spans="1:134" s="50" customFormat="1" x14ac:dyDescent="0.2">
      <c r="A21" s="88" t="s">
        <v>88</v>
      </c>
      <c r="B21" s="192">
        <f>'РБ ВВ 10(2025)| FIT18'!B42+25</f>
        <v>56793</v>
      </c>
      <c r="C21" s="192">
        <f>'РБ ВВ 10(2025)| FIT18'!C42+25</f>
        <v>56793</v>
      </c>
      <c r="D21" s="192">
        <f>'РБ ВВ 10(2025)| FIT18'!D42+25</f>
        <v>58046</v>
      </c>
      <c r="E21" s="192">
        <f>'РБ ВВ 10(2025)| FIT18'!E42+25</f>
        <v>59299</v>
      </c>
      <c r="F21" s="192">
        <f>'РБ ВВ 10(2025)| FIT18'!F42+25</f>
        <v>61099</v>
      </c>
      <c r="G21" s="192">
        <f>'РБ ВВ 10(2025)| FIT18'!G42+25</f>
        <v>62900</v>
      </c>
      <c r="H21" s="192">
        <f>'РБ ВВ 10(2025)| FIT18'!H42+25</f>
        <v>62900</v>
      </c>
      <c r="I21" s="192">
        <f>'РБ ВВ 10(2025)| FIT18'!I42+25</f>
        <v>61099</v>
      </c>
      <c r="J21" s="192">
        <f>'РБ ВВ 10(2025)| FIT18'!J42+25</f>
        <v>62900</v>
      </c>
      <c r="K21" s="192">
        <f>'РБ ВВ 10(2025)| FIT18'!K42+25</f>
        <v>58046</v>
      </c>
      <c r="L21" s="192">
        <f>'РБ ВВ 10(2025)| FIT18'!L42+25</f>
        <v>76799</v>
      </c>
      <c r="M21" s="192">
        <f>'РБ ВВ 10(2025)| FIT18'!M42+25</f>
        <v>93594</v>
      </c>
      <c r="N21" s="192">
        <f>'РБ ВВ 10(2025)| FIT18'!N42+25</f>
        <v>104947</v>
      </c>
      <c r="O21" s="192">
        <f>'РБ ВВ 10(2025)| FIT18'!O42+25</f>
        <v>104947</v>
      </c>
      <c r="P21" s="192">
        <f>'РБ ВВ 10(2025)| FIT18'!P42+25</f>
        <v>104947</v>
      </c>
      <c r="Q21" s="192">
        <f>'РБ ВВ 10(2025)| FIT18'!Q42+25</f>
        <v>99466</v>
      </c>
      <c r="R21" s="192">
        <f>'РБ ВВ 10(2025)| FIT18'!R42+25</f>
        <v>99466</v>
      </c>
      <c r="S21" s="192">
        <f>'РБ ВВ 10(2025)| FIT18'!S42+25</f>
        <v>99466</v>
      </c>
      <c r="T21" s="192">
        <f>'РБ ВВ 10(2025)| FIT18'!T42+25</f>
        <v>99466</v>
      </c>
      <c r="U21" s="192">
        <f>'РБ ВВ 10(2025)| FIT18'!U42+25</f>
        <v>99466</v>
      </c>
      <c r="V21" s="192">
        <f>'РБ ВВ 10(2025)| FIT18'!V42+25</f>
        <v>99466</v>
      </c>
      <c r="W21" s="192">
        <f>'РБ ВВ 10(2025)| FIT18'!W42+25</f>
        <v>73158</v>
      </c>
      <c r="X21" s="192">
        <f>'РБ ВВ 10(2025)| FIT18'!X42+25</f>
        <v>60238</v>
      </c>
      <c r="Y21" s="192">
        <f>'РБ ВВ 10(2025)| FIT18'!Y42+25</f>
        <v>60238</v>
      </c>
      <c r="Z21" s="192">
        <f>'РБ ВВ 10(2025)| FIT18'!Z42+25</f>
        <v>60238</v>
      </c>
      <c r="AA21" s="192">
        <f>'РБ ВВ 10(2025)| FIT18'!AA42+25</f>
        <v>60238</v>
      </c>
      <c r="AB21" s="192">
        <f>'РБ ВВ 10(2025)| FIT18'!AB42+25</f>
        <v>60238</v>
      </c>
      <c r="AC21" s="192">
        <f>'РБ ВВ 10(2025)| FIT18'!AC42+25</f>
        <v>61804</v>
      </c>
      <c r="AD21" s="192">
        <f>'РБ ВВ 10(2025)| FIT18'!AD42+25</f>
        <v>61804</v>
      </c>
      <c r="AE21" s="192">
        <f>'РБ ВВ 10(2025)| FIT18'!AE42+25</f>
        <v>61804</v>
      </c>
      <c r="AF21" s="192">
        <f>'РБ ВВ 10(2025)| FIT18'!AF42+25</f>
        <v>61804</v>
      </c>
      <c r="AG21" s="192">
        <f>'РБ ВВ 10(2025)| FIT18'!AG42+25</f>
        <v>61804</v>
      </c>
      <c r="AH21" s="192">
        <f>'РБ ВВ 10(2025)| FIT18'!AH42+25</f>
        <v>60238</v>
      </c>
      <c r="AI21" s="192">
        <f>'РБ ВВ 10(2025)| FIT18'!AI42+25</f>
        <v>60238</v>
      </c>
      <c r="AJ21" s="192">
        <f>'РБ ВВ 10(2025)| FIT18'!AJ42+25</f>
        <v>60238</v>
      </c>
      <c r="AK21" s="192">
        <f>'РБ ВВ 10(2025)| FIT18'!AK42+25</f>
        <v>60238</v>
      </c>
      <c r="AL21" s="192">
        <f>'РБ ВВ 10(2025)| FIT18'!AL42+25</f>
        <v>60238</v>
      </c>
      <c r="AM21" s="192">
        <f>'РБ ВВ 10(2025)| FIT18'!AM42+25</f>
        <v>63370</v>
      </c>
      <c r="AN21" s="192">
        <f>'РБ ВВ 10(2025)| FIT18'!AN42+25</f>
        <v>63370</v>
      </c>
      <c r="AO21" s="192">
        <f>'РБ ВВ 10(2025)| FIT18'!AO42+25</f>
        <v>63370</v>
      </c>
      <c r="AP21" s="192">
        <f>'РБ ВВ 10(2025)| FIT18'!AP42+25</f>
        <v>63370</v>
      </c>
      <c r="AQ21" s="192">
        <f>'РБ ВВ 10(2025)| FIT18'!AQ42+25</f>
        <v>63370</v>
      </c>
      <c r="AR21" s="192">
        <f>'РБ ВВ 10(2025)| FIT18'!AR42+25</f>
        <v>64936</v>
      </c>
      <c r="AS21" s="192">
        <f>'РБ ВВ 10(2025)| FIT18'!AS42+25</f>
        <v>66894</v>
      </c>
      <c r="AT21" s="192">
        <f>'РБ ВВ 10(2025)| FIT18'!AT42+25</f>
        <v>75115</v>
      </c>
      <c r="AU21" s="192">
        <f>'РБ ВВ 10(2025)| FIT18'!AU42+25</f>
        <v>75115</v>
      </c>
      <c r="AV21" s="192">
        <f>'РБ ВВ 10(2025)| FIT18'!AV42+25</f>
        <v>75115</v>
      </c>
      <c r="AW21" s="192">
        <f>'РБ ВВ 10(2025)| FIT18'!AW42+25</f>
        <v>75115</v>
      </c>
      <c r="AX21" s="192">
        <f>'РБ ВВ 10(2025)| FIT18'!AX42+25</f>
        <v>75115</v>
      </c>
      <c r="AY21" s="192">
        <f>'РБ ВВ 10(2025)| FIT18'!AY42+25</f>
        <v>75115</v>
      </c>
      <c r="AZ21" s="192">
        <f>'РБ ВВ 10(2025)| FIT18'!AZ42+25</f>
        <v>75115</v>
      </c>
      <c r="BA21" s="192">
        <f>'РБ ВВ 10(2025)| FIT18'!BA42+25</f>
        <v>75115</v>
      </c>
      <c r="BB21" s="192">
        <f>'РБ ВВ 10(2025)| FIT18'!BB42+25</f>
        <v>75115</v>
      </c>
      <c r="BC21" s="192">
        <f>'РБ ВВ 10(2025)| FIT18'!BC42+25</f>
        <v>75115</v>
      </c>
      <c r="BD21" s="192">
        <f>'РБ ВВ 10(2025)| FIT18'!BD42+25</f>
        <v>73549</v>
      </c>
      <c r="BE21" s="192">
        <f>'РБ ВВ 10(2025)| FIT18'!BE42+25</f>
        <v>73549</v>
      </c>
      <c r="BF21" s="192">
        <f>'РБ ВВ 10(2025)| FIT18'!BF42+25</f>
        <v>75115</v>
      </c>
      <c r="BG21" s="192">
        <f>'РБ ВВ 10(2025)| FIT18'!BG42+25</f>
        <v>75115</v>
      </c>
      <c r="BH21" s="192">
        <f>'РБ ВВ 10(2025)| FIT18'!BH42+25</f>
        <v>76681</v>
      </c>
      <c r="BI21" s="192">
        <f>'РБ ВВ 10(2025)| FIT18'!BI42+25</f>
        <v>78639</v>
      </c>
      <c r="BJ21" s="192">
        <f>'РБ ВВ 10(2025)| FIT18'!BJ42+25</f>
        <v>78639</v>
      </c>
      <c r="BK21" s="192">
        <f>'РБ ВВ 10(2025)| FIT18'!BK42+25</f>
        <v>78639</v>
      </c>
      <c r="BL21" s="192">
        <f>'РБ ВВ 10(2025)| FIT18'!BL42+25</f>
        <v>78639</v>
      </c>
      <c r="BM21" s="192">
        <f>'РБ ВВ 10(2025)| FIT18'!BM42+25</f>
        <v>80596</v>
      </c>
      <c r="BN21" s="192">
        <f>'РБ ВВ 10(2025)| FIT18'!BN42+25</f>
        <v>82945</v>
      </c>
      <c r="BO21" s="192">
        <f>'РБ ВВ 10(2025)| FIT18'!BO42+25</f>
        <v>82945</v>
      </c>
      <c r="BP21" s="192">
        <f>'РБ ВВ 10(2025)| FIT18'!BP42+25</f>
        <v>80596</v>
      </c>
      <c r="BQ21" s="192">
        <f>'РБ ВВ 10(2025)| FIT18'!BQ42+25</f>
        <v>76681</v>
      </c>
      <c r="BR21" s="192">
        <f>'РБ ВВ 10(2025)| FIT18'!BR42+25</f>
        <v>76681</v>
      </c>
      <c r="BS21" s="192">
        <f>'РБ ВВ 10(2025)| FIT18'!BS42+25</f>
        <v>78639</v>
      </c>
      <c r="BT21" s="192">
        <f>'РБ ВВ 10(2025)| FIT18'!BT42+25</f>
        <v>78639</v>
      </c>
      <c r="BU21" s="192">
        <f>'РБ ВВ 10(2025)| FIT18'!BU42+25</f>
        <v>71983</v>
      </c>
      <c r="BV21" s="192">
        <f>'РБ ВВ 10(2025)| FIT18'!BV42+25</f>
        <v>72336</v>
      </c>
      <c r="BW21" s="192">
        <f>'РБ ВВ 10(2025)| FIT18'!BW42+25</f>
        <v>72336</v>
      </c>
      <c r="BX21" s="192">
        <f>'РБ ВВ 10(2025)| FIT18'!BX42+25</f>
        <v>72336</v>
      </c>
      <c r="BY21" s="192">
        <f>'РБ ВВ 10(2025)| FIT18'!BY42+25</f>
        <v>71161</v>
      </c>
      <c r="BZ21" s="192">
        <f>'РБ ВВ 10(2025)| FIT18'!BZ42+25</f>
        <v>71161</v>
      </c>
      <c r="CA21" s="192">
        <f>'РБ ВВ 10(2025)| FIT18'!CA42+25</f>
        <v>72336</v>
      </c>
      <c r="CB21" s="192">
        <f>'РБ ВВ 10(2025)| FIT18'!CB42+25</f>
        <v>72336</v>
      </c>
      <c r="CC21" s="192">
        <f>'РБ ВВ 10(2025)| FIT18'!CC42+25</f>
        <v>72336</v>
      </c>
      <c r="CD21" s="192">
        <f>'РБ ВВ 10(2025)| FIT18'!CD42+25</f>
        <v>63331</v>
      </c>
      <c r="CE21" s="192">
        <f>'РБ ВВ 10(2025)| FIT18'!CE42+25</f>
        <v>63331</v>
      </c>
      <c r="CF21" s="192">
        <f>'РБ ВВ 10(2025)| FIT18'!CF42+25</f>
        <v>63331</v>
      </c>
      <c r="CG21" s="192">
        <f>'РБ ВВ 10(2025)| FIT18'!CG42+25</f>
        <v>63331</v>
      </c>
      <c r="CH21" s="192">
        <f>'РБ ВВ 10(2025)| FIT18'!CH42+25</f>
        <v>63331</v>
      </c>
      <c r="CI21" s="192">
        <f>'РБ ВВ 10(2025)| FIT18'!CI42+25</f>
        <v>63331</v>
      </c>
      <c r="CJ21" s="192">
        <f>'РБ ВВ 10(2025)| FIT18'!CJ42+25</f>
        <v>63331</v>
      </c>
      <c r="CK21" s="192">
        <f>'РБ ВВ 10(2025)| FIT18'!CK42+25</f>
        <v>63331</v>
      </c>
      <c r="CL21" s="192">
        <f>'РБ ВВ 10(2025)| FIT18'!CL42+25</f>
        <v>63331</v>
      </c>
      <c r="CM21" s="192">
        <f>'РБ ВВ 10(2025)| FIT18'!CM42+25</f>
        <v>63331</v>
      </c>
      <c r="CN21" s="192">
        <f>'РБ ВВ 10(2025)| FIT18'!CN42+25</f>
        <v>63331</v>
      </c>
      <c r="CO21" s="192">
        <f>'РБ ВВ 10(2025)| FIT18'!CO42+25</f>
        <v>63331</v>
      </c>
      <c r="CP21" s="192">
        <f>'РБ ВВ 10(2025)| FIT18'!CP42+25</f>
        <v>63331</v>
      </c>
      <c r="CQ21" s="192">
        <f>'РБ ВВ 10(2025)| FIT18'!CQ42+25</f>
        <v>63331</v>
      </c>
      <c r="CR21" s="192">
        <f>'РБ ВВ 10(2025)| FIT18'!CR42+25</f>
        <v>63331</v>
      </c>
      <c r="CS21" s="192">
        <f>'РБ ВВ 10(2025)| FIT18'!CS42+25</f>
        <v>63331</v>
      </c>
      <c r="CT21" s="192">
        <f>'РБ ВВ 10(2025)| FIT18'!CT42+25</f>
        <v>63331</v>
      </c>
      <c r="CU21" s="192">
        <f>'РБ ВВ 10(2025)| FIT18'!CU42+25</f>
        <v>63331</v>
      </c>
      <c r="CV21" s="192">
        <f>'РБ ВВ 10(2025)| FIT18'!CV42+25</f>
        <v>63331</v>
      </c>
      <c r="CW21" s="192">
        <f>'РБ ВВ 10(2025)| FIT18'!CW42+25</f>
        <v>63331</v>
      </c>
      <c r="CX21" s="192">
        <f>'РБ ВВ 10(2025)| FIT18'!CX42+25</f>
        <v>63331</v>
      </c>
      <c r="CY21" s="192">
        <f>'РБ ВВ 10(2025)| FIT18'!CY42+25</f>
        <v>63331</v>
      </c>
      <c r="CZ21" s="192">
        <f>'РБ ВВ 10(2025)| FIT18'!CZ42+25</f>
        <v>63331</v>
      </c>
      <c r="DA21" s="192">
        <f>'РБ ВВ 10(2025)| FIT18'!DA42+25</f>
        <v>56010</v>
      </c>
      <c r="DB21" s="192">
        <f>'РБ ВВ 10(2025)| FIT18'!DB42+25</f>
        <v>56010</v>
      </c>
      <c r="DC21" s="192">
        <f>'РБ ВВ 10(2025)| FIT18'!DC42+25</f>
        <v>56401</v>
      </c>
      <c r="DD21" s="192">
        <f>'РБ ВВ 10(2025)| FIT18'!DD42+25</f>
        <v>56401</v>
      </c>
      <c r="DE21" s="192">
        <f>'РБ ВВ 10(2025)| FIT18'!DE42+25</f>
        <v>56010</v>
      </c>
      <c r="DF21" s="192">
        <f>'РБ ВВ 10(2025)| FIT18'!DF42+25</f>
        <v>56010</v>
      </c>
      <c r="DG21" s="192">
        <f>'РБ ВВ 10(2025)| FIT18'!DG42+25</f>
        <v>56010</v>
      </c>
      <c r="DH21" s="192">
        <f>'РБ ВВ 10(2025)| FIT18'!DH42+25</f>
        <v>56010</v>
      </c>
      <c r="DI21" s="192">
        <f>'РБ ВВ 10(2025)| FIT18'!DI42+25</f>
        <v>56010</v>
      </c>
      <c r="DJ21" s="192">
        <f>'РБ ВВ 10(2025)| FIT18'!DJ42+25</f>
        <v>56401</v>
      </c>
      <c r="DK21" s="192">
        <f>'РБ ВВ 10(2025)| FIT18'!DK42+25</f>
        <v>56401</v>
      </c>
      <c r="DL21" s="192">
        <f>'РБ ВВ 10(2025)| FIT18'!DL42+25</f>
        <v>56010</v>
      </c>
      <c r="DM21" s="192">
        <f>'РБ ВВ 10(2025)| FIT18'!DM42+25</f>
        <v>56010</v>
      </c>
      <c r="DN21" s="192">
        <f>'РБ ВВ 10(2025)| FIT18'!DN42+25</f>
        <v>56010</v>
      </c>
      <c r="DO21" s="192">
        <f>'РБ ВВ 10(2025)| FIT18'!DO42+25</f>
        <v>55227</v>
      </c>
      <c r="DP21" s="192">
        <f>'РБ ВВ 10(2025)| FIT18'!DP42+25</f>
        <v>55227</v>
      </c>
      <c r="DQ21" s="192">
        <f>'РБ ВВ 10(2025)| FIT18'!DQ42+25</f>
        <v>55775</v>
      </c>
      <c r="DR21" s="192">
        <f>'РБ ВВ 10(2025)| FIT18'!DR42+25</f>
        <v>55775</v>
      </c>
      <c r="DS21" s="192">
        <f>'РБ ВВ 10(2025)| FIT18'!DS42+25</f>
        <v>55227</v>
      </c>
      <c r="DT21" s="192">
        <f>'РБ ВВ 10(2025)| FIT18'!DT42+25</f>
        <v>55227</v>
      </c>
      <c r="DU21" s="192">
        <f>'РБ ВВ 10(2025)| FIT18'!DU42+25</f>
        <v>55227</v>
      </c>
      <c r="DV21" s="192">
        <f>'РБ ВВ 10(2025)| FIT18'!DV42+25</f>
        <v>55227</v>
      </c>
      <c r="DW21" s="192">
        <f>'РБ ВВ 10(2025)| FIT18'!DW42+25</f>
        <v>55227</v>
      </c>
      <c r="DX21" s="192">
        <f>'РБ ВВ 10(2025)| FIT18'!DX42+25</f>
        <v>55775</v>
      </c>
      <c r="DY21" s="192">
        <f>'РБ ВВ 10(2025)| FIT18'!DY42+25</f>
        <v>55775</v>
      </c>
      <c r="DZ21" s="192">
        <f>'РБ ВВ 10(2025)| FIT18'!DZ42+25</f>
        <v>55227</v>
      </c>
      <c r="EA21" s="192">
        <f>'РБ ВВ 10(2025)| FIT18'!EA42+25</f>
        <v>55227</v>
      </c>
      <c r="EB21" s="192">
        <f>'РБ ВВ 10(2025)| FIT18'!EB42+25</f>
        <v>55227</v>
      </c>
      <c r="EC21" s="192">
        <f>'РБ ВВ 10(2025)| FIT18'!EC42+25</f>
        <v>55227</v>
      </c>
      <c r="ED21" s="192">
        <f>'РБ ВВ 10(2025)| FIT18'!ED42+25</f>
        <v>56010</v>
      </c>
    </row>
    <row r="22" spans="1:134" s="50" customFormat="1" x14ac:dyDescent="0.2">
      <c r="A22" s="100"/>
    </row>
    <row r="23" spans="1:134" s="50" customFormat="1" ht="12.75" thickBot="1" x14ac:dyDescent="0.25">
      <c r="A23" s="100"/>
    </row>
    <row r="24" spans="1:134" s="50" customFormat="1" ht="12.75" thickBot="1" x14ac:dyDescent="0.25">
      <c r="A24" s="104" t="s">
        <v>66</v>
      </c>
    </row>
    <row r="25" spans="1:134" x14ac:dyDescent="0.2">
      <c r="A25" s="63" t="s">
        <v>78</v>
      </c>
    </row>
    <row r="26" spans="1:134" ht="9" hidden="1" customHeight="1" x14ac:dyDescent="0.2">
      <c r="A26" s="43" t="s">
        <v>67</v>
      </c>
    </row>
    <row r="27" spans="1:134" ht="10.7" customHeight="1" x14ac:dyDescent="0.2">
      <c r="A27" s="43" t="s">
        <v>89</v>
      </c>
    </row>
    <row r="28" spans="1:134" x14ac:dyDescent="0.2">
      <c r="A28" s="43" t="s">
        <v>68</v>
      </c>
    </row>
    <row r="29" spans="1:134" ht="13.35" customHeight="1" x14ac:dyDescent="0.2">
      <c r="A29" s="43" t="s">
        <v>69</v>
      </c>
    </row>
    <row r="30" spans="1:134" ht="13.35" customHeight="1" x14ac:dyDescent="0.2">
      <c r="A30" s="159" t="s">
        <v>162</v>
      </c>
    </row>
    <row r="31" spans="1:134" ht="12.6" customHeight="1" thickBot="1" x14ac:dyDescent="0.25">
      <c r="A31" s="3"/>
    </row>
    <row r="32" spans="1:134" ht="13.35" customHeight="1" thickBot="1" x14ac:dyDescent="0.25">
      <c r="A32" s="105" t="s">
        <v>71</v>
      </c>
    </row>
    <row r="33" spans="1:1" ht="11.45" customHeight="1" x14ac:dyDescent="0.2">
      <c r="A33" s="127" t="s">
        <v>111</v>
      </c>
    </row>
    <row r="34" spans="1:1" ht="12.75" thickBot="1" x14ac:dyDescent="0.25">
      <c r="A34" s="3"/>
    </row>
    <row r="35" spans="1:1" ht="12.75" thickBot="1" x14ac:dyDescent="0.25">
      <c r="A35" s="107" t="s">
        <v>70</v>
      </c>
    </row>
    <row r="36" spans="1:1" ht="48" x14ac:dyDescent="0.2">
      <c r="A36" s="70" t="s">
        <v>92</v>
      </c>
    </row>
    <row r="37" spans="1:1" ht="13.5" thickBot="1" x14ac:dyDescent="0.25">
      <c r="A37"/>
    </row>
    <row r="38" spans="1:1" ht="12.75" thickBot="1" x14ac:dyDescent="0.25">
      <c r="A38" s="107" t="s">
        <v>139</v>
      </c>
    </row>
    <row r="39" spans="1:1" x14ac:dyDescent="0.2">
      <c r="A39" s="48" t="s">
        <v>276</v>
      </c>
    </row>
  </sheetData>
  <mergeCells count="1">
    <mergeCell ref="A1:A2"/>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FF0000"/>
  </sheetPr>
  <dimension ref="A1:ED60"/>
  <sheetViews>
    <sheetView zoomScaleNormal="100" zoomScaleSheetLayoutView="82" workbookViewId="0">
      <pane xSplit="1" topLeftCell="B1" activePane="topRight" state="frozen"/>
      <selection activeCell="B1" sqref="B1:H1048576"/>
      <selection pane="topRight" activeCell="B1" sqref="B1:H1048576"/>
    </sheetView>
  </sheetViews>
  <sheetFormatPr defaultColWidth="9" defaultRowHeight="12" x14ac:dyDescent="0.2"/>
  <cols>
    <col min="1" max="1" width="84.5703125" style="48" customWidth="1"/>
    <col min="2" max="11" width="9" style="48"/>
    <col min="12" max="22" width="0" style="48" hidden="1" customWidth="1"/>
    <col min="23" max="16384" width="9" style="48"/>
  </cols>
  <sheetData>
    <row r="1" spans="1:134" s="51" customFormat="1" ht="12" customHeight="1" x14ac:dyDescent="0.2">
      <c r="A1" s="228" t="s">
        <v>82</v>
      </c>
    </row>
    <row r="2" spans="1:134" s="51" customFormat="1" ht="12" customHeight="1" x14ac:dyDescent="0.2">
      <c r="A2" s="228"/>
    </row>
    <row r="3" spans="1:134" s="51" customFormat="1" ht="11.1" customHeight="1" x14ac:dyDescent="0.2">
      <c r="A3" s="97" t="s">
        <v>101</v>
      </c>
    </row>
    <row r="4" spans="1:134" s="52" customFormat="1" ht="32.1" customHeight="1" x14ac:dyDescent="0.2">
      <c r="A4" s="98" t="s">
        <v>64</v>
      </c>
      <c r="B4" s="187">
        <f>'C завтраками| Bed and breakfast'!B4</f>
        <v>46010</v>
      </c>
      <c r="C4" s="187">
        <f>'C завтраками| Bed and breakfast'!C4</f>
        <v>46011</v>
      </c>
      <c r="D4" s="187">
        <f>'C завтраками| Bed and breakfast'!D4</f>
        <v>46012</v>
      </c>
      <c r="E4" s="187">
        <f>'C завтраками| Bed and breakfast'!E4</f>
        <v>46013</v>
      </c>
      <c r="F4" s="187">
        <f>'C завтраками| Bed and breakfast'!F4</f>
        <v>46014</v>
      </c>
      <c r="G4" s="187">
        <f>'C завтраками| Bed and breakfast'!G4</f>
        <v>46015</v>
      </c>
      <c r="H4" s="187">
        <f>'C завтраками| Bed and breakfast'!H4</f>
        <v>46016</v>
      </c>
      <c r="I4" s="187">
        <f>'C завтраками| Bed and breakfast'!I4</f>
        <v>46017</v>
      </c>
      <c r="J4" s="187">
        <f>'C завтраками| Bed and breakfast'!J4</f>
        <v>46018</v>
      </c>
      <c r="K4" s="187">
        <f>'C завтраками| Bed and breakfast'!K4</f>
        <v>46019</v>
      </c>
      <c r="L4" s="187">
        <f>'C завтраками| Bed and breakfast'!L4</f>
        <v>46020</v>
      </c>
      <c r="M4" s="187">
        <f>'C завтраками| Bed and breakfast'!M4</f>
        <v>46021</v>
      </c>
      <c r="N4" s="187">
        <f>'C завтраками| Bed and breakfast'!N4</f>
        <v>46022</v>
      </c>
      <c r="O4" s="187">
        <f>'C завтраками| Bed and breakfast'!O4</f>
        <v>46023</v>
      </c>
      <c r="P4" s="187">
        <f>'C завтраками| Bed and breakfast'!P4</f>
        <v>46024</v>
      </c>
      <c r="Q4" s="187">
        <f>'C завтраками| Bed and breakfast'!Q4</f>
        <v>46025</v>
      </c>
      <c r="R4" s="187">
        <f>'C завтраками| Bed and breakfast'!R4</f>
        <v>46026</v>
      </c>
      <c r="S4" s="187">
        <f>'C завтраками| Bed and breakfast'!S4</f>
        <v>46027</v>
      </c>
      <c r="T4" s="187">
        <f>'C завтраками| Bed and breakfast'!T4</f>
        <v>46028</v>
      </c>
      <c r="U4" s="187">
        <f>'C завтраками| Bed and breakfast'!U4</f>
        <v>46029</v>
      </c>
      <c r="V4" s="187">
        <f>'C завтраками| Bed and breakfast'!V4</f>
        <v>46030</v>
      </c>
      <c r="W4" s="187">
        <f>'C завтраками| Bed and breakfast'!W4</f>
        <v>46031</v>
      </c>
      <c r="X4" s="187">
        <f>'C завтраками| Bed and breakfast'!X4</f>
        <v>46032</v>
      </c>
      <c r="Y4" s="187">
        <f>'C завтраками| Bed and breakfast'!Y4</f>
        <v>46033</v>
      </c>
      <c r="Z4" s="187">
        <f>'C завтраками| Bed and breakfast'!Z4</f>
        <v>46034</v>
      </c>
      <c r="AA4" s="187">
        <f>'C завтраками| Bed and breakfast'!AA4</f>
        <v>46035</v>
      </c>
      <c r="AB4" s="187">
        <f>'C завтраками| Bed and breakfast'!AB4</f>
        <v>46036</v>
      </c>
      <c r="AC4" s="187">
        <f>'C завтраками| Bed and breakfast'!AC4</f>
        <v>46037</v>
      </c>
      <c r="AD4" s="187">
        <f>'C завтраками| Bed and breakfast'!AD4</f>
        <v>46038</v>
      </c>
      <c r="AE4" s="187">
        <f>'C завтраками| Bed and breakfast'!AE4</f>
        <v>46039</v>
      </c>
      <c r="AF4" s="187">
        <f>'C завтраками| Bed and breakfast'!AF4</f>
        <v>46040</v>
      </c>
      <c r="AG4" s="187">
        <f>'C завтраками| Bed and breakfast'!AG4</f>
        <v>46041</v>
      </c>
      <c r="AH4" s="187">
        <f>'C завтраками| Bed and breakfast'!AH4</f>
        <v>46042</v>
      </c>
      <c r="AI4" s="187">
        <f>'C завтраками| Bed and breakfast'!AI4</f>
        <v>46043</v>
      </c>
      <c r="AJ4" s="187">
        <f>'C завтраками| Bed and breakfast'!AJ4</f>
        <v>46044</v>
      </c>
      <c r="AK4" s="187">
        <f>'C завтраками| Bed and breakfast'!AK4</f>
        <v>46045</v>
      </c>
      <c r="AL4" s="187">
        <f>'C завтраками| Bed and breakfast'!AL4</f>
        <v>46046</v>
      </c>
      <c r="AM4" s="187">
        <f>'C завтраками| Bed and breakfast'!AM4</f>
        <v>46047</v>
      </c>
      <c r="AN4" s="187">
        <f>'C завтраками| Bed and breakfast'!AN4</f>
        <v>46048</v>
      </c>
      <c r="AO4" s="187">
        <f>'C завтраками| Bed and breakfast'!AO4</f>
        <v>46049</v>
      </c>
      <c r="AP4" s="187">
        <f>'C завтраками| Bed and breakfast'!AP4</f>
        <v>46050</v>
      </c>
      <c r="AQ4" s="187">
        <f>'C завтраками| Bed and breakfast'!AQ4</f>
        <v>46051</v>
      </c>
      <c r="AR4" s="187">
        <f>'C завтраками| Bed and breakfast'!AR4</f>
        <v>46052</v>
      </c>
      <c r="AS4" s="187">
        <f>'C завтраками| Bed and breakfast'!AS4</f>
        <v>46053</v>
      </c>
      <c r="AT4" s="187">
        <f>'C завтраками| Bed and breakfast'!AT4</f>
        <v>46054</v>
      </c>
      <c r="AU4" s="187">
        <f>'C завтраками| Bed and breakfast'!AU4</f>
        <v>46055</v>
      </c>
      <c r="AV4" s="187">
        <f>'C завтраками| Bed and breakfast'!AV4</f>
        <v>46056</v>
      </c>
      <c r="AW4" s="187">
        <f>'C завтраками| Bed and breakfast'!AW4</f>
        <v>46057</v>
      </c>
      <c r="AX4" s="187">
        <f>'C завтраками| Bed and breakfast'!AX4</f>
        <v>46058</v>
      </c>
      <c r="AY4" s="187">
        <f>'C завтраками| Bed and breakfast'!AY4</f>
        <v>46059</v>
      </c>
      <c r="AZ4" s="187">
        <f>'C завтраками| Bed and breakfast'!AZ4</f>
        <v>46060</v>
      </c>
      <c r="BA4" s="187">
        <f>'C завтраками| Bed and breakfast'!BA4</f>
        <v>46061</v>
      </c>
      <c r="BB4" s="187">
        <f>'C завтраками| Bed and breakfast'!BB4</f>
        <v>46062</v>
      </c>
      <c r="BC4" s="187">
        <f>'C завтраками| Bed and breakfast'!BC4</f>
        <v>46063</v>
      </c>
      <c r="BD4" s="187">
        <f>'C завтраками| Bed and breakfast'!BD4</f>
        <v>46064</v>
      </c>
      <c r="BE4" s="187">
        <f>'C завтраками| Bed and breakfast'!BE4</f>
        <v>46065</v>
      </c>
      <c r="BF4" s="187">
        <f>'C завтраками| Bed and breakfast'!BF4</f>
        <v>46066</v>
      </c>
      <c r="BG4" s="187">
        <f>'C завтраками| Bed and breakfast'!BG4</f>
        <v>46067</v>
      </c>
      <c r="BH4" s="187">
        <f>'C завтраками| Bed and breakfast'!BH4</f>
        <v>46068</v>
      </c>
      <c r="BI4" s="187">
        <f>'C завтраками| Bed and breakfast'!BI4</f>
        <v>46069</v>
      </c>
      <c r="BJ4" s="187">
        <f>'C завтраками| Bed and breakfast'!BJ4</f>
        <v>46070</v>
      </c>
      <c r="BK4" s="187">
        <f>'C завтраками| Bed and breakfast'!BK4</f>
        <v>46071</v>
      </c>
      <c r="BL4" s="187">
        <f>'C завтраками| Bed and breakfast'!BL4</f>
        <v>46072</v>
      </c>
      <c r="BM4" s="187">
        <f>'C завтраками| Bed and breakfast'!BM4</f>
        <v>46073</v>
      </c>
      <c r="BN4" s="187">
        <f>'C завтраками| Bed and breakfast'!BN4</f>
        <v>46074</v>
      </c>
      <c r="BO4" s="187">
        <f>'C завтраками| Bed and breakfast'!BO4</f>
        <v>46075</v>
      </c>
      <c r="BP4" s="187">
        <f>'C завтраками| Bed and breakfast'!BP4</f>
        <v>46076</v>
      </c>
      <c r="BQ4" s="187">
        <f>'C завтраками| Bed and breakfast'!BQ4</f>
        <v>46077</v>
      </c>
      <c r="BR4" s="187">
        <f>'C завтраками| Bed and breakfast'!BR4</f>
        <v>46078</v>
      </c>
      <c r="BS4" s="187">
        <f>'C завтраками| Bed and breakfast'!BS4</f>
        <v>46079</v>
      </c>
      <c r="BT4" s="187">
        <f>'C завтраками| Bed and breakfast'!BT4</f>
        <v>46080</v>
      </c>
      <c r="BU4" s="187">
        <f>'C завтраками| Bed and breakfast'!BU4</f>
        <v>46081</v>
      </c>
      <c r="BV4" s="187">
        <f>'C завтраками| Bed and breakfast'!BV4</f>
        <v>46082</v>
      </c>
      <c r="BW4" s="187">
        <f>'C завтраками| Bed and breakfast'!BW4</f>
        <v>46083</v>
      </c>
      <c r="BX4" s="187">
        <f>'C завтраками| Bed and breakfast'!BX4</f>
        <v>46084</v>
      </c>
      <c r="BY4" s="187">
        <f>'C завтраками| Bed and breakfast'!BY4</f>
        <v>46085</v>
      </c>
      <c r="BZ4" s="187">
        <f>'C завтраками| Bed and breakfast'!BZ4</f>
        <v>46086</v>
      </c>
      <c r="CA4" s="187">
        <f>'C завтраками| Bed and breakfast'!CA4</f>
        <v>46087</v>
      </c>
      <c r="CB4" s="187">
        <f>'C завтраками| Bed and breakfast'!CB4</f>
        <v>46088</v>
      </c>
      <c r="CC4" s="187">
        <f>'C завтраками| Bed and breakfast'!CC4</f>
        <v>46089</v>
      </c>
      <c r="CD4" s="187">
        <f>'C завтраками| Bed and breakfast'!CD4</f>
        <v>46090</v>
      </c>
      <c r="CE4" s="187">
        <f>'C завтраками| Bed and breakfast'!CE4</f>
        <v>46091</v>
      </c>
      <c r="CF4" s="187">
        <f>'C завтраками| Bed and breakfast'!CF4</f>
        <v>46092</v>
      </c>
      <c r="CG4" s="187">
        <f>'C завтраками| Bed and breakfast'!CG4</f>
        <v>46093</v>
      </c>
      <c r="CH4" s="187">
        <f>'C завтраками| Bed and breakfast'!CH4</f>
        <v>46094</v>
      </c>
      <c r="CI4" s="187">
        <f>'C завтраками| Bed and breakfast'!CI4</f>
        <v>46095</v>
      </c>
      <c r="CJ4" s="187">
        <f>'C завтраками| Bed and breakfast'!CJ4</f>
        <v>46096</v>
      </c>
      <c r="CK4" s="187">
        <f>'C завтраками| Bed and breakfast'!CK4</f>
        <v>46097</v>
      </c>
      <c r="CL4" s="187">
        <f>'C завтраками| Bed and breakfast'!CL4</f>
        <v>46098</v>
      </c>
      <c r="CM4" s="187">
        <f>'C завтраками| Bed and breakfast'!CM4</f>
        <v>46099</v>
      </c>
      <c r="CN4" s="187">
        <f>'C завтраками| Bed and breakfast'!CN4</f>
        <v>46100</v>
      </c>
      <c r="CO4" s="187">
        <f>'C завтраками| Bed and breakfast'!CO4</f>
        <v>46101</v>
      </c>
      <c r="CP4" s="187">
        <f>'C завтраками| Bed and breakfast'!CP4</f>
        <v>46102</v>
      </c>
      <c r="CQ4" s="187">
        <f>'C завтраками| Bed and breakfast'!CQ4</f>
        <v>46103</v>
      </c>
      <c r="CR4" s="187">
        <f>'C завтраками| Bed and breakfast'!CR4</f>
        <v>46104</v>
      </c>
      <c r="CS4" s="187">
        <f>'C завтраками| Bed and breakfast'!CS4</f>
        <v>46105</v>
      </c>
      <c r="CT4" s="187">
        <f>'C завтраками| Bed and breakfast'!CT4</f>
        <v>46106</v>
      </c>
      <c r="CU4" s="187">
        <f>'C завтраками| Bed and breakfast'!CU4</f>
        <v>46107</v>
      </c>
      <c r="CV4" s="187">
        <f>'C завтраками| Bed and breakfast'!CV4</f>
        <v>46108</v>
      </c>
      <c r="CW4" s="187">
        <f>'C завтраками| Bed and breakfast'!CW4</f>
        <v>46109</v>
      </c>
      <c r="CX4" s="187">
        <f>'C завтраками| Bed and breakfast'!CX4</f>
        <v>46110</v>
      </c>
      <c r="CY4" s="187">
        <f>'C завтраками| Bed and breakfast'!CY4</f>
        <v>46111</v>
      </c>
      <c r="CZ4" s="187">
        <f>'C завтраками| Bed and breakfast'!CZ4</f>
        <v>46112</v>
      </c>
      <c r="DA4" s="187">
        <f>'C завтраками| Bed and breakfast'!DA4</f>
        <v>46113</v>
      </c>
      <c r="DB4" s="187">
        <f>'C завтраками| Bed and breakfast'!DB4</f>
        <v>46114</v>
      </c>
      <c r="DC4" s="187">
        <f>'C завтраками| Bed and breakfast'!DC4</f>
        <v>46115</v>
      </c>
      <c r="DD4" s="187">
        <f>'C завтраками| Bed and breakfast'!DD4</f>
        <v>46116</v>
      </c>
      <c r="DE4" s="187">
        <f>'C завтраками| Bed and breakfast'!DE4</f>
        <v>46117</v>
      </c>
      <c r="DF4" s="187">
        <f>'C завтраками| Bed and breakfast'!DF4</f>
        <v>46118</v>
      </c>
      <c r="DG4" s="187">
        <f>'C завтраками| Bed and breakfast'!DG4</f>
        <v>46119</v>
      </c>
      <c r="DH4" s="187">
        <f>'C завтраками| Bed and breakfast'!DH4</f>
        <v>46120</v>
      </c>
      <c r="DI4" s="187">
        <f>'C завтраками| Bed and breakfast'!DI4</f>
        <v>46121</v>
      </c>
      <c r="DJ4" s="187">
        <f>'C завтраками| Bed and breakfast'!DJ4</f>
        <v>46122</v>
      </c>
      <c r="DK4" s="187">
        <f>'C завтраками| Bed and breakfast'!DK4</f>
        <v>46123</v>
      </c>
      <c r="DL4" s="187">
        <f>'C завтраками| Bed and breakfast'!DL4</f>
        <v>46124</v>
      </c>
      <c r="DM4" s="187">
        <f>'C завтраками| Bed and breakfast'!DM4</f>
        <v>46125</v>
      </c>
      <c r="DN4" s="187">
        <f>'C завтраками| Bed and breakfast'!DN4</f>
        <v>46126</v>
      </c>
      <c r="DO4" s="187">
        <f>'C завтраками| Bed and breakfast'!DO4</f>
        <v>46127</v>
      </c>
      <c r="DP4" s="187">
        <f>'C завтраками| Bed and breakfast'!DP4</f>
        <v>46128</v>
      </c>
      <c r="DQ4" s="187">
        <f>'C завтраками| Bed and breakfast'!DQ4</f>
        <v>46129</v>
      </c>
      <c r="DR4" s="187">
        <f>'C завтраками| Bed and breakfast'!DR4</f>
        <v>46130</v>
      </c>
      <c r="DS4" s="187">
        <f>'C завтраками| Bed and breakfast'!DS4</f>
        <v>46131</v>
      </c>
      <c r="DT4" s="187">
        <f>'C завтраками| Bed and breakfast'!DT4</f>
        <v>46132</v>
      </c>
      <c r="DU4" s="187">
        <f>'C завтраками| Bed and breakfast'!DU4</f>
        <v>46133</v>
      </c>
      <c r="DV4" s="187">
        <f>'C завтраками| Bed and breakfast'!DV4</f>
        <v>46134</v>
      </c>
      <c r="DW4" s="187">
        <f>'C завтраками| Bed and breakfast'!DW4</f>
        <v>46135</v>
      </c>
      <c r="DX4" s="187">
        <f>'C завтраками| Bed and breakfast'!DX4</f>
        <v>46136</v>
      </c>
      <c r="DY4" s="187">
        <f>'C завтраками| Bed and breakfast'!DY4</f>
        <v>46137</v>
      </c>
      <c r="DZ4" s="187">
        <f>'C завтраками| Bed and breakfast'!DZ4</f>
        <v>46138</v>
      </c>
      <c r="EA4" s="187">
        <f>'C завтраками| Bed and breakfast'!EA4</f>
        <v>46139</v>
      </c>
      <c r="EB4" s="187">
        <f>'C завтраками| Bed and breakfast'!EB4</f>
        <v>46140</v>
      </c>
      <c r="EC4" s="187">
        <f>'C завтраками| Bed and breakfast'!EC4</f>
        <v>46141</v>
      </c>
      <c r="ED4" s="187">
        <f>'C завтраками| Bed and breakfast'!ED4</f>
        <v>46142</v>
      </c>
    </row>
    <row r="5" spans="1:134" s="53" customFormat="1" ht="21.95" customHeight="1" x14ac:dyDescent="0.2">
      <c r="A5" s="98"/>
      <c r="B5" s="187">
        <f>'C завтраками| Bed and breakfast'!B5</f>
        <v>46010</v>
      </c>
      <c r="C5" s="187">
        <f>'C завтраками| Bed and breakfast'!C5</f>
        <v>46011</v>
      </c>
      <c r="D5" s="187">
        <f>'C завтраками| Bed and breakfast'!D5</f>
        <v>46012</v>
      </c>
      <c r="E5" s="187">
        <f>'C завтраками| Bed and breakfast'!E5</f>
        <v>46013</v>
      </c>
      <c r="F5" s="187">
        <f>'C завтраками| Bed and breakfast'!F5</f>
        <v>46014</v>
      </c>
      <c r="G5" s="187">
        <f>'C завтраками| Bed and breakfast'!G5</f>
        <v>46015</v>
      </c>
      <c r="H5" s="187">
        <f>'C завтраками| Bed and breakfast'!H5</f>
        <v>46016</v>
      </c>
      <c r="I5" s="187">
        <f>'C завтраками| Bed and breakfast'!I5</f>
        <v>46017</v>
      </c>
      <c r="J5" s="187">
        <f>'C завтраками| Bed and breakfast'!J5</f>
        <v>46018</v>
      </c>
      <c r="K5" s="187">
        <f>'C завтраками| Bed and breakfast'!K5</f>
        <v>46019</v>
      </c>
      <c r="L5" s="187">
        <f>'C завтраками| Bed and breakfast'!L5</f>
        <v>46020</v>
      </c>
      <c r="M5" s="187">
        <f>'C завтраками| Bed and breakfast'!M5</f>
        <v>46021</v>
      </c>
      <c r="N5" s="187">
        <f>'C завтраками| Bed and breakfast'!N5</f>
        <v>46022</v>
      </c>
      <c r="O5" s="187">
        <f>'C завтраками| Bed and breakfast'!O5</f>
        <v>46023</v>
      </c>
      <c r="P5" s="187">
        <f>'C завтраками| Bed and breakfast'!P5</f>
        <v>46024</v>
      </c>
      <c r="Q5" s="187">
        <f>'C завтраками| Bed and breakfast'!Q5</f>
        <v>46025</v>
      </c>
      <c r="R5" s="187">
        <f>'C завтраками| Bed and breakfast'!R5</f>
        <v>46026</v>
      </c>
      <c r="S5" s="187">
        <f>'C завтраками| Bed and breakfast'!S5</f>
        <v>46027</v>
      </c>
      <c r="T5" s="187">
        <f>'C завтраками| Bed and breakfast'!T5</f>
        <v>46028</v>
      </c>
      <c r="U5" s="187">
        <f>'C завтраками| Bed and breakfast'!U5</f>
        <v>46029</v>
      </c>
      <c r="V5" s="187">
        <f>'C завтраками| Bed and breakfast'!V5</f>
        <v>46030</v>
      </c>
      <c r="W5" s="187">
        <f>'C завтраками| Bed and breakfast'!W5</f>
        <v>46031</v>
      </c>
      <c r="X5" s="187">
        <f>'C завтраками| Bed and breakfast'!X5</f>
        <v>46032</v>
      </c>
      <c r="Y5" s="187">
        <f>'C завтраками| Bed and breakfast'!Y5</f>
        <v>46033</v>
      </c>
      <c r="Z5" s="187">
        <f>'C завтраками| Bed and breakfast'!Z5</f>
        <v>46034</v>
      </c>
      <c r="AA5" s="187">
        <f>'C завтраками| Bed and breakfast'!AA5</f>
        <v>46035</v>
      </c>
      <c r="AB5" s="187">
        <f>'C завтраками| Bed and breakfast'!AB5</f>
        <v>46036</v>
      </c>
      <c r="AC5" s="187">
        <f>'C завтраками| Bed and breakfast'!AC5</f>
        <v>46037</v>
      </c>
      <c r="AD5" s="187">
        <f>'C завтраками| Bed and breakfast'!AD5</f>
        <v>46038</v>
      </c>
      <c r="AE5" s="187">
        <f>'C завтраками| Bed and breakfast'!AE5</f>
        <v>46039</v>
      </c>
      <c r="AF5" s="187">
        <f>'C завтраками| Bed and breakfast'!AF5</f>
        <v>46040</v>
      </c>
      <c r="AG5" s="187">
        <f>'C завтраками| Bed and breakfast'!AG5</f>
        <v>46041</v>
      </c>
      <c r="AH5" s="187">
        <f>'C завтраками| Bed and breakfast'!AH5</f>
        <v>46042</v>
      </c>
      <c r="AI5" s="187">
        <f>'C завтраками| Bed and breakfast'!AI5</f>
        <v>46043</v>
      </c>
      <c r="AJ5" s="187">
        <f>'C завтраками| Bed and breakfast'!AJ5</f>
        <v>46044</v>
      </c>
      <c r="AK5" s="187">
        <f>'C завтраками| Bed and breakfast'!AK5</f>
        <v>46045</v>
      </c>
      <c r="AL5" s="187">
        <f>'C завтраками| Bed and breakfast'!AL5</f>
        <v>46046</v>
      </c>
      <c r="AM5" s="187">
        <f>'C завтраками| Bed and breakfast'!AM5</f>
        <v>46047</v>
      </c>
      <c r="AN5" s="187">
        <f>'C завтраками| Bed and breakfast'!AN5</f>
        <v>46048</v>
      </c>
      <c r="AO5" s="187">
        <f>'C завтраками| Bed and breakfast'!AO5</f>
        <v>46049</v>
      </c>
      <c r="AP5" s="187">
        <f>'C завтраками| Bed and breakfast'!AP5</f>
        <v>46050</v>
      </c>
      <c r="AQ5" s="187">
        <f>'C завтраками| Bed and breakfast'!AQ5</f>
        <v>46051</v>
      </c>
      <c r="AR5" s="187">
        <f>'C завтраками| Bed and breakfast'!AR5</f>
        <v>46052</v>
      </c>
      <c r="AS5" s="187">
        <f>'C завтраками| Bed and breakfast'!AS5</f>
        <v>46053</v>
      </c>
      <c r="AT5" s="187">
        <f>'C завтраками| Bed and breakfast'!AT5</f>
        <v>46054</v>
      </c>
      <c r="AU5" s="187">
        <f>'C завтраками| Bed and breakfast'!AU5</f>
        <v>46055</v>
      </c>
      <c r="AV5" s="187">
        <f>'C завтраками| Bed and breakfast'!AV5</f>
        <v>46056</v>
      </c>
      <c r="AW5" s="187">
        <f>'C завтраками| Bed and breakfast'!AW5</f>
        <v>46057</v>
      </c>
      <c r="AX5" s="187">
        <f>'C завтраками| Bed and breakfast'!AX5</f>
        <v>46058</v>
      </c>
      <c r="AY5" s="187">
        <f>'C завтраками| Bed and breakfast'!AY5</f>
        <v>46059</v>
      </c>
      <c r="AZ5" s="187">
        <f>'C завтраками| Bed and breakfast'!AZ5</f>
        <v>46060</v>
      </c>
      <c r="BA5" s="187">
        <f>'C завтраками| Bed and breakfast'!BA5</f>
        <v>46061</v>
      </c>
      <c r="BB5" s="187">
        <f>'C завтраками| Bed and breakfast'!BB5</f>
        <v>46062</v>
      </c>
      <c r="BC5" s="187">
        <f>'C завтраками| Bed and breakfast'!BC5</f>
        <v>46063</v>
      </c>
      <c r="BD5" s="187">
        <f>'C завтраками| Bed and breakfast'!BD5</f>
        <v>46064</v>
      </c>
      <c r="BE5" s="187">
        <f>'C завтраками| Bed and breakfast'!BE5</f>
        <v>46065</v>
      </c>
      <c r="BF5" s="187">
        <f>'C завтраками| Bed and breakfast'!BF5</f>
        <v>46066</v>
      </c>
      <c r="BG5" s="187">
        <f>'C завтраками| Bed and breakfast'!BG5</f>
        <v>46067</v>
      </c>
      <c r="BH5" s="187">
        <f>'C завтраками| Bed and breakfast'!BH5</f>
        <v>46068</v>
      </c>
      <c r="BI5" s="187">
        <f>'C завтраками| Bed and breakfast'!BI5</f>
        <v>46069</v>
      </c>
      <c r="BJ5" s="187">
        <f>'C завтраками| Bed and breakfast'!BJ5</f>
        <v>46070</v>
      </c>
      <c r="BK5" s="187">
        <f>'C завтраками| Bed and breakfast'!BK5</f>
        <v>46071</v>
      </c>
      <c r="BL5" s="187">
        <f>'C завтраками| Bed and breakfast'!BL5</f>
        <v>46072</v>
      </c>
      <c r="BM5" s="187">
        <f>'C завтраками| Bed and breakfast'!BM5</f>
        <v>46073</v>
      </c>
      <c r="BN5" s="187">
        <f>'C завтраками| Bed and breakfast'!BN5</f>
        <v>46074</v>
      </c>
      <c r="BO5" s="187">
        <f>'C завтраками| Bed and breakfast'!BO5</f>
        <v>46075</v>
      </c>
      <c r="BP5" s="187">
        <f>'C завтраками| Bed and breakfast'!BP5</f>
        <v>46076</v>
      </c>
      <c r="BQ5" s="187">
        <f>'C завтраками| Bed and breakfast'!BQ5</f>
        <v>46077</v>
      </c>
      <c r="BR5" s="187">
        <f>'C завтраками| Bed and breakfast'!BR5</f>
        <v>46078</v>
      </c>
      <c r="BS5" s="187">
        <f>'C завтраками| Bed and breakfast'!BS5</f>
        <v>46079</v>
      </c>
      <c r="BT5" s="187">
        <f>'C завтраками| Bed and breakfast'!BT5</f>
        <v>46080</v>
      </c>
      <c r="BU5" s="187">
        <f>'C завтраками| Bed and breakfast'!BU5</f>
        <v>46081</v>
      </c>
      <c r="BV5" s="187">
        <f>'C завтраками| Bed and breakfast'!BV5</f>
        <v>46082</v>
      </c>
      <c r="BW5" s="187">
        <f>'C завтраками| Bed and breakfast'!BW5</f>
        <v>46083</v>
      </c>
      <c r="BX5" s="187">
        <f>'C завтраками| Bed and breakfast'!BX5</f>
        <v>46084</v>
      </c>
      <c r="BY5" s="187">
        <f>'C завтраками| Bed and breakfast'!BY5</f>
        <v>46085</v>
      </c>
      <c r="BZ5" s="187">
        <f>'C завтраками| Bed and breakfast'!BZ5</f>
        <v>46086</v>
      </c>
      <c r="CA5" s="187">
        <f>'C завтраками| Bed and breakfast'!CA5</f>
        <v>46087</v>
      </c>
      <c r="CB5" s="187">
        <f>'C завтраками| Bed and breakfast'!CB5</f>
        <v>46088</v>
      </c>
      <c r="CC5" s="187">
        <f>'C завтраками| Bed and breakfast'!CC5</f>
        <v>46089</v>
      </c>
      <c r="CD5" s="187">
        <f>'C завтраками| Bed and breakfast'!CD5</f>
        <v>46090</v>
      </c>
      <c r="CE5" s="187">
        <f>'C завтраками| Bed and breakfast'!CE5</f>
        <v>46091</v>
      </c>
      <c r="CF5" s="187">
        <f>'C завтраками| Bed and breakfast'!CF5</f>
        <v>46092</v>
      </c>
      <c r="CG5" s="187">
        <f>'C завтраками| Bed and breakfast'!CG5</f>
        <v>46093</v>
      </c>
      <c r="CH5" s="187">
        <f>'C завтраками| Bed and breakfast'!CH5</f>
        <v>46094</v>
      </c>
      <c r="CI5" s="187">
        <f>'C завтраками| Bed and breakfast'!CI5</f>
        <v>46095</v>
      </c>
      <c r="CJ5" s="187">
        <f>'C завтраками| Bed and breakfast'!CJ5</f>
        <v>46096</v>
      </c>
      <c r="CK5" s="187">
        <f>'C завтраками| Bed and breakfast'!CK5</f>
        <v>46097</v>
      </c>
      <c r="CL5" s="187">
        <f>'C завтраками| Bed and breakfast'!CL5</f>
        <v>46098</v>
      </c>
      <c r="CM5" s="187">
        <f>'C завтраками| Bed and breakfast'!CM5</f>
        <v>46099</v>
      </c>
      <c r="CN5" s="187">
        <f>'C завтраками| Bed and breakfast'!CN5</f>
        <v>46100</v>
      </c>
      <c r="CO5" s="187">
        <f>'C завтраками| Bed and breakfast'!CO5</f>
        <v>46101</v>
      </c>
      <c r="CP5" s="187">
        <f>'C завтраками| Bed and breakfast'!CP5</f>
        <v>46102</v>
      </c>
      <c r="CQ5" s="187">
        <f>'C завтраками| Bed and breakfast'!CQ5</f>
        <v>46103</v>
      </c>
      <c r="CR5" s="187">
        <f>'C завтраками| Bed and breakfast'!CR5</f>
        <v>46104</v>
      </c>
      <c r="CS5" s="187">
        <f>'C завтраками| Bed and breakfast'!CS5</f>
        <v>46105</v>
      </c>
      <c r="CT5" s="187">
        <f>'C завтраками| Bed and breakfast'!CT5</f>
        <v>46106</v>
      </c>
      <c r="CU5" s="187">
        <f>'C завтраками| Bed and breakfast'!CU5</f>
        <v>46107</v>
      </c>
      <c r="CV5" s="187">
        <f>'C завтраками| Bed and breakfast'!CV5</f>
        <v>46108</v>
      </c>
      <c r="CW5" s="187">
        <f>'C завтраками| Bed and breakfast'!CW5</f>
        <v>46109</v>
      </c>
      <c r="CX5" s="187">
        <f>'C завтраками| Bed and breakfast'!CX5</f>
        <v>46110</v>
      </c>
      <c r="CY5" s="187">
        <f>'C завтраками| Bed and breakfast'!CY5</f>
        <v>46111</v>
      </c>
      <c r="CZ5" s="187">
        <f>'C завтраками| Bed and breakfast'!CZ5</f>
        <v>46112</v>
      </c>
      <c r="DA5" s="187">
        <f>'C завтраками| Bed and breakfast'!DA5</f>
        <v>46113</v>
      </c>
      <c r="DB5" s="187">
        <f>'C завтраками| Bed and breakfast'!DB5</f>
        <v>46114</v>
      </c>
      <c r="DC5" s="187">
        <f>'C завтраками| Bed and breakfast'!DC5</f>
        <v>46115</v>
      </c>
      <c r="DD5" s="187">
        <f>'C завтраками| Bed and breakfast'!DD5</f>
        <v>46116</v>
      </c>
      <c r="DE5" s="187">
        <f>'C завтраками| Bed and breakfast'!DE5</f>
        <v>46117</v>
      </c>
      <c r="DF5" s="187">
        <f>'C завтраками| Bed and breakfast'!DF5</f>
        <v>46118</v>
      </c>
      <c r="DG5" s="187">
        <f>'C завтраками| Bed and breakfast'!DG5</f>
        <v>46119</v>
      </c>
      <c r="DH5" s="187">
        <f>'C завтраками| Bed and breakfast'!DH5</f>
        <v>46120</v>
      </c>
      <c r="DI5" s="187">
        <f>'C завтраками| Bed and breakfast'!DI5</f>
        <v>46121</v>
      </c>
      <c r="DJ5" s="187">
        <f>'C завтраками| Bed and breakfast'!DJ5</f>
        <v>46122</v>
      </c>
      <c r="DK5" s="187">
        <f>'C завтраками| Bed and breakfast'!DK5</f>
        <v>46123</v>
      </c>
      <c r="DL5" s="187">
        <f>'C завтраками| Bed and breakfast'!DL5</f>
        <v>46124</v>
      </c>
      <c r="DM5" s="187">
        <f>'C завтраками| Bed and breakfast'!DM5</f>
        <v>46125</v>
      </c>
      <c r="DN5" s="187">
        <f>'C завтраками| Bed and breakfast'!DN5</f>
        <v>46126</v>
      </c>
      <c r="DO5" s="187">
        <f>'C завтраками| Bed and breakfast'!DO5</f>
        <v>46127</v>
      </c>
      <c r="DP5" s="187">
        <f>'C завтраками| Bed and breakfast'!DP5</f>
        <v>46128</v>
      </c>
      <c r="DQ5" s="187">
        <f>'C завтраками| Bed and breakfast'!DQ5</f>
        <v>46129</v>
      </c>
      <c r="DR5" s="187">
        <f>'C завтраками| Bed and breakfast'!DR5</f>
        <v>46130</v>
      </c>
      <c r="DS5" s="187">
        <f>'C завтраками| Bed and breakfast'!DS5</f>
        <v>46131</v>
      </c>
      <c r="DT5" s="187">
        <f>'C завтраками| Bed and breakfast'!DT5</f>
        <v>46132</v>
      </c>
      <c r="DU5" s="187">
        <f>'C завтраками| Bed and breakfast'!DU5</f>
        <v>46133</v>
      </c>
      <c r="DV5" s="187">
        <f>'C завтраками| Bed and breakfast'!DV5</f>
        <v>46134</v>
      </c>
      <c r="DW5" s="187">
        <f>'C завтраками| Bed and breakfast'!DW5</f>
        <v>46135</v>
      </c>
      <c r="DX5" s="187">
        <f>'C завтраками| Bed and breakfast'!DX5</f>
        <v>46136</v>
      </c>
      <c r="DY5" s="187">
        <f>'C завтраками| Bed and breakfast'!DY5</f>
        <v>46137</v>
      </c>
      <c r="DZ5" s="187">
        <f>'C завтраками| Bed and breakfast'!DZ5</f>
        <v>46138</v>
      </c>
      <c r="EA5" s="187">
        <f>'C завтраками| Bed and breakfast'!EA5</f>
        <v>46139</v>
      </c>
      <c r="EB5" s="187">
        <f>'C завтраками| Bed and breakfast'!EB5</f>
        <v>46140</v>
      </c>
      <c r="EC5" s="187">
        <f>'C завтраками| Bed and breakfast'!EC5</f>
        <v>46141</v>
      </c>
      <c r="ED5" s="187">
        <f>'C завтраками| Bed and breakfast'!ED5</f>
        <v>46142</v>
      </c>
    </row>
    <row r="6" spans="1:134" s="53" customFormat="1" x14ac:dyDescent="0.2">
      <c r="A6" s="42" t="s">
        <v>83</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row>
    <row r="7" spans="1:134" s="53" customFormat="1" x14ac:dyDescent="0.2">
      <c r="A7" s="88">
        <v>1</v>
      </c>
      <c r="B7" s="8">
        <f>'C завтраками| Bed and breakfast'!B7*0.9</f>
        <v>14220</v>
      </c>
      <c r="C7" s="8">
        <f>'C завтраками| Bed and breakfast'!C7*0.9</f>
        <v>14220</v>
      </c>
      <c r="D7" s="8">
        <f>'C завтраками| Bed and breakfast'!D7*0.9</f>
        <v>15660</v>
      </c>
      <c r="E7" s="8">
        <f>'C завтраками| Bed and breakfast'!E7*0.9</f>
        <v>17100</v>
      </c>
      <c r="F7" s="8">
        <f>'C завтраками| Bed and breakfast'!F7*0.9</f>
        <v>19170</v>
      </c>
      <c r="G7" s="8">
        <f>'C завтраками| Bed and breakfast'!G7*0.9</f>
        <v>21240</v>
      </c>
      <c r="H7" s="8">
        <f>'C завтраками| Bed and breakfast'!H7*0.9</f>
        <v>21240</v>
      </c>
      <c r="I7" s="8">
        <f>'C завтраками| Bed and breakfast'!I7*0.9</f>
        <v>19170</v>
      </c>
      <c r="J7" s="8">
        <f>'C завтраками| Bed and breakfast'!J7*0.9</f>
        <v>21240</v>
      </c>
      <c r="K7" s="8">
        <f>'C завтраками| Bed and breakfast'!K7*0.9</f>
        <v>15660</v>
      </c>
      <c r="L7" s="8">
        <f>'C завтраками| Bed and breakfast'!L7*0.9</f>
        <v>14220</v>
      </c>
      <c r="M7" s="8">
        <f>'C завтраками| Bed and breakfast'!M7*0.9</f>
        <v>33525</v>
      </c>
      <c r="N7" s="8">
        <f>'C завтраками| Bed and breakfast'!N7*0.9</f>
        <v>46575</v>
      </c>
      <c r="O7" s="8">
        <f>'C завтраками| Bed and breakfast'!O7*0.9</f>
        <v>46575</v>
      </c>
      <c r="P7" s="8">
        <f>'C завтраками| Bed and breakfast'!P7*0.9</f>
        <v>46575</v>
      </c>
      <c r="Q7" s="8">
        <f>'C завтраками| Bed and breakfast'!Q7*0.9</f>
        <v>40275</v>
      </c>
      <c r="R7" s="8">
        <f>'C завтраками| Bed and breakfast'!R7*0.9</f>
        <v>40275</v>
      </c>
      <c r="S7" s="8">
        <f>'C завтраками| Bed and breakfast'!S7*0.9</f>
        <v>40275</v>
      </c>
      <c r="T7" s="8">
        <f>'C завтраками| Bed and breakfast'!T7*0.9</f>
        <v>40275</v>
      </c>
      <c r="U7" s="8">
        <f>'C завтраками| Bed and breakfast'!U7*0.9</f>
        <v>40275</v>
      </c>
      <c r="V7" s="8">
        <f>'C завтраками| Bed and breakfast'!V7*0.9</f>
        <v>40275</v>
      </c>
      <c r="W7" s="8">
        <f>'C завтраками| Bed and breakfast'!W7*0.9</f>
        <v>32805</v>
      </c>
      <c r="X7" s="8">
        <f>'C завтраками| Bed and breakfast'!X7*0.9</f>
        <v>17955</v>
      </c>
      <c r="Y7" s="8">
        <f>'C завтраками| Bed and breakfast'!Y7*0.9</f>
        <v>17955</v>
      </c>
      <c r="Z7" s="8">
        <f>'C завтраками| Bed and breakfast'!Z7*0.9</f>
        <v>17955</v>
      </c>
      <c r="AA7" s="8">
        <f>'C завтраками| Bed and breakfast'!AA7*0.9</f>
        <v>17955</v>
      </c>
      <c r="AB7" s="8">
        <f>'C завтраками| Bed and breakfast'!AB7*0.9</f>
        <v>17955</v>
      </c>
      <c r="AC7" s="8">
        <f>'C завтраками| Bed and breakfast'!AC7*0.9</f>
        <v>19755</v>
      </c>
      <c r="AD7" s="8">
        <f>'C завтраками| Bed and breakfast'!AD7*0.9</f>
        <v>19755</v>
      </c>
      <c r="AE7" s="8">
        <f>'C завтраками| Bed and breakfast'!AE7*0.9</f>
        <v>19755</v>
      </c>
      <c r="AF7" s="8">
        <f>'C завтраками| Bed and breakfast'!AF7*0.9</f>
        <v>19755</v>
      </c>
      <c r="AG7" s="8">
        <f>'C завтраками| Bed and breakfast'!AG7*0.9</f>
        <v>19755</v>
      </c>
      <c r="AH7" s="8">
        <f>'C завтраками| Bed and breakfast'!AH7*0.9</f>
        <v>17955</v>
      </c>
      <c r="AI7" s="8">
        <f>'C завтраками| Bed and breakfast'!AI7*0.9</f>
        <v>17955</v>
      </c>
      <c r="AJ7" s="8">
        <f>'C завтраками| Bed and breakfast'!AJ7*0.9</f>
        <v>17955</v>
      </c>
      <c r="AK7" s="8">
        <f>'C завтраками| Bed and breakfast'!AK7*0.9</f>
        <v>17955</v>
      </c>
      <c r="AL7" s="8">
        <f>'C завтраками| Bed and breakfast'!AL7*0.9</f>
        <v>17955</v>
      </c>
      <c r="AM7" s="8">
        <f>'C завтраками| Bed and breakfast'!AM7*0.9</f>
        <v>21555</v>
      </c>
      <c r="AN7" s="8">
        <f>'C завтраками| Bed and breakfast'!AN7*0.9</f>
        <v>21555</v>
      </c>
      <c r="AO7" s="8">
        <f>'C завтраками| Bed and breakfast'!AO7*0.9</f>
        <v>21555</v>
      </c>
      <c r="AP7" s="8">
        <f>'C завтраками| Bed and breakfast'!AP7*0.9</f>
        <v>21555</v>
      </c>
      <c r="AQ7" s="8">
        <f>'C завтраками| Bed and breakfast'!AQ7*0.9</f>
        <v>21555</v>
      </c>
      <c r="AR7" s="8">
        <f>'C завтраками| Bed and breakfast'!AR7*0.9</f>
        <v>23355</v>
      </c>
      <c r="AS7" s="8">
        <f>'C завтраками| Bed and breakfast'!AS7*0.9</f>
        <v>25605</v>
      </c>
      <c r="AT7" s="8">
        <f>'C завтраками| Bed and breakfast'!AT7*0.9</f>
        <v>26055</v>
      </c>
      <c r="AU7" s="8">
        <f>'C завтраками| Bed and breakfast'!AU7*0.9</f>
        <v>26055</v>
      </c>
      <c r="AV7" s="8">
        <f>'C завтраками| Bed and breakfast'!AV7*0.9</f>
        <v>26055</v>
      </c>
      <c r="AW7" s="8">
        <f>'C завтраками| Bed and breakfast'!AW7*0.9</f>
        <v>26055</v>
      </c>
      <c r="AX7" s="8">
        <f>'C завтраками| Bed and breakfast'!AX7*0.9</f>
        <v>26055</v>
      </c>
      <c r="AY7" s="8">
        <f>'C завтраками| Bed and breakfast'!AY7*0.9</f>
        <v>26055</v>
      </c>
      <c r="AZ7" s="8">
        <f>'C завтраками| Bed and breakfast'!AZ7*0.9</f>
        <v>26055</v>
      </c>
      <c r="BA7" s="8">
        <f>'C завтраками| Bed and breakfast'!BA7*0.9</f>
        <v>26055</v>
      </c>
      <c r="BB7" s="8">
        <f>'C завтраками| Bed and breakfast'!BB7*0.9</f>
        <v>26055</v>
      </c>
      <c r="BC7" s="8">
        <f>'C завтраками| Bed and breakfast'!BC7*0.9</f>
        <v>26055</v>
      </c>
      <c r="BD7" s="8">
        <f>'C завтраками| Bed and breakfast'!BD7*0.9</f>
        <v>24255</v>
      </c>
      <c r="BE7" s="8">
        <f>'C завтраками| Bed and breakfast'!BE7*0.9</f>
        <v>24255</v>
      </c>
      <c r="BF7" s="8">
        <f>'C завтраками| Bed and breakfast'!BF7*0.9</f>
        <v>26055</v>
      </c>
      <c r="BG7" s="8">
        <f>'C завтраками| Bed and breakfast'!BG7*0.9</f>
        <v>26055</v>
      </c>
      <c r="BH7" s="8">
        <f>'C завтраками| Bed and breakfast'!BH7*0.9</f>
        <v>27855</v>
      </c>
      <c r="BI7" s="8">
        <f>'C завтраками| Bed and breakfast'!BI7*0.9</f>
        <v>30105</v>
      </c>
      <c r="BJ7" s="8">
        <f>'C завтраками| Bed and breakfast'!BJ7*0.9</f>
        <v>30105</v>
      </c>
      <c r="BK7" s="8">
        <f>'C завтраками| Bed and breakfast'!BK7*0.9</f>
        <v>30105</v>
      </c>
      <c r="BL7" s="8">
        <f>'C завтраками| Bed and breakfast'!BL7*0.9</f>
        <v>30105</v>
      </c>
      <c r="BM7" s="8">
        <f>'C завтраками| Bed and breakfast'!BM7*0.9</f>
        <v>32355</v>
      </c>
      <c r="BN7" s="8">
        <f>'C завтраками| Bed and breakfast'!BN7*0.9</f>
        <v>35055</v>
      </c>
      <c r="BO7" s="8">
        <f>'C завтраками| Bed and breakfast'!BO7*0.9</f>
        <v>35055</v>
      </c>
      <c r="BP7" s="8">
        <f>'C завтраками| Bed and breakfast'!BP7*0.9</f>
        <v>32355</v>
      </c>
      <c r="BQ7" s="8">
        <f>'C завтраками| Bed and breakfast'!BQ7*0.9</f>
        <v>27855</v>
      </c>
      <c r="BR7" s="8">
        <f>'C завтраками| Bed and breakfast'!BR7*0.9</f>
        <v>27855</v>
      </c>
      <c r="BS7" s="8">
        <f>'C завтраками| Bed and breakfast'!BS7*0.9</f>
        <v>30105</v>
      </c>
      <c r="BT7" s="8">
        <f>'C завтраками| Bed and breakfast'!BT7*0.9</f>
        <v>30105</v>
      </c>
      <c r="BU7" s="8">
        <f>'C завтраками| Bed and breakfast'!BU7*0.9</f>
        <v>22455</v>
      </c>
      <c r="BV7" s="8">
        <f>'C завтраками| Bed and breakfast'!BV7*0.9</f>
        <v>22860</v>
      </c>
      <c r="BW7" s="8">
        <f>'C завтраками| Bed and breakfast'!BW7*0.9</f>
        <v>22860</v>
      </c>
      <c r="BX7" s="8">
        <f>'C завтраками| Bed and breakfast'!BX7*0.9</f>
        <v>22860</v>
      </c>
      <c r="BY7" s="8">
        <f>'C завтраками| Bed and breakfast'!BY7*0.9</f>
        <v>21510</v>
      </c>
      <c r="BZ7" s="8">
        <f>'C завтраками| Bed and breakfast'!BZ7*0.9</f>
        <v>21510</v>
      </c>
      <c r="CA7" s="8">
        <f>'C завтраками| Bed and breakfast'!CA7*0.9</f>
        <v>22860</v>
      </c>
      <c r="CB7" s="8">
        <f>'C завтраками| Bed and breakfast'!CB7*0.9</f>
        <v>22860</v>
      </c>
      <c r="CC7" s="8">
        <f>'C завтраками| Bed and breakfast'!CC7*0.9</f>
        <v>22860</v>
      </c>
      <c r="CD7" s="8">
        <f>'C завтраками| Bed and breakfast'!CD7*0.9</f>
        <v>21510</v>
      </c>
      <c r="CE7" s="8">
        <f>'C завтраками| Bed and breakfast'!CE7*0.9</f>
        <v>21510</v>
      </c>
      <c r="CF7" s="8">
        <f>'C завтраками| Bed and breakfast'!CF7*0.9</f>
        <v>21510</v>
      </c>
      <c r="CG7" s="8">
        <f>'C завтраками| Bed and breakfast'!CG7*0.9</f>
        <v>21510</v>
      </c>
      <c r="CH7" s="8">
        <f>'C завтраками| Bed and breakfast'!CH7*0.9</f>
        <v>21510</v>
      </c>
      <c r="CI7" s="8">
        <f>'C завтраками| Bed and breakfast'!CI7*0.9</f>
        <v>21510</v>
      </c>
      <c r="CJ7" s="8">
        <f>'C завтраками| Bed and breakfast'!CJ7*0.9</f>
        <v>21510</v>
      </c>
      <c r="CK7" s="8">
        <f>'C завтраками| Bed and breakfast'!CK7*0.9</f>
        <v>21510</v>
      </c>
      <c r="CL7" s="8">
        <f>'C завтраками| Bed and breakfast'!CL7*0.9</f>
        <v>21510</v>
      </c>
      <c r="CM7" s="8">
        <f>'C завтраками| Bed and breakfast'!CM7*0.9</f>
        <v>21510</v>
      </c>
      <c r="CN7" s="8">
        <f>'C завтраками| Bed and breakfast'!CN7*0.9</f>
        <v>21510</v>
      </c>
      <c r="CO7" s="8">
        <f>'C завтраками| Bed and breakfast'!CO7*0.9</f>
        <v>21510</v>
      </c>
      <c r="CP7" s="8">
        <f>'C завтраками| Bed and breakfast'!CP7*0.9</f>
        <v>21510</v>
      </c>
      <c r="CQ7" s="8">
        <f>'C завтраками| Bed and breakfast'!CQ7*0.9</f>
        <v>21510</v>
      </c>
      <c r="CR7" s="8">
        <f>'C завтраками| Bed and breakfast'!CR7*0.9</f>
        <v>21510</v>
      </c>
      <c r="CS7" s="8">
        <f>'C завтраками| Bed and breakfast'!CS7*0.9</f>
        <v>21510</v>
      </c>
      <c r="CT7" s="8">
        <f>'C завтраками| Bed and breakfast'!CT7*0.9</f>
        <v>21510</v>
      </c>
      <c r="CU7" s="8">
        <f>'C завтраками| Bed and breakfast'!CU7*0.9</f>
        <v>21510</v>
      </c>
      <c r="CV7" s="8">
        <f>'C завтраками| Bed and breakfast'!CV7*0.9</f>
        <v>21510</v>
      </c>
      <c r="CW7" s="8">
        <f>'C завтраками| Bed and breakfast'!CW7*0.9</f>
        <v>21510</v>
      </c>
      <c r="CX7" s="8">
        <f>'C завтраками| Bed and breakfast'!CX7*0.9</f>
        <v>21510</v>
      </c>
      <c r="CY7" s="8">
        <f>'C завтраками| Bed and breakfast'!CY7*0.9</f>
        <v>21510</v>
      </c>
      <c r="CZ7" s="8">
        <f>'C завтраками| Bed and breakfast'!CZ7*0.9</f>
        <v>21510</v>
      </c>
      <c r="DA7" s="8">
        <f>'C завтраками| Bed and breakfast'!DA7*0.9</f>
        <v>13185</v>
      </c>
      <c r="DB7" s="8">
        <f>'C завтраками| Bed and breakfast'!DB7*0.9</f>
        <v>13185</v>
      </c>
      <c r="DC7" s="8">
        <f>'C завтраками| Bed and breakfast'!DC7*0.9</f>
        <v>13635</v>
      </c>
      <c r="DD7" s="8">
        <f>'C завтраками| Bed and breakfast'!DD7*0.9</f>
        <v>13635</v>
      </c>
      <c r="DE7" s="8">
        <f>'C завтраками| Bed and breakfast'!DE7*0.9</f>
        <v>13185</v>
      </c>
      <c r="DF7" s="8">
        <f>'C завтраками| Bed and breakfast'!DF7*0.9</f>
        <v>13185</v>
      </c>
      <c r="DG7" s="8">
        <f>'C завтраками| Bed and breakfast'!DG7*0.9</f>
        <v>13185</v>
      </c>
      <c r="DH7" s="8">
        <f>'C завтраками| Bed and breakfast'!DH7*0.9</f>
        <v>13185</v>
      </c>
      <c r="DI7" s="8">
        <f>'C завтраками| Bed and breakfast'!DI7*0.9</f>
        <v>13185</v>
      </c>
      <c r="DJ7" s="8">
        <f>'C завтраками| Bed and breakfast'!DJ7*0.9</f>
        <v>13635</v>
      </c>
      <c r="DK7" s="8">
        <f>'C завтраками| Bed and breakfast'!DK7*0.9</f>
        <v>13635</v>
      </c>
      <c r="DL7" s="8">
        <f>'C завтраками| Bed and breakfast'!DL7*0.9</f>
        <v>13185</v>
      </c>
      <c r="DM7" s="8">
        <f>'C завтраками| Bed and breakfast'!DM7*0.9</f>
        <v>13185</v>
      </c>
      <c r="DN7" s="8">
        <f>'C завтраками| Bed and breakfast'!DN7*0.9</f>
        <v>13185</v>
      </c>
      <c r="DO7" s="8">
        <f>'C завтраками| Bed and breakfast'!DO7*0.9</f>
        <v>12285</v>
      </c>
      <c r="DP7" s="8">
        <f>'C завтраками| Bed and breakfast'!DP7*0.9</f>
        <v>12285</v>
      </c>
      <c r="DQ7" s="8">
        <f>'C завтраками| Bed and breakfast'!DQ7*0.9</f>
        <v>12915</v>
      </c>
      <c r="DR7" s="8">
        <f>'C завтраками| Bed and breakfast'!DR7*0.9</f>
        <v>12915</v>
      </c>
      <c r="DS7" s="8">
        <f>'C завтраками| Bed and breakfast'!DS7*0.9</f>
        <v>12285</v>
      </c>
      <c r="DT7" s="8">
        <f>'C завтраками| Bed and breakfast'!DT7*0.9</f>
        <v>12285</v>
      </c>
      <c r="DU7" s="8">
        <f>'C завтраками| Bed and breakfast'!DU7*0.9</f>
        <v>12285</v>
      </c>
      <c r="DV7" s="8">
        <f>'C завтраками| Bed and breakfast'!DV7*0.9</f>
        <v>12285</v>
      </c>
      <c r="DW7" s="8">
        <f>'C завтраками| Bed and breakfast'!DW7*0.9</f>
        <v>12285</v>
      </c>
      <c r="DX7" s="8">
        <f>'C завтраками| Bed and breakfast'!DX7*0.9</f>
        <v>12915</v>
      </c>
      <c r="DY7" s="8">
        <f>'C завтраками| Bed and breakfast'!DY7*0.9</f>
        <v>12915</v>
      </c>
      <c r="DZ7" s="8">
        <f>'C завтраками| Bed and breakfast'!DZ7*0.9</f>
        <v>12285</v>
      </c>
      <c r="EA7" s="8">
        <f>'C завтраками| Bed and breakfast'!EA7*0.9</f>
        <v>12285</v>
      </c>
      <c r="EB7" s="8">
        <f>'C завтраками| Bed and breakfast'!EB7*0.9</f>
        <v>12285</v>
      </c>
      <c r="EC7" s="8">
        <f>'C завтраками| Bed and breakfast'!EC7*0.9</f>
        <v>12285</v>
      </c>
      <c r="ED7" s="8">
        <f>'C завтраками| Bed and breakfast'!ED7*0.9</f>
        <v>13185</v>
      </c>
    </row>
    <row r="8" spans="1:134" s="53" customFormat="1" x14ac:dyDescent="0.2">
      <c r="A8" s="88">
        <v>2</v>
      </c>
      <c r="B8" s="8">
        <f>'C завтраками| Bed and breakfast'!B8*0.9</f>
        <v>15750</v>
      </c>
      <c r="C8" s="8">
        <f>'C завтраками| Bed and breakfast'!C8*0.9</f>
        <v>15750</v>
      </c>
      <c r="D8" s="8">
        <f>'C завтраками| Bed and breakfast'!D8*0.9</f>
        <v>17190</v>
      </c>
      <c r="E8" s="8">
        <f>'C завтраками| Bed and breakfast'!E8*0.9</f>
        <v>18630</v>
      </c>
      <c r="F8" s="8">
        <f>'C завтраками| Bed and breakfast'!F8*0.9</f>
        <v>20700</v>
      </c>
      <c r="G8" s="8">
        <f>'C завтраками| Bed and breakfast'!G8*0.9</f>
        <v>22770</v>
      </c>
      <c r="H8" s="8">
        <f>'C завтраками| Bed and breakfast'!H8*0.9</f>
        <v>22770</v>
      </c>
      <c r="I8" s="8">
        <f>'C завтраками| Bed and breakfast'!I8*0.9</f>
        <v>20700</v>
      </c>
      <c r="J8" s="8">
        <f>'C завтраками| Bed and breakfast'!J8*0.9</f>
        <v>22770</v>
      </c>
      <c r="K8" s="8">
        <f>'C завтраками| Bed and breakfast'!K8*0.9</f>
        <v>17190</v>
      </c>
      <c r="L8" s="8">
        <f>'C завтраками| Bed and breakfast'!L8*0.9</f>
        <v>16245</v>
      </c>
      <c r="M8" s="8">
        <f>'C завтраками| Bed and breakfast'!M8*0.9</f>
        <v>35550</v>
      </c>
      <c r="N8" s="8">
        <f>'C завтраками| Bed and breakfast'!N8*0.9</f>
        <v>48600</v>
      </c>
      <c r="O8" s="8">
        <f>'C завтраками| Bed and breakfast'!O8*0.9</f>
        <v>48600</v>
      </c>
      <c r="P8" s="8">
        <f>'C завтраками| Bed and breakfast'!P8*0.9</f>
        <v>48600</v>
      </c>
      <c r="Q8" s="8">
        <f>'C завтраками| Bed and breakfast'!Q8*0.9</f>
        <v>42300</v>
      </c>
      <c r="R8" s="8">
        <f>'C завтраками| Bed and breakfast'!R8*0.9</f>
        <v>42300</v>
      </c>
      <c r="S8" s="8">
        <f>'C завтраками| Bed and breakfast'!S8*0.9</f>
        <v>42300</v>
      </c>
      <c r="T8" s="8">
        <f>'C завтраками| Bed and breakfast'!T8*0.9</f>
        <v>42300</v>
      </c>
      <c r="U8" s="8">
        <f>'C завтраками| Bed and breakfast'!U8*0.9</f>
        <v>42300</v>
      </c>
      <c r="V8" s="8">
        <f>'C завтраками| Bed and breakfast'!V8*0.9</f>
        <v>42300</v>
      </c>
      <c r="W8" s="8">
        <f>'C завтраками| Bed and breakfast'!W8*0.9</f>
        <v>34560</v>
      </c>
      <c r="X8" s="8">
        <f>'C завтраками| Bed and breakfast'!X8*0.9</f>
        <v>19710</v>
      </c>
      <c r="Y8" s="8">
        <f>'C завтраками| Bed and breakfast'!Y8*0.9</f>
        <v>19710</v>
      </c>
      <c r="Z8" s="8">
        <f>'C завтраками| Bed and breakfast'!Z8*0.9</f>
        <v>19710</v>
      </c>
      <c r="AA8" s="8">
        <f>'C завтраками| Bed and breakfast'!AA8*0.9</f>
        <v>19710</v>
      </c>
      <c r="AB8" s="8">
        <f>'C завтраками| Bed and breakfast'!AB8*0.9</f>
        <v>19710</v>
      </c>
      <c r="AC8" s="8">
        <f>'C завтраками| Bed and breakfast'!AC8*0.9</f>
        <v>21510</v>
      </c>
      <c r="AD8" s="8">
        <f>'C завтраками| Bed and breakfast'!AD8*0.9</f>
        <v>21510</v>
      </c>
      <c r="AE8" s="8">
        <f>'C завтраками| Bed and breakfast'!AE8*0.9</f>
        <v>21510</v>
      </c>
      <c r="AF8" s="8">
        <f>'C завтраками| Bed and breakfast'!AF8*0.9</f>
        <v>21510</v>
      </c>
      <c r="AG8" s="8">
        <f>'C завтраками| Bed and breakfast'!AG8*0.9</f>
        <v>21510</v>
      </c>
      <c r="AH8" s="8">
        <f>'C завтраками| Bed and breakfast'!AH8*0.9</f>
        <v>19710</v>
      </c>
      <c r="AI8" s="8">
        <f>'C завтраками| Bed and breakfast'!AI8*0.9</f>
        <v>19710</v>
      </c>
      <c r="AJ8" s="8">
        <f>'C завтраками| Bed and breakfast'!AJ8*0.9</f>
        <v>19710</v>
      </c>
      <c r="AK8" s="8">
        <f>'C завтраками| Bed and breakfast'!AK8*0.9</f>
        <v>19710</v>
      </c>
      <c r="AL8" s="8">
        <f>'C завтраками| Bed and breakfast'!AL8*0.9</f>
        <v>19710</v>
      </c>
      <c r="AM8" s="8">
        <f>'C завтраками| Bed and breakfast'!AM8*0.9</f>
        <v>23310</v>
      </c>
      <c r="AN8" s="8">
        <f>'C завтраками| Bed and breakfast'!AN8*0.9</f>
        <v>23310</v>
      </c>
      <c r="AO8" s="8">
        <f>'C завтраками| Bed and breakfast'!AO8*0.9</f>
        <v>23310</v>
      </c>
      <c r="AP8" s="8">
        <f>'C завтраками| Bed and breakfast'!AP8*0.9</f>
        <v>23310</v>
      </c>
      <c r="AQ8" s="8">
        <f>'C завтраками| Bed and breakfast'!AQ8*0.9</f>
        <v>23310</v>
      </c>
      <c r="AR8" s="8">
        <f>'C завтраками| Bed and breakfast'!AR8*0.9</f>
        <v>25110</v>
      </c>
      <c r="AS8" s="8">
        <f>'C завтраками| Bed and breakfast'!AS8*0.9</f>
        <v>27360</v>
      </c>
      <c r="AT8" s="8">
        <f>'C завтраками| Bed and breakfast'!AT8*0.9</f>
        <v>27810</v>
      </c>
      <c r="AU8" s="8">
        <f>'C завтраками| Bed and breakfast'!AU8*0.9</f>
        <v>27810</v>
      </c>
      <c r="AV8" s="8">
        <f>'C завтраками| Bed and breakfast'!AV8*0.9</f>
        <v>27810</v>
      </c>
      <c r="AW8" s="8">
        <f>'C завтраками| Bed and breakfast'!AW8*0.9</f>
        <v>27810</v>
      </c>
      <c r="AX8" s="8">
        <f>'C завтраками| Bed and breakfast'!AX8*0.9</f>
        <v>27810</v>
      </c>
      <c r="AY8" s="8">
        <f>'C завтраками| Bed and breakfast'!AY8*0.9</f>
        <v>27810</v>
      </c>
      <c r="AZ8" s="8">
        <f>'C завтраками| Bed and breakfast'!AZ8*0.9</f>
        <v>27810</v>
      </c>
      <c r="BA8" s="8">
        <f>'C завтраками| Bed and breakfast'!BA8*0.9</f>
        <v>27810</v>
      </c>
      <c r="BB8" s="8">
        <f>'C завтраками| Bed and breakfast'!BB8*0.9</f>
        <v>27810</v>
      </c>
      <c r="BC8" s="8">
        <f>'C завтраками| Bed and breakfast'!BC8*0.9</f>
        <v>27810</v>
      </c>
      <c r="BD8" s="8">
        <f>'C завтраками| Bed and breakfast'!BD8*0.9</f>
        <v>26010</v>
      </c>
      <c r="BE8" s="8">
        <f>'C завтраками| Bed and breakfast'!BE8*0.9</f>
        <v>26010</v>
      </c>
      <c r="BF8" s="8">
        <f>'C завтраками| Bed and breakfast'!BF8*0.9</f>
        <v>27810</v>
      </c>
      <c r="BG8" s="8">
        <f>'C завтраками| Bed and breakfast'!BG8*0.9</f>
        <v>27810</v>
      </c>
      <c r="BH8" s="8">
        <f>'C завтраками| Bed and breakfast'!BH8*0.9</f>
        <v>29610</v>
      </c>
      <c r="BI8" s="8">
        <f>'C завтраками| Bed and breakfast'!BI8*0.9</f>
        <v>31860</v>
      </c>
      <c r="BJ8" s="8">
        <f>'C завтраками| Bed and breakfast'!BJ8*0.9</f>
        <v>31860</v>
      </c>
      <c r="BK8" s="8">
        <f>'C завтраками| Bed and breakfast'!BK8*0.9</f>
        <v>31860</v>
      </c>
      <c r="BL8" s="8">
        <f>'C завтраками| Bed and breakfast'!BL8*0.9</f>
        <v>31860</v>
      </c>
      <c r="BM8" s="8">
        <f>'C завтраками| Bed and breakfast'!BM8*0.9</f>
        <v>34110</v>
      </c>
      <c r="BN8" s="8">
        <f>'C завтраками| Bed and breakfast'!BN8*0.9</f>
        <v>36810</v>
      </c>
      <c r="BO8" s="8">
        <f>'C завтраками| Bed and breakfast'!BO8*0.9</f>
        <v>36810</v>
      </c>
      <c r="BP8" s="8">
        <f>'C завтраками| Bed and breakfast'!BP8*0.9</f>
        <v>34110</v>
      </c>
      <c r="BQ8" s="8">
        <f>'C завтраками| Bed and breakfast'!BQ8*0.9</f>
        <v>29610</v>
      </c>
      <c r="BR8" s="8">
        <f>'C завтраками| Bed and breakfast'!BR8*0.9</f>
        <v>29610</v>
      </c>
      <c r="BS8" s="8">
        <f>'C завтраками| Bed and breakfast'!BS8*0.9</f>
        <v>31860</v>
      </c>
      <c r="BT8" s="8">
        <f>'C завтраками| Bed and breakfast'!BT8*0.9</f>
        <v>31860</v>
      </c>
      <c r="BU8" s="8">
        <f>'C завтраками| Bed and breakfast'!BU8*0.9</f>
        <v>24210</v>
      </c>
      <c r="BV8" s="8">
        <f>'C завтраками| Bed and breakfast'!BV8*0.9</f>
        <v>24615</v>
      </c>
      <c r="BW8" s="8">
        <f>'C завтраками| Bed and breakfast'!BW8*0.9</f>
        <v>24615</v>
      </c>
      <c r="BX8" s="8">
        <f>'C завтраками| Bed and breakfast'!BX8*0.9</f>
        <v>24615</v>
      </c>
      <c r="BY8" s="8">
        <f>'C завтраками| Bed and breakfast'!BY8*0.9</f>
        <v>23265</v>
      </c>
      <c r="BZ8" s="8">
        <f>'C завтраками| Bed and breakfast'!BZ8*0.9</f>
        <v>23265</v>
      </c>
      <c r="CA8" s="8">
        <f>'C завтраками| Bed and breakfast'!CA8*0.9</f>
        <v>24615</v>
      </c>
      <c r="CB8" s="8">
        <f>'C завтраками| Bed and breakfast'!CB8*0.9</f>
        <v>24615</v>
      </c>
      <c r="CC8" s="8">
        <f>'C завтраками| Bed and breakfast'!CC8*0.9</f>
        <v>24615</v>
      </c>
      <c r="CD8" s="8">
        <f>'C завтраками| Bed and breakfast'!CD8*0.9</f>
        <v>23265</v>
      </c>
      <c r="CE8" s="8">
        <f>'C завтраками| Bed and breakfast'!CE8*0.9</f>
        <v>23265</v>
      </c>
      <c r="CF8" s="8">
        <f>'C завтраками| Bed and breakfast'!CF8*0.9</f>
        <v>23265</v>
      </c>
      <c r="CG8" s="8">
        <f>'C завтраками| Bed and breakfast'!CG8*0.9</f>
        <v>23265</v>
      </c>
      <c r="CH8" s="8">
        <f>'C завтраками| Bed and breakfast'!CH8*0.9</f>
        <v>23265</v>
      </c>
      <c r="CI8" s="8">
        <f>'C завтраками| Bed and breakfast'!CI8*0.9</f>
        <v>23265</v>
      </c>
      <c r="CJ8" s="8">
        <f>'C завтраками| Bed and breakfast'!CJ8*0.9</f>
        <v>23265</v>
      </c>
      <c r="CK8" s="8">
        <f>'C завтраками| Bed and breakfast'!CK8*0.9</f>
        <v>23265</v>
      </c>
      <c r="CL8" s="8">
        <f>'C завтраками| Bed and breakfast'!CL8*0.9</f>
        <v>23265</v>
      </c>
      <c r="CM8" s="8">
        <f>'C завтраками| Bed and breakfast'!CM8*0.9</f>
        <v>23265</v>
      </c>
      <c r="CN8" s="8">
        <f>'C завтраками| Bed and breakfast'!CN8*0.9</f>
        <v>23265</v>
      </c>
      <c r="CO8" s="8">
        <f>'C завтраками| Bed and breakfast'!CO8*0.9</f>
        <v>23265</v>
      </c>
      <c r="CP8" s="8">
        <f>'C завтраками| Bed and breakfast'!CP8*0.9</f>
        <v>23265</v>
      </c>
      <c r="CQ8" s="8">
        <f>'C завтраками| Bed and breakfast'!CQ8*0.9</f>
        <v>23265</v>
      </c>
      <c r="CR8" s="8">
        <f>'C завтраками| Bed and breakfast'!CR8*0.9</f>
        <v>23265</v>
      </c>
      <c r="CS8" s="8">
        <f>'C завтраками| Bed and breakfast'!CS8*0.9</f>
        <v>23265</v>
      </c>
      <c r="CT8" s="8">
        <f>'C завтраками| Bed and breakfast'!CT8*0.9</f>
        <v>23265</v>
      </c>
      <c r="CU8" s="8">
        <f>'C завтраками| Bed and breakfast'!CU8*0.9</f>
        <v>23265</v>
      </c>
      <c r="CV8" s="8">
        <f>'C завтраками| Bed and breakfast'!CV8*0.9</f>
        <v>23265</v>
      </c>
      <c r="CW8" s="8">
        <f>'C завтраками| Bed and breakfast'!CW8*0.9</f>
        <v>23265</v>
      </c>
      <c r="CX8" s="8">
        <f>'C завтраками| Bed and breakfast'!CX8*0.9</f>
        <v>23265</v>
      </c>
      <c r="CY8" s="8">
        <f>'C завтраками| Bed and breakfast'!CY8*0.9</f>
        <v>23265</v>
      </c>
      <c r="CZ8" s="8">
        <f>'C завтраками| Bed and breakfast'!CZ8*0.9</f>
        <v>23265</v>
      </c>
      <c r="DA8" s="8">
        <f>'C завтраками| Bed and breakfast'!DA8*0.9</f>
        <v>14850</v>
      </c>
      <c r="DB8" s="8">
        <f>'C завтраками| Bed and breakfast'!DB8*0.9</f>
        <v>14850</v>
      </c>
      <c r="DC8" s="8">
        <f>'C завтраками| Bed and breakfast'!DC8*0.9</f>
        <v>15300</v>
      </c>
      <c r="DD8" s="8">
        <f>'C завтраками| Bed and breakfast'!DD8*0.9</f>
        <v>15300</v>
      </c>
      <c r="DE8" s="8">
        <f>'C завтраками| Bed and breakfast'!DE8*0.9</f>
        <v>14850</v>
      </c>
      <c r="DF8" s="8">
        <f>'C завтраками| Bed and breakfast'!DF8*0.9</f>
        <v>14850</v>
      </c>
      <c r="DG8" s="8">
        <f>'C завтраками| Bed and breakfast'!DG8*0.9</f>
        <v>14850</v>
      </c>
      <c r="DH8" s="8">
        <f>'C завтраками| Bed and breakfast'!DH8*0.9</f>
        <v>14850</v>
      </c>
      <c r="DI8" s="8">
        <f>'C завтраками| Bed and breakfast'!DI8*0.9</f>
        <v>14850</v>
      </c>
      <c r="DJ8" s="8">
        <f>'C завтраками| Bed and breakfast'!DJ8*0.9</f>
        <v>15300</v>
      </c>
      <c r="DK8" s="8">
        <f>'C завтраками| Bed and breakfast'!DK8*0.9</f>
        <v>15300</v>
      </c>
      <c r="DL8" s="8">
        <f>'C завтраками| Bed and breakfast'!DL8*0.9</f>
        <v>14850</v>
      </c>
      <c r="DM8" s="8">
        <f>'C завтраками| Bed and breakfast'!DM8*0.9</f>
        <v>14850</v>
      </c>
      <c r="DN8" s="8">
        <f>'C завтраками| Bed and breakfast'!DN8*0.9</f>
        <v>14850</v>
      </c>
      <c r="DO8" s="8">
        <f>'C завтраками| Bed and breakfast'!DO8*0.9</f>
        <v>13950</v>
      </c>
      <c r="DP8" s="8">
        <f>'C завтраками| Bed and breakfast'!DP8*0.9</f>
        <v>13950</v>
      </c>
      <c r="DQ8" s="8">
        <f>'C завтраками| Bed and breakfast'!DQ8*0.9</f>
        <v>14580</v>
      </c>
      <c r="DR8" s="8">
        <f>'C завтраками| Bed and breakfast'!DR8*0.9</f>
        <v>14580</v>
      </c>
      <c r="DS8" s="8">
        <f>'C завтраками| Bed and breakfast'!DS8*0.9</f>
        <v>13950</v>
      </c>
      <c r="DT8" s="8">
        <f>'C завтраками| Bed and breakfast'!DT8*0.9</f>
        <v>13950</v>
      </c>
      <c r="DU8" s="8">
        <f>'C завтраками| Bed and breakfast'!DU8*0.9</f>
        <v>13950</v>
      </c>
      <c r="DV8" s="8">
        <f>'C завтраками| Bed and breakfast'!DV8*0.9</f>
        <v>13950</v>
      </c>
      <c r="DW8" s="8">
        <f>'C завтраками| Bed and breakfast'!DW8*0.9</f>
        <v>13950</v>
      </c>
      <c r="DX8" s="8">
        <f>'C завтраками| Bed and breakfast'!DX8*0.9</f>
        <v>14580</v>
      </c>
      <c r="DY8" s="8">
        <f>'C завтраками| Bed and breakfast'!DY8*0.9</f>
        <v>14580</v>
      </c>
      <c r="DZ8" s="8">
        <f>'C завтраками| Bed and breakfast'!DZ8*0.9</f>
        <v>13950</v>
      </c>
      <c r="EA8" s="8">
        <f>'C завтраками| Bed and breakfast'!EA8*0.9</f>
        <v>13950</v>
      </c>
      <c r="EB8" s="8">
        <f>'C завтраками| Bed and breakfast'!EB8*0.9</f>
        <v>13950</v>
      </c>
      <c r="EC8" s="8">
        <f>'C завтраками| Bed and breakfast'!EC8*0.9</f>
        <v>13950</v>
      </c>
      <c r="ED8" s="8">
        <f>'C завтраками| Bed and breakfast'!ED8*0.9</f>
        <v>14850</v>
      </c>
    </row>
    <row r="9" spans="1:134" s="53" customFormat="1" x14ac:dyDescent="0.2">
      <c r="A9" s="42" t="s">
        <v>234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row>
    <row r="10" spans="1:134" s="53" customFormat="1" x14ac:dyDescent="0.2">
      <c r="A10" s="180">
        <v>1</v>
      </c>
      <c r="B10" s="8">
        <f>'C завтраками| Bed and breakfast'!B10*0.9</f>
        <v>15120</v>
      </c>
      <c r="C10" s="8">
        <f>'C завтраками| Bed and breakfast'!C10*0.9</f>
        <v>15120</v>
      </c>
      <c r="D10" s="8">
        <f>'C завтраками| Bed and breakfast'!D10*0.9</f>
        <v>16560</v>
      </c>
      <c r="E10" s="8">
        <f>'C завтраками| Bed and breakfast'!E10*0.9</f>
        <v>18000</v>
      </c>
      <c r="F10" s="8">
        <f>'C завтраками| Bed and breakfast'!F10*0.9</f>
        <v>20070</v>
      </c>
      <c r="G10" s="8">
        <f>'C завтраками| Bed and breakfast'!G10*0.9</f>
        <v>22140</v>
      </c>
      <c r="H10" s="8">
        <f>'C завтраками| Bed and breakfast'!H10*0.9</f>
        <v>22140</v>
      </c>
      <c r="I10" s="8">
        <f>'C завтраками| Bed and breakfast'!I10*0.9</f>
        <v>20070</v>
      </c>
      <c r="J10" s="8">
        <f>'C завтраками| Bed and breakfast'!J10*0.9</f>
        <v>22140</v>
      </c>
      <c r="K10" s="8">
        <f>'C завтраками| Bed and breakfast'!K10*0.9</f>
        <v>16560</v>
      </c>
      <c r="L10" s="8">
        <f>'C завтраками| Bed and breakfast'!L10*0.9</f>
        <v>16020</v>
      </c>
      <c r="M10" s="8">
        <f>'C завтраками| Bed and breakfast'!M10*0.9</f>
        <v>35325</v>
      </c>
      <c r="N10" s="8">
        <f>'C завтраками| Bed and breakfast'!N10*0.9</f>
        <v>48375</v>
      </c>
      <c r="O10" s="8">
        <f>'C завтраками| Bed and breakfast'!O10*0.9</f>
        <v>48375</v>
      </c>
      <c r="P10" s="8">
        <f>'C завтраками| Bed and breakfast'!P10*0.9</f>
        <v>48375</v>
      </c>
      <c r="Q10" s="8">
        <f>'C завтраками| Bed and breakfast'!Q10*0.9</f>
        <v>42075</v>
      </c>
      <c r="R10" s="8">
        <f>'C завтраками| Bed and breakfast'!R10*0.9</f>
        <v>42075</v>
      </c>
      <c r="S10" s="8">
        <f>'C завтраками| Bed and breakfast'!S10*0.9</f>
        <v>42075</v>
      </c>
      <c r="T10" s="8">
        <f>'C завтраками| Bed and breakfast'!T10*0.9</f>
        <v>42075</v>
      </c>
      <c r="U10" s="8">
        <f>'C завтраками| Bed and breakfast'!U10*0.9</f>
        <v>42075</v>
      </c>
      <c r="V10" s="8">
        <f>'C завтраками| Bed and breakfast'!V10*0.9</f>
        <v>42075</v>
      </c>
      <c r="W10" s="8">
        <f>'C завтраками| Bed and breakfast'!W10*0.9</f>
        <v>34605</v>
      </c>
      <c r="X10" s="8">
        <f>'C завтраками| Bed and breakfast'!X10*0.9</f>
        <v>19755</v>
      </c>
      <c r="Y10" s="8">
        <f>'C завтраками| Bed and breakfast'!Y10*0.9</f>
        <v>19755</v>
      </c>
      <c r="Z10" s="8">
        <f>'C завтраками| Bed and breakfast'!Z10*0.9</f>
        <v>19755</v>
      </c>
      <c r="AA10" s="8">
        <f>'C завтраками| Bed and breakfast'!AA10*0.9</f>
        <v>19755</v>
      </c>
      <c r="AB10" s="8">
        <f>'C завтраками| Bed and breakfast'!AB10*0.9</f>
        <v>19755</v>
      </c>
      <c r="AC10" s="8">
        <f>'C завтраками| Bed and breakfast'!AC10*0.9</f>
        <v>21555</v>
      </c>
      <c r="AD10" s="8">
        <f>'C завтраками| Bed and breakfast'!AD10*0.9</f>
        <v>21555</v>
      </c>
      <c r="AE10" s="8">
        <f>'C завтраками| Bed and breakfast'!AE10*0.9</f>
        <v>21555</v>
      </c>
      <c r="AF10" s="8">
        <f>'C завтраками| Bed and breakfast'!AF10*0.9</f>
        <v>21555</v>
      </c>
      <c r="AG10" s="8">
        <f>'C завтраками| Bed and breakfast'!AG10*0.9</f>
        <v>21555</v>
      </c>
      <c r="AH10" s="8">
        <f>'C завтраками| Bed and breakfast'!AH10*0.9</f>
        <v>19755</v>
      </c>
      <c r="AI10" s="8">
        <f>'C завтраками| Bed and breakfast'!AI10*0.9</f>
        <v>19755</v>
      </c>
      <c r="AJ10" s="8">
        <f>'C завтраками| Bed and breakfast'!AJ10*0.9</f>
        <v>19755</v>
      </c>
      <c r="AK10" s="8">
        <f>'C завтраками| Bed and breakfast'!AK10*0.9</f>
        <v>19755</v>
      </c>
      <c r="AL10" s="8">
        <f>'C завтраками| Bed and breakfast'!AL10*0.9</f>
        <v>19755</v>
      </c>
      <c r="AM10" s="8">
        <f>'C завтраками| Bed and breakfast'!AM10*0.9</f>
        <v>23355</v>
      </c>
      <c r="AN10" s="8">
        <f>'C завтраками| Bed and breakfast'!AN10*0.9</f>
        <v>23355</v>
      </c>
      <c r="AO10" s="8">
        <f>'C завтраками| Bed and breakfast'!AO10*0.9</f>
        <v>23355</v>
      </c>
      <c r="AP10" s="8">
        <f>'C завтраками| Bed and breakfast'!AP10*0.9</f>
        <v>23355</v>
      </c>
      <c r="AQ10" s="8">
        <f>'C завтраками| Bed and breakfast'!AQ10*0.9</f>
        <v>23355</v>
      </c>
      <c r="AR10" s="8">
        <f>'C завтраками| Bed and breakfast'!AR10*0.9</f>
        <v>25155</v>
      </c>
      <c r="AS10" s="8">
        <f>'C завтраками| Bed and breakfast'!AS10*0.9</f>
        <v>27405</v>
      </c>
      <c r="AT10" s="8">
        <f>'C завтраками| Bed and breakfast'!AT10*0.9</f>
        <v>27855</v>
      </c>
      <c r="AU10" s="8">
        <f>'C завтраками| Bed and breakfast'!AU10*0.9</f>
        <v>27855</v>
      </c>
      <c r="AV10" s="8">
        <f>'C завтраками| Bed and breakfast'!AV10*0.9</f>
        <v>27855</v>
      </c>
      <c r="AW10" s="8">
        <f>'C завтраками| Bed and breakfast'!AW10*0.9</f>
        <v>27855</v>
      </c>
      <c r="AX10" s="8">
        <f>'C завтраками| Bed and breakfast'!AX10*0.9</f>
        <v>27855</v>
      </c>
      <c r="AY10" s="8">
        <f>'C завтраками| Bed and breakfast'!AY10*0.9</f>
        <v>27855</v>
      </c>
      <c r="AZ10" s="8">
        <f>'C завтраками| Bed and breakfast'!AZ10*0.9</f>
        <v>27855</v>
      </c>
      <c r="BA10" s="8">
        <f>'C завтраками| Bed and breakfast'!BA10*0.9</f>
        <v>27855</v>
      </c>
      <c r="BB10" s="8">
        <f>'C завтраками| Bed and breakfast'!BB10*0.9</f>
        <v>27855</v>
      </c>
      <c r="BC10" s="8">
        <f>'C завтраками| Bed and breakfast'!BC10*0.9</f>
        <v>27855</v>
      </c>
      <c r="BD10" s="8">
        <f>'C завтраками| Bed and breakfast'!BD10*0.9</f>
        <v>26055</v>
      </c>
      <c r="BE10" s="8">
        <f>'C завтраками| Bed and breakfast'!BE10*0.9</f>
        <v>26055</v>
      </c>
      <c r="BF10" s="8">
        <f>'C завтраками| Bed and breakfast'!BF10*0.9</f>
        <v>27855</v>
      </c>
      <c r="BG10" s="8">
        <f>'C завтраками| Bed and breakfast'!BG10*0.9</f>
        <v>27855</v>
      </c>
      <c r="BH10" s="8">
        <f>'C завтраками| Bed and breakfast'!BH10*0.9</f>
        <v>29655</v>
      </c>
      <c r="BI10" s="8">
        <f>'C завтраками| Bed and breakfast'!BI10*0.9</f>
        <v>31905</v>
      </c>
      <c r="BJ10" s="8">
        <f>'C завтраками| Bed and breakfast'!BJ10*0.9</f>
        <v>31905</v>
      </c>
      <c r="BK10" s="8">
        <f>'C завтраками| Bed and breakfast'!BK10*0.9</f>
        <v>31905</v>
      </c>
      <c r="BL10" s="8">
        <f>'C завтраками| Bed and breakfast'!BL10*0.9</f>
        <v>31905</v>
      </c>
      <c r="BM10" s="8">
        <f>'C завтраками| Bed and breakfast'!BM10*0.9</f>
        <v>34155</v>
      </c>
      <c r="BN10" s="8">
        <f>'C завтраками| Bed and breakfast'!BN10*0.9</f>
        <v>36855</v>
      </c>
      <c r="BO10" s="8">
        <f>'C завтраками| Bed and breakfast'!BO10*0.9</f>
        <v>36855</v>
      </c>
      <c r="BP10" s="8">
        <f>'C завтраками| Bed and breakfast'!BP10*0.9</f>
        <v>34155</v>
      </c>
      <c r="BQ10" s="8">
        <f>'C завтраками| Bed and breakfast'!BQ10*0.9</f>
        <v>29655</v>
      </c>
      <c r="BR10" s="8">
        <f>'C завтраками| Bed and breakfast'!BR10*0.9</f>
        <v>29655</v>
      </c>
      <c r="BS10" s="8">
        <f>'C завтраками| Bed and breakfast'!BS10*0.9</f>
        <v>31905</v>
      </c>
      <c r="BT10" s="8">
        <f>'C завтраками| Bed and breakfast'!BT10*0.9</f>
        <v>31905</v>
      </c>
      <c r="BU10" s="8">
        <f>'C завтраками| Bed and breakfast'!BU10*0.9</f>
        <v>24255</v>
      </c>
      <c r="BV10" s="8">
        <f>'C завтраками| Bed and breakfast'!BV10*0.9</f>
        <v>24660</v>
      </c>
      <c r="BW10" s="8">
        <f>'C завтраками| Bed and breakfast'!BW10*0.9</f>
        <v>24660</v>
      </c>
      <c r="BX10" s="8">
        <f>'C завтраками| Bed and breakfast'!BX10*0.9</f>
        <v>24660</v>
      </c>
      <c r="BY10" s="8">
        <f>'C завтраками| Bed and breakfast'!BY10*0.9</f>
        <v>23310</v>
      </c>
      <c r="BZ10" s="8">
        <f>'C завтраками| Bed and breakfast'!BZ10*0.9</f>
        <v>23310</v>
      </c>
      <c r="CA10" s="8">
        <f>'C завтраками| Bed and breakfast'!CA10*0.9</f>
        <v>24660</v>
      </c>
      <c r="CB10" s="8">
        <f>'C завтраками| Bed and breakfast'!CB10*0.9</f>
        <v>24660</v>
      </c>
      <c r="CC10" s="8">
        <f>'C завтраками| Bed and breakfast'!CC10*0.9</f>
        <v>24660</v>
      </c>
      <c r="CD10" s="8">
        <f>'C завтраками| Bed and breakfast'!CD10*0.9</f>
        <v>23310</v>
      </c>
      <c r="CE10" s="8">
        <f>'C завтраками| Bed and breakfast'!CE10*0.9</f>
        <v>23310</v>
      </c>
      <c r="CF10" s="8">
        <f>'C завтраками| Bed and breakfast'!CF10*0.9</f>
        <v>23310</v>
      </c>
      <c r="CG10" s="8">
        <f>'C завтраками| Bed and breakfast'!CG10*0.9</f>
        <v>23310</v>
      </c>
      <c r="CH10" s="8">
        <f>'C завтраками| Bed and breakfast'!CH10*0.9</f>
        <v>23310</v>
      </c>
      <c r="CI10" s="8">
        <f>'C завтраками| Bed and breakfast'!CI10*0.9</f>
        <v>23310</v>
      </c>
      <c r="CJ10" s="8">
        <f>'C завтраками| Bed and breakfast'!CJ10*0.9</f>
        <v>23310</v>
      </c>
      <c r="CK10" s="8">
        <f>'C завтраками| Bed and breakfast'!CK10*0.9</f>
        <v>23310</v>
      </c>
      <c r="CL10" s="8">
        <f>'C завтраками| Bed and breakfast'!CL10*0.9</f>
        <v>23310</v>
      </c>
      <c r="CM10" s="8">
        <f>'C завтраками| Bed and breakfast'!CM10*0.9</f>
        <v>23310</v>
      </c>
      <c r="CN10" s="8">
        <f>'C завтраками| Bed and breakfast'!CN10*0.9</f>
        <v>23310</v>
      </c>
      <c r="CO10" s="8">
        <f>'C завтраками| Bed and breakfast'!CO10*0.9</f>
        <v>23310</v>
      </c>
      <c r="CP10" s="8">
        <f>'C завтраками| Bed and breakfast'!CP10*0.9</f>
        <v>23310</v>
      </c>
      <c r="CQ10" s="8">
        <f>'C завтраками| Bed and breakfast'!CQ10*0.9</f>
        <v>23310</v>
      </c>
      <c r="CR10" s="8">
        <f>'C завтраками| Bed and breakfast'!CR10*0.9</f>
        <v>23310</v>
      </c>
      <c r="CS10" s="8">
        <f>'C завтраками| Bed and breakfast'!CS10*0.9</f>
        <v>23310</v>
      </c>
      <c r="CT10" s="8">
        <f>'C завтраками| Bed and breakfast'!CT10*0.9</f>
        <v>23310</v>
      </c>
      <c r="CU10" s="8">
        <f>'C завтраками| Bed and breakfast'!CU10*0.9</f>
        <v>23310</v>
      </c>
      <c r="CV10" s="8">
        <f>'C завтраками| Bed and breakfast'!CV10*0.9</f>
        <v>23310</v>
      </c>
      <c r="CW10" s="8">
        <f>'C завтраками| Bed and breakfast'!CW10*0.9</f>
        <v>23310</v>
      </c>
      <c r="CX10" s="8">
        <f>'C завтраками| Bed and breakfast'!CX10*0.9</f>
        <v>23310</v>
      </c>
      <c r="CY10" s="8">
        <f>'C завтраками| Bed and breakfast'!CY10*0.9</f>
        <v>23310</v>
      </c>
      <c r="CZ10" s="8">
        <f>'C завтраками| Bed and breakfast'!CZ10*0.9</f>
        <v>23310</v>
      </c>
      <c r="DA10" s="8">
        <f>'C завтраками| Bed and breakfast'!DA10*0.9</f>
        <v>14985</v>
      </c>
      <c r="DB10" s="8">
        <f>'C завтраками| Bed and breakfast'!DB10*0.9</f>
        <v>14985</v>
      </c>
      <c r="DC10" s="8">
        <f>'C завтраками| Bed and breakfast'!DC10*0.9</f>
        <v>15435</v>
      </c>
      <c r="DD10" s="8">
        <f>'C завтраками| Bed and breakfast'!DD10*0.9</f>
        <v>15435</v>
      </c>
      <c r="DE10" s="8">
        <f>'C завтраками| Bed and breakfast'!DE10*0.9</f>
        <v>14985</v>
      </c>
      <c r="DF10" s="8">
        <f>'C завтраками| Bed and breakfast'!DF10*0.9</f>
        <v>14985</v>
      </c>
      <c r="DG10" s="8">
        <f>'C завтраками| Bed and breakfast'!DG10*0.9</f>
        <v>14985</v>
      </c>
      <c r="DH10" s="8">
        <f>'C завтраками| Bed and breakfast'!DH10*0.9</f>
        <v>14985</v>
      </c>
      <c r="DI10" s="8">
        <f>'C завтраками| Bed and breakfast'!DI10*0.9</f>
        <v>14985</v>
      </c>
      <c r="DJ10" s="8">
        <f>'C завтраками| Bed and breakfast'!DJ10*0.9</f>
        <v>15435</v>
      </c>
      <c r="DK10" s="8">
        <f>'C завтраками| Bed and breakfast'!DK10*0.9</f>
        <v>15435</v>
      </c>
      <c r="DL10" s="8">
        <f>'C завтраками| Bed and breakfast'!DL10*0.9</f>
        <v>14985</v>
      </c>
      <c r="DM10" s="8">
        <f>'C завтраками| Bed and breakfast'!DM10*0.9</f>
        <v>14985</v>
      </c>
      <c r="DN10" s="8">
        <f>'C завтраками| Bed and breakfast'!DN10*0.9</f>
        <v>14985</v>
      </c>
      <c r="DO10" s="8">
        <f>'C завтраками| Bed and breakfast'!DO10*0.9</f>
        <v>14085</v>
      </c>
      <c r="DP10" s="8">
        <f>'C завтраками| Bed and breakfast'!DP10*0.9</f>
        <v>14085</v>
      </c>
      <c r="DQ10" s="8">
        <f>'C завтраками| Bed and breakfast'!DQ10*0.9</f>
        <v>14715</v>
      </c>
      <c r="DR10" s="8">
        <f>'C завтраками| Bed and breakfast'!DR10*0.9</f>
        <v>14715</v>
      </c>
      <c r="DS10" s="8">
        <f>'C завтраками| Bed and breakfast'!DS10*0.9</f>
        <v>14085</v>
      </c>
      <c r="DT10" s="8">
        <f>'C завтраками| Bed and breakfast'!DT10*0.9</f>
        <v>14085</v>
      </c>
      <c r="DU10" s="8">
        <f>'C завтраками| Bed and breakfast'!DU10*0.9</f>
        <v>14085</v>
      </c>
      <c r="DV10" s="8">
        <f>'C завтраками| Bed and breakfast'!DV10*0.9</f>
        <v>14085</v>
      </c>
      <c r="DW10" s="8">
        <f>'C завтраками| Bed and breakfast'!DW10*0.9</f>
        <v>14085</v>
      </c>
      <c r="DX10" s="8">
        <f>'C завтраками| Bed and breakfast'!DX10*0.9</f>
        <v>14715</v>
      </c>
      <c r="DY10" s="8">
        <f>'C завтраками| Bed and breakfast'!DY10*0.9</f>
        <v>14715</v>
      </c>
      <c r="DZ10" s="8">
        <f>'C завтраками| Bed and breakfast'!DZ10*0.9</f>
        <v>14085</v>
      </c>
      <c r="EA10" s="8">
        <f>'C завтраками| Bed and breakfast'!EA10*0.9</f>
        <v>14085</v>
      </c>
      <c r="EB10" s="8">
        <f>'C завтраками| Bed and breakfast'!EB10*0.9</f>
        <v>14085</v>
      </c>
      <c r="EC10" s="8">
        <f>'C завтраками| Bed and breakfast'!EC10*0.9</f>
        <v>14085</v>
      </c>
      <c r="ED10" s="8">
        <f>'C завтраками| Bed and breakfast'!ED10*0.9</f>
        <v>14985</v>
      </c>
    </row>
    <row r="11" spans="1:134" s="53" customFormat="1" x14ac:dyDescent="0.2">
      <c r="A11" s="180">
        <v>2</v>
      </c>
      <c r="B11" s="8">
        <f>'C завтраками| Bed and breakfast'!B11*0.9</f>
        <v>16650</v>
      </c>
      <c r="C11" s="8">
        <f>'C завтраками| Bed and breakfast'!C11*0.9</f>
        <v>16650</v>
      </c>
      <c r="D11" s="8">
        <f>'C завтраками| Bed and breakfast'!D11*0.9</f>
        <v>18090</v>
      </c>
      <c r="E11" s="8">
        <f>'C завтраками| Bed and breakfast'!E11*0.9</f>
        <v>19530</v>
      </c>
      <c r="F11" s="8">
        <f>'C завтраками| Bed and breakfast'!F11*0.9</f>
        <v>21600</v>
      </c>
      <c r="G11" s="8">
        <f>'C завтраками| Bed and breakfast'!G11*0.9</f>
        <v>23670</v>
      </c>
      <c r="H11" s="8">
        <f>'C завтраками| Bed and breakfast'!H11*0.9</f>
        <v>23670</v>
      </c>
      <c r="I11" s="8">
        <f>'C завтраками| Bed and breakfast'!I11*0.9</f>
        <v>21600</v>
      </c>
      <c r="J11" s="8">
        <f>'C завтраками| Bed and breakfast'!J11*0.9</f>
        <v>23670</v>
      </c>
      <c r="K11" s="8">
        <f>'C завтраками| Bed and breakfast'!K11*0.9</f>
        <v>18090</v>
      </c>
      <c r="L11" s="8">
        <f>'C завтраками| Bed and breakfast'!L11*0.9</f>
        <v>18045</v>
      </c>
      <c r="M11" s="8">
        <f>'C завтраками| Bed and breakfast'!M11*0.9</f>
        <v>37350</v>
      </c>
      <c r="N11" s="8">
        <f>'C завтраками| Bed and breakfast'!N11*0.9</f>
        <v>50400</v>
      </c>
      <c r="O11" s="8">
        <f>'C завтраками| Bed and breakfast'!O11*0.9</f>
        <v>50400</v>
      </c>
      <c r="P11" s="8">
        <f>'C завтраками| Bed and breakfast'!P11*0.9</f>
        <v>50400</v>
      </c>
      <c r="Q11" s="8">
        <f>'C завтраками| Bed and breakfast'!Q11*0.9</f>
        <v>44100</v>
      </c>
      <c r="R11" s="8">
        <f>'C завтраками| Bed and breakfast'!R11*0.9</f>
        <v>44100</v>
      </c>
      <c r="S11" s="8">
        <f>'C завтраками| Bed and breakfast'!S11*0.9</f>
        <v>44100</v>
      </c>
      <c r="T11" s="8">
        <f>'C завтраками| Bed and breakfast'!T11*0.9</f>
        <v>44100</v>
      </c>
      <c r="U11" s="8">
        <f>'C завтраками| Bed and breakfast'!U11*0.9</f>
        <v>44100</v>
      </c>
      <c r="V11" s="8">
        <f>'C завтраками| Bed and breakfast'!V11*0.9</f>
        <v>44100</v>
      </c>
      <c r="W11" s="8">
        <f>'C завтраками| Bed and breakfast'!W11*0.9</f>
        <v>36360</v>
      </c>
      <c r="X11" s="8">
        <f>'C завтраками| Bed and breakfast'!X11*0.9</f>
        <v>21510</v>
      </c>
      <c r="Y11" s="8">
        <f>'C завтраками| Bed and breakfast'!Y11*0.9</f>
        <v>21510</v>
      </c>
      <c r="Z11" s="8">
        <f>'C завтраками| Bed and breakfast'!Z11*0.9</f>
        <v>21510</v>
      </c>
      <c r="AA11" s="8">
        <f>'C завтраками| Bed and breakfast'!AA11*0.9</f>
        <v>21510</v>
      </c>
      <c r="AB11" s="8">
        <f>'C завтраками| Bed and breakfast'!AB11*0.9</f>
        <v>21510</v>
      </c>
      <c r="AC11" s="8">
        <f>'C завтраками| Bed and breakfast'!AC11*0.9</f>
        <v>23310</v>
      </c>
      <c r="AD11" s="8">
        <f>'C завтраками| Bed and breakfast'!AD11*0.9</f>
        <v>23310</v>
      </c>
      <c r="AE11" s="8">
        <f>'C завтраками| Bed and breakfast'!AE11*0.9</f>
        <v>23310</v>
      </c>
      <c r="AF11" s="8">
        <f>'C завтраками| Bed and breakfast'!AF11*0.9</f>
        <v>23310</v>
      </c>
      <c r="AG11" s="8">
        <f>'C завтраками| Bed and breakfast'!AG11*0.9</f>
        <v>23310</v>
      </c>
      <c r="AH11" s="8">
        <f>'C завтраками| Bed and breakfast'!AH11*0.9</f>
        <v>21510</v>
      </c>
      <c r="AI11" s="8">
        <f>'C завтраками| Bed and breakfast'!AI11*0.9</f>
        <v>21510</v>
      </c>
      <c r="AJ11" s="8">
        <f>'C завтраками| Bed and breakfast'!AJ11*0.9</f>
        <v>21510</v>
      </c>
      <c r="AK11" s="8">
        <f>'C завтраками| Bed and breakfast'!AK11*0.9</f>
        <v>21510</v>
      </c>
      <c r="AL11" s="8">
        <f>'C завтраками| Bed and breakfast'!AL11*0.9</f>
        <v>21510</v>
      </c>
      <c r="AM11" s="8">
        <f>'C завтраками| Bed and breakfast'!AM11*0.9</f>
        <v>25110</v>
      </c>
      <c r="AN11" s="8">
        <f>'C завтраками| Bed and breakfast'!AN11*0.9</f>
        <v>25110</v>
      </c>
      <c r="AO11" s="8">
        <f>'C завтраками| Bed and breakfast'!AO11*0.9</f>
        <v>25110</v>
      </c>
      <c r="AP11" s="8">
        <f>'C завтраками| Bed and breakfast'!AP11*0.9</f>
        <v>25110</v>
      </c>
      <c r="AQ11" s="8">
        <f>'C завтраками| Bed and breakfast'!AQ11*0.9</f>
        <v>25110</v>
      </c>
      <c r="AR11" s="8">
        <f>'C завтраками| Bed and breakfast'!AR11*0.9</f>
        <v>26910</v>
      </c>
      <c r="AS11" s="8">
        <f>'C завтраками| Bed and breakfast'!AS11*0.9</f>
        <v>29160</v>
      </c>
      <c r="AT11" s="8">
        <f>'C завтраками| Bed and breakfast'!AT11*0.9</f>
        <v>29610</v>
      </c>
      <c r="AU11" s="8">
        <f>'C завтраками| Bed and breakfast'!AU11*0.9</f>
        <v>29610</v>
      </c>
      <c r="AV11" s="8">
        <f>'C завтраками| Bed and breakfast'!AV11*0.9</f>
        <v>29610</v>
      </c>
      <c r="AW11" s="8">
        <f>'C завтраками| Bed and breakfast'!AW11*0.9</f>
        <v>29610</v>
      </c>
      <c r="AX11" s="8">
        <f>'C завтраками| Bed and breakfast'!AX11*0.9</f>
        <v>29610</v>
      </c>
      <c r="AY11" s="8">
        <f>'C завтраками| Bed and breakfast'!AY11*0.9</f>
        <v>29610</v>
      </c>
      <c r="AZ11" s="8">
        <f>'C завтраками| Bed and breakfast'!AZ11*0.9</f>
        <v>29610</v>
      </c>
      <c r="BA11" s="8">
        <f>'C завтраками| Bed and breakfast'!BA11*0.9</f>
        <v>29610</v>
      </c>
      <c r="BB11" s="8">
        <f>'C завтраками| Bed and breakfast'!BB11*0.9</f>
        <v>29610</v>
      </c>
      <c r="BC11" s="8">
        <f>'C завтраками| Bed and breakfast'!BC11*0.9</f>
        <v>29610</v>
      </c>
      <c r="BD11" s="8">
        <f>'C завтраками| Bed and breakfast'!BD11*0.9</f>
        <v>27810</v>
      </c>
      <c r="BE11" s="8">
        <f>'C завтраками| Bed and breakfast'!BE11*0.9</f>
        <v>27810</v>
      </c>
      <c r="BF11" s="8">
        <f>'C завтраками| Bed and breakfast'!BF11*0.9</f>
        <v>29610</v>
      </c>
      <c r="BG11" s="8">
        <f>'C завтраками| Bed and breakfast'!BG11*0.9</f>
        <v>29610</v>
      </c>
      <c r="BH11" s="8">
        <f>'C завтраками| Bed and breakfast'!BH11*0.9</f>
        <v>31410</v>
      </c>
      <c r="BI11" s="8">
        <f>'C завтраками| Bed and breakfast'!BI11*0.9</f>
        <v>33660</v>
      </c>
      <c r="BJ11" s="8">
        <f>'C завтраками| Bed and breakfast'!BJ11*0.9</f>
        <v>33660</v>
      </c>
      <c r="BK11" s="8">
        <f>'C завтраками| Bed and breakfast'!BK11*0.9</f>
        <v>33660</v>
      </c>
      <c r="BL11" s="8">
        <f>'C завтраками| Bed and breakfast'!BL11*0.9</f>
        <v>33660</v>
      </c>
      <c r="BM11" s="8">
        <f>'C завтраками| Bed and breakfast'!BM11*0.9</f>
        <v>35910</v>
      </c>
      <c r="BN11" s="8">
        <f>'C завтраками| Bed and breakfast'!BN11*0.9</f>
        <v>38610</v>
      </c>
      <c r="BO11" s="8">
        <f>'C завтраками| Bed and breakfast'!BO11*0.9</f>
        <v>38610</v>
      </c>
      <c r="BP11" s="8">
        <f>'C завтраками| Bed and breakfast'!BP11*0.9</f>
        <v>35910</v>
      </c>
      <c r="BQ11" s="8">
        <f>'C завтраками| Bed and breakfast'!BQ11*0.9</f>
        <v>31410</v>
      </c>
      <c r="BR11" s="8">
        <f>'C завтраками| Bed and breakfast'!BR11*0.9</f>
        <v>31410</v>
      </c>
      <c r="BS11" s="8">
        <f>'C завтраками| Bed and breakfast'!BS11*0.9</f>
        <v>33660</v>
      </c>
      <c r="BT11" s="8">
        <f>'C завтраками| Bed and breakfast'!BT11*0.9</f>
        <v>33660</v>
      </c>
      <c r="BU11" s="8">
        <f>'C завтраками| Bed and breakfast'!BU11*0.9</f>
        <v>26010</v>
      </c>
      <c r="BV11" s="8">
        <f>'C завтраками| Bed and breakfast'!BV11*0.9</f>
        <v>26415</v>
      </c>
      <c r="BW11" s="8">
        <f>'C завтраками| Bed and breakfast'!BW11*0.9</f>
        <v>26415</v>
      </c>
      <c r="BX11" s="8">
        <f>'C завтраками| Bed and breakfast'!BX11*0.9</f>
        <v>26415</v>
      </c>
      <c r="BY11" s="8">
        <f>'C завтраками| Bed and breakfast'!BY11*0.9</f>
        <v>25065</v>
      </c>
      <c r="BZ11" s="8">
        <f>'C завтраками| Bed and breakfast'!BZ11*0.9</f>
        <v>25065</v>
      </c>
      <c r="CA11" s="8">
        <f>'C завтраками| Bed and breakfast'!CA11*0.9</f>
        <v>26415</v>
      </c>
      <c r="CB11" s="8">
        <f>'C завтраками| Bed and breakfast'!CB11*0.9</f>
        <v>26415</v>
      </c>
      <c r="CC11" s="8">
        <f>'C завтраками| Bed and breakfast'!CC11*0.9</f>
        <v>26415</v>
      </c>
      <c r="CD11" s="8">
        <f>'C завтраками| Bed and breakfast'!CD11*0.9</f>
        <v>25065</v>
      </c>
      <c r="CE11" s="8">
        <f>'C завтраками| Bed and breakfast'!CE11*0.9</f>
        <v>25065</v>
      </c>
      <c r="CF11" s="8">
        <f>'C завтраками| Bed and breakfast'!CF11*0.9</f>
        <v>25065</v>
      </c>
      <c r="CG11" s="8">
        <f>'C завтраками| Bed and breakfast'!CG11*0.9</f>
        <v>25065</v>
      </c>
      <c r="CH11" s="8">
        <f>'C завтраками| Bed and breakfast'!CH11*0.9</f>
        <v>25065</v>
      </c>
      <c r="CI11" s="8">
        <f>'C завтраками| Bed and breakfast'!CI11*0.9</f>
        <v>25065</v>
      </c>
      <c r="CJ11" s="8">
        <f>'C завтраками| Bed and breakfast'!CJ11*0.9</f>
        <v>25065</v>
      </c>
      <c r="CK11" s="8">
        <f>'C завтраками| Bed and breakfast'!CK11*0.9</f>
        <v>25065</v>
      </c>
      <c r="CL11" s="8">
        <f>'C завтраками| Bed and breakfast'!CL11*0.9</f>
        <v>25065</v>
      </c>
      <c r="CM11" s="8">
        <f>'C завтраками| Bed and breakfast'!CM11*0.9</f>
        <v>25065</v>
      </c>
      <c r="CN11" s="8">
        <f>'C завтраками| Bed and breakfast'!CN11*0.9</f>
        <v>25065</v>
      </c>
      <c r="CO11" s="8">
        <f>'C завтраками| Bed and breakfast'!CO11*0.9</f>
        <v>25065</v>
      </c>
      <c r="CP11" s="8">
        <f>'C завтраками| Bed and breakfast'!CP11*0.9</f>
        <v>25065</v>
      </c>
      <c r="CQ11" s="8">
        <f>'C завтраками| Bed and breakfast'!CQ11*0.9</f>
        <v>25065</v>
      </c>
      <c r="CR11" s="8">
        <f>'C завтраками| Bed and breakfast'!CR11*0.9</f>
        <v>25065</v>
      </c>
      <c r="CS11" s="8">
        <f>'C завтраками| Bed and breakfast'!CS11*0.9</f>
        <v>25065</v>
      </c>
      <c r="CT11" s="8">
        <f>'C завтраками| Bed and breakfast'!CT11*0.9</f>
        <v>25065</v>
      </c>
      <c r="CU11" s="8">
        <f>'C завтраками| Bed and breakfast'!CU11*0.9</f>
        <v>25065</v>
      </c>
      <c r="CV11" s="8">
        <f>'C завтраками| Bed and breakfast'!CV11*0.9</f>
        <v>25065</v>
      </c>
      <c r="CW11" s="8">
        <f>'C завтраками| Bed and breakfast'!CW11*0.9</f>
        <v>25065</v>
      </c>
      <c r="CX11" s="8">
        <f>'C завтраками| Bed and breakfast'!CX11*0.9</f>
        <v>25065</v>
      </c>
      <c r="CY11" s="8">
        <f>'C завтраками| Bed and breakfast'!CY11*0.9</f>
        <v>25065</v>
      </c>
      <c r="CZ11" s="8">
        <f>'C завтраками| Bed and breakfast'!CZ11*0.9</f>
        <v>24975</v>
      </c>
      <c r="DA11" s="8">
        <f>'C завтраками| Bed and breakfast'!DA11*0.9</f>
        <v>16650</v>
      </c>
      <c r="DB11" s="8">
        <f>'C завтраками| Bed and breakfast'!DB11*0.9</f>
        <v>16650</v>
      </c>
      <c r="DC11" s="8">
        <f>'C завтраками| Bed and breakfast'!DC11*0.9</f>
        <v>17100</v>
      </c>
      <c r="DD11" s="8">
        <f>'C завтраками| Bed and breakfast'!DD11*0.9</f>
        <v>17100</v>
      </c>
      <c r="DE11" s="8">
        <f>'C завтраками| Bed and breakfast'!DE11*0.9</f>
        <v>16650</v>
      </c>
      <c r="DF11" s="8">
        <f>'C завтраками| Bed and breakfast'!DF11*0.9</f>
        <v>16650</v>
      </c>
      <c r="DG11" s="8">
        <f>'C завтраками| Bed and breakfast'!DG11*0.9</f>
        <v>16650</v>
      </c>
      <c r="DH11" s="8">
        <f>'C завтраками| Bed and breakfast'!DH11*0.9</f>
        <v>16650</v>
      </c>
      <c r="DI11" s="8">
        <f>'C завтраками| Bed and breakfast'!DI11*0.9</f>
        <v>16650</v>
      </c>
      <c r="DJ11" s="8">
        <f>'C завтраками| Bed and breakfast'!DJ11*0.9</f>
        <v>17100</v>
      </c>
      <c r="DK11" s="8">
        <f>'C завтраками| Bed and breakfast'!DK11*0.9</f>
        <v>17100</v>
      </c>
      <c r="DL11" s="8">
        <f>'C завтраками| Bed and breakfast'!DL11*0.9</f>
        <v>16650</v>
      </c>
      <c r="DM11" s="8">
        <f>'C завтраками| Bed and breakfast'!DM11*0.9</f>
        <v>16650</v>
      </c>
      <c r="DN11" s="8">
        <f>'C завтраками| Bed and breakfast'!DN11*0.9</f>
        <v>16650</v>
      </c>
      <c r="DO11" s="8">
        <f>'C завтраками| Bed and breakfast'!DO11*0.9</f>
        <v>15750</v>
      </c>
      <c r="DP11" s="8">
        <f>'C завтраками| Bed and breakfast'!DP11*0.9</f>
        <v>15750</v>
      </c>
      <c r="DQ11" s="8">
        <f>'C завтраками| Bed and breakfast'!DQ11*0.9</f>
        <v>16380</v>
      </c>
      <c r="DR11" s="8">
        <f>'C завтраками| Bed and breakfast'!DR11*0.9</f>
        <v>16380</v>
      </c>
      <c r="DS11" s="8">
        <f>'C завтраками| Bed and breakfast'!DS11*0.9</f>
        <v>15750</v>
      </c>
      <c r="DT11" s="8">
        <f>'C завтраками| Bed and breakfast'!DT11*0.9</f>
        <v>15750</v>
      </c>
      <c r="DU11" s="8">
        <f>'C завтраками| Bed and breakfast'!DU11*0.9</f>
        <v>15750</v>
      </c>
      <c r="DV11" s="8">
        <f>'C завтраками| Bed and breakfast'!DV11*0.9</f>
        <v>15750</v>
      </c>
      <c r="DW11" s="8">
        <f>'C завтраками| Bed and breakfast'!DW11*0.9</f>
        <v>15750</v>
      </c>
      <c r="DX11" s="8">
        <f>'C завтраками| Bed and breakfast'!DX11*0.9</f>
        <v>16380</v>
      </c>
      <c r="DY11" s="8">
        <f>'C завтраками| Bed and breakfast'!DY11*0.9</f>
        <v>16380</v>
      </c>
      <c r="DZ11" s="8">
        <f>'C завтраками| Bed and breakfast'!DZ11*0.9</f>
        <v>15750</v>
      </c>
      <c r="EA11" s="8">
        <f>'C завтраками| Bed and breakfast'!EA11*0.9</f>
        <v>15750</v>
      </c>
      <c r="EB11" s="8">
        <f>'C завтраками| Bed and breakfast'!EB11*0.9</f>
        <v>15750</v>
      </c>
      <c r="EC11" s="8">
        <f>'C завтраками| Bed and breakfast'!EC11*0.9</f>
        <v>15750</v>
      </c>
      <c r="ED11" s="8">
        <f>'C завтраками| Bed and breakfast'!ED11*0.9</f>
        <v>16650</v>
      </c>
    </row>
    <row r="12" spans="1:134" s="53" customFormat="1" x14ac:dyDescent="0.2">
      <c r="A12" s="42" t="s">
        <v>84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row>
    <row r="13" spans="1:134" s="53" customFormat="1" x14ac:dyDescent="0.2">
      <c r="A13" s="88">
        <f>A7</f>
        <v>1</v>
      </c>
      <c r="B13" s="8">
        <f>'C завтраками| Bed and breakfast'!B13*0.9</f>
        <v>16020</v>
      </c>
      <c r="C13" s="8">
        <f>'C завтраками| Bed and breakfast'!C13*0.9</f>
        <v>16020</v>
      </c>
      <c r="D13" s="8">
        <f>'C завтраками| Bed and breakfast'!D13*0.9</f>
        <v>17460</v>
      </c>
      <c r="E13" s="8">
        <f>'C завтраками| Bed and breakfast'!E13*0.9</f>
        <v>18900</v>
      </c>
      <c r="F13" s="8">
        <f>'C завтраками| Bed and breakfast'!F13*0.9</f>
        <v>20970</v>
      </c>
      <c r="G13" s="8">
        <f>'C завтраками| Bed and breakfast'!G13*0.9</f>
        <v>23040</v>
      </c>
      <c r="H13" s="8">
        <f>'C завтраками| Bed and breakfast'!H13*0.9</f>
        <v>23040</v>
      </c>
      <c r="I13" s="8">
        <f>'C завтраками| Bed and breakfast'!I13*0.9</f>
        <v>20970</v>
      </c>
      <c r="J13" s="8">
        <f>'C завтраками| Bed and breakfast'!J13*0.9</f>
        <v>23040</v>
      </c>
      <c r="K13" s="8">
        <f>'C завтраками| Bed and breakfast'!K13*0.9</f>
        <v>17460</v>
      </c>
      <c r="L13" s="8">
        <f>'C завтраками| Bed and breakfast'!L13*0.9</f>
        <v>16920</v>
      </c>
      <c r="M13" s="8">
        <f>'C завтраками| Bed and breakfast'!M13*0.9</f>
        <v>36225</v>
      </c>
      <c r="N13" s="8">
        <f>'C завтраками| Bed and breakfast'!N13*0.9</f>
        <v>49275</v>
      </c>
      <c r="O13" s="8">
        <f>'C завтраками| Bed and breakfast'!O13*0.9</f>
        <v>49275</v>
      </c>
      <c r="P13" s="8">
        <f>'C завтраками| Bed and breakfast'!P13*0.9</f>
        <v>49275</v>
      </c>
      <c r="Q13" s="8">
        <f>'C завтраками| Bed and breakfast'!Q13*0.9</f>
        <v>42975</v>
      </c>
      <c r="R13" s="8">
        <f>'C завтраками| Bed and breakfast'!R13*0.9</f>
        <v>42975</v>
      </c>
      <c r="S13" s="8">
        <f>'C завтраками| Bed and breakfast'!S13*0.9</f>
        <v>42975</v>
      </c>
      <c r="T13" s="8">
        <f>'C завтраками| Bed and breakfast'!T13*0.9</f>
        <v>42975</v>
      </c>
      <c r="U13" s="8">
        <f>'C завтраками| Bed and breakfast'!U13*0.9</f>
        <v>42975</v>
      </c>
      <c r="V13" s="8">
        <f>'C завтраками| Bed and breakfast'!V13*0.9</f>
        <v>42975</v>
      </c>
      <c r="W13" s="8">
        <f>'C завтраками| Bed and breakfast'!W13*0.9</f>
        <v>35505</v>
      </c>
      <c r="X13" s="8">
        <f>'C завтраками| Bed and breakfast'!X13*0.9</f>
        <v>20655</v>
      </c>
      <c r="Y13" s="8">
        <f>'C завтраками| Bed and breakfast'!Y13*0.9</f>
        <v>20655</v>
      </c>
      <c r="Z13" s="8">
        <f>'C завтраками| Bed and breakfast'!Z13*0.9</f>
        <v>20655</v>
      </c>
      <c r="AA13" s="8">
        <f>'C завтраками| Bed and breakfast'!AA13*0.9</f>
        <v>20655</v>
      </c>
      <c r="AB13" s="8">
        <f>'C завтраками| Bed and breakfast'!AB13*0.9</f>
        <v>20655</v>
      </c>
      <c r="AC13" s="8">
        <f>'C завтраками| Bed and breakfast'!AC13*0.9</f>
        <v>22455</v>
      </c>
      <c r="AD13" s="8">
        <f>'C завтраками| Bed and breakfast'!AD13*0.9</f>
        <v>22455</v>
      </c>
      <c r="AE13" s="8">
        <f>'C завтраками| Bed and breakfast'!AE13*0.9</f>
        <v>22455</v>
      </c>
      <c r="AF13" s="8">
        <f>'C завтраками| Bed and breakfast'!AF13*0.9</f>
        <v>22455</v>
      </c>
      <c r="AG13" s="8">
        <f>'C завтраками| Bed and breakfast'!AG13*0.9</f>
        <v>22455</v>
      </c>
      <c r="AH13" s="8">
        <f>'C завтраками| Bed and breakfast'!AH13*0.9</f>
        <v>20655</v>
      </c>
      <c r="AI13" s="8">
        <f>'C завтраками| Bed and breakfast'!AI13*0.9</f>
        <v>20655</v>
      </c>
      <c r="AJ13" s="8">
        <f>'C завтраками| Bed and breakfast'!AJ13*0.9</f>
        <v>20655</v>
      </c>
      <c r="AK13" s="8">
        <f>'C завтраками| Bed and breakfast'!AK13*0.9</f>
        <v>20655</v>
      </c>
      <c r="AL13" s="8">
        <f>'C завтраками| Bed and breakfast'!AL13*0.9</f>
        <v>20655</v>
      </c>
      <c r="AM13" s="8">
        <f>'C завтраками| Bed and breakfast'!AM13*0.9</f>
        <v>24255</v>
      </c>
      <c r="AN13" s="8">
        <f>'C завтраками| Bed and breakfast'!AN13*0.9</f>
        <v>24255</v>
      </c>
      <c r="AO13" s="8">
        <f>'C завтраками| Bed and breakfast'!AO13*0.9</f>
        <v>24255</v>
      </c>
      <c r="AP13" s="8">
        <f>'C завтраками| Bed and breakfast'!AP13*0.9</f>
        <v>24255</v>
      </c>
      <c r="AQ13" s="8">
        <f>'C завтраками| Bed and breakfast'!AQ13*0.9</f>
        <v>24255</v>
      </c>
      <c r="AR13" s="8">
        <f>'C завтраками| Bed and breakfast'!AR13*0.9</f>
        <v>26055</v>
      </c>
      <c r="AS13" s="8">
        <f>'C завтраками| Bed and breakfast'!AS13*0.9</f>
        <v>28305</v>
      </c>
      <c r="AT13" s="8">
        <f>'C завтраками| Bed and breakfast'!AT13*0.9</f>
        <v>28755</v>
      </c>
      <c r="AU13" s="8">
        <f>'C завтраками| Bed and breakfast'!AU13*0.9</f>
        <v>28755</v>
      </c>
      <c r="AV13" s="8">
        <f>'C завтраками| Bed and breakfast'!AV13*0.9</f>
        <v>28755</v>
      </c>
      <c r="AW13" s="8">
        <f>'C завтраками| Bed and breakfast'!AW13*0.9</f>
        <v>28755</v>
      </c>
      <c r="AX13" s="8">
        <f>'C завтраками| Bed and breakfast'!AX13*0.9</f>
        <v>28755</v>
      </c>
      <c r="AY13" s="8">
        <f>'C завтраками| Bed and breakfast'!AY13*0.9</f>
        <v>28755</v>
      </c>
      <c r="AZ13" s="8">
        <f>'C завтраками| Bed and breakfast'!AZ13*0.9</f>
        <v>28755</v>
      </c>
      <c r="BA13" s="8">
        <f>'C завтраками| Bed and breakfast'!BA13*0.9</f>
        <v>28755</v>
      </c>
      <c r="BB13" s="8">
        <f>'C завтраками| Bed and breakfast'!BB13*0.9</f>
        <v>28755</v>
      </c>
      <c r="BC13" s="8">
        <f>'C завтраками| Bed and breakfast'!BC13*0.9</f>
        <v>28755</v>
      </c>
      <c r="BD13" s="8">
        <f>'C завтраками| Bed and breakfast'!BD13*0.9</f>
        <v>26955</v>
      </c>
      <c r="BE13" s="8">
        <f>'C завтраками| Bed and breakfast'!BE13*0.9</f>
        <v>26955</v>
      </c>
      <c r="BF13" s="8">
        <f>'C завтраками| Bed and breakfast'!BF13*0.9</f>
        <v>28755</v>
      </c>
      <c r="BG13" s="8">
        <f>'C завтраками| Bed and breakfast'!BG13*0.9</f>
        <v>28755</v>
      </c>
      <c r="BH13" s="8">
        <f>'C завтраками| Bed and breakfast'!BH13*0.9</f>
        <v>30555</v>
      </c>
      <c r="BI13" s="8">
        <f>'C завтраками| Bed and breakfast'!BI13*0.9</f>
        <v>32805</v>
      </c>
      <c r="BJ13" s="8">
        <f>'C завтраками| Bed and breakfast'!BJ13*0.9</f>
        <v>32805</v>
      </c>
      <c r="BK13" s="8">
        <f>'C завтраками| Bed and breakfast'!BK13*0.9</f>
        <v>32805</v>
      </c>
      <c r="BL13" s="8">
        <f>'C завтраками| Bed and breakfast'!BL13*0.9</f>
        <v>32805</v>
      </c>
      <c r="BM13" s="8">
        <f>'C завтраками| Bed and breakfast'!BM13*0.9</f>
        <v>35055</v>
      </c>
      <c r="BN13" s="8">
        <f>'C завтраками| Bed and breakfast'!BN13*0.9</f>
        <v>37755</v>
      </c>
      <c r="BO13" s="8">
        <f>'C завтраками| Bed and breakfast'!BO13*0.9</f>
        <v>37755</v>
      </c>
      <c r="BP13" s="8">
        <f>'C завтраками| Bed and breakfast'!BP13*0.9</f>
        <v>35055</v>
      </c>
      <c r="BQ13" s="8">
        <f>'C завтраками| Bed and breakfast'!BQ13*0.9</f>
        <v>30555</v>
      </c>
      <c r="BR13" s="8">
        <f>'C завтраками| Bed and breakfast'!BR13*0.9</f>
        <v>30555</v>
      </c>
      <c r="BS13" s="8">
        <f>'C завтраками| Bed and breakfast'!BS13*0.9</f>
        <v>32805</v>
      </c>
      <c r="BT13" s="8">
        <f>'C завтраками| Bed and breakfast'!BT13*0.9</f>
        <v>32805</v>
      </c>
      <c r="BU13" s="8">
        <f>'C завтраками| Bed and breakfast'!BU13*0.9</f>
        <v>25155</v>
      </c>
      <c r="BV13" s="8">
        <f>'C завтраками| Bed and breakfast'!BV13*0.9</f>
        <v>25560</v>
      </c>
      <c r="BW13" s="8">
        <f>'C завтраками| Bed and breakfast'!BW13*0.9</f>
        <v>25560</v>
      </c>
      <c r="BX13" s="8">
        <f>'C завтраками| Bed and breakfast'!BX13*0.9</f>
        <v>25560</v>
      </c>
      <c r="BY13" s="8">
        <f>'C завтраками| Bed and breakfast'!BY13*0.9</f>
        <v>24210</v>
      </c>
      <c r="BZ13" s="8">
        <f>'C завтраками| Bed and breakfast'!BZ13*0.9</f>
        <v>24210</v>
      </c>
      <c r="CA13" s="8">
        <f>'C завтраками| Bed and breakfast'!CA13*0.9</f>
        <v>25560</v>
      </c>
      <c r="CB13" s="8">
        <f>'C завтраками| Bed and breakfast'!CB13*0.9</f>
        <v>25560</v>
      </c>
      <c r="CC13" s="8">
        <f>'C завтраками| Bed and breakfast'!CC13*0.9</f>
        <v>25560</v>
      </c>
      <c r="CD13" s="8">
        <f>'C завтраками| Bed and breakfast'!CD13*0.9</f>
        <v>24210</v>
      </c>
      <c r="CE13" s="8">
        <f>'C завтраками| Bed and breakfast'!CE13*0.9</f>
        <v>24210</v>
      </c>
      <c r="CF13" s="8">
        <f>'C завтраками| Bed and breakfast'!CF13*0.9</f>
        <v>24210</v>
      </c>
      <c r="CG13" s="8">
        <f>'C завтраками| Bed and breakfast'!CG13*0.9</f>
        <v>24210</v>
      </c>
      <c r="CH13" s="8">
        <f>'C завтраками| Bed and breakfast'!CH13*0.9</f>
        <v>24210</v>
      </c>
      <c r="CI13" s="8">
        <f>'C завтраками| Bed and breakfast'!CI13*0.9</f>
        <v>24210</v>
      </c>
      <c r="CJ13" s="8">
        <f>'C завтраками| Bed and breakfast'!CJ13*0.9</f>
        <v>24210</v>
      </c>
      <c r="CK13" s="8">
        <f>'C завтраками| Bed and breakfast'!CK13*0.9</f>
        <v>24210</v>
      </c>
      <c r="CL13" s="8">
        <f>'C завтраками| Bed and breakfast'!CL13*0.9</f>
        <v>24210</v>
      </c>
      <c r="CM13" s="8">
        <f>'C завтраками| Bed and breakfast'!CM13*0.9</f>
        <v>24210</v>
      </c>
      <c r="CN13" s="8">
        <f>'C завтраками| Bed and breakfast'!CN13*0.9</f>
        <v>24210</v>
      </c>
      <c r="CO13" s="8">
        <f>'C завтраками| Bed and breakfast'!CO13*0.9</f>
        <v>24210</v>
      </c>
      <c r="CP13" s="8">
        <f>'C завтраками| Bed and breakfast'!CP13*0.9</f>
        <v>24210</v>
      </c>
      <c r="CQ13" s="8">
        <f>'C завтраками| Bed and breakfast'!CQ13*0.9</f>
        <v>24210</v>
      </c>
      <c r="CR13" s="8">
        <f>'C завтраками| Bed and breakfast'!CR13*0.9</f>
        <v>24210</v>
      </c>
      <c r="CS13" s="8">
        <f>'C завтраками| Bed and breakfast'!CS13*0.9</f>
        <v>24210</v>
      </c>
      <c r="CT13" s="8">
        <f>'C завтраками| Bed and breakfast'!CT13*0.9</f>
        <v>24210</v>
      </c>
      <c r="CU13" s="8">
        <f>'C завтраками| Bed and breakfast'!CU13*0.9</f>
        <v>24210</v>
      </c>
      <c r="CV13" s="8">
        <f>'C завтраками| Bed and breakfast'!CV13*0.9</f>
        <v>24210</v>
      </c>
      <c r="CW13" s="8">
        <f>'C завтраками| Bed and breakfast'!CW13*0.9</f>
        <v>24210</v>
      </c>
      <c r="CX13" s="8">
        <f>'C завтраками| Bed and breakfast'!CX13*0.9</f>
        <v>24210</v>
      </c>
      <c r="CY13" s="8">
        <f>'C завтраками| Bed and breakfast'!CY13*0.9</f>
        <v>24210</v>
      </c>
      <c r="CZ13" s="8">
        <f>'C завтраками| Bed and breakfast'!CZ13*0.9</f>
        <v>24210</v>
      </c>
      <c r="DA13" s="8">
        <f>'C завтраками| Bed and breakfast'!DA13*0.9</f>
        <v>15885</v>
      </c>
      <c r="DB13" s="8">
        <f>'C завтраками| Bed and breakfast'!DB13*0.9</f>
        <v>15885</v>
      </c>
      <c r="DC13" s="8">
        <f>'C завтраками| Bed and breakfast'!DC13*0.9</f>
        <v>16335</v>
      </c>
      <c r="DD13" s="8">
        <f>'C завтраками| Bed and breakfast'!DD13*0.9</f>
        <v>16335</v>
      </c>
      <c r="DE13" s="8">
        <f>'C завтраками| Bed and breakfast'!DE13*0.9</f>
        <v>15885</v>
      </c>
      <c r="DF13" s="8">
        <f>'C завтраками| Bed and breakfast'!DF13*0.9</f>
        <v>15885</v>
      </c>
      <c r="DG13" s="8">
        <f>'C завтраками| Bed and breakfast'!DG13*0.9</f>
        <v>15885</v>
      </c>
      <c r="DH13" s="8">
        <f>'C завтраками| Bed and breakfast'!DH13*0.9</f>
        <v>15885</v>
      </c>
      <c r="DI13" s="8">
        <f>'C завтраками| Bed and breakfast'!DI13*0.9</f>
        <v>15885</v>
      </c>
      <c r="DJ13" s="8">
        <f>'C завтраками| Bed and breakfast'!DJ13*0.9</f>
        <v>16335</v>
      </c>
      <c r="DK13" s="8">
        <f>'C завтраками| Bed and breakfast'!DK13*0.9</f>
        <v>16335</v>
      </c>
      <c r="DL13" s="8">
        <f>'C завтраками| Bed and breakfast'!DL13*0.9</f>
        <v>15885</v>
      </c>
      <c r="DM13" s="8">
        <f>'C завтраками| Bed and breakfast'!DM13*0.9</f>
        <v>15885</v>
      </c>
      <c r="DN13" s="8">
        <f>'C завтраками| Bed and breakfast'!DN13*0.9</f>
        <v>15885</v>
      </c>
      <c r="DO13" s="8">
        <f>'C завтраками| Bed and breakfast'!DO13*0.9</f>
        <v>14985</v>
      </c>
      <c r="DP13" s="8">
        <f>'C завтраками| Bed and breakfast'!DP13*0.9</f>
        <v>14985</v>
      </c>
      <c r="DQ13" s="8">
        <f>'C завтраками| Bed and breakfast'!DQ13*0.9</f>
        <v>15615</v>
      </c>
      <c r="DR13" s="8">
        <f>'C завтраками| Bed and breakfast'!DR13*0.9</f>
        <v>15615</v>
      </c>
      <c r="DS13" s="8">
        <f>'C завтраками| Bed and breakfast'!DS13*0.9</f>
        <v>14985</v>
      </c>
      <c r="DT13" s="8">
        <f>'C завтраками| Bed and breakfast'!DT13*0.9</f>
        <v>14985</v>
      </c>
      <c r="DU13" s="8">
        <f>'C завтраками| Bed and breakfast'!DU13*0.9</f>
        <v>14985</v>
      </c>
      <c r="DV13" s="8">
        <f>'C завтраками| Bed and breakfast'!DV13*0.9</f>
        <v>14985</v>
      </c>
      <c r="DW13" s="8">
        <f>'C завтраками| Bed and breakfast'!DW13*0.9</f>
        <v>14985</v>
      </c>
      <c r="DX13" s="8">
        <f>'C завтраками| Bed and breakfast'!DX13*0.9</f>
        <v>15615</v>
      </c>
      <c r="DY13" s="8">
        <f>'C завтраками| Bed and breakfast'!DY13*0.9</f>
        <v>15615</v>
      </c>
      <c r="DZ13" s="8">
        <f>'C завтраками| Bed and breakfast'!DZ13*0.9</f>
        <v>14985</v>
      </c>
      <c r="EA13" s="8">
        <f>'C завтраками| Bed and breakfast'!EA13*0.9</f>
        <v>14985</v>
      </c>
      <c r="EB13" s="8">
        <f>'C завтраками| Bed and breakfast'!EB13*0.9</f>
        <v>14985</v>
      </c>
      <c r="EC13" s="8">
        <f>'C завтраками| Bed and breakfast'!EC13*0.9</f>
        <v>14985</v>
      </c>
      <c r="ED13" s="8">
        <f>'C завтраками| Bed and breakfast'!ED13*0.9</f>
        <v>15885</v>
      </c>
    </row>
    <row r="14" spans="1:134" s="53" customFormat="1" x14ac:dyDescent="0.2">
      <c r="A14" s="88">
        <f>A8</f>
        <v>2</v>
      </c>
      <c r="B14" s="8">
        <f>'C завтраками| Bed and breakfast'!B14*0.9</f>
        <v>17550</v>
      </c>
      <c r="C14" s="8">
        <f>'C завтраками| Bed and breakfast'!C14*0.9</f>
        <v>17550</v>
      </c>
      <c r="D14" s="8">
        <f>'C завтраками| Bed and breakfast'!D14*0.9</f>
        <v>18990</v>
      </c>
      <c r="E14" s="8">
        <f>'C завтраками| Bed and breakfast'!E14*0.9</f>
        <v>20430</v>
      </c>
      <c r="F14" s="8">
        <f>'C завтраками| Bed and breakfast'!F14*0.9</f>
        <v>22500</v>
      </c>
      <c r="G14" s="8">
        <f>'C завтраками| Bed and breakfast'!G14*0.9</f>
        <v>24570</v>
      </c>
      <c r="H14" s="8">
        <f>'C завтраками| Bed and breakfast'!H14*0.9</f>
        <v>24570</v>
      </c>
      <c r="I14" s="8">
        <f>'C завтраками| Bed and breakfast'!I14*0.9</f>
        <v>22500</v>
      </c>
      <c r="J14" s="8">
        <f>'C завтраками| Bed and breakfast'!J14*0.9</f>
        <v>24570</v>
      </c>
      <c r="K14" s="8">
        <f>'C завтраками| Bed and breakfast'!K14*0.9</f>
        <v>18990</v>
      </c>
      <c r="L14" s="8">
        <f>'C завтраками| Bed and breakfast'!L14*0.9</f>
        <v>18945</v>
      </c>
      <c r="M14" s="8">
        <f>'C завтраками| Bed and breakfast'!M14*0.9</f>
        <v>38250</v>
      </c>
      <c r="N14" s="8">
        <f>'C завтраками| Bed and breakfast'!N14*0.9</f>
        <v>51300</v>
      </c>
      <c r="O14" s="8">
        <f>'C завтраками| Bed and breakfast'!O14*0.9</f>
        <v>51300</v>
      </c>
      <c r="P14" s="8">
        <f>'C завтраками| Bed and breakfast'!P14*0.9</f>
        <v>51300</v>
      </c>
      <c r="Q14" s="8">
        <f>'C завтраками| Bed and breakfast'!Q14*0.9</f>
        <v>45000</v>
      </c>
      <c r="R14" s="8">
        <f>'C завтраками| Bed and breakfast'!R14*0.9</f>
        <v>45000</v>
      </c>
      <c r="S14" s="8">
        <f>'C завтраками| Bed and breakfast'!S14*0.9</f>
        <v>45000</v>
      </c>
      <c r="T14" s="8">
        <f>'C завтраками| Bed and breakfast'!T14*0.9</f>
        <v>45000</v>
      </c>
      <c r="U14" s="8">
        <f>'C завтраками| Bed and breakfast'!U14*0.9</f>
        <v>45000</v>
      </c>
      <c r="V14" s="8">
        <f>'C завтраками| Bed and breakfast'!V14*0.9</f>
        <v>45000</v>
      </c>
      <c r="W14" s="8">
        <f>'C завтраками| Bed and breakfast'!W14*0.9</f>
        <v>37260</v>
      </c>
      <c r="X14" s="8">
        <f>'C завтраками| Bed and breakfast'!X14*0.9</f>
        <v>22410</v>
      </c>
      <c r="Y14" s="8">
        <f>'C завтраками| Bed and breakfast'!Y14*0.9</f>
        <v>22410</v>
      </c>
      <c r="Z14" s="8">
        <f>'C завтраками| Bed and breakfast'!Z14*0.9</f>
        <v>22410</v>
      </c>
      <c r="AA14" s="8">
        <f>'C завтраками| Bed and breakfast'!AA14*0.9</f>
        <v>22410</v>
      </c>
      <c r="AB14" s="8">
        <f>'C завтраками| Bed and breakfast'!AB14*0.9</f>
        <v>22410</v>
      </c>
      <c r="AC14" s="8">
        <f>'C завтраками| Bed and breakfast'!AC14*0.9</f>
        <v>24210</v>
      </c>
      <c r="AD14" s="8">
        <f>'C завтраками| Bed and breakfast'!AD14*0.9</f>
        <v>24210</v>
      </c>
      <c r="AE14" s="8">
        <f>'C завтраками| Bed and breakfast'!AE14*0.9</f>
        <v>24210</v>
      </c>
      <c r="AF14" s="8">
        <f>'C завтраками| Bed and breakfast'!AF14*0.9</f>
        <v>24210</v>
      </c>
      <c r="AG14" s="8">
        <f>'C завтраками| Bed and breakfast'!AG14*0.9</f>
        <v>24210</v>
      </c>
      <c r="AH14" s="8">
        <f>'C завтраками| Bed and breakfast'!AH14*0.9</f>
        <v>22410</v>
      </c>
      <c r="AI14" s="8">
        <f>'C завтраками| Bed and breakfast'!AI14*0.9</f>
        <v>22410</v>
      </c>
      <c r="AJ14" s="8">
        <f>'C завтраками| Bed and breakfast'!AJ14*0.9</f>
        <v>22410</v>
      </c>
      <c r="AK14" s="8">
        <f>'C завтраками| Bed and breakfast'!AK14*0.9</f>
        <v>22410</v>
      </c>
      <c r="AL14" s="8">
        <f>'C завтраками| Bed and breakfast'!AL14*0.9</f>
        <v>22410</v>
      </c>
      <c r="AM14" s="8">
        <f>'C завтраками| Bed and breakfast'!AM14*0.9</f>
        <v>26010</v>
      </c>
      <c r="AN14" s="8">
        <f>'C завтраками| Bed and breakfast'!AN14*0.9</f>
        <v>26010</v>
      </c>
      <c r="AO14" s="8">
        <f>'C завтраками| Bed and breakfast'!AO14*0.9</f>
        <v>26010</v>
      </c>
      <c r="AP14" s="8">
        <f>'C завтраками| Bed and breakfast'!AP14*0.9</f>
        <v>26010</v>
      </c>
      <c r="AQ14" s="8">
        <f>'C завтраками| Bed and breakfast'!AQ14*0.9</f>
        <v>26010</v>
      </c>
      <c r="AR14" s="8">
        <f>'C завтраками| Bed and breakfast'!AR14*0.9</f>
        <v>27810</v>
      </c>
      <c r="AS14" s="8">
        <f>'C завтраками| Bed and breakfast'!AS14*0.9</f>
        <v>30060</v>
      </c>
      <c r="AT14" s="8">
        <f>'C завтраками| Bed and breakfast'!AT14*0.9</f>
        <v>30510</v>
      </c>
      <c r="AU14" s="8">
        <f>'C завтраками| Bed and breakfast'!AU14*0.9</f>
        <v>30510</v>
      </c>
      <c r="AV14" s="8">
        <f>'C завтраками| Bed and breakfast'!AV14*0.9</f>
        <v>30510</v>
      </c>
      <c r="AW14" s="8">
        <f>'C завтраками| Bed and breakfast'!AW14*0.9</f>
        <v>30510</v>
      </c>
      <c r="AX14" s="8">
        <f>'C завтраками| Bed and breakfast'!AX14*0.9</f>
        <v>30510</v>
      </c>
      <c r="AY14" s="8">
        <f>'C завтраками| Bed and breakfast'!AY14*0.9</f>
        <v>30510</v>
      </c>
      <c r="AZ14" s="8">
        <f>'C завтраками| Bed and breakfast'!AZ14*0.9</f>
        <v>30510</v>
      </c>
      <c r="BA14" s="8">
        <f>'C завтраками| Bed and breakfast'!BA14*0.9</f>
        <v>30510</v>
      </c>
      <c r="BB14" s="8">
        <f>'C завтраками| Bed and breakfast'!BB14*0.9</f>
        <v>30510</v>
      </c>
      <c r="BC14" s="8">
        <f>'C завтраками| Bed and breakfast'!BC14*0.9</f>
        <v>30510</v>
      </c>
      <c r="BD14" s="8">
        <f>'C завтраками| Bed and breakfast'!BD14*0.9</f>
        <v>28710</v>
      </c>
      <c r="BE14" s="8">
        <f>'C завтраками| Bed and breakfast'!BE14*0.9</f>
        <v>28710</v>
      </c>
      <c r="BF14" s="8">
        <f>'C завтраками| Bed and breakfast'!BF14*0.9</f>
        <v>30510</v>
      </c>
      <c r="BG14" s="8">
        <f>'C завтраками| Bed and breakfast'!BG14*0.9</f>
        <v>30510</v>
      </c>
      <c r="BH14" s="8">
        <f>'C завтраками| Bed and breakfast'!BH14*0.9</f>
        <v>32310</v>
      </c>
      <c r="BI14" s="8">
        <f>'C завтраками| Bed and breakfast'!BI14*0.9</f>
        <v>34560</v>
      </c>
      <c r="BJ14" s="8">
        <f>'C завтраками| Bed and breakfast'!BJ14*0.9</f>
        <v>34560</v>
      </c>
      <c r="BK14" s="8">
        <f>'C завтраками| Bed and breakfast'!BK14*0.9</f>
        <v>34560</v>
      </c>
      <c r="BL14" s="8">
        <f>'C завтраками| Bed and breakfast'!BL14*0.9</f>
        <v>34560</v>
      </c>
      <c r="BM14" s="8">
        <f>'C завтраками| Bed and breakfast'!BM14*0.9</f>
        <v>36810</v>
      </c>
      <c r="BN14" s="8">
        <f>'C завтраками| Bed and breakfast'!BN14*0.9</f>
        <v>39510</v>
      </c>
      <c r="BO14" s="8">
        <f>'C завтраками| Bed and breakfast'!BO14*0.9</f>
        <v>39510</v>
      </c>
      <c r="BP14" s="8">
        <f>'C завтраками| Bed and breakfast'!BP14*0.9</f>
        <v>36810</v>
      </c>
      <c r="BQ14" s="8">
        <f>'C завтраками| Bed and breakfast'!BQ14*0.9</f>
        <v>32310</v>
      </c>
      <c r="BR14" s="8">
        <f>'C завтраками| Bed and breakfast'!BR14*0.9</f>
        <v>32310</v>
      </c>
      <c r="BS14" s="8">
        <f>'C завтраками| Bed and breakfast'!BS14*0.9</f>
        <v>34560</v>
      </c>
      <c r="BT14" s="8">
        <f>'C завтраками| Bed and breakfast'!BT14*0.9</f>
        <v>34560</v>
      </c>
      <c r="BU14" s="8">
        <f>'C завтраками| Bed and breakfast'!BU14*0.9</f>
        <v>26910</v>
      </c>
      <c r="BV14" s="8">
        <f>'C завтраками| Bed and breakfast'!BV14*0.9</f>
        <v>27315</v>
      </c>
      <c r="BW14" s="8">
        <f>'C завтраками| Bed and breakfast'!BW14*0.9</f>
        <v>27315</v>
      </c>
      <c r="BX14" s="8">
        <f>'C завтраками| Bed and breakfast'!BX14*0.9</f>
        <v>27315</v>
      </c>
      <c r="BY14" s="8">
        <f>'C завтраками| Bed and breakfast'!BY14*0.9</f>
        <v>25965</v>
      </c>
      <c r="BZ14" s="8">
        <f>'C завтраками| Bed and breakfast'!BZ14*0.9</f>
        <v>25965</v>
      </c>
      <c r="CA14" s="8">
        <f>'C завтраками| Bed and breakfast'!CA14*0.9</f>
        <v>27315</v>
      </c>
      <c r="CB14" s="8">
        <f>'C завтраками| Bed and breakfast'!CB14*0.9</f>
        <v>27315</v>
      </c>
      <c r="CC14" s="8">
        <f>'C завтраками| Bed and breakfast'!CC14*0.9</f>
        <v>27315</v>
      </c>
      <c r="CD14" s="8">
        <f>'C завтраками| Bed and breakfast'!CD14*0.9</f>
        <v>25965</v>
      </c>
      <c r="CE14" s="8">
        <f>'C завтраками| Bed and breakfast'!CE14*0.9</f>
        <v>25965</v>
      </c>
      <c r="CF14" s="8">
        <f>'C завтраками| Bed and breakfast'!CF14*0.9</f>
        <v>25965</v>
      </c>
      <c r="CG14" s="8">
        <f>'C завтраками| Bed and breakfast'!CG14*0.9</f>
        <v>25965</v>
      </c>
      <c r="CH14" s="8">
        <f>'C завтраками| Bed and breakfast'!CH14*0.9</f>
        <v>25965</v>
      </c>
      <c r="CI14" s="8">
        <f>'C завтраками| Bed and breakfast'!CI14*0.9</f>
        <v>25965</v>
      </c>
      <c r="CJ14" s="8">
        <f>'C завтраками| Bed and breakfast'!CJ14*0.9</f>
        <v>25965</v>
      </c>
      <c r="CK14" s="8">
        <f>'C завтраками| Bed and breakfast'!CK14*0.9</f>
        <v>25965</v>
      </c>
      <c r="CL14" s="8">
        <f>'C завтраками| Bed and breakfast'!CL14*0.9</f>
        <v>25965</v>
      </c>
      <c r="CM14" s="8">
        <f>'C завтраками| Bed and breakfast'!CM14*0.9</f>
        <v>25965</v>
      </c>
      <c r="CN14" s="8">
        <f>'C завтраками| Bed and breakfast'!CN14*0.9</f>
        <v>25965</v>
      </c>
      <c r="CO14" s="8">
        <f>'C завтраками| Bed and breakfast'!CO14*0.9</f>
        <v>25965</v>
      </c>
      <c r="CP14" s="8">
        <f>'C завтраками| Bed and breakfast'!CP14*0.9</f>
        <v>25965</v>
      </c>
      <c r="CQ14" s="8">
        <f>'C завтраками| Bed and breakfast'!CQ14*0.9</f>
        <v>25965</v>
      </c>
      <c r="CR14" s="8">
        <f>'C завтраками| Bed and breakfast'!CR14*0.9</f>
        <v>25965</v>
      </c>
      <c r="CS14" s="8">
        <f>'C завтраками| Bed and breakfast'!CS14*0.9</f>
        <v>25965</v>
      </c>
      <c r="CT14" s="8">
        <f>'C завтраками| Bed and breakfast'!CT14*0.9</f>
        <v>25965</v>
      </c>
      <c r="CU14" s="8">
        <f>'C завтраками| Bed and breakfast'!CU14*0.9</f>
        <v>25965</v>
      </c>
      <c r="CV14" s="8">
        <f>'C завтраками| Bed and breakfast'!CV14*0.9</f>
        <v>25965</v>
      </c>
      <c r="CW14" s="8">
        <f>'C завтраками| Bed and breakfast'!CW14*0.9</f>
        <v>25965</v>
      </c>
      <c r="CX14" s="8">
        <f>'C завтраками| Bed and breakfast'!CX14*0.9</f>
        <v>25965</v>
      </c>
      <c r="CY14" s="8">
        <f>'C завтраками| Bed and breakfast'!CY14*0.9</f>
        <v>25965</v>
      </c>
      <c r="CZ14" s="8">
        <f>'C завтраками| Bed and breakfast'!CZ14*0.9</f>
        <v>25965</v>
      </c>
      <c r="DA14" s="8">
        <f>'C завтраками| Bed and breakfast'!DA14*0.9</f>
        <v>17550</v>
      </c>
      <c r="DB14" s="8">
        <f>'C завтраками| Bed and breakfast'!DB14*0.9</f>
        <v>17550</v>
      </c>
      <c r="DC14" s="8">
        <f>'C завтраками| Bed and breakfast'!DC14*0.9</f>
        <v>18000</v>
      </c>
      <c r="DD14" s="8">
        <f>'C завтраками| Bed and breakfast'!DD14*0.9</f>
        <v>18000</v>
      </c>
      <c r="DE14" s="8">
        <f>'C завтраками| Bed and breakfast'!DE14*0.9</f>
        <v>17550</v>
      </c>
      <c r="DF14" s="8">
        <f>'C завтраками| Bed and breakfast'!DF14*0.9</f>
        <v>17550</v>
      </c>
      <c r="DG14" s="8">
        <f>'C завтраками| Bed and breakfast'!DG14*0.9</f>
        <v>17550</v>
      </c>
      <c r="DH14" s="8">
        <f>'C завтраками| Bed and breakfast'!DH14*0.9</f>
        <v>17550</v>
      </c>
      <c r="DI14" s="8">
        <f>'C завтраками| Bed and breakfast'!DI14*0.9</f>
        <v>17550</v>
      </c>
      <c r="DJ14" s="8">
        <f>'C завтраками| Bed and breakfast'!DJ14*0.9</f>
        <v>18000</v>
      </c>
      <c r="DK14" s="8">
        <f>'C завтраками| Bed and breakfast'!DK14*0.9</f>
        <v>18000</v>
      </c>
      <c r="DL14" s="8">
        <f>'C завтраками| Bed and breakfast'!DL14*0.9</f>
        <v>17550</v>
      </c>
      <c r="DM14" s="8">
        <f>'C завтраками| Bed and breakfast'!DM14*0.9</f>
        <v>17550</v>
      </c>
      <c r="DN14" s="8">
        <f>'C завтраками| Bed and breakfast'!DN14*0.9</f>
        <v>17550</v>
      </c>
      <c r="DO14" s="8">
        <f>'C завтраками| Bed and breakfast'!DO14*0.9</f>
        <v>16650</v>
      </c>
      <c r="DP14" s="8">
        <f>'C завтраками| Bed and breakfast'!DP14*0.9</f>
        <v>16650</v>
      </c>
      <c r="DQ14" s="8">
        <f>'C завтраками| Bed and breakfast'!DQ14*0.9</f>
        <v>17280</v>
      </c>
      <c r="DR14" s="8">
        <f>'C завтраками| Bed and breakfast'!DR14*0.9</f>
        <v>17280</v>
      </c>
      <c r="DS14" s="8">
        <f>'C завтраками| Bed and breakfast'!DS14*0.9</f>
        <v>16650</v>
      </c>
      <c r="DT14" s="8">
        <f>'C завтраками| Bed and breakfast'!DT14*0.9</f>
        <v>16650</v>
      </c>
      <c r="DU14" s="8">
        <f>'C завтраками| Bed and breakfast'!DU14*0.9</f>
        <v>16650</v>
      </c>
      <c r="DV14" s="8">
        <f>'C завтраками| Bed and breakfast'!DV14*0.9</f>
        <v>16650</v>
      </c>
      <c r="DW14" s="8">
        <f>'C завтраками| Bed and breakfast'!DW14*0.9</f>
        <v>16650</v>
      </c>
      <c r="DX14" s="8">
        <f>'C завтраками| Bed and breakfast'!DX14*0.9</f>
        <v>17280</v>
      </c>
      <c r="DY14" s="8">
        <f>'C завтраками| Bed and breakfast'!DY14*0.9</f>
        <v>17280</v>
      </c>
      <c r="DZ14" s="8">
        <f>'C завтраками| Bed and breakfast'!DZ14*0.9</f>
        <v>16650</v>
      </c>
      <c r="EA14" s="8">
        <f>'C завтраками| Bed and breakfast'!EA14*0.9</f>
        <v>16650</v>
      </c>
      <c r="EB14" s="8">
        <f>'C завтраками| Bed and breakfast'!EB14*0.9</f>
        <v>16650</v>
      </c>
      <c r="EC14" s="8">
        <f>'C завтраками| Bed and breakfast'!EC14*0.9</f>
        <v>16650</v>
      </c>
      <c r="ED14" s="8">
        <f>'C завтраками| Bed and breakfast'!ED14*0.9</f>
        <v>17550</v>
      </c>
    </row>
    <row r="15" spans="1:134" s="53" customFormat="1" x14ac:dyDescent="0.2">
      <c r="A15" s="42" t="s">
        <v>85</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row>
    <row r="16" spans="1:134" s="53" customFormat="1" x14ac:dyDescent="0.2">
      <c r="A16" s="88">
        <f>A7</f>
        <v>1</v>
      </c>
      <c r="B16" s="8">
        <f>'C завтраками| Bed and breakfast'!B16*0.9</f>
        <v>17550</v>
      </c>
      <c r="C16" s="8">
        <f>'C завтраками| Bed and breakfast'!C16*0.9</f>
        <v>17550</v>
      </c>
      <c r="D16" s="8">
        <f>'C завтраками| Bed and breakfast'!D16*0.9</f>
        <v>18990</v>
      </c>
      <c r="E16" s="8">
        <f>'C завтраками| Bed and breakfast'!E16*0.9</f>
        <v>20430</v>
      </c>
      <c r="F16" s="8">
        <f>'C завтраками| Bed and breakfast'!F16*0.9</f>
        <v>22500</v>
      </c>
      <c r="G16" s="8">
        <f>'C завтраками| Bed and breakfast'!G16*0.9</f>
        <v>24570</v>
      </c>
      <c r="H16" s="8">
        <f>'C завтраками| Bed and breakfast'!H16*0.9</f>
        <v>24570</v>
      </c>
      <c r="I16" s="8">
        <f>'C завтраками| Bed and breakfast'!I16*0.9</f>
        <v>22500</v>
      </c>
      <c r="J16" s="8">
        <f>'C завтраками| Bed and breakfast'!J16*0.9</f>
        <v>24570</v>
      </c>
      <c r="K16" s="8">
        <f>'C завтраками| Bed and breakfast'!K16*0.9</f>
        <v>18990</v>
      </c>
      <c r="L16" s="8">
        <f>'C завтраками| Bed and breakfast'!L16*0.9</f>
        <v>18720</v>
      </c>
      <c r="M16" s="8">
        <f>'C завтраками| Bed and breakfast'!M16*0.9</f>
        <v>38025</v>
      </c>
      <c r="N16" s="8">
        <f>'C завтраками| Bed and breakfast'!N16*0.9</f>
        <v>51075</v>
      </c>
      <c r="O16" s="8">
        <f>'C завтраками| Bed and breakfast'!O16*0.9</f>
        <v>51075</v>
      </c>
      <c r="P16" s="8">
        <f>'C завтраками| Bed and breakfast'!P16*0.9</f>
        <v>51075</v>
      </c>
      <c r="Q16" s="8">
        <f>'C завтраками| Bed and breakfast'!Q16*0.9</f>
        <v>44775</v>
      </c>
      <c r="R16" s="8">
        <f>'C завтраками| Bed and breakfast'!R16*0.9</f>
        <v>44775</v>
      </c>
      <c r="S16" s="8">
        <f>'C завтраками| Bed and breakfast'!S16*0.9</f>
        <v>44775</v>
      </c>
      <c r="T16" s="8">
        <f>'C завтраками| Bed and breakfast'!T16*0.9</f>
        <v>44775</v>
      </c>
      <c r="U16" s="8">
        <f>'C завтраками| Bed and breakfast'!U16*0.9</f>
        <v>44775</v>
      </c>
      <c r="V16" s="8">
        <f>'C завтраками| Bed and breakfast'!V16*0.9</f>
        <v>44775</v>
      </c>
      <c r="W16" s="8">
        <f>'C завтраками| Bed and breakfast'!W16*0.9</f>
        <v>36855</v>
      </c>
      <c r="X16" s="8">
        <f>'C завтраками| Bed and breakfast'!X16*0.9</f>
        <v>22005</v>
      </c>
      <c r="Y16" s="8">
        <f>'C завтраками| Bed and breakfast'!Y16*0.9</f>
        <v>22005</v>
      </c>
      <c r="Z16" s="8">
        <f>'C завтраками| Bed and breakfast'!Z16*0.9</f>
        <v>22005</v>
      </c>
      <c r="AA16" s="8">
        <f>'C завтраками| Bed and breakfast'!AA16*0.9</f>
        <v>22005</v>
      </c>
      <c r="AB16" s="8">
        <f>'C завтраками| Bed and breakfast'!AB16*0.9</f>
        <v>22005</v>
      </c>
      <c r="AC16" s="8">
        <f>'C завтраками| Bed and breakfast'!AC16*0.9</f>
        <v>23805</v>
      </c>
      <c r="AD16" s="8">
        <f>'C завтраками| Bed and breakfast'!AD16*0.9</f>
        <v>23805</v>
      </c>
      <c r="AE16" s="8">
        <f>'C завтраками| Bed and breakfast'!AE16*0.9</f>
        <v>23805</v>
      </c>
      <c r="AF16" s="8">
        <f>'C завтраками| Bed and breakfast'!AF16*0.9</f>
        <v>23805</v>
      </c>
      <c r="AG16" s="8">
        <f>'C завтраками| Bed and breakfast'!AG16*0.9</f>
        <v>23805</v>
      </c>
      <c r="AH16" s="8">
        <f>'C завтраками| Bed and breakfast'!AH16*0.9</f>
        <v>22005</v>
      </c>
      <c r="AI16" s="8">
        <f>'C завтраками| Bed and breakfast'!AI16*0.9</f>
        <v>22005</v>
      </c>
      <c r="AJ16" s="8">
        <f>'C завтраками| Bed and breakfast'!AJ16*0.9</f>
        <v>22005</v>
      </c>
      <c r="AK16" s="8">
        <f>'C завтраками| Bed and breakfast'!AK16*0.9</f>
        <v>22005</v>
      </c>
      <c r="AL16" s="8">
        <f>'C завтраками| Bed and breakfast'!AL16*0.9</f>
        <v>22005</v>
      </c>
      <c r="AM16" s="8">
        <f>'C завтраками| Bed and breakfast'!AM16*0.9</f>
        <v>25605</v>
      </c>
      <c r="AN16" s="8">
        <f>'C завтраками| Bed and breakfast'!AN16*0.9</f>
        <v>25605</v>
      </c>
      <c r="AO16" s="8">
        <f>'C завтраками| Bed and breakfast'!AO16*0.9</f>
        <v>25605</v>
      </c>
      <c r="AP16" s="8">
        <f>'C завтраками| Bed and breakfast'!AP16*0.9</f>
        <v>25605</v>
      </c>
      <c r="AQ16" s="8">
        <f>'C завтраками| Bed and breakfast'!AQ16*0.9</f>
        <v>25605</v>
      </c>
      <c r="AR16" s="8">
        <f>'C завтраками| Bed and breakfast'!AR16*0.9</f>
        <v>27405</v>
      </c>
      <c r="AS16" s="8">
        <f>'C завтраками| Bed and breakfast'!AS16*0.9</f>
        <v>29655</v>
      </c>
      <c r="AT16" s="8">
        <f>'C завтраками| Bed and breakfast'!AT16*0.9</f>
        <v>30285</v>
      </c>
      <c r="AU16" s="8">
        <f>'C завтраками| Bed and breakfast'!AU16*0.9</f>
        <v>30285</v>
      </c>
      <c r="AV16" s="8">
        <f>'C завтраками| Bed and breakfast'!AV16*0.9</f>
        <v>30285</v>
      </c>
      <c r="AW16" s="8">
        <f>'C завтраками| Bed and breakfast'!AW16*0.9</f>
        <v>30285</v>
      </c>
      <c r="AX16" s="8">
        <f>'C завтраками| Bed and breakfast'!AX16*0.9</f>
        <v>30285</v>
      </c>
      <c r="AY16" s="8">
        <f>'C завтраками| Bed and breakfast'!AY16*0.9</f>
        <v>30285</v>
      </c>
      <c r="AZ16" s="8">
        <f>'C завтраками| Bed and breakfast'!AZ16*0.9</f>
        <v>30285</v>
      </c>
      <c r="BA16" s="8">
        <f>'C завтраками| Bed and breakfast'!BA16*0.9</f>
        <v>30285</v>
      </c>
      <c r="BB16" s="8">
        <f>'C завтраками| Bed and breakfast'!BB16*0.9</f>
        <v>30285</v>
      </c>
      <c r="BC16" s="8">
        <f>'C завтраками| Bed and breakfast'!BC16*0.9</f>
        <v>30285</v>
      </c>
      <c r="BD16" s="8">
        <f>'C завтраками| Bed and breakfast'!BD16*0.9</f>
        <v>28485</v>
      </c>
      <c r="BE16" s="8">
        <f>'C завтраками| Bed and breakfast'!BE16*0.9</f>
        <v>28485</v>
      </c>
      <c r="BF16" s="8">
        <f>'C завтраками| Bed and breakfast'!BF16*0.9</f>
        <v>30285</v>
      </c>
      <c r="BG16" s="8">
        <f>'C завтраками| Bed and breakfast'!BG16*0.9</f>
        <v>30285</v>
      </c>
      <c r="BH16" s="8">
        <f>'C завтраками| Bed and breakfast'!BH16*0.9</f>
        <v>32085</v>
      </c>
      <c r="BI16" s="8">
        <f>'C завтраками| Bed and breakfast'!BI16*0.9</f>
        <v>34335</v>
      </c>
      <c r="BJ16" s="8">
        <f>'C завтраками| Bed and breakfast'!BJ16*0.9</f>
        <v>34335</v>
      </c>
      <c r="BK16" s="8">
        <f>'C завтраками| Bed and breakfast'!BK16*0.9</f>
        <v>34335</v>
      </c>
      <c r="BL16" s="8">
        <f>'C завтраками| Bed and breakfast'!BL16*0.9</f>
        <v>34335</v>
      </c>
      <c r="BM16" s="8">
        <f>'C завтраками| Bed and breakfast'!BM16*0.9</f>
        <v>36585</v>
      </c>
      <c r="BN16" s="8">
        <f>'C завтраками| Bed and breakfast'!BN16*0.9</f>
        <v>39285</v>
      </c>
      <c r="BO16" s="8">
        <f>'C завтраками| Bed and breakfast'!BO16*0.9</f>
        <v>39285</v>
      </c>
      <c r="BP16" s="8">
        <f>'C завтраками| Bed and breakfast'!BP16*0.9</f>
        <v>36585</v>
      </c>
      <c r="BQ16" s="8">
        <f>'C завтраками| Bed and breakfast'!BQ16*0.9</f>
        <v>32085</v>
      </c>
      <c r="BR16" s="8">
        <f>'C завтраками| Bed and breakfast'!BR16*0.9</f>
        <v>32085</v>
      </c>
      <c r="BS16" s="8">
        <f>'C завтраками| Bed and breakfast'!BS16*0.9</f>
        <v>34335</v>
      </c>
      <c r="BT16" s="8">
        <f>'C завтраками| Bed and breakfast'!BT16*0.9</f>
        <v>34335</v>
      </c>
      <c r="BU16" s="8">
        <f>'C завтраками| Bed and breakfast'!BU16*0.9</f>
        <v>26685</v>
      </c>
      <c r="BV16" s="8">
        <f>'C завтраками| Bed and breakfast'!BV16*0.9</f>
        <v>27090</v>
      </c>
      <c r="BW16" s="8">
        <f>'C завтраками| Bed and breakfast'!BW16*0.9</f>
        <v>27090</v>
      </c>
      <c r="BX16" s="8">
        <f>'C завтраками| Bed and breakfast'!BX16*0.9</f>
        <v>27090</v>
      </c>
      <c r="BY16" s="8">
        <f>'C завтраками| Bed and breakfast'!BY16*0.9</f>
        <v>25740</v>
      </c>
      <c r="BZ16" s="8">
        <f>'C завтраками| Bed and breakfast'!BZ16*0.9</f>
        <v>25740</v>
      </c>
      <c r="CA16" s="8">
        <f>'C завтраками| Bed and breakfast'!CA16*0.9</f>
        <v>27090</v>
      </c>
      <c r="CB16" s="8">
        <f>'C завтраками| Bed and breakfast'!CB16*0.9</f>
        <v>27090</v>
      </c>
      <c r="CC16" s="8">
        <f>'C завтраками| Bed and breakfast'!CC16*0.9</f>
        <v>27090</v>
      </c>
      <c r="CD16" s="8">
        <f>'C завтраками| Bed and breakfast'!CD16*0.9</f>
        <v>25560</v>
      </c>
      <c r="CE16" s="8">
        <f>'C завтраками| Bed and breakfast'!CE16*0.9</f>
        <v>25560</v>
      </c>
      <c r="CF16" s="8">
        <f>'C завтраками| Bed and breakfast'!CF16*0.9</f>
        <v>25560</v>
      </c>
      <c r="CG16" s="8">
        <f>'C завтраками| Bed and breakfast'!CG16*0.9</f>
        <v>25560</v>
      </c>
      <c r="CH16" s="8">
        <f>'C завтраками| Bed and breakfast'!CH16*0.9</f>
        <v>25560</v>
      </c>
      <c r="CI16" s="8">
        <f>'C завтраками| Bed and breakfast'!CI16*0.9</f>
        <v>25560</v>
      </c>
      <c r="CJ16" s="8">
        <f>'C завтраками| Bed and breakfast'!CJ16*0.9</f>
        <v>25560</v>
      </c>
      <c r="CK16" s="8">
        <f>'C завтраками| Bed and breakfast'!CK16*0.9</f>
        <v>25560</v>
      </c>
      <c r="CL16" s="8">
        <f>'C завтраками| Bed and breakfast'!CL16*0.9</f>
        <v>25560</v>
      </c>
      <c r="CM16" s="8">
        <f>'C завтраками| Bed and breakfast'!CM16*0.9</f>
        <v>25560</v>
      </c>
      <c r="CN16" s="8">
        <f>'C завтраками| Bed and breakfast'!CN16*0.9</f>
        <v>25560</v>
      </c>
      <c r="CO16" s="8">
        <f>'C завтраками| Bed and breakfast'!CO16*0.9</f>
        <v>25560</v>
      </c>
      <c r="CP16" s="8">
        <f>'C завтраками| Bed and breakfast'!CP16*0.9</f>
        <v>25560</v>
      </c>
      <c r="CQ16" s="8">
        <f>'C завтраками| Bed and breakfast'!CQ16*0.9</f>
        <v>25560</v>
      </c>
      <c r="CR16" s="8">
        <f>'C завтраками| Bed and breakfast'!CR16*0.9</f>
        <v>25560</v>
      </c>
      <c r="CS16" s="8">
        <f>'C завтраками| Bed and breakfast'!CS16*0.9</f>
        <v>25560</v>
      </c>
      <c r="CT16" s="8">
        <f>'C завтраками| Bed and breakfast'!CT16*0.9</f>
        <v>25560</v>
      </c>
      <c r="CU16" s="8">
        <f>'C завтраками| Bed and breakfast'!CU16*0.9</f>
        <v>25560</v>
      </c>
      <c r="CV16" s="8">
        <f>'C завтраками| Bed and breakfast'!CV16*0.9</f>
        <v>25560</v>
      </c>
      <c r="CW16" s="8">
        <f>'C завтраками| Bed and breakfast'!CW16*0.9</f>
        <v>25560</v>
      </c>
      <c r="CX16" s="8">
        <f>'C завтраками| Bed and breakfast'!CX16*0.9</f>
        <v>25560</v>
      </c>
      <c r="CY16" s="8">
        <f>'C завтраками| Bed and breakfast'!CY16*0.9</f>
        <v>25560</v>
      </c>
      <c r="CZ16" s="8">
        <f>'C завтраками| Bed and breakfast'!CZ16*0.9</f>
        <v>25560</v>
      </c>
      <c r="DA16" s="8">
        <f>'C завтраками| Bed and breakfast'!DA16*0.9</f>
        <v>17235</v>
      </c>
      <c r="DB16" s="8">
        <f>'C завтраками| Bed and breakfast'!DB16*0.9</f>
        <v>17235</v>
      </c>
      <c r="DC16" s="8">
        <f>'C завтраками| Bed and breakfast'!DC16*0.9</f>
        <v>17685</v>
      </c>
      <c r="DD16" s="8">
        <f>'C завтраками| Bed and breakfast'!DD16*0.9</f>
        <v>17685</v>
      </c>
      <c r="DE16" s="8">
        <f>'C завтраками| Bed and breakfast'!DE16*0.9</f>
        <v>17235</v>
      </c>
      <c r="DF16" s="8">
        <f>'C завтраками| Bed and breakfast'!DF16*0.9</f>
        <v>17235</v>
      </c>
      <c r="DG16" s="8">
        <f>'C завтраками| Bed and breakfast'!DG16*0.9</f>
        <v>17235</v>
      </c>
      <c r="DH16" s="8">
        <f>'C завтраками| Bed and breakfast'!DH16*0.9</f>
        <v>17235</v>
      </c>
      <c r="DI16" s="8">
        <f>'C завтраками| Bed and breakfast'!DI16*0.9</f>
        <v>17235</v>
      </c>
      <c r="DJ16" s="8">
        <f>'C завтраками| Bed and breakfast'!DJ16*0.9</f>
        <v>17685</v>
      </c>
      <c r="DK16" s="8">
        <f>'C завтраками| Bed and breakfast'!DK16*0.9</f>
        <v>17685</v>
      </c>
      <c r="DL16" s="8">
        <f>'C завтраками| Bed and breakfast'!DL16*0.9</f>
        <v>17235</v>
      </c>
      <c r="DM16" s="8">
        <f>'C завтраками| Bed and breakfast'!DM16*0.9</f>
        <v>17235</v>
      </c>
      <c r="DN16" s="8">
        <f>'C завтраками| Bed and breakfast'!DN16*0.9</f>
        <v>17235</v>
      </c>
      <c r="DO16" s="8">
        <f>'C завтраками| Bed and breakfast'!DO16*0.9</f>
        <v>16335</v>
      </c>
      <c r="DP16" s="8">
        <f>'C завтраками| Bed and breakfast'!DP16*0.9</f>
        <v>16335</v>
      </c>
      <c r="DQ16" s="8">
        <f>'C завтраками| Bed and breakfast'!DQ16*0.9</f>
        <v>16965</v>
      </c>
      <c r="DR16" s="8">
        <f>'C завтраками| Bed and breakfast'!DR16*0.9</f>
        <v>16965</v>
      </c>
      <c r="DS16" s="8">
        <f>'C завтраками| Bed and breakfast'!DS16*0.9</f>
        <v>16335</v>
      </c>
      <c r="DT16" s="8">
        <f>'C завтраками| Bed and breakfast'!DT16*0.9</f>
        <v>16335</v>
      </c>
      <c r="DU16" s="8">
        <f>'C завтраками| Bed and breakfast'!DU16*0.9</f>
        <v>16335</v>
      </c>
      <c r="DV16" s="8">
        <f>'C завтраками| Bed and breakfast'!DV16*0.9</f>
        <v>16335</v>
      </c>
      <c r="DW16" s="8">
        <f>'C завтраками| Bed and breakfast'!DW16*0.9</f>
        <v>16335</v>
      </c>
      <c r="DX16" s="8">
        <f>'C завтраками| Bed and breakfast'!DX16*0.9</f>
        <v>16965</v>
      </c>
      <c r="DY16" s="8">
        <f>'C завтраками| Bed and breakfast'!DY16*0.9</f>
        <v>16965</v>
      </c>
      <c r="DZ16" s="8">
        <f>'C завтраками| Bed and breakfast'!DZ16*0.9</f>
        <v>16335</v>
      </c>
      <c r="EA16" s="8">
        <f>'C завтраками| Bed and breakfast'!EA16*0.9</f>
        <v>16335</v>
      </c>
      <c r="EB16" s="8">
        <f>'C завтраками| Bed and breakfast'!EB16*0.9</f>
        <v>16335</v>
      </c>
      <c r="EC16" s="8">
        <f>'C завтраками| Bed and breakfast'!EC16*0.9</f>
        <v>16335</v>
      </c>
      <c r="ED16" s="8">
        <f>'C завтраками| Bed and breakfast'!ED16*0.9</f>
        <v>17235</v>
      </c>
    </row>
    <row r="17" spans="1:134" s="53" customFormat="1" x14ac:dyDescent="0.2">
      <c r="A17" s="88">
        <f>A8</f>
        <v>2</v>
      </c>
      <c r="B17" s="8">
        <f>'C завтраками| Bed and breakfast'!B17*0.9</f>
        <v>19080</v>
      </c>
      <c r="C17" s="8">
        <f>'C завтраками| Bed and breakfast'!C17*0.9</f>
        <v>19080</v>
      </c>
      <c r="D17" s="8">
        <f>'C завтраками| Bed and breakfast'!D17*0.9</f>
        <v>20520</v>
      </c>
      <c r="E17" s="8">
        <f>'C завтраками| Bed and breakfast'!E17*0.9</f>
        <v>21960</v>
      </c>
      <c r="F17" s="8">
        <f>'C завтраками| Bed and breakfast'!F17*0.9</f>
        <v>24030</v>
      </c>
      <c r="G17" s="8">
        <f>'C завтраками| Bed and breakfast'!G17*0.9</f>
        <v>26100</v>
      </c>
      <c r="H17" s="8">
        <f>'C завтраками| Bed and breakfast'!H17*0.9</f>
        <v>26100</v>
      </c>
      <c r="I17" s="8">
        <f>'C завтраками| Bed and breakfast'!I17*0.9</f>
        <v>24030</v>
      </c>
      <c r="J17" s="8">
        <f>'C завтраками| Bed and breakfast'!J17*0.9</f>
        <v>26100</v>
      </c>
      <c r="K17" s="8">
        <f>'C завтраками| Bed and breakfast'!K17*0.9</f>
        <v>20520</v>
      </c>
      <c r="L17" s="8">
        <f>'C завтраками| Bed and breakfast'!L17*0.9</f>
        <v>20745</v>
      </c>
      <c r="M17" s="8">
        <f>'C завтраками| Bed and breakfast'!M17*0.9</f>
        <v>40050</v>
      </c>
      <c r="N17" s="8">
        <f>'C завтраками| Bed and breakfast'!N17*0.9</f>
        <v>53100</v>
      </c>
      <c r="O17" s="8">
        <f>'C завтраками| Bed and breakfast'!O17*0.9</f>
        <v>53100</v>
      </c>
      <c r="P17" s="8">
        <f>'C завтраками| Bed and breakfast'!P17*0.9</f>
        <v>53100</v>
      </c>
      <c r="Q17" s="8">
        <f>'C завтраками| Bed and breakfast'!Q17*0.9</f>
        <v>46800</v>
      </c>
      <c r="R17" s="8">
        <f>'C завтраками| Bed and breakfast'!R17*0.9</f>
        <v>46800</v>
      </c>
      <c r="S17" s="8">
        <f>'C завтраками| Bed and breakfast'!S17*0.9</f>
        <v>46800</v>
      </c>
      <c r="T17" s="8">
        <f>'C завтраками| Bed and breakfast'!T17*0.9</f>
        <v>46800</v>
      </c>
      <c r="U17" s="8">
        <f>'C завтраками| Bed and breakfast'!U17*0.9</f>
        <v>46800</v>
      </c>
      <c r="V17" s="8">
        <f>'C завтраками| Bed and breakfast'!V17*0.9</f>
        <v>46800</v>
      </c>
      <c r="W17" s="8">
        <f>'C завтраками| Bed and breakfast'!W17*0.9</f>
        <v>38610</v>
      </c>
      <c r="X17" s="8">
        <f>'C завтраками| Bed and breakfast'!X17*0.9</f>
        <v>23760</v>
      </c>
      <c r="Y17" s="8">
        <f>'C завтраками| Bed and breakfast'!Y17*0.9</f>
        <v>23760</v>
      </c>
      <c r="Z17" s="8">
        <f>'C завтраками| Bed and breakfast'!Z17*0.9</f>
        <v>23760</v>
      </c>
      <c r="AA17" s="8">
        <f>'C завтраками| Bed and breakfast'!AA17*0.9</f>
        <v>23760</v>
      </c>
      <c r="AB17" s="8">
        <f>'C завтраками| Bed and breakfast'!AB17*0.9</f>
        <v>23760</v>
      </c>
      <c r="AC17" s="8">
        <f>'C завтраками| Bed and breakfast'!AC17*0.9</f>
        <v>25560</v>
      </c>
      <c r="AD17" s="8">
        <f>'C завтраками| Bed and breakfast'!AD17*0.9</f>
        <v>25560</v>
      </c>
      <c r="AE17" s="8">
        <f>'C завтраками| Bed and breakfast'!AE17*0.9</f>
        <v>25560</v>
      </c>
      <c r="AF17" s="8">
        <f>'C завтраками| Bed and breakfast'!AF17*0.9</f>
        <v>25560</v>
      </c>
      <c r="AG17" s="8">
        <f>'C завтраками| Bed and breakfast'!AG17*0.9</f>
        <v>25560</v>
      </c>
      <c r="AH17" s="8">
        <f>'C завтраками| Bed and breakfast'!AH17*0.9</f>
        <v>23760</v>
      </c>
      <c r="AI17" s="8">
        <f>'C завтраками| Bed and breakfast'!AI17*0.9</f>
        <v>23760</v>
      </c>
      <c r="AJ17" s="8">
        <f>'C завтраками| Bed and breakfast'!AJ17*0.9</f>
        <v>23760</v>
      </c>
      <c r="AK17" s="8">
        <f>'C завтраками| Bed and breakfast'!AK17*0.9</f>
        <v>23760</v>
      </c>
      <c r="AL17" s="8">
        <f>'C завтраками| Bed and breakfast'!AL17*0.9</f>
        <v>23760</v>
      </c>
      <c r="AM17" s="8">
        <f>'C завтраками| Bed and breakfast'!AM17*0.9</f>
        <v>27360</v>
      </c>
      <c r="AN17" s="8">
        <f>'C завтраками| Bed and breakfast'!AN17*0.9</f>
        <v>27360</v>
      </c>
      <c r="AO17" s="8">
        <f>'C завтраками| Bed and breakfast'!AO17*0.9</f>
        <v>27360</v>
      </c>
      <c r="AP17" s="8">
        <f>'C завтраками| Bed and breakfast'!AP17*0.9</f>
        <v>27360</v>
      </c>
      <c r="AQ17" s="8">
        <f>'C завтраками| Bed and breakfast'!AQ17*0.9</f>
        <v>27360</v>
      </c>
      <c r="AR17" s="8">
        <f>'C завтраками| Bed and breakfast'!AR17*0.9</f>
        <v>29160</v>
      </c>
      <c r="AS17" s="8">
        <f>'C завтраками| Bed and breakfast'!AS17*0.9</f>
        <v>31410</v>
      </c>
      <c r="AT17" s="8">
        <f>'C завтраками| Bed and breakfast'!AT17*0.9</f>
        <v>32040</v>
      </c>
      <c r="AU17" s="8">
        <f>'C завтраками| Bed and breakfast'!AU17*0.9</f>
        <v>32040</v>
      </c>
      <c r="AV17" s="8">
        <f>'C завтраками| Bed and breakfast'!AV17*0.9</f>
        <v>32040</v>
      </c>
      <c r="AW17" s="8">
        <f>'C завтраками| Bed and breakfast'!AW17*0.9</f>
        <v>32040</v>
      </c>
      <c r="AX17" s="8">
        <f>'C завтраками| Bed and breakfast'!AX17*0.9</f>
        <v>32040</v>
      </c>
      <c r="AY17" s="8">
        <f>'C завтраками| Bed and breakfast'!AY17*0.9</f>
        <v>32040</v>
      </c>
      <c r="AZ17" s="8">
        <f>'C завтраками| Bed and breakfast'!AZ17*0.9</f>
        <v>32040</v>
      </c>
      <c r="BA17" s="8">
        <f>'C завтраками| Bed and breakfast'!BA17*0.9</f>
        <v>32040</v>
      </c>
      <c r="BB17" s="8">
        <f>'C завтраками| Bed and breakfast'!BB17*0.9</f>
        <v>32040</v>
      </c>
      <c r="BC17" s="8">
        <f>'C завтраками| Bed and breakfast'!BC17*0.9</f>
        <v>32040</v>
      </c>
      <c r="BD17" s="8">
        <f>'C завтраками| Bed and breakfast'!BD17*0.9</f>
        <v>30240</v>
      </c>
      <c r="BE17" s="8">
        <f>'C завтраками| Bed and breakfast'!BE17*0.9</f>
        <v>30240</v>
      </c>
      <c r="BF17" s="8">
        <f>'C завтраками| Bed and breakfast'!BF17*0.9</f>
        <v>32040</v>
      </c>
      <c r="BG17" s="8">
        <f>'C завтраками| Bed and breakfast'!BG17*0.9</f>
        <v>32040</v>
      </c>
      <c r="BH17" s="8">
        <f>'C завтраками| Bed and breakfast'!BH17*0.9</f>
        <v>33840</v>
      </c>
      <c r="BI17" s="8">
        <f>'C завтраками| Bed and breakfast'!BI17*0.9</f>
        <v>36090</v>
      </c>
      <c r="BJ17" s="8">
        <f>'C завтраками| Bed and breakfast'!BJ17*0.9</f>
        <v>36090</v>
      </c>
      <c r="BK17" s="8">
        <f>'C завтраками| Bed and breakfast'!BK17*0.9</f>
        <v>36090</v>
      </c>
      <c r="BL17" s="8">
        <f>'C завтраками| Bed and breakfast'!BL17*0.9</f>
        <v>36090</v>
      </c>
      <c r="BM17" s="8">
        <f>'C завтраками| Bed and breakfast'!BM17*0.9</f>
        <v>38340</v>
      </c>
      <c r="BN17" s="8">
        <f>'C завтраками| Bed and breakfast'!BN17*0.9</f>
        <v>41040</v>
      </c>
      <c r="BO17" s="8">
        <f>'C завтраками| Bed and breakfast'!BO17*0.9</f>
        <v>41040</v>
      </c>
      <c r="BP17" s="8">
        <f>'C завтраками| Bed and breakfast'!BP17*0.9</f>
        <v>38340</v>
      </c>
      <c r="BQ17" s="8">
        <f>'C завтраками| Bed and breakfast'!BQ17*0.9</f>
        <v>33840</v>
      </c>
      <c r="BR17" s="8">
        <f>'C завтраками| Bed and breakfast'!BR17*0.9</f>
        <v>33840</v>
      </c>
      <c r="BS17" s="8">
        <f>'C завтраками| Bed and breakfast'!BS17*0.9</f>
        <v>36090</v>
      </c>
      <c r="BT17" s="8">
        <f>'C завтраками| Bed and breakfast'!BT17*0.9</f>
        <v>36090</v>
      </c>
      <c r="BU17" s="8">
        <f>'C завтраками| Bed and breakfast'!BU17*0.9</f>
        <v>28440</v>
      </c>
      <c r="BV17" s="8">
        <f>'C завтраками| Bed and breakfast'!BV17*0.9</f>
        <v>28845</v>
      </c>
      <c r="BW17" s="8">
        <f>'C завтраками| Bed and breakfast'!BW17*0.9</f>
        <v>28845</v>
      </c>
      <c r="BX17" s="8">
        <f>'C завтраками| Bed and breakfast'!BX17*0.9</f>
        <v>28845</v>
      </c>
      <c r="BY17" s="8">
        <f>'C завтраками| Bed and breakfast'!BY17*0.9</f>
        <v>27495</v>
      </c>
      <c r="BZ17" s="8">
        <f>'C завтраками| Bed and breakfast'!BZ17*0.9</f>
        <v>27495</v>
      </c>
      <c r="CA17" s="8">
        <f>'C завтраками| Bed and breakfast'!CA17*0.9</f>
        <v>28845</v>
      </c>
      <c r="CB17" s="8">
        <f>'C завтраками| Bed and breakfast'!CB17*0.9</f>
        <v>28845</v>
      </c>
      <c r="CC17" s="8">
        <f>'C завтраками| Bed and breakfast'!CC17*0.9</f>
        <v>28845</v>
      </c>
      <c r="CD17" s="8">
        <f>'C завтраками| Bed and breakfast'!CD17*0.9</f>
        <v>27315</v>
      </c>
      <c r="CE17" s="8">
        <f>'C завтраками| Bed and breakfast'!CE17*0.9</f>
        <v>27315</v>
      </c>
      <c r="CF17" s="8">
        <f>'C завтраками| Bed and breakfast'!CF17*0.9</f>
        <v>27315</v>
      </c>
      <c r="CG17" s="8">
        <f>'C завтраками| Bed and breakfast'!CG17*0.9</f>
        <v>27315</v>
      </c>
      <c r="CH17" s="8">
        <f>'C завтраками| Bed and breakfast'!CH17*0.9</f>
        <v>27315</v>
      </c>
      <c r="CI17" s="8">
        <f>'C завтраками| Bed and breakfast'!CI17*0.9</f>
        <v>27315</v>
      </c>
      <c r="CJ17" s="8">
        <f>'C завтраками| Bed and breakfast'!CJ17*0.9</f>
        <v>27315</v>
      </c>
      <c r="CK17" s="8">
        <f>'C завтраками| Bed and breakfast'!CK17*0.9</f>
        <v>27315</v>
      </c>
      <c r="CL17" s="8">
        <f>'C завтраками| Bed and breakfast'!CL17*0.9</f>
        <v>27315</v>
      </c>
      <c r="CM17" s="8">
        <f>'C завтраками| Bed and breakfast'!CM17*0.9</f>
        <v>27315</v>
      </c>
      <c r="CN17" s="8">
        <f>'C завтраками| Bed and breakfast'!CN17*0.9</f>
        <v>27315</v>
      </c>
      <c r="CO17" s="8">
        <f>'C завтраками| Bed and breakfast'!CO17*0.9</f>
        <v>27315</v>
      </c>
      <c r="CP17" s="8">
        <f>'C завтраками| Bed and breakfast'!CP17*0.9</f>
        <v>27315</v>
      </c>
      <c r="CQ17" s="8">
        <f>'C завтраками| Bed and breakfast'!CQ17*0.9</f>
        <v>27315</v>
      </c>
      <c r="CR17" s="8">
        <f>'C завтраками| Bed and breakfast'!CR17*0.9</f>
        <v>27315</v>
      </c>
      <c r="CS17" s="8">
        <f>'C завтраками| Bed and breakfast'!CS17*0.9</f>
        <v>27315</v>
      </c>
      <c r="CT17" s="8">
        <f>'C завтраками| Bed and breakfast'!CT17*0.9</f>
        <v>27315</v>
      </c>
      <c r="CU17" s="8">
        <f>'C завтраками| Bed and breakfast'!CU17*0.9</f>
        <v>27315</v>
      </c>
      <c r="CV17" s="8">
        <f>'C завтраками| Bed and breakfast'!CV17*0.9</f>
        <v>27315</v>
      </c>
      <c r="CW17" s="8">
        <f>'C завтраками| Bed and breakfast'!CW17*0.9</f>
        <v>27315</v>
      </c>
      <c r="CX17" s="8">
        <f>'C завтраками| Bed and breakfast'!CX17*0.9</f>
        <v>27315</v>
      </c>
      <c r="CY17" s="8">
        <f>'C завтраками| Bed and breakfast'!CY17*0.9</f>
        <v>27315</v>
      </c>
      <c r="CZ17" s="8">
        <f>'C завтраками| Bed and breakfast'!CZ17*0.9</f>
        <v>27315</v>
      </c>
      <c r="DA17" s="8">
        <f>'C завтраками| Bed and breakfast'!DA17*0.9</f>
        <v>18900</v>
      </c>
      <c r="DB17" s="8">
        <f>'C завтраками| Bed and breakfast'!DB17*0.9</f>
        <v>18900</v>
      </c>
      <c r="DC17" s="8">
        <f>'C завтраками| Bed and breakfast'!DC17*0.9</f>
        <v>19350</v>
      </c>
      <c r="DD17" s="8">
        <f>'C завтраками| Bed and breakfast'!DD17*0.9</f>
        <v>19350</v>
      </c>
      <c r="DE17" s="8">
        <f>'C завтраками| Bed and breakfast'!DE17*0.9</f>
        <v>18900</v>
      </c>
      <c r="DF17" s="8">
        <f>'C завтраками| Bed and breakfast'!DF17*0.9</f>
        <v>18900</v>
      </c>
      <c r="DG17" s="8">
        <f>'C завтраками| Bed and breakfast'!DG17*0.9</f>
        <v>18900</v>
      </c>
      <c r="DH17" s="8">
        <f>'C завтраками| Bed and breakfast'!DH17*0.9</f>
        <v>18900</v>
      </c>
      <c r="DI17" s="8">
        <f>'C завтраками| Bed and breakfast'!DI17*0.9</f>
        <v>18900</v>
      </c>
      <c r="DJ17" s="8">
        <f>'C завтраками| Bed and breakfast'!DJ17*0.9</f>
        <v>19350</v>
      </c>
      <c r="DK17" s="8">
        <f>'C завтраками| Bed and breakfast'!DK17*0.9</f>
        <v>19350</v>
      </c>
      <c r="DL17" s="8">
        <f>'C завтраками| Bed and breakfast'!DL17*0.9</f>
        <v>18900</v>
      </c>
      <c r="DM17" s="8">
        <f>'C завтраками| Bed and breakfast'!DM17*0.9</f>
        <v>18900</v>
      </c>
      <c r="DN17" s="8">
        <f>'C завтраками| Bed and breakfast'!DN17*0.9</f>
        <v>18900</v>
      </c>
      <c r="DO17" s="8">
        <f>'C завтраками| Bed and breakfast'!DO17*0.9</f>
        <v>18000</v>
      </c>
      <c r="DP17" s="8">
        <f>'C завтраками| Bed and breakfast'!DP17*0.9</f>
        <v>18000</v>
      </c>
      <c r="DQ17" s="8">
        <f>'C завтраками| Bed and breakfast'!DQ17*0.9</f>
        <v>18630</v>
      </c>
      <c r="DR17" s="8">
        <f>'C завтраками| Bed and breakfast'!DR17*0.9</f>
        <v>18630</v>
      </c>
      <c r="DS17" s="8">
        <f>'C завтраками| Bed and breakfast'!DS17*0.9</f>
        <v>18000</v>
      </c>
      <c r="DT17" s="8">
        <f>'C завтраками| Bed and breakfast'!DT17*0.9</f>
        <v>18000</v>
      </c>
      <c r="DU17" s="8">
        <f>'C завтраками| Bed and breakfast'!DU17*0.9</f>
        <v>18000</v>
      </c>
      <c r="DV17" s="8">
        <f>'C завтраками| Bed and breakfast'!DV17*0.9</f>
        <v>18000</v>
      </c>
      <c r="DW17" s="8">
        <f>'C завтраками| Bed and breakfast'!DW17*0.9</f>
        <v>18000</v>
      </c>
      <c r="DX17" s="8">
        <f>'C завтраками| Bed and breakfast'!DX17*0.9</f>
        <v>18630</v>
      </c>
      <c r="DY17" s="8">
        <f>'C завтраками| Bed and breakfast'!DY17*0.9</f>
        <v>18630</v>
      </c>
      <c r="DZ17" s="8">
        <f>'C завтраками| Bed and breakfast'!DZ17*0.9</f>
        <v>18000</v>
      </c>
      <c r="EA17" s="8">
        <f>'C завтраками| Bed and breakfast'!EA17*0.9</f>
        <v>18000</v>
      </c>
      <c r="EB17" s="8">
        <f>'C завтраками| Bed and breakfast'!EB17*0.9</f>
        <v>18000</v>
      </c>
      <c r="EC17" s="8">
        <f>'C завтраками| Bed and breakfast'!EC17*0.9</f>
        <v>18000</v>
      </c>
      <c r="ED17" s="8">
        <f>'C завтраками| Bed and breakfast'!ED17*0.9</f>
        <v>18900</v>
      </c>
    </row>
    <row r="18" spans="1:134" s="53" customFormat="1" x14ac:dyDescent="0.2">
      <c r="A18" s="42" t="s">
        <v>86</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row>
    <row r="19" spans="1:134" s="53" customFormat="1" x14ac:dyDescent="0.2">
      <c r="A19" s="88">
        <f>A7</f>
        <v>1</v>
      </c>
      <c r="B19" s="8">
        <f>'C завтраками| Bed and breakfast'!B19*0.9</f>
        <v>36720</v>
      </c>
      <c r="C19" s="8">
        <f>'C завтраками| Bed and breakfast'!C19*0.9</f>
        <v>36720</v>
      </c>
      <c r="D19" s="8">
        <f>'C завтраками| Bed and breakfast'!D19*0.9</f>
        <v>38160</v>
      </c>
      <c r="E19" s="8">
        <f>'C завтраками| Bed and breakfast'!E19*0.9</f>
        <v>39600</v>
      </c>
      <c r="F19" s="8">
        <f>'C завтраками| Bed and breakfast'!F19*0.9</f>
        <v>41670</v>
      </c>
      <c r="G19" s="8">
        <f>'C завтраками| Bed and breakfast'!G19*0.9</f>
        <v>43740</v>
      </c>
      <c r="H19" s="8">
        <f>'C завтраками| Bed and breakfast'!H19*0.9</f>
        <v>43740</v>
      </c>
      <c r="I19" s="8">
        <f>'C завтраками| Bed and breakfast'!I19*0.9</f>
        <v>41670</v>
      </c>
      <c r="J19" s="8">
        <f>'C завтраками| Bed and breakfast'!J19*0.9</f>
        <v>43740</v>
      </c>
      <c r="K19" s="8">
        <f>'C завтраками| Bed and breakfast'!K19*0.9</f>
        <v>38160</v>
      </c>
      <c r="L19" s="8">
        <f>'C завтраками| Bed and breakfast'!L19*0.9</f>
        <v>36720</v>
      </c>
      <c r="M19" s="8">
        <f>'C завтраками| Bed and breakfast'!M19*0.9</f>
        <v>56025</v>
      </c>
      <c r="N19" s="8">
        <f>'C завтраками| Bed and breakfast'!N19*0.9</f>
        <v>69075</v>
      </c>
      <c r="O19" s="8">
        <f>'C завтраками| Bed and breakfast'!O19*0.9</f>
        <v>69075</v>
      </c>
      <c r="P19" s="8">
        <f>'C завтраками| Bed and breakfast'!P19*0.9</f>
        <v>69075</v>
      </c>
      <c r="Q19" s="8">
        <f>'C завтраками| Bed and breakfast'!Q19*0.9</f>
        <v>62775</v>
      </c>
      <c r="R19" s="8">
        <f>'C завтраками| Bed and breakfast'!R19*0.9</f>
        <v>62775</v>
      </c>
      <c r="S19" s="8">
        <f>'C завтраками| Bed and breakfast'!S19*0.9</f>
        <v>62775</v>
      </c>
      <c r="T19" s="8">
        <f>'C завтраками| Bed and breakfast'!T19*0.9</f>
        <v>62775</v>
      </c>
      <c r="U19" s="8">
        <f>'C завтраками| Bed and breakfast'!U19*0.9</f>
        <v>62775</v>
      </c>
      <c r="V19" s="8">
        <f>'C завтраками| Bed and breakfast'!V19*0.9</f>
        <v>62775</v>
      </c>
      <c r="W19" s="8">
        <f>'C завтраками| Bed and breakfast'!W19*0.9</f>
        <v>50805</v>
      </c>
      <c r="X19" s="8">
        <f>'C завтраками| Bed and breakfast'!X19*0.9</f>
        <v>35955</v>
      </c>
      <c r="Y19" s="8">
        <f>'C завтраками| Bed and breakfast'!Y19*0.9</f>
        <v>35955</v>
      </c>
      <c r="Z19" s="8">
        <f>'C завтраками| Bed and breakfast'!Z19*0.9</f>
        <v>35955</v>
      </c>
      <c r="AA19" s="8">
        <f>'C завтраками| Bed and breakfast'!AA19*0.9</f>
        <v>35955</v>
      </c>
      <c r="AB19" s="8">
        <f>'C завтраками| Bed and breakfast'!AB19*0.9</f>
        <v>35955</v>
      </c>
      <c r="AC19" s="8">
        <f>'C завтраками| Bed and breakfast'!AC19*0.9</f>
        <v>37755</v>
      </c>
      <c r="AD19" s="8">
        <f>'C завтраками| Bed and breakfast'!AD19*0.9</f>
        <v>37755</v>
      </c>
      <c r="AE19" s="8">
        <f>'C завтраками| Bed and breakfast'!AE19*0.9</f>
        <v>37755</v>
      </c>
      <c r="AF19" s="8">
        <f>'C завтраками| Bed and breakfast'!AF19*0.9</f>
        <v>37755</v>
      </c>
      <c r="AG19" s="8">
        <f>'C завтраками| Bed and breakfast'!AG19*0.9</f>
        <v>37755</v>
      </c>
      <c r="AH19" s="8">
        <f>'C завтраками| Bed and breakfast'!AH19*0.9</f>
        <v>35955</v>
      </c>
      <c r="AI19" s="8">
        <f>'C завтраками| Bed and breakfast'!AI19*0.9</f>
        <v>35955</v>
      </c>
      <c r="AJ19" s="8">
        <f>'C завтраками| Bed and breakfast'!AJ19*0.9</f>
        <v>35955</v>
      </c>
      <c r="AK19" s="8">
        <f>'C завтраками| Bed and breakfast'!AK19*0.9</f>
        <v>35955</v>
      </c>
      <c r="AL19" s="8">
        <f>'C завтраками| Bed and breakfast'!AL19*0.9</f>
        <v>35955</v>
      </c>
      <c r="AM19" s="8">
        <f>'C завтраками| Bed and breakfast'!AM19*0.9</f>
        <v>39555</v>
      </c>
      <c r="AN19" s="8">
        <f>'C завтраками| Bed and breakfast'!AN19*0.9</f>
        <v>39555</v>
      </c>
      <c r="AO19" s="8">
        <f>'C завтраками| Bed and breakfast'!AO19*0.9</f>
        <v>39555</v>
      </c>
      <c r="AP19" s="8">
        <f>'C завтраками| Bed and breakfast'!AP19*0.9</f>
        <v>39555</v>
      </c>
      <c r="AQ19" s="8">
        <f>'C завтраками| Bed and breakfast'!AQ19*0.9</f>
        <v>39555</v>
      </c>
      <c r="AR19" s="8">
        <f>'C завтраками| Bed and breakfast'!AR19*0.9</f>
        <v>41355</v>
      </c>
      <c r="AS19" s="8">
        <f>'C завтраками| Bed and breakfast'!AS19*0.9</f>
        <v>43605</v>
      </c>
      <c r="AT19" s="8">
        <f>'C завтраками| Bed and breakfast'!AT19*0.9</f>
        <v>48555</v>
      </c>
      <c r="AU19" s="8">
        <f>'C завтраками| Bed and breakfast'!AU19*0.9</f>
        <v>48555</v>
      </c>
      <c r="AV19" s="8">
        <f>'C завтраками| Bed and breakfast'!AV19*0.9</f>
        <v>48555</v>
      </c>
      <c r="AW19" s="8">
        <f>'C завтраками| Bed and breakfast'!AW19*0.9</f>
        <v>48555</v>
      </c>
      <c r="AX19" s="8">
        <f>'C завтраками| Bed and breakfast'!AX19*0.9</f>
        <v>48555</v>
      </c>
      <c r="AY19" s="8">
        <f>'C завтраками| Bed and breakfast'!AY19*0.9</f>
        <v>48555</v>
      </c>
      <c r="AZ19" s="8">
        <f>'C завтраками| Bed and breakfast'!AZ19*0.9</f>
        <v>48555</v>
      </c>
      <c r="BA19" s="8">
        <f>'C завтраками| Bed and breakfast'!BA19*0.9</f>
        <v>48555</v>
      </c>
      <c r="BB19" s="8">
        <f>'C завтраками| Bed and breakfast'!BB19*0.9</f>
        <v>48555</v>
      </c>
      <c r="BC19" s="8">
        <f>'C завтраками| Bed and breakfast'!BC19*0.9</f>
        <v>48555</v>
      </c>
      <c r="BD19" s="8">
        <f>'C завтраками| Bed and breakfast'!BD19*0.9</f>
        <v>46755</v>
      </c>
      <c r="BE19" s="8">
        <f>'C завтраками| Bed and breakfast'!BE19*0.9</f>
        <v>46755</v>
      </c>
      <c r="BF19" s="8">
        <f>'C завтраками| Bed and breakfast'!BF19*0.9</f>
        <v>48555</v>
      </c>
      <c r="BG19" s="8">
        <f>'C завтраками| Bed and breakfast'!BG19*0.9</f>
        <v>48555</v>
      </c>
      <c r="BH19" s="8">
        <f>'C завтраками| Bed and breakfast'!BH19*0.9</f>
        <v>50355</v>
      </c>
      <c r="BI19" s="8">
        <f>'C завтраками| Bed and breakfast'!BI19*0.9</f>
        <v>52605</v>
      </c>
      <c r="BJ19" s="8">
        <f>'C завтраками| Bed and breakfast'!BJ19*0.9</f>
        <v>52605</v>
      </c>
      <c r="BK19" s="8">
        <f>'C завтраками| Bed and breakfast'!BK19*0.9</f>
        <v>52605</v>
      </c>
      <c r="BL19" s="8">
        <f>'C завтраками| Bed and breakfast'!BL19*0.9</f>
        <v>52605</v>
      </c>
      <c r="BM19" s="8">
        <f>'C завтраками| Bed and breakfast'!BM19*0.9</f>
        <v>54855</v>
      </c>
      <c r="BN19" s="8">
        <f>'C завтраками| Bed and breakfast'!BN19*0.9</f>
        <v>57555</v>
      </c>
      <c r="BO19" s="8">
        <f>'C завтраками| Bed and breakfast'!BO19*0.9</f>
        <v>57555</v>
      </c>
      <c r="BP19" s="8">
        <f>'C завтраками| Bed and breakfast'!BP19*0.9</f>
        <v>54855</v>
      </c>
      <c r="BQ19" s="8">
        <f>'C завтраками| Bed and breakfast'!BQ19*0.9</f>
        <v>50355</v>
      </c>
      <c r="BR19" s="8">
        <f>'C завтраками| Bed and breakfast'!BR19*0.9</f>
        <v>50355</v>
      </c>
      <c r="BS19" s="8">
        <f>'C завтраками| Bed and breakfast'!BS19*0.9</f>
        <v>52605</v>
      </c>
      <c r="BT19" s="8">
        <f>'C завтраками| Bed and breakfast'!BT19*0.9</f>
        <v>52605</v>
      </c>
      <c r="BU19" s="8">
        <f>'C завтраками| Bed and breakfast'!BU19*0.9</f>
        <v>44955</v>
      </c>
      <c r="BV19" s="8">
        <f>'C завтраками| Bed and breakfast'!BV19*0.9</f>
        <v>45360</v>
      </c>
      <c r="BW19" s="8">
        <f>'C завтраками| Bed and breakfast'!BW19*0.9</f>
        <v>45360</v>
      </c>
      <c r="BX19" s="8">
        <f>'C завтраками| Bed and breakfast'!BX19*0.9</f>
        <v>45360</v>
      </c>
      <c r="BY19" s="8">
        <f>'C завтраками| Bed and breakfast'!BY19*0.9</f>
        <v>44010</v>
      </c>
      <c r="BZ19" s="8">
        <f>'C завтраками| Bed and breakfast'!BZ19*0.9</f>
        <v>44010</v>
      </c>
      <c r="CA19" s="8">
        <f>'C завтраками| Bed and breakfast'!CA19*0.9</f>
        <v>45360</v>
      </c>
      <c r="CB19" s="8">
        <f>'C завтраками| Bed and breakfast'!CB19*0.9</f>
        <v>45360</v>
      </c>
      <c r="CC19" s="8">
        <f>'C завтраками| Bed and breakfast'!CC19*0.9</f>
        <v>45360</v>
      </c>
      <c r="CD19" s="8">
        <f>'C завтраками| Bed and breakfast'!CD19*0.9</f>
        <v>39510</v>
      </c>
      <c r="CE19" s="8">
        <f>'C завтраками| Bed and breakfast'!CE19*0.9</f>
        <v>39510</v>
      </c>
      <c r="CF19" s="8">
        <f>'C завтраками| Bed and breakfast'!CF19*0.9</f>
        <v>39510</v>
      </c>
      <c r="CG19" s="8">
        <f>'C завтраками| Bed and breakfast'!CG19*0.9</f>
        <v>39510</v>
      </c>
      <c r="CH19" s="8">
        <f>'C завтраками| Bed and breakfast'!CH19*0.9</f>
        <v>39510</v>
      </c>
      <c r="CI19" s="8">
        <f>'C завтраками| Bed and breakfast'!CI19*0.9</f>
        <v>39510</v>
      </c>
      <c r="CJ19" s="8">
        <f>'C завтраками| Bed and breakfast'!CJ19*0.9</f>
        <v>39510</v>
      </c>
      <c r="CK19" s="8">
        <f>'C завтраками| Bed and breakfast'!CK19*0.9</f>
        <v>39510</v>
      </c>
      <c r="CL19" s="8">
        <f>'C завтраками| Bed and breakfast'!CL19*0.9</f>
        <v>39510</v>
      </c>
      <c r="CM19" s="8">
        <f>'C завтраками| Bed and breakfast'!CM19*0.9</f>
        <v>39510</v>
      </c>
      <c r="CN19" s="8">
        <f>'C завтраками| Bed and breakfast'!CN19*0.9</f>
        <v>39510</v>
      </c>
      <c r="CO19" s="8">
        <f>'C завтраками| Bed and breakfast'!CO19*0.9</f>
        <v>39510</v>
      </c>
      <c r="CP19" s="8">
        <f>'C завтраками| Bed and breakfast'!CP19*0.9</f>
        <v>39510</v>
      </c>
      <c r="CQ19" s="8">
        <f>'C завтраками| Bed and breakfast'!CQ19*0.9</f>
        <v>39510</v>
      </c>
      <c r="CR19" s="8">
        <f>'C завтраками| Bed and breakfast'!CR19*0.9</f>
        <v>39510</v>
      </c>
      <c r="CS19" s="8">
        <f>'C завтраками| Bed and breakfast'!CS19*0.9</f>
        <v>39510</v>
      </c>
      <c r="CT19" s="8">
        <f>'C завтраками| Bed and breakfast'!CT19*0.9</f>
        <v>39510</v>
      </c>
      <c r="CU19" s="8">
        <f>'C завтраками| Bed and breakfast'!CU19*0.9</f>
        <v>39510</v>
      </c>
      <c r="CV19" s="8">
        <f>'C завтраками| Bed and breakfast'!CV19*0.9</f>
        <v>39510</v>
      </c>
      <c r="CW19" s="8">
        <f>'C завтраками| Bed and breakfast'!CW19*0.9</f>
        <v>39510</v>
      </c>
      <c r="CX19" s="8">
        <f>'C завтраками| Bed and breakfast'!CX19*0.9</f>
        <v>39510</v>
      </c>
      <c r="CY19" s="8">
        <f>'C завтраками| Bed and breakfast'!CY19*0.9</f>
        <v>39510</v>
      </c>
      <c r="CZ19" s="8">
        <f>'C завтраками| Bed and breakfast'!CZ19*0.9</f>
        <v>39510</v>
      </c>
      <c r="DA19" s="8">
        <f>'C завтраками| Bed and breakfast'!DA19*0.9</f>
        <v>31185</v>
      </c>
      <c r="DB19" s="8">
        <f>'C завтраками| Bed and breakfast'!DB19*0.9</f>
        <v>31185</v>
      </c>
      <c r="DC19" s="8">
        <f>'C завтраками| Bed and breakfast'!DC19*0.9</f>
        <v>31635</v>
      </c>
      <c r="DD19" s="8">
        <f>'C завтраками| Bed and breakfast'!DD19*0.9</f>
        <v>31635</v>
      </c>
      <c r="DE19" s="8">
        <f>'C завтраками| Bed and breakfast'!DE19*0.9</f>
        <v>31185</v>
      </c>
      <c r="DF19" s="8">
        <f>'C завтраками| Bed and breakfast'!DF19*0.9</f>
        <v>31185</v>
      </c>
      <c r="DG19" s="8">
        <f>'C завтраками| Bed and breakfast'!DG19*0.9</f>
        <v>31185</v>
      </c>
      <c r="DH19" s="8">
        <f>'C завтраками| Bed and breakfast'!DH19*0.9</f>
        <v>31185</v>
      </c>
      <c r="DI19" s="8">
        <f>'C завтраками| Bed and breakfast'!DI19*0.9</f>
        <v>31185</v>
      </c>
      <c r="DJ19" s="8">
        <f>'C завтраками| Bed and breakfast'!DJ19*0.9</f>
        <v>31635</v>
      </c>
      <c r="DK19" s="8">
        <f>'C завтраками| Bed and breakfast'!DK19*0.9</f>
        <v>31635</v>
      </c>
      <c r="DL19" s="8">
        <f>'C завтраками| Bed and breakfast'!DL19*0.9</f>
        <v>31185</v>
      </c>
      <c r="DM19" s="8">
        <f>'C завтраками| Bed and breakfast'!DM19*0.9</f>
        <v>31185</v>
      </c>
      <c r="DN19" s="8">
        <f>'C завтраками| Bed and breakfast'!DN19*0.9</f>
        <v>31185</v>
      </c>
      <c r="DO19" s="8">
        <f>'C завтраками| Bed and breakfast'!DO19*0.9</f>
        <v>30285</v>
      </c>
      <c r="DP19" s="8">
        <f>'C завтраками| Bed and breakfast'!DP19*0.9</f>
        <v>30285</v>
      </c>
      <c r="DQ19" s="8">
        <f>'C завтраками| Bed and breakfast'!DQ19*0.9</f>
        <v>30915</v>
      </c>
      <c r="DR19" s="8">
        <f>'C завтраками| Bed and breakfast'!DR19*0.9</f>
        <v>30915</v>
      </c>
      <c r="DS19" s="8">
        <f>'C завтраками| Bed and breakfast'!DS19*0.9</f>
        <v>30285</v>
      </c>
      <c r="DT19" s="8">
        <f>'C завтраками| Bed and breakfast'!DT19*0.9</f>
        <v>30285</v>
      </c>
      <c r="DU19" s="8">
        <f>'C завтраками| Bed and breakfast'!DU19*0.9</f>
        <v>30285</v>
      </c>
      <c r="DV19" s="8">
        <f>'C завтраками| Bed and breakfast'!DV19*0.9</f>
        <v>30285</v>
      </c>
      <c r="DW19" s="8">
        <f>'C завтраками| Bed and breakfast'!DW19*0.9</f>
        <v>30285</v>
      </c>
      <c r="DX19" s="8">
        <f>'C завтраками| Bed and breakfast'!DX19*0.9</f>
        <v>30915</v>
      </c>
      <c r="DY19" s="8">
        <f>'C завтраками| Bed and breakfast'!DY19*0.9</f>
        <v>30915</v>
      </c>
      <c r="DZ19" s="8">
        <f>'C завтраками| Bed and breakfast'!DZ19*0.9</f>
        <v>30285</v>
      </c>
      <c r="EA19" s="8">
        <f>'C завтраками| Bed and breakfast'!EA19*0.9</f>
        <v>30285</v>
      </c>
      <c r="EB19" s="8">
        <f>'C завтраками| Bed and breakfast'!EB19*0.9</f>
        <v>30285</v>
      </c>
      <c r="EC19" s="8">
        <f>'C завтраками| Bed and breakfast'!EC19*0.9</f>
        <v>30285</v>
      </c>
      <c r="ED19" s="8">
        <f>'C завтраками| Bed and breakfast'!ED19*0.9</f>
        <v>31185</v>
      </c>
    </row>
    <row r="20" spans="1:134" s="53" customFormat="1" x14ac:dyDescent="0.2">
      <c r="A20" s="88">
        <f>A8</f>
        <v>2</v>
      </c>
      <c r="B20" s="8">
        <f>'C завтраками| Bed and breakfast'!B20*0.9</f>
        <v>38250</v>
      </c>
      <c r="C20" s="8">
        <f>'C завтраками| Bed and breakfast'!C20*0.9</f>
        <v>38250</v>
      </c>
      <c r="D20" s="8">
        <f>'C завтраками| Bed and breakfast'!D20*0.9</f>
        <v>39690</v>
      </c>
      <c r="E20" s="8">
        <f>'C завтраками| Bed and breakfast'!E20*0.9</f>
        <v>41130</v>
      </c>
      <c r="F20" s="8">
        <f>'C завтраками| Bed and breakfast'!F20*0.9</f>
        <v>43200</v>
      </c>
      <c r="G20" s="8">
        <f>'C завтраками| Bed and breakfast'!G20*0.9</f>
        <v>45270</v>
      </c>
      <c r="H20" s="8">
        <f>'C завтраками| Bed and breakfast'!H20*0.9</f>
        <v>45270</v>
      </c>
      <c r="I20" s="8">
        <f>'C завтраками| Bed and breakfast'!I20*0.9</f>
        <v>43200</v>
      </c>
      <c r="J20" s="8">
        <f>'C завтраками| Bed and breakfast'!J20*0.9</f>
        <v>45270</v>
      </c>
      <c r="K20" s="8">
        <f>'C завтраками| Bed and breakfast'!K20*0.9</f>
        <v>39690</v>
      </c>
      <c r="L20" s="8">
        <f>'C завтраками| Bed and breakfast'!L20*0.9</f>
        <v>38745</v>
      </c>
      <c r="M20" s="8">
        <f>'C завтраками| Bed and breakfast'!M20*0.9</f>
        <v>58050</v>
      </c>
      <c r="N20" s="8">
        <f>'C завтраками| Bed and breakfast'!N20*0.9</f>
        <v>71100</v>
      </c>
      <c r="O20" s="8">
        <f>'C завтраками| Bed and breakfast'!O20*0.9</f>
        <v>71100</v>
      </c>
      <c r="P20" s="8">
        <f>'C завтраками| Bed and breakfast'!P20*0.9</f>
        <v>71100</v>
      </c>
      <c r="Q20" s="8">
        <f>'C завтраками| Bed and breakfast'!Q20*0.9</f>
        <v>64800</v>
      </c>
      <c r="R20" s="8">
        <f>'C завтраками| Bed and breakfast'!R20*0.9</f>
        <v>64800</v>
      </c>
      <c r="S20" s="8">
        <f>'C завтраками| Bed and breakfast'!S20*0.9</f>
        <v>64800</v>
      </c>
      <c r="T20" s="8">
        <f>'C завтраками| Bed and breakfast'!T20*0.9</f>
        <v>64800</v>
      </c>
      <c r="U20" s="8">
        <f>'C завтраками| Bed and breakfast'!U20*0.9</f>
        <v>64800</v>
      </c>
      <c r="V20" s="8">
        <f>'C завтраками| Bed and breakfast'!V20*0.9</f>
        <v>64800</v>
      </c>
      <c r="W20" s="8">
        <f>'C завтраками| Bed and breakfast'!W20*0.9</f>
        <v>52560</v>
      </c>
      <c r="X20" s="8">
        <f>'C завтраками| Bed and breakfast'!X20*0.9</f>
        <v>37710</v>
      </c>
      <c r="Y20" s="8">
        <f>'C завтраками| Bed and breakfast'!Y20*0.9</f>
        <v>37710</v>
      </c>
      <c r="Z20" s="8">
        <f>'C завтраками| Bed and breakfast'!Z20*0.9</f>
        <v>37710</v>
      </c>
      <c r="AA20" s="8">
        <f>'C завтраками| Bed and breakfast'!AA20*0.9</f>
        <v>37710</v>
      </c>
      <c r="AB20" s="8">
        <f>'C завтраками| Bed and breakfast'!AB20*0.9</f>
        <v>37710</v>
      </c>
      <c r="AC20" s="8">
        <f>'C завтраками| Bed and breakfast'!AC20*0.9</f>
        <v>39510</v>
      </c>
      <c r="AD20" s="8">
        <f>'C завтраками| Bed and breakfast'!AD20*0.9</f>
        <v>39510</v>
      </c>
      <c r="AE20" s="8">
        <f>'C завтраками| Bed and breakfast'!AE20*0.9</f>
        <v>39510</v>
      </c>
      <c r="AF20" s="8">
        <f>'C завтраками| Bed and breakfast'!AF20*0.9</f>
        <v>39510</v>
      </c>
      <c r="AG20" s="8">
        <f>'C завтраками| Bed and breakfast'!AG20*0.9</f>
        <v>39510</v>
      </c>
      <c r="AH20" s="8">
        <f>'C завтраками| Bed and breakfast'!AH20*0.9</f>
        <v>37710</v>
      </c>
      <c r="AI20" s="8">
        <f>'C завтраками| Bed and breakfast'!AI20*0.9</f>
        <v>37710</v>
      </c>
      <c r="AJ20" s="8">
        <f>'C завтраками| Bed and breakfast'!AJ20*0.9</f>
        <v>37710</v>
      </c>
      <c r="AK20" s="8">
        <f>'C завтраками| Bed and breakfast'!AK20*0.9</f>
        <v>37710</v>
      </c>
      <c r="AL20" s="8">
        <f>'C завтраками| Bed and breakfast'!AL20*0.9</f>
        <v>37710</v>
      </c>
      <c r="AM20" s="8">
        <f>'C завтраками| Bed and breakfast'!AM20*0.9</f>
        <v>41310</v>
      </c>
      <c r="AN20" s="8">
        <f>'C завтраками| Bed and breakfast'!AN20*0.9</f>
        <v>41310</v>
      </c>
      <c r="AO20" s="8">
        <f>'C завтраками| Bed and breakfast'!AO20*0.9</f>
        <v>41310</v>
      </c>
      <c r="AP20" s="8">
        <f>'C завтраками| Bed and breakfast'!AP20*0.9</f>
        <v>41310</v>
      </c>
      <c r="AQ20" s="8">
        <f>'C завтраками| Bed and breakfast'!AQ20*0.9</f>
        <v>41310</v>
      </c>
      <c r="AR20" s="8">
        <f>'C завтраками| Bed and breakfast'!AR20*0.9</f>
        <v>43110</v>
      </c>
      <c r="AS20" s="8">
        <f>'C завтраками| Bed and breakfast'!AS20*0.9</f>
        <v>45360</v>
      </c>
      <c r="AT20" s="8">
        <f>'C завтраками| Bed and breakfast'!AT20*0.9</f>
        <v>50310</v>
      </c>
      <c r="AU20" s="8">
        <f>'C завтраками| Bed and breakfast'!AU20*0.9</f>
        <v>50310</v>
      </c>
      <c r="AV20" s="8">
        <f>'C завтраками| Bed and breakfast'!AV20*0.9</f>
        <v>50310</v>
      </c>
      <c r="AW20" s="8">
        <f>'C завтраками| Bed and breakfast'!AW20*0.9</f>
        <v>50310</v>
      </c>
      <c r="AX20" s="8">
        <f>'C завтраками| Bed and breakfast'!AX20*0.9</f>
        <v>50310</v>
      </c>
      <c r="AY20" s="8">
        <f>'C завтраками| Bed and breakfast'!AY20*0.9</f>
        <v>50310</v>
      </c>
      <c r="AZ20" s="8">
        <f>'C завтраками| Bed and breakfast'!AZ20*0.9</f>
        <v>50310</v>
      </c>
      <c r="BA20" s="8">
        <f>'C завтраками| Bed and breakfast'!BA20*0.9</f>
        <v>50310</v>
      </c>
      <c r="BB20" s="8">
        <f>'C завтраками| Bed and breakfast'!BB20*0.9</f>
        <v>50310</v>
      </c>
      <c r="BC20" s="8">
        <f>'C завтраками| Bed and breakfast'!BC20*0.9</f>
        <v>50310</v>
      </c>
      <c r="BD20" s="8">
        <f>'C завтраками| Bed and breakfast'!BD20*0.9</f>
        <v>48510</v>
      </c>
      <c r="BE20" s="8">
        <f>'C завтраками| Bed and breakfast'!BE20*0.9</f>
        <v>48510</v>
      </c>
      <c r="BF20" s="8">
        <f>'C завтраками| Bed and breakfast'!BF20*0.9</f>
        <v>50310</v>
      </c>
      <c r="BG20" s="8">
        <f>'C завтраками| Bed and breakfast'!BG20*0.9</f>
        <v>50310</v>
      </c>
      <c r="BH20" s="8">
        <f>'C завтраками| Bed and breakfast'!BH20*0.9</f>
        <v>52110</v>
      </c>
      <c r="BI20" s="8">
        <f>'C завтраками| Bed and breakfast'!BI20*0.9</f>
        <v>54360</v>
      </c>
      <c r="BJ20" s="8">
        <f>'C завтраками| Bed and breakfast'!BJ20*0.9</f>
        <v>54360</v>
      </c>
      <c r="BK20" s="8">
        <f>'C завтраками| Bed and breakfast'!BK20*0.9</f>
        <v>54360</v>
      </c>
      <c r="BL20" s="8">
        <f>'C завтраками| Bed and breakfast'!BL20*0.9</f>
        <v>54360</v>
      </c>
      <c r="BM20" s="8">
        <f>'C завтраками| Bed and breakfast'!BM20*0.9</f>
        <v>56610</v>
      </c>
      <c r="BN20" s="8">
        <f>'C завтраками| Bed and breakfast'!BN20*0.9</f>
        <v>59310</v>
      </c>
      <c r="BO20" s="8">
        <f>'C завтраками| Bed and breakfast'!BO20*0.9</f>
        <v>59310</v>
      </c>
      <c r="BP20" s="8">
        <f>'C завтраками| Bed and breakfast'!BP20*0.9</f>
        <v>56610</v>
      </c>
      <c r="BQ20" s="8">
        <f>'C завтраками| Bed and breakfast'!BQ20*0.9</f>
        <v>52110</v>
      </c>
      <c r="BR20" s="8">
        <f>'C завтраками| Bed and breakfast'!BR20*0.9</f>
        <v>52110</v>
      </c>
      <c r="BS20" s="8">
        <f>'C завтраками| Bed and breakfast'!BS20*0.9</f>
        <v>54360</v>
      </c>
      <c r="BT20" s="8">
        <f>'C завтраками| Bed and breakfast'!BT20*0.9</f>
        <v>54360</v>
      </c>
      <c r="BU20" s="8">
        <f>'C завтраками| Bed and breakfast'!BU20*0.9</f>
        <v>46710</v>
      </c>
      <c r="BV20" s="8">
        <f>'C завтраками| Bed and breakfast'!BV20*0.9</f>
        <v>47115</v>
      </c>
      <c r="BW20" s="8">
        <f>'C завтраками| Bed and breakfast'!BW20*0.9</f>
        <v>47115</v>
      </c>
      <c r="BX20" s="8">
        <f>'C завтраками| Bed and breakfast'!BX20*0.9</f>
        <v>47115</v>
      </c>
      <c r="BY20" s="8">
        <f>'C завтраками| Bed and breakfast'!BY20*0.9</f>
        <v>45765</v>
      </c>
      <c r="BZ20" s="8">
        <f>'C завтраками| Bed and breakfast'!BZ20*0.9</f>
        <v>45765</v>
      </c>
      <c r="CA20" s="8">
        <f>'C завтраками| Bed and breakfast'!CA20*0.9</f>
        <v>47115</v>
      </c>
      <c r="CB20" s="8">
        <f>'C завтраками| Bed and breakfast'!CB20*0.9</f>
        <v>47115</v>
      </c>
      <c r="CC20" s="8">
        <f>'C завтраками| Bed and breakfast'!CC20*0.9</f>
        <v>47115</v>
      </c>
      <c r="CD20" s="8">
        <f>'C завтраками| Bed and breakfast'!CD20*0.9</f>
        <v>41265</v>
      </c>
      <c r="CE20" s="8">
        <f>'C завтраками| Bed and breakfast'!CE20*0.9</f>
        <v>41265</v>
      </c>
      <c r="CF20" s="8">
        <f>'C завтраками| Bed and breakfast'!CF20*0.9</f>
        <v>41265</v>
      </c>
      <c r="CG20" s="8">
        <f>'C завтраками| Bed and breakfast'!CG20*0.9</f>
        <v>41265</v>
      </c>
      <c r="CH20" s="8">
        <f>'C завтраками| Bed and breakfast'!CH20*0.9</f>
        <v>41265</v>
      </c>
      <c r="CI20" s="8">
        <f>'C завтраками| Bed and breakfast'!CI20*0.9</f>
        <v>41265</v>
      </c>
      <c r="CJ20" s="8">
        <f>'C завтраками| Bed and breakfast'!CJ20*0.9</f>
        <v>41265</v>
      </c>
      <c r="CK20" s="8">
        <f>'C завтраками| Bed and breakfast'!CK20*0.9</f>
        <v>41265</v>
      </c>
      <c r="CL20" s="8">
        <f>'C завтраками| Bed and breakfast'!CL20*0.9</f>
        <v>41265</v>
      </c>
      <c r="CM20" s="8">
        <f>'C завтраками| Bed and breakfast'!CM20*0.9</f>
        <v>41265</v>
      </c>
      <c r="CN20" s="8">
        <f>'C завтраками| Bed and breakfast'!CN20*0.9</f>
        <v>41265</v>
      </c>
      <c r="CO20" s="8">
        <f>'C завтраками| Bed and breakfast'!CO20*0.9</f>
        <v>41265</v>
      </c>
      <c r="CP20" s="8">
        <f>'C завтраками| Bed and breakfast'!CP20*0.9</f>
        <v>41265</v>
      </c>
      <c r="CQ20" s="8">
        <f>'C завтраками| Bed and breakfast'!CQ20*0.9</f>
        <v>41265</v>
      </c>
      <c r="CR20" s="8">
        <f>'C завтраками| Bed and breakfast'!CR20*0.9</f>
        <v>41265</v>
      </c>
      <c r="CS20" s="8">
        <f>'C завтраками| Bed and breakfast'!CS20*0.9</f>
        <v>41265</v>
      </c>
      <c r="CT20" s="8">
        <f>'C завтраками| Bed and breakfast'!CT20*0.9</f>
        <v>41265</v>
      </c>
      <c r="CU20" s="8">
        <f>'C завтраками| Bed and breakfast'!CU20*0.9</f>
        <v>41265</v>
      </c>
      <c r="CV20" s="8">
        <f>'C завтраками| Bed and breakfast'!CV20*0.9</f>
        <v>41265</v>
      </c>
      <c r="CW20" s="8">
        <f>'C завтраками| Bed and breakfast'!CW20*0.9</f>
        <v>41265</v>
      </c>
      <c r="CX20" s="8">
        <f>'C завтраками| Bed and breakfast'!CX20*0.9</f>
        <v>41265</v>
      </c>
      <c r="CY20" s="8">
        <f>'C завтраками| Bed and breakfast'!CY20*0.9</f>
        <v>41265</v>
      </c>
      <c r="CZ20" s="8">
        <f>'C завтраками| Bed and breakfast'!CZ20*0.9</f>
        <v>41265</v>
      </c>
      <c r="DA20" s="8">
        <f>'C завтраками| Bed and breakfast'!DA20*0.9</f>
        <v>32850</v>
      </c>
      <c r="DB20" s="8">
        <f>'C завтраками| Bed and breakfast'!DB20*0.9</f>
        <v>32850</v>
      </c>
      <c r="DC20" s="8">
        <f>'C завтраками| Bed and breakfast'!DC20*0.9</f>
        <v>33300</v>
      </c>
      <c r="DD20" s="8">
        <f>'C завтраками| Bed and breakfast'!DD20*0.9</f>
        <v>33300</v>
      </c>
      <c r="DE20" s="8">
        <f>'C завтраками| Bed and breakfast'!DE20*0.9</f>
        <v>32850</v>
      </c>
      <c r="DF20" s="8">
        <f>'C завтраками| Bed and breakfast'!DF20*0.9</f>
        <v>32850</v>
      </c>
      <c r="DG20" s="8">
        <f>'C завтраками| Bed and breakfast'!DG20*0.9</f>
        <v>32850</v>
      </c>
      <c r="DH20" s="8">
        <f>'C завтраками| Bed and breakfast'!DH20*0.9</f>
        <v>32850</v>
      </c>
      <c r="DI20" s="8">
        <f>'C завтраками| Bed and breakfast'!DI20*0.9</f>
        <v>32850</v>
      </c>
      <c r="DJ20" s="8">
        <f>'C завтраками| Bed and breakfast'!DJ20*0.9</f>
        <v>33300</v>
      </c>
      <c r="DK20" s="8">
        <f>'C завтраками| Bed and breakfast'!DK20*0.9</f>
        <v>33300</v>
      </c>
      <c r="DL20" s="8">
        <f>'C завтраками| Bed and breakfast'!DL20*0.9</f>
        <v>32850</v>
      </c>
      <c r="DM20" s="8">
        <f>'C завтраками| Bed and breakfast'!DM20*0.9</f>
        <v>32850</v>
      </c>
      <c r="DN20" s="8">
        <f>'C завтраками| Bed and breakfast'!DN20*0.9</f>
        <v>32850</v>
      </c>
      <c r="DO20" s="8">
        <f>'C завтраками| Bed and breakfast'!DO20*0.9</f>
        <v>31950</v>
      </c>
      <c r="DP20" s="8">
        <f>'C завтраками| Bed and breakfast'!DP20*0.9</f>
        <v>31950</v>
      </c>
      <c r="DQ20" s="8">
        <f>'C завтраками| Bed and breakfast'!DQ20*0.9</f>
        <v>32580</v>
      </c>
      <c r="DR20" s="8">
        <f>'C завтраками| Bed and breakfast'!DR20*0.9</f>
        <v>32580</v>
      </c>
      <c r="DS20" s="8">
        <f>'C завтраками| Bed and breakfast'!DS20*0.9</f>
        <v>31950</v>
      </c>
      <c r="DT20" s="8">
        <f>'C завтраками| Bed and breakfast'!DT20*0.9</f>
        <v>31950</v>
      </c>
      <c r="DU20" s="8">
        <f>'C завтраками| Bed and breakfast'!DU20*0.9</f>
        <v>31950</v>
      </c>
      <c r="DV20" s="8">
        <f>'C завтраками| Bed and breakfast'!DV20*0.9</f>
        <v>31950</v>
      </c>
      <c r="DW20" s="8">
        <f>'C завтраками| Bed and breakfast'!DW20*0.9</f>
        <v>31950</v>
      </c>
      <c r="DX20" s="8">
        <f>'C завтраками| Bed and breakfast'!DX20*0.9</f>
        <v>32580</v>
      </c>
      <c r="DY20" s="8">
        <f>'C завтраками| Bed and breakfast'!DY20*0.9</f>
        <v>32580</v>
      </c>
      <c r="DZ20" s="8">
        <f>'C завтраками| Bed and breakfast'!DZ20*0.9</f>
        <v>31950</v>
      </c>
      <c r="EA20" s="8">
        <f>'C завтраками| Bed and breakfast'!EA20*0.9</f>
        <v>31950</v>
      </c>
      <c r="EB20" s="8">
        <f>'C завтраками| Bed and breakfast'!EB20*0.9</f>
        <v>31950</v>
      </c>
      <c r="EC20" s="8">
        <f>'C завтраками| Bed and breakfast'!EC20*0.9</f>
        <v>31950</v>
      </c>
      <c r="ED20" s="8">
        <f>'C завтраками| Bed and breakfast'!ED20*0.9</f>
        <v>32850</v>
      </c>
    </row>
    <row r="21" spans="1:134" s="53" customFormat="1" x14ac:dyDescent="0.2">
      <c r="A21" s="42" t="s">
        <v>87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row>
    <row r="22" spans="1:134" s="53" customFormat="1" x14ac:dyDescent="0.2">
      <c r="A22" s="88" t="s">
        <v>88</v>
      </c>
      <c r="B22" s="8">
        <f>'C завтраками| Bed and breakfast'!B22*0.9</f>
        <v>65250</v>
      </c>
      <c r="C22" s="8">
        <f>'C завтраками| Bed and breakfast'!C22*0.9</f>
        <v>65250</v>
      </c>
      <c r="D22" s="8">
        <f>'C завтраками| Bed and breakfast'!D22*0.9</f>
        <v>66690</v>
      </c>
      <c r="E22" s="8">
        <f>'C завтраками| Bed and breakfast'!E22*0.9</f>
        <v>68130</v>
      </c>
      <c r="F22" s="8">
        <f>'C завтраками| Bed and breakfast'!F22*0.9</f>
        <v>70200</v>
      </c>
      <c r="G22" s="8">
        <f>'C завтраками| Bed and breakfast'!G22*0.9</f>
        <v>72270</v>
      </c>
      <c r="H22" s="8">
        <f>'C завтраками| Bed and breakfast'!H22*0.9</f>
        <v>72270</v>
      </c>
      <c r="I22" s="8">
        <f>'C завтраками| Bed and breakfast'!I22*0.9</f>
        <v>70200</v>
      </c>
      <c r="J22" s="8">
        <f>'C завтраками| Bed and breakfast'!J22*0.9</f>
        <v>72270</v>
      </c>
      <c r="K22" s="8">
        <f>'C завтраками| Bed and breakfast'!K22*0.9</f>
        <v>66690</v>
      </c>
      <c r="L22" s="8">
        <f>'C завтраками| Bed and breakfast'!L22*0.9</f>
        <v>88245</v>
      </c>
      <c r="M22" s="8">
        <f>'C завтраками| Bed and breakfast'!M22*0.9</f>
        <v>107550</v>
      </c>
      <c r="N22" s="8">
        <f>'C завтраками| Bed and breakfast'!N22*0.9</f>
        <v>120600</v>
      </c>
      <c r="O22" s="8">
        <f>'C завтраками| Bed and breakfast'!O22*0.9</f>
        <v>120600</v>
      </c>
      <c r="P22" s="8">
        <f>'C завтраками| Bed and breakfast'!P22*0.9</f>
        <v>120600</v>
      </c>
      <c r="Q22" s="8">
        <f>'C завтраками| Bed and breakfast'!Q22*0.9</f>
        <v>114300</v>
      </c>
      <c r="R22" s="8">
        <f>'C завтраками| Bed and breakfast'!R22*0.9</f>
        <v>114300</v>
      </c>
      <c r="S22" s="8">
        <f>'C завтраками| Bed and breakfast'!S22*0.9</f>
        <v>114300</v>
      </c>
      <c r="T22" s="8">
        <f>'C завтраками| Bed and breakfast'!T22*0.9</f>
        <v>114300</v>
      </c>
      <c r="U22" s="8">
        <f>'C завтраками| Bed and breakfast'!U22*0.9</f>
        <v>114300</v>
      </c>
      <c r="V22" s="8">
        <f>'C завтраками| Bed and breakfast'!V22*0.9</f>
        <v>114300</v>
      </c>
      <c r="W22" s="8">
        <f>'C завтраками| Bed and breakfast'!W22*0.9</f>
        <v>84060</v>
      </c>
      <c r="X22" s="8">
        <f>'C завтраками| Bed and breakfast'!X22*0.9</f>
        <v>69210</v>
      </c>
      <c r="Y22" s="8">
        <f>'C завтраками| Bed and breakfast'!Y22*0.9</f>
        <v>69210</v>
      </c>
      <c r="Z22" s="8">
        <f>'C завтраками| Bed and breakfast'!Z22*0.9</f>
        <v>69210</v>
      </c>
      <c r="AA22" s="8">
        <f>'C завтраками| Bed and breakfast'!AA22*0.9</f>
        <v>69210</v>
      </c>
      <c r="AB22" s="8">
        <f>'C завтраками| Bed and breakfast'!AB22*0.9</f>
        <v>69210</v>
      </c>
      <c r="AC22" s="8">
        <f>'C завтраками| Bed and breakfast'!AC22*0.9</f>
        <v>71010</v>
      </c>
      <c r="AD22" s="8">
        <f>'C завтраками| Bed and breakfast'!AD22*0.9</f>
        <v>71010</v>
      </c>
      <c r="AE22" s="8">
        <f>'C завтраками| Bed and breakfast'!AE22*0.9</f>
        <v>71010</v>
      </c>
      <c r="AF22" s="8">
        <f>'C завтраками| Bed and breakfast'!AF22*0.9</f>
        <v>71010</v>
      </c>
      <c r="AG22" s="8">
        <f>'C завтраками| Bed and breakfast'!AG22*0.9</f>
        <v>71010</v>
      </c>
      <c r="AH22" s="8">
        <f>'C завтраками| Bed and breakfast'!AH22*0.9</f>
        <v>69210</v>
      </c>
      <c r="AI22" s="8">
        <f>'C завтраками| Bed and breakfast'!AI22*0.9</f>
        <v>69210</v>
      </c>
      <c r="AJ22" s="8">
        <f>'C завтраками| Bed and breakfast'!AJ22*0.9</f>
        <v>69210</v>
      </c>
      <c r="AK22" s="8">
        <f>'C завтраками| Bed and breakfast'!AK22*0.9</f>
        <v>69210</v>
      </c>
      <c r="AL22" s="8">
        <f>'C завтраками| Bed and breakfast'!AL22*0.9</f>
        <v>69210</v>
      </c>
      <c r="AM22" s="8">
        <f>'C завтраками| Bed and breakfast'!AM22*0.9</f>
        <v>72810</v>
      </c>
      <c r="AN22" s="8">
        <f>'C завтраками| Bed and breakfast'!AN22*0.9</f>
        <v>72810</v>
      </c>
      <c r="AO22" s="8">
        <f>'C завтраками| Bed and breakfast'!AO22*0.9</f>
        <v>72810</v>
      </c>
      <c r="AP22" s="8">
        <f>'C завтраками| Bed and breakfast'!AP22*0.9</f>
        <v>72810</v>
      </c>
      <c r="AQ22" s="8">
        <f>'C завтраками| Bed and breakfast'!AQ22*0.9</f>
        <v>72810</v>
      </c>
      <c r="AR22" s="8">
        <f>'C завтраками| Bed and breakfast'!AR22*0.9</f>
        <v>74610</v>
      </c>
      <c r="AS22" s="8">
        <f>'C завтраками| Bed and breakfast'!AS22*0.9</f>
        <v>76860</v>
      </c>
      <c r="AT22" s="8">
        <f>'C завтраками| Bed and breakfast'!AT22*0.9</f>
        <v>86310</v>
      </c>
      <c r="AU22" s="8">
        <f>'C завтраками| Bed and breakfast'!AU22*0.9</f>
        <v>86310</v>
      </c>
      <c r="AV22" s="8">
        <f>'C завтраками| Bed and breakfast'!AV22*0.9</f>
        <v>86310</v>
      </c>
      <c r="AW22" s="8">
        <f>'C завтраками| Bed and breakfast'!AW22*0.9</f>
        <v>86310</v>
      </c>
      <c r="AX22" s="8">
        <f>'C завтраками| Bed and breakfast'!AX22*0.9</f>
        <v>86310</v>
      </c>
      <c r="AY22" s="8">
        <f>'C завтраками| Bed and breakfast'!AY22*0.9</f>
        <v>86310</v>
      </c>
      <c r="AZ22" s="8">
        <f>'C завтраками| Bed and breakfast'!AZ22*0.9</f>
        <v>86310</v>
      </c>
      <c r="BA22" s="8">
        <f>'C завтраками| Bed and breakfast'!BA22*0.9</f>
        <v>86310</v>
      </c>
      <c r="BB22" s="8">
        <f>'C завтраками| Bed and breakfast'!BB22*0.9</f>
        <v>86310</v>
      </c>
      <c r="BC22" s="8">
        <f>'C завтраками| Bed and breakfast'!BC22*0.9</f>
        <v>86310</v>
      </c>
      <c r="BD22" s="8">
        <f>'C завтраками| Bed and breakfast'!BD22*0.9</f>
        <v>84510</v>
      </c>
      <c r="BE22" s="8">
        <f>'C завтраками| Bed and breakfast'!BE22*0.9</f>
        <v>84510</v>
      </c>
      <c r="BF22" s="8">
        <f>'C завтраками| Bed and breakfast'!BF22*0.9</f>
        <v>86310</v>
      </c>
      <c r="BG22" s="8">
        <f>'C завтраками| Bed and breakfast'!BG22*0.9</f>
        <v>86310</v>
      </c>
      <c r="BH22" s="8">
        <f>'C завтраками| Bed and breakfast'!BH22*0.9</f>
        <v>88110</v>
      </c>
      <c r="BI22" s="8">
        <f>'C завтраками| Bed and breakfast'!BI22*0.9</f>
        <v>90360</v>
      </c>
      <c r="BJ22" s="8">
        <f>'C завтраками| Bed and breakfast'!BJ22*0.9</f>
        <v>90360</v>
      </c>
      <c r="BK22" s="8">
        <f>'C завтраками| Bed and breakfast'!BK22*0.9</f>
        <v>90360</v>
      </c>
      <c r="BL22" s="8">
        <f>'C завтраками| Bed and breakfast'!BL22*0.9</f>
        <v>90360</v>
      </c>
      <c r="BM22" s="8">
        <f>'C завтраками| Bed and breakfast'!BM22*0.9</f>
        <v>92610</v>
      </c>
      <c r="BN22" s="8">
        <f>'C завтраками| Bed and breakfast'!BN22*0.9</f>
        <v>95310</v>
      </c>
      <c r="BO22" s="8">
        <f>'C завтраками| Bed and breakfast'!BO22*0.9</f>
        <v>95310</v>
      </c>
      <c r="BP22" s="8">
        <f>'C завтраками| Bed and breakfast'!BP22*0.9</f>
        <v>92610</v>
      </c>
      <c r="BQ22" s="8">
        <f>'C завтраками| Bed and breakfast'!BQ22*0.9</f>
        <v>88110</v>
      </c>
      <c r="BR22" s="8">
        <f>'C завтраками| Bed and breakfast'!BR22*0.9</f>
        <v>88110</v>
      </c>
      <c r="BS22" s="8">
        <f>'C завтраками| Bed and breakfast'!BS22*0.9</f>
        <v>90360</v>
      </c>
      <c r="BT22" s="8">
        <f>'C завтраками| Bed and breakfast'!BT22*0.9</f>
        <v>90360</v>
      </c>
      <c r="BU22" s="8">
        <f>'C завтраками| Bed and breakfast'!BU22*0.9</f>
        <v>82710</v>
      </c>
      <c r="BV22" s="8">
        <f>'C завтраками| Bed and breakfast'!BV22*0.9</f>
        <v>83115</v>
      </c>
      <c r="BW22" s="8">
        <f>'C завтраками| Bed and breakfast'!BW22*0.9</f>
        <v>83115</v>
      </c>
      <c r="BX22" s="8">
        <f>'C завтраками| Bed and breakfast'!BX22*0.9</f>
        <v>83115</v>
      </c>
      <c r="BY22" s="8">
        <f>'C завтраками| Bed and breakfast'!BY22*0.9</f>
        <v>81765</v>
      </c>
      <c r="BZ22" s="8">
        <f>'C завтраками| Bed and breakfast'!BZ22*0.9</f>
        <v>81765</v>
      </c>
      <c r="CA22" s="8">
        <f>'C завтраками| Bed and breakfast'!CA22*0.9</f>
        <v>83115</v>
      </c>
      <c r="CB22" s="8">
        <f>'C завтраками| Bed and breakfast'!CB22*0.9</f>
        <v>83115</v>
      </c>
      <c r="CC22" s="8">
        <f>'C завтраками| Bed and breakfast'!CC22*0.9</f>
        <v>83115</v>
      </c>
      <c r="CD22" s="8">
        <f>'C завтраками| Bed and breakfast'!CD22*0.9</f>
        <v>72765</v>
      </c>
      <c r="CE22" s="8">
        <f>'C завтраками| Bed and breakfast'!CE22*0.9</f>
        <v>72765</v>
      </c>
      <c r="CF22" s="8">
        <f>'C завтраками| Bed and breakfast'!CF22*0.9</f>
        <v>72765</v>
      </c>
      <c r="CG22" s="8">
        <f>'C завтраками| Bed and breakfast'!CG22*0.9</f>
        <v>72765</v>
      </c>
      <c r="CH22" s="8">
        <f>'C завтраками| Bed and breakfast'!CH22*0.9</f>
        <v>72765</v>
      </c>
      <c r="CI22" s="8">
        <f>'C завтраками| Bed and breakfast'!CI22*0.9</f>
        <v>72765</v>
      </c>
      <c r="CJ22" s="8">
        <f>'C завтраками| Bed and breakfast'!CJ22*0.9</f>
        <v>72765</v>
      </c>
      <c r="CK22" s="8">
        <f>'C завтраками| Bed and breakfast'!CK22*0.9</f>
        <v>72765</v>
      </c>
      <c r="CL22" s="8">
        <f>'C завтраками| Bed and breakfast'!CL22*0.9</f>
        <v>72765</v>
      </c>
      <c r="CM22" s="8">
        <f>'C завтраками| Bed and breakfast'!CM22*0.9</f>
        <v>72765</v>
      </c>
      <c r="CN22" s="8">
        <f>'C завтраками| Bed and breakfast'!CN22*0.9</f>
        <v>72765</v>
      </c>
      <c r="CO22" s="8">
        <f>'C завтраками| Bed and breakfast'!CO22*0.9</f>
        <v>72765</v>
      </c>
      <c r="CP22" s="8">
        <f>'C завтраками| Bed and breakfast'!CP22*0.9</f>
        <v>72765</v>
      </c>
      <c r="CQ22" s="8">
        <f>'C завтраками| Bed and breakfast'!CQ22*0.9</f>
        <v>72765</v>
      </c>
      <c r="CR22" s="8">
        <f>'C завтраками| Bed and breakfast'!CR22*0.9</f>
        <v>72765</v>
      </c>
      <c r="CS22" s="8">
        <f>'C завтраками| Bed and breakfast'!CS22*0.9</f>
        <v>72765</v>
      </c>
      <c r="CT22" s="8">
        <f>'C завтраками| Bed and breakfast'!CT22*0.9</f>
        <v>72765</v>
      </c>
      <c r="CU22" s="8">
        <f>'C завтраками| Bed and breakfast'!CU22*0.9</f>
        <v>72765</v>
      </c>
      <c r="CV22" s="8">
        <f>'C завтраками| Bed and breakfast'!CV22*0.9</f>
        <v>72765</v>
      </c>
      <c r="CW22" s="8">
        <f>'C завтраками| Bed and breakfast'!CW22*0.9</f>
        <v>72765</v>
      </c>
      <c r="CX22" s="8">
        <f>'C завтраками| Bed and breakfast'!CX22*0.9</f>
        <v>72765</v>
      </c>
      <c r="CY22" s="8">
        <f>'C завтраками| Bed and breakfast'!CY22*0.9</f>
        <v>72765</v>
      </c>
      <c r="CZ22" s="8">
        <f>'C завтраками| Bed and breakfast'!CZ22*0.9</f>
        <v>72765</v>
      </c>
      <c r="DA22" s="8">
        <f>'C завтраками| Bed and breakfast'!DA22*0.9</f>
        <v>64350</v>
      </c>
      <c r="DB22" s="8">
        <f>'C завтраками| Bed and breakfast'!DB22*0.9</f>
        <v>64350</v>
      </c>
      <c r="DC22" s="8">
        <f>'C завтраками| Bed and breakfast'!DC22*0.9</f>
        <v>64800</v>
      </c>
      <c r="DD22" s="8">
        <f>'C завтраками| Bed and breakfast'!DD22*0.9</f>
        <v>64800</v>
      </c>
      <c r="DE22" s="8">
        <f>'C завтраками| Bed and breakfast'!DE22*0.9</f>
        <v>64350</v>
      </c>
      <c r="DF22" s="8">
        <f>'C завтраками| Bed and breakfast'!DF22*0.9</f>
        <v>64350</v>
      </c>
      <c r="DG22" s="8">
        <f>'C завтраками| Bed and breakfast'!DG22*0.9</f>
        <v>64350</v>
      </c>
      <c r="DH22" s="8">
        <f>'C завтраками| Bed and breakfast'!DH22*0.9</f>
        <v>64350</v>
      </c>
      <c r="DI22" s="8">
        <f>'C завтраками| Bed and breakfast'!DI22*0.9</f>
        <v>64350</v>
      </c>
      <c r="DJ22" s="8">
        <f>'C завтраками| Bed and breakfast'!DJ22*0.9</f>
        <v>64800</v>
      </c>
      <c r="DK22" s="8">
        <f>'C завтраками| Bed and breakfast'!DK22*0.9</f>
        <v>64800</v>
      </c>
      <c r="DL22" s="8">
        <f>'C завтраками| Bed and breakfast'!DL22*0.9</f>
        <v>64350</v>
      </c>
      <c r="DM22" s="8">
        <f>'C завтраками| Bed and breakfast'!DM22*0.9</f>
        <v>64350</v>
      </c>
      <c r="DN22" s="8">
        <f>'C завтраками| Bed and breakfast'!DN22*0.9</f>
        <v>64350</v>
      </c>
      <c r="DO22" s="8">
        <f>'C завтраками| Bed and breakfast'!DO22*0.9</f>
        <v>63450</v>
      </c>
      <c r="DP22" s="8">
        <f>'C завтраками| Bed and breakfast'!DP22*0.9</f>
        <v>63450</v>
      </c>
      <c r="DQ22" s="8">
        <f>'C завтраками| Bed and breakfast'!DQ22*0.9</f>
        <v>64080</v>
      </c>
      <c r="DR22" s="8">
        <f>'C завтраками| Bed and breakfast'!DR22*0.9</f>
        <v>64080</v>
      </c>
      <c r="DS22" s="8">
        <f>'C завтраками| Bed and breakfast'!DS22*0.9</f>
        <v>63450</v>
      </c>
      <c r="DT22" s="8">
        <f>'C завтраками| Bed and breakfast'!DT22*0.9</f>
        <v>63450</v>
      </c>
      <c r="DU22" s="8">
        <f>'C завтраками| Bed and breakfast'!DU22*0.9</f>
        <v>63450</v>
      </c>
      <c r="DV22" s="8">
        <f>'C завтраками| Bed and breakfast'!DV22*0.9</f>
        <v>63450</v>
      </c>
      <c r="DW22" s="8">
        <f>'C завтраками| Bed and breakfast'!DW22*0.9</f>
        <v>63450</v>
      </c>
      <c r="DX22" s="8">
        <f>'C завтраками| Bed and breakfast'!DX22*0.9</f>
        <v>64080</v>
      </c>
      <c r="DY22" s="8">
        <f>'C завтраками| Bed and breakfast'!DY22*0.9</f>
        <v>64080</v>
      </c>
      <c r="DZ22" s="8">
        <f>'C завтраками| Bed and breakfast'!DZ22*0.9</f>
        <v>63450</v>
      </c>
      <c r="EA22" s="8">
        <f>'C завтраками| Bed and breakfast'!EA22*0.9</f>
        <v>63450</v>
      </c>
      <c r="EB22" s="8">
        <f>'C завтраками| Bed and breakfast'!EB22*0.9</f>
        <v>63450</v>
      </c>
      <c r="EC22" s="8">
        <f>'C завтраками| Bed and breakfast'!EC22*0.9</f>
        <v>63450</v>
      </c>
      <c r="ED22" s="8">
        <f>'C завтраками| Bed and breakfast'!ED22*0.9</f>
        <v>64350</v>
      </c>
    </row>
    <row r="23" spans="1:134" s="53" customFormat="1" x14ac:dyDescent="0.2">
      <c r="A23" s="89"/>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90"/>
      <c r="DT23" s="190"/>
      <c r="DU23" s="190"/>
      <c r="DV23" s="190"/>
      <c r="DW23" s="190"/>
      <c r="DX23" s="190"/>
      <c r="DY23" s="190"/>
      <c r="DZ23" s="190"/>
      <c r="EA23" s="190"/>
      <c r="EB23" s="190"/>
      <c r="EC23" s="190"/>
      <c r="ED23" s="190"/>
    </row>
    <row r="24" spans="1:134" ht="18" customHeight="1" x14ac:dyDescent="0.2">
      <c r="A24" s="111" t="s">
        <v>100</v>
      </c>
      <c r="B24" s="187">
        <f t="shared" ref="B24:H24" si="0">B4</f>
        <v>46010</v>
      </c>
      <c r="C24" s="187">
        <f t="shared" si="0"/>
        <v>46011</v>
      </c>
      <c r="D24" s="187">
        <f t="shared" si="0"/>
        <v>46012</v>
      </c>
      <c r="E24" s="187">
        <f t="shared" si="0"/>
        <v>46013</v>
      </c>
      <c r="F24" s="187">
        <f t="shared" si="0"/>
        <v>46014</v>
      </c>
      <c r="G24" s="187">
        <f t="shared" si="0"/>
        <v>46015</v>
      </c>
      <c r="H24" s="187">
        <f t="shared" si="0"/>
        <v>46016</v>
      </c>
      <c r="I24" s="187">
        <f t="shared" ref="I24:BT24" si="1">I4</f>
        <v>46017</v>
      </c>
      <c r="J24" s="187">
        <f t="shared" si="1"/>
        <v>46018</v>
      </c>
      <c r="K24" s="187">
        <f t="shared" si="1"/>
        <v>46019</v>
      </c>
      <c r="L24" s="187">
        <f t="shared" si="1"/>
        <v>46020</v>
      </c>
      <c r="M24" s="187">
        <f t="shared" si="1"/>
        <v>46021</v>
      </c>
      <c r="N24" s="187">
        <f t="shared" si="1"/>
        <v>46022</v>
      </c>
      <c r="O24" s="187">
        <f t="shared" si="1"/>
        <v>46023</v>
      </c>
      <c r="P24" s="187">
        <f t="shared" si="1"/>
        <v>46024</v>
      </c>
      <c r="Q24" s="187">
        <f t="shared" si="1"/>
        <v>46025</v>
      </c>
      <c r="R24" s="187">
        <f t="shared" si="1"/>
        <v>46026</v>
      </c>
      <c r="S24" s="187">
        <f t="shared" si="1"/>
        <v>46027</v>
      </c>
      <c r="T24" s="187">
        <f t="shared" si="1"/>
        <v>46028</v>
      </c>
      <c r="U24" s="187">
        <f t="shared" si="1"/>
        <v>46029</v>
      </c>
      <c r="V24" s="187">
        <f t="shared" si="1"/>
        <v>46030</v>
      </c>
      <c r="W24" s="187">
        <f t="shared" si="1"/>
        <v>46031</v>
      </c>
      <c r="X24" s="187">
        <f t="shared" si="1"/>
        <v>46032</v>
      </c>
      <c r="Y24" s="187">
        <f t="shared" si="1"/>
        <v>46033</v>
      </c>
      <c r="Z24" s="187">
        <f t="shared" si="1"/>
        <v>46034</v>
      </c>
      <c r="AA24" s="187">
        <f t="shared" si="1"/>
        <v>46035</v>
      </c>
      <c r="AB24" s="187">
        <f t="shared" si="1"/>
        <v>46036</v>
      </c>
      <c r="AC24" s="187">
        <f t="shared" si="1"/>
        <v>46037</v>
      </c>
      <c r="AD24" s="187">
        <f t="shared" si="1"/>
        <v>46038</v>
      </c>
      <c r="AE24" s="187">
        <f t="shared" si="1"/>
        <v>46039</v>
      </c>
      <c r="AF24" s="187">
        <f t="shared" si="1"/>
        <v>46040</v>
      </c>
      <c r="AG24" s="187">
        <f t="shared" si="1"/>
        <v>46041</v>
      </c>
      <c r="AH24" s="187">
        <f t="shared" si="1"/>
        <v>46042</v>
      </c>
      <c r="AI24" s="187">
        <f t="shared" si="1"/>
        <v>46043</v>
      </c>
      <c r="AJ24" s="187">
        <f t="shared" si="1"/>
        <v>46044</v>
      </c>
      <c r="AK24" s="187">
        <f t="shared" si="1"/>
        <v>46045</v>
      </c>
      <c r="AL24" s="187">
        <f t="shared" si="1"/>
        <v>46046</v>
      </c>
      <c r="AM24" s="187">
        <f t="shared" si="1"/>
        <v>46047</v>
      </c>
      <c r="AN24" s="187">
        <f t="shared" si="1"/>
        <v>46048</v>
      </c>
      <c r="AO24" s="187">
        <f t="shared" si="1"/>
        <v>46049</v>
      </c>
      <c r="AP24" s="187">
        <f t="shared" si="1"/>
        <v>46050</v>
      </c>
      <c r="AQ24" s="187">
        <f t="shared" si="1"/>
        <v>46051</v>
      </c>
      <c r="AR24" s="187">
        <f t="shared" si="1"/>
        <v>46052</v>
      </c>
      <c r="AS24" s="187">
        <f t="shared" si="1"/>
        <v>46053</v>
      </c>
      <c r="AT24" s="187">
        <f t="shared" si="1"/>
        <v>46054</v>
      </c>
      <c r="AU24" s="187">
        <f t="shared" si="1"/>
        <v>46055</v>
      </c>
      <c r="AV24" s="187">
        <f t="shared" si="1"/>
        <v>46056</v>
      </c>
      <c r="AW24" s="187">
        <f t="shared" si="1"/>
        <v>46057</v>
      </c>
      <c r="AX24" s="187">
        <f t="shared" si="1"/>
        <v>46058</v>
      </c>
      <c r="AY24" s="187">
        <f t="shared" si="1"/>
        <v>46059</v>
      </c>
      <c r="AZ24" s="187">
        <f t="shared" si="1"/>
        <v>46060</v>
      </c>
      <c r="BA24" s="187">
        <f t="shared" si="1"/>
        <v>46061</v>
      </c>
      <c r="BB24" s="187">
        <f t="shared" si="1"/>
        <v>46062</v>
      </c>
      <c r="BC24" s="187">
        <f t="shared" si="1"/>
        <v>46063</v>
      </c>
      <c r="BD24" s="187">
        <f t="shared" si="1"/>
        <v>46064</v>
      </c>
      <c r="BE24" s="187">
        <f t="shared" si="1"/>
        <v>46065</v>
      </c>
      <c r="BF24" s="187">
        <f t="shared" si="1"/>
        <v>46066</v>
      </c>
      <c r="BG24" s="187">
        <f t="shared" si="1"/>
        <v>46067</v>
      </c>
      <c r="BH24" s="187">
        <f t="shared" si="1"/>
        <v>46068</v>
      </c>
      <c r="BI24" s="187">
        <f t="shared" si="1"/>
        <v>46069</v>
      </c>
      <c r="BJ24" s="187">
        <f t="shared" si="1"/>
        <v>46070</v>
      </c>
      <c r="BK24" s="187">
        <f t="shared" si="1"/>
        <v>46071</v>
      </c>
      <c r="BL24" s="187">
        <f t="shared" si="1"/>
        <v>46072</v>
      </c>
      <c r="BM24" s="187">
        <f t="shared" si="1"/>
        <v>46073</v>
      </c>
      <c r="BN24" s="187">
        <f t="shared" si="1"/>
        <v>46074</v>
      </c>
      <c r="BO24" s="187">
        <f t="shared" si="1"/>
        <v>46075</v>
      </c>
      <c r="BP24" s="187">
        <f t="shared" si="1"/>
        <v>46076</v>
      </c>
      <c r="BQ24" s="187">
        <f t="shared" si="1"/>
        <v>46077</v>
      </c>
      <c r="BR24" s="187">
        <f t="shared" si="1"/>
        <v>46078</v>
      </c>
      <c r="BS24" s="187">
        <f t="shared" si="1"/>
        <v>46079</v>
      </c>
      <c r="BT24" s="187">
        <f t="shared" si="1"/>
        <v>46080</v>
      </c>
      <c r="BU24" s="187">
        <f t="shared" ref="BU24:CZ24" si="2">BU4</f>
        <v>46081</v>
      </c>
      <c r="BV24" s="187">
        <f t="shared" si="2"/>
        <v>46082</v>
      </c>
      <c r="BW24" s="187">
        <f t="shared" si="2"/>
        <v>46083</v>
      </c>
      <c r="BX24" s="187">
        <f t="shared" si="2"/>
        <v>46084</v>
      </c>
      <c r="BY24" s="187">
        <f t="shared" si="2"/>
        <v>46085</v>
      </c>
      <c r="BZ24" s="187">
        <f t="shared" si="2"/>
        <v>46086</v>
      </c>
      <c r="CA24" s="187">
        <f t="shared" si="2"/>
        <v>46087</v>
      </c>
      <c r="CB24" s="187">
        <f t="shared" si="2"/>
        <v>46088</v>
      </c>
      <c r="CC24" s="187">
        <f t="shared" si="2"/>
        <v>46089</v>
      </c>
      <c r="CD24" s="187">
        <f t="shared" si="2"/>
        <v>46090</v>
      </c>
      <c r="CE24" s="187">
        <f t="shared" si="2"/>
        <v>46091</v>
      </c>
      <c r="CF24" s="187">
        <f t="shared" si="2"/>
        <v>46092</v>
      </c>
      <c r="CG24" s="187">
        <f t="shared" si="2"/>
        <v>46093</v>
      </c>
      <c r="CH24" s="187">
        <f t="shared" si="2"/>
        <v>46094</v>
      </c>
      <c r="CI24" s="187">
        <f t="shared" si="2"/>
        <v>46095</v>
      </c>
      <c r="CJ24" s="187">
        <f t="shared" si="2"/>
        <v>46096</v>
      </c>
      <c r="CK24" s="187">
        <f t="shared" si="2"/>
        <v>46097</v>
      </c>
      <c r="CL24" s="187">
        <f t="shared" si="2"/>
        <v>46098</v>
      </c>
      <c r="CM24" s="187">
        <f t="shared" si="2"/>
        <v>46099</v>
      </c>
      <c r="CN24" s="187">
        <f t="shared" si="2"/>
        <v>46100</v>
      </c>
      <c r="CO24" s="187">
        <f t="shared" si="2"/>
        <v>46101</v>
      </c>
      <c r="CP24" s="187">
        <f t="shared" si="2"/>
        <v>46102</v>
      </c>
      <c r="CQ24" s="187">
        <f t="shared" si="2"/>
        <v>46103</v>
      </c>
      <c r="CR24" s="187">
        <f t="shared" si="2"/>
        <v>46104</v>
      </c>
      <c r="CS24" s="187">
        <f t="shared" si="2"/>
        <v>46105</v>
      </c>
      <c r="CT24" s="187">
        <f t="shared" si="2"/>
        <v>46106</v>
      </c>
      <c r="CU24" s="187">
        <f t="shared" si="2"/>
        <v>46107</v>
      </c>
      <c r="CV24" s="187">
        <f t="shared" si="2"/>
        <v>46108</v>
      </c>
      <c r="CW24" s="187">
        <f t="shared" si="2"/>
        <v>46109</v>
      </c>
      <c r="CX24" s="187">
        <f t="shared" si="2"/>
        <v>46110</v>
      </c>
      <c r="CY24" s="187">
        <f t="shared" si="2"/>
        <v>46111</v>
      </c>
      <c r="CZ24" s="187">
        <f t="shared" si="2"/>
        <v>46112</v>
      </c>
      <c r="DA24" s="187">
        <f t="shared" ref="DA24:DP24" si="3">DA4</f>
        <v>46113</v>
      </c>
      <c r="DB24" s="187">
        <f t="shared" si="3"/>
        <v>46114</v>
      </c>
      <c r="DC24" s="187">
        <f t="shared" si="3"/>
        <v>46115</v>
      </c>
      <c r="DD24" s="187">
        <f t="shared" si="3"/>
        <v>46116</v>
      </c>
      <c r="DE24" s="187">
        <f t="shared" si="3"/>
        <v>46117</v>
      </c>
      <c r="DF24" s="187">
        <f t="shared" si="3"/>
        <v>46118</v>
      </c>
      <c r="DG24" s="187">
        <f t="shared" si="3"/>
        <v>46119</v>
      </c>
      <c r="DH24" s="187">
        <f t="shared" si="3"/>
        <v>46120</v>
      </c>
      <c r="DI24" s="187">
        <f t="shared" si="3"/>
        <v>46121</v>
      </c>
      <c r="DJ24" s="187">
        <f t="shared" si="3"/>
        <v>46122</v>
      </c>
      <c r="DK24" s="187">
        <f t="shared" si="3"/>
        <v>46123</v>
      </c>
      <c r="DL24" s="187">
        <f t="shared" si="3"/>
        <v>46124</v>
      </c>
      <c r="DM24" s="187">
        <f t="shared" si="3"/>
        <v>46125</v>
      </c>
      <c r="DN24" s="187">
        <f t="shared" si="3"/>
        <v>46126</v>
      </c>
      <c r="DO24" s="187">
        <f t="shared" si="3"/>
        <v>46127</v>
      </c>
      <c r="DP24" s="187">
        <f t="shared" si="3"/>
        <v>46128</v>
      </c>
      <c r="DQ24" s="187">
        <f t="shared" ref="DQ24:ED24" si="4">DQ4</f>
        <v>46129</v>
      </c>
      <c r="DR24" s="187">
        <f t="shared" si="4"/>
        <v>46130</v>
      </c>
      <c r="DS24" s="187">
        <f t="shared" si="4"/>
        <v>46131</v>
      </c>
      <c r="DT24" s="187">
        <f t="shared" si="4"/>
        <v>46132</v>
      </c>
      <c r="DU24" s="187">
        <f t="shared" si="4"/>
        <v>46133</v>
      </c>
      <c r="DV24" s="187">
        <f t="shared" si="4"/>
        <v>46134</v>
      </c>
      <c r="DW24" s="187">
        <f t="shared" si="4"/>
        <v>46135</v>
      </c>
      <c r="DX24" s="187">
        <f t="shared" si="4"/>
        <v>46136</v>
      </c>
      <c r="DY24" s="187">
        <f t="shared" si="4"/>
        <v>46137</v>
      </c>
      <c r="DZ24" s="187">
        <f t="shared" si="4"/>
        <v>46138</v>
      </c>
      <c r="EA24" s="187">
        <f t="shared" si="4"/>
        <v>46139</v>
      </c>
      <c r="EB24" s="187">
        <f t="shared" si="4"/>
        <v>46140</v>
      </c>
      <c r="EC24" s="187">
        <f t="shared" si="4"/>
        <v>46141</v>
      </c>
      <c r="ED24" s="187">
        <f t="shared" si="4"/>
        <v>46142</v>
      </c>
    </row>
    <row r="25" spans="1:134" ht="20.25" customHeight="1" x14ac:dyDescent="0.2">
      <c r="A25" s="90" t="s">
        <v>64</v>
      </c>
      <c r="B25" s="187">
        <f t="shared" ref="B25:H25" si="5">B5</f>
        <v>46010</v>
      </c>
      <c r="C25" s="187">
        <f t="shared" si="5"/>
        <v>46011</v>
      </c>
      <c r="D25" s="187">
        <f t="shared" si="5"/>
        <v>46012</v>
      </c>
      <c r="E25" s="187">
        <f t="shared" si="5"/>
        <v>46013</v>
      </c>
      <c r="F25" s="187">
        <f t="shared" si="5"/>
        <v>46014</v>
      </c>
      <c r="G25" s="187">
        <f t="shared" si="5"/>
        <v>46015</v>
      </c>
      <c r="H25" s="187">
        <f t="shared" si="5"/>
        <v>46016</v>
      </c>
      <c r="I25" s="187">
        <f t="shared" ref="I25:BT25" si="6">I5</f>
        <v>46017</v>
      </c>
      <c r="J25" s="187">
        <f t="shared" si="6"/>
        <v>46018</v>
      </c>
      <c r="K25" s="187">
        <f t="shared" si="6"/>
        <v>46019</v>
      </c>
      <c r="L25" s="187">
        <f t="shared" si="6"/>
        <v>46020</v>
      </c>
      <c r="M25" s="187">
        <f t="shared" si="6"/>
        <v>46021</v>
      </c>
      <c r="N25" s="187">
        <f t="shared" si="6"/>
        <v>46022</v>
      </c>
      <c r="O25" s="187">
        <f t="shared" si="6"/>
        <v>46023</v>
      </c>
      <c r="P25" s="187">
        <f t="shared" si="6"/>
        <v>46024</v>
      </c>
      <c r="Q25" s="187">
        <f t="shared" si="6"/>
        <v>46025</v>
      </c>
      <c r="R25" s="187">
        <f t="shared" si="6"/>
        <v>46026</v>
      </c>
      <c r="S25" s="187">
        <f t="shared" si="6"/>
        <v>46027</v>
      </c>
      <c r="T25" s="187">
        <f t="shared" si="6"/>
        <v>46028</v>
      </c>
      <c r="U25" s="187">
        <f t="shared" si="6"/>
        <v>46029</v>
      </c>
      <c r="V25" s="187">
        <f t="shared" si="6"/>
        <v>46030</v>
      </c>
      <c r="W25" s="187">
        <f t="shared" si="6"/>
        <v>46031</v>
      </c>
      <c r="X25" s="187">
        <f t="shared" si="6"/>
        <v>46032</v>
      </c>
      <c r="Y25" s="187">
        <f t="shared" si="6"/>
        <v>46033</v>
      </c>
      <c r="Z25" s="187">
        <f t="shared" si="6"/>
        <v>46034</v>
      </c>
      <c r="AA25" s="187">
        <f t="shared" si="6"/>
        <v>46035</v>
      </c>
      <c r="AB25" s="187">
        <f t="shared" si="6"/>
        <v>46036</v>
      </c>
      <c r="AC25" s="187">
        <f t="shared" si="6"/>
        <v>46037</v>
      </c>
      <c r="AD25" s="187">
        <f t="shared" si="6"/>
        <v>46038</v>
      </c>
      <c r="AE25" s="187">
        <f t="shared" si="6"/>
        <v>46039</v>
      </c>
      <c r="AF25" s="187">
        <f t="shared" si="6"/>
        <v>46040</v>
      </c>
      <c r="AG25" s="187">
        <f t="shared" si="6"/>
        <v>46041</v>
      </c>
      <c r="AH25" s="187">
        <f t="shared" si="6"/>
        <v>46042</v>
      </c>
      <c r="AI25" s="187">
        <f t="shared" si="6"/>
        <v>46043</v>
      </c>
      <c r="AJ25" s="187">
        <f t="shared" si="6"/>
        <v>46044</v>
      </c>
      <c r="AK25" s="187">
        <f t="shared" si="6"/>
        <v>46045</v>
      </c>
      <c r="AL25" s="187">
        <f t="shared" si="6"/>
        <v>46046</v>
      </c>
      <c r="AM25" s="187">
        <f t="shared" si="6"/>
        <v>46047</v>
      </c>
      <c r="AN25" s="187">
        <f t="shared" si="6"/>
        <v>46048</v>
      </c>
      <c r="AO25" s="187">
        <f t="shared" si="6"/>
        <v>46049</v>
      </c>
      <c r="AP25" s="187">
        <f t="shared" si="6"/>
        <v>46050</v>
      </c>
      <c r="AQ25" s="187">
        <f t="shared" si="6"/>
        <v>46051</v>
      </c>
      <c r="AR25" s="187">
        <f t="shared" si="6"/>
        <v>46052</v>
      </c>
      <c r="AS25" s="187">
        <f t="shared" si="6"/>
        <v>46053</v>
      </c>
      <c r="AT25" s="187">
        <f t="shared" si="6"/>
        <v>46054</v>
      </c>
      <c r="AU25" s="187">
        <f t="shared" si="6"/>
        <v>46055</v>
      </c>
      <c r="AV25" s="187">
        <f t="shared" si="6"/>
        <v>46056</v>
      </c>
      <c r="AW25" s="187">
        <f t="shared" si="6"/>
        <v>46057</v>
      </c>
      <c r="AX25" s="187">
        <f t="shared" si="6"/>
        <v>46058</v>
      </c>
      <c r="AY25" s="187">
        <f t="shared" si="6"/>
        <v>46059</v>
      </c>
      <c r="AZ25" s="187">
        <f t="shared" si="6"/>
        <v>46060</v>
      </c>
      <c r="BA25" s="187">
        <f t="shared" si="6"/>
        <v>46061</v>
      </c>
      <c r="BB25" s="187">
        <f t="shared" si="6"/>
        <v>46062</v>
      </c>
      <c r="BC25" s="187">
        <f t="shared" si="6"/>
        <v>46063</v>
      </c>
      <c r="BD25" s="187">
        <f t="shared" si="6"/>
        <v>46064</v>
      </c>
      <c r="BE25" s="187">
        <f t="shared" si="6"/>
        <v>46065</v>
      </c>
      <c r="BF25" s="187">
        <f t="shared" si="6"/>
        <v>46066</v>
      </c>
      <c r="BG25" s="187">
        <f t="shared" si="6"/>
        <v>46067</v>
      </c>
      <c r="BH25" s="187">
        <f t="shared" si="6"/>
        <v>46068</v>
      </c>
      <c r="BI25" s="187">
        <f t="shared" si="6"/>
        <v>46069</v>
      </c>
      <c r="BJ25" s="187">
        <f t="shared" si="6"/>
        <v>46070</v>
      </c>
      <c r="BK25" s="187">
        <f t="shared" si="6"/>
        <v>46071</v>
      </c>
      <c r="BL25" s="187">
        <f t="shared" si="6"/>
        <v>46072</v>
      </c>
      <c r="BM25" s="187">
        <f t="shared" si="6"/>
        <v>46073</v>
      </c>
      <c r="BN25" s="187">
        <f t="shared" si="6"/>
        <v>46074</v>
      </c>
      <c r="BO25" s="187">
        <f t="shared" si="6"/>
        <v>46075</v>
      </c>
      <c r="BP25" s="187">
        <f t="shared" si="6"/>
        <v>46076</v>
      </c>
      <c r="BQ25" s="187">
        <f t="shared" si="6"/>
        <v>46077</v>
      </c>
      <c r="BR25" s="187">
        <f t="shared" si="6"/>
        <v>46078</v>
      </c>
      <c r="BS25" s="187">
        <f t="shared" si="6"/>
        <v>46079</v>
      </c>
      <c r="BT25" s="187">
        <f t="shared" si="6"/>
        <v>46080</v>
      </c>
      <c r="BU25" s="187">
        <f t="shared" ref="BU25:CZ25" si="7">BU5</f>
        <v>46081</v>
      </c>
      <c r="BV25" s="187">
        <f t="shared" si="7"/>
        <v>46082</v>
      </c>
      <c r="BW25" s="187">
        <f t="shared" si="7"/>
        <v>46083</v>
      </c>
      <c r="BX25" s="187">
        <f t="shared" si="7"/>
        <v>46084</v>
      </c>
      <c r="BY25" s="187">
        <f t="shared" si="7"/>
        <v>46085</v>
      </c>
      <c r="BZ25" s="187">
        <f t="shared" si="7"/>
        <v>46086</v>
      </c>
      <c r="CA25" s="187">
        <f t="shared" si="7"/>
        <v>46087</v>
      </c>
      <c r="CB25" s="187">
        <f t="shared" si="7"/>
        <v>46088</v>
      </c>
      <c r="CC25" s="187">
        <f t="shared" si="7"/>
        <v>46089</v>
      </c>
      <c r="CD25" s="187">
        <f t="shared" si="7"/>
        <v>46090</v>
      </c>
      <c r="CE25" s="187">
        <f t="shared" si="7"/>
        <v>46091</v>
      </c>
      <c r="CF25" s="187">
        <f t="shared" si="7"/>
        <v>46092</v>
      </c>
      <c r="CG25" s="187">
        <f t="shared" si="7"/>
        <v>46093</v>
      </c>
      <c r="CH25" s="187">
        <f t="shared" si="7"/>
        <v>46094</v>
      </c>
      <c r="CI25" s="187">
        <f t="shared" si="7"/>
        <v>46095</v>
      </c>
      <c r="CJ25" s="187">
        <f t="shared" si="7"/>
        <v>46096</v>
      </c>
      <c r="CK25" s="187">
        <f t="shared" si="7"/>
        <v>46097</v>
      </c>
      <c r="CL25" s="187">
        <f t="shared" si="7"/>
        <v>46098</v>
      </c>
      <c r="CM25" s="187">
        <f t="shared" si="7"/>
        <v>46099</v>
      </c>
      <c r="CN25" s="187">
        <f t="shared" si="7"/>
        <v>46100</v>
      </c>
      <c r="CO25" s="187">
        <f t="shared" si="7"/>
        <v>46101</v>
      </c>
      <c r="CP25" s="187">
        <f t="shared" si="7"/>
        <v>46102</v>
      </c>
      <c r="CQ25" s="187">
        <f t="shared" si="7"/>
        <v>46103</v>
      </c>
      <c r="CR25" s="187">
        <f t="shared" si="7"/>
        <v>46104</v>
      </c>
      <c r="CS25" s="187">
        <f t="shared" si="7"/>
        <v>46105</v>
      </c>
      <c r="CT25" s="187">
        <f t="shared" si="7"/>
        <v>46106</v>
      </c>
      <c r="CU25" s="187">
        <f t="shared" si="7"/>
        <v>46107</v>
      </c>
      <c r="CV25" s="187">
        <f t="shared" si="7"/>
        <v>46108</v>
      </c>
      <c r="CW25" s="187">
        <f t="shared" si="7"/>
        <v>46109</v>
      </c>
      <c r="CX25" s="187">
        <f t="shared" si="7"/>
        <v>46110</v>
      </c>
      <c r="CY25" s="187">
        <f t="shared" si="7"/>
        <v>46111</v>
      </c>
      <c r="CZ25" s="187">
        <f t="shared" si="7"/>
        <v>46112</v>
      </c>
      <c r="DA25" s="187">
        <f t="shared" ref="DA25:DP25" si="8">DA5</f>
        <v>46113</v>
      </c>
      <c r="DB25" s="187">
        <f t="shared" si="8"/>
        <v>46114</v>
      </c>
      <c r="DC25" s="187">
        <f t="shared" si="8"/>
        <v>46115</v>
      </c>
      <c r="DD25" s="187">
        <f t="shared" si="8"/>
        <v>46116</v>
      </c>
      <c r="DE25" s="187">
        <f t="shared" si="8"/>
        <v>46117</v>
      </c>
      <c r="DF25" s="187">
        <f t="shared" si="8"/>
        <v>46118</v>
      </c>
      <c r="DG25" s="187">
        <f t="shared" si="8"/>
        <v>46119</v>
      </c>
      <c r="DH25" s="187">
        <f t="shared" si="8"/>
        <v>46120</v>
      </c>
      <c r="DI25" s="187">
        <f t="shared" si="8"/>
        <v>46121</v>
      </c>
      <c r="DJ25" s="187">
        <f t="shared" si="8"/>
        <v>46122</v>
      </c>
      <c r="DK25" s="187">
        <f t="shared" si="8"/>
        <v>46123</v>
      </c>
      <c r="DL25" s="187">
        <f t="shared" si="8"/>
        <v>46124</v>
      </c>
      <c r="DM25" s="187">
        <f t="shared" si="8"/>
        <v>46125</v>
      </c>
      <c r="DN25" s="187">
        <f t="shared" si="8"/>
        <v>46126</v>
      </c>
      <c r="DO25" s="187">
        <f t="shared" si="8"/>
        <v>46127</v>
      </c>
      <c r="DP25" s="187">
        <f t="shared" si="8"/>
        <v>46128</v>
      </c>
      <c r="DQ25" s="187">
        <f t="shared" ref="DQ25:ED25" si="9">DQ5</f>
        <v>46129</v>
      </c>
      <c r="DR25" s="187">
        <f t="shared" si="9"/>
        <v>46130</v>
      </c>
      <c r="DS25" s="187">
        <f t="shared" si="9"/>
        <v>46131</v>
      </c>
      <c r="DT25" s="187">
        <f t="shared" si="9"/>
        <v>46132</v>
      </c>
      <c r="DU25" s="187">
        <f t="shared" si="9"/>
        <v>46133</v>
      </c>
      <c r="DV25" s="187">
        <f t="shared" si="9"/>
        <v>46134</v>
      </c>
      <c r="DW25" s="187">
        <f t="shared" si="9"/>
        <v>46135</v>
      </c>
      <c r="DX25" s="187">
        <f t="shared" si="9"/>
        <v>46136</v>
      </c>
      <c r="DY25" s="187">
        <f t="shared" si="9"/>
        <v>46137</v>
      </c>
      <c r="DZ25" s="187">
        <f t="shared" si="9"/>
        <v>46138</v>
      </c>
      <c r="EA25" s="187">
        <f t="shared" si="9"/>
        <v>46139</v>
      </c>
      <c r="EB25" s="187">
        <f t="shared" si="9"/>
        <v>46140</v>
      </c>
      <c r="EC25" s="187">
        <f t="shared" si="9"/>
        <v>46141</v>
      </c>
      <c r="ED25" s="187">
        <f t="shared" si="9"/>
        <v>46142</v>
      </c>
    </row>
    <row r="26" spans="1:134" s="44" customFormat="1" x14ac:dyDescent="0.2">
      <c r="A26" s="42" t="s">
        <v>83</v>
      </c>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c r="DY26" s="189"/>
      <c r="DZ26" s="189"/>
      <c r="EA26" s="189"/>
      <c r="EB26" s="189"/>
      <c r="EC26" s="189"/>
      <c r="ED26" s="189"/>
    </row>
    <row r="27" spans="1:134" s="50" customFormat="1" x14ac:dyDescent="0.2">
      <c r="A27" s="88">
        <v>1</v>
      </c>
      <c r="B27" s="192">
        <f t="shared" ref="B27:H27" si="10">ROUNDUP(B7*0.85,)</f>
        <v>12087</v>
      </c>
      <c r="C27" s="192">
        <f t="shared" si="10"/>
        <v>12087</v>
      </c>
      <c r="D27" s="192">
        <f t="shared" si="10"/>
        <v>13311</v>
      </c>
      <c r="E27" s="192">
        <f t="shared" si="10"/>
        <v>14535</v>
      </c>
      <c r="F27" s="192">
        <f t="shared" si="10"/>
        <v>16295</v>
      </c>
      <c r="G27" s="192">
        <f t="shared" si="10"/>
        <v>18054</v>
      </c>
      <c r="H27" s="192">
        <f t="shared" si="10"/>
        <v>18054</v>
      </c>
      <c r="I27" s="192">
        <f t="shared" ref="I27:BT27" si="11">ROUNDUP(I7*0.85,)</f>
        <v>16295</v>
      </c>
      <c r="J27" s="192">
        <f t="shared" si="11"/>
        <v>18054</v>
      </c>
      <c r="K27" s="192">
        <f t="shared" si="11"/>
        <v>13311</v>
      </c>
      <c r="L27" s="192">
        <f t="shared" si="11"/>
        <v>12087</v>
      </c>
      <c r="M27" s="192">
        <f t="shared" si="11"/>
        <v>28497</v>
      </c>
      <c r="N27" s="192">
        <f t="shared" si="11"/>
        <v>39589</v>
      </c>
      <c r="O27" s="192">
        <f t="shared" si="11"/>
        <v>39589</v>
      </c>
      <c r="P27" s="192">
        <f t="shared" si="11"/>
        <v>39589</v>
      </c>
      <c r="Q27" s="192">
        <f t="shared" si="11"/>
        <v>34234</v>
      </c>
      <c r="R27" s="192">
        <f t="shared" si="11"/>
        <v>34234</v>
      </c>
      <c r="S27" s="192">
        <f t="shared" si="11"/>
        <v>34234</v>
      </c>
      <c r="T27" s="192">
        <f t="shared" si="11"/>
        <v>34234</v>
      </c>
      <c r="U27" s="192">
        <f t="shared" si="11"/>
        <v>34234</v>
      </c>
      <c r="V27" s="192">
        <f t="shared" si="11"/>
        <v>34234</v>
      </c>
      <c r="W27" s="192">
        <f t="shared" si="11"/>
        <v>27885</v>
      </c>
      <c r="X27" s="192">
        <f t="shared" si="11"/>
        <v>15262</v>
      </c>
      <c r="Y27" s="192">
        <f t="shared" si="11"/>
        <v>15262</v>
      </c>
      <c r="Z27" s="192">
        <f t="shared" si="11"/>
        <v>15262</v>
      </c>
      <c r="AA27" s="192">
        <f t="shared" si="11"/>
        <v>15262</v>
      </c>
      <c r="AB27" s="192">
        <f t="shared" si="11"/>
        <v>15262</v>
      </c>
      <c r="AC27" s="192">
        <f t="shared" si="11"/>
        <v>16792</v>
      </c>
      <c r="AD27" s="192">
        <f t="shared" si="11"/>
        <v>16792</v>
      </c>
      <c r="AE27" s="192">
        <f t="shared" si="11"/>
        <v>16792</v>
      </c>
      <c r="AF27" s="192">
        <f t="shared" si="11"/>
        <v>16792</v>
      </c>
      <c r="AG27" s="192">
        <f t="shared" si="11"/>
        <v>16792</v>
      </c>
      <c r="AH27" s="192">
        <f t="shared" si="11"/>
        <v>15262</v>
      </c>
      <c r="AI27" s="192">
        <f t="shared" si="11"/>
        <v>15262</v>
      </c>
      <c r="AJ27" s="192">
        <f t="shared" si="11"/>
        <v>15262</v>
      </c>
      <c r="AK27" s="192">
        <f t="shared" si="11"/>
        <v>15262</v>
      </c>
      <c r="AL27" s="192">
        <f t="shared" si="11"/>
        <v>15262</v>
      </c>
      <c r="AM27" s="192">
        <f t="shared" si="11"/>
        <v>18322</v>
      </c>
      <c r="AN27" s="192">
        <f t="shared" si="11"/>
        <v>18322</v>
      </c>
      <c r="AO27" s="192">
        <f t="shared" si="11"/>
        <v>18322</v>
      </c>
      <c r="AP27" s="192">
        <f t="shared" si="11"/>
        <v>18322</v>
      </c>
      <c r="AQ27" s="192">
        <f t="shared" si="11"/>
        <v>18322</v>
      </c>
      <c r="AR27" s="192">
        <f t="shared" si="11"/>
        <v>19852</v>
      </c>
      <c r="AS27" s="192">
        <f t="shared" si="11"/>
        <v>21765</v>
      </c>
      <c r="AT27" s="192">
        <f t="shared" si="11"/>
        <v>22147</v>
      </c>
      <c r="AU27" s="192">
        <f t="shared" si="11"/>
        <v>22147</v>
      </c>
      <c r="AV27" s="192">
        <f t="shared" si="11"/>
        <v>22147</v>
      </c>
      <c r="AW27" s="192">
        <f t="shared" si="11"/>
        <v>22147</v>
      </c>
      <c r="AX27" s="192">
        <f t="shared" si="11"/>
        <v>22147</v>
      </c>
      <c r="AY27" s="192">
        <f t="shared" si="11"/>
        <v>22147</v>
      </c>
      <c r="AZ27" s="192">
        <f t="shared" si="11"/>
        <v>22147</v>
      </c>
      <c r="BA27" s="192">
        <f t="shared" si="11"/>
        <v>22147</v>
      </c>
      <c r="BB27" s="192">
        <f t="shared" si="11"/>
        <v>22147</v>
      </c>
      <c r="BC27" s="192">
        <f t="shared" si="11"/>
        <v>22147</v>
      </c>
      <c r="BD27" s="192">
        <f t="shared" si="11"/>
        <v>20617</v>
      </c>
      <c r="BE27" s="192">
        <f t="shared" si="11"/>
        <v>20617</v>
      </c>
      <c r="BF27" s="192">
        <f t="shared" si="11"/>
        <v>22147</v>
      </c>
      <c r="BG27" s="192">
        <f t="shared" si="11"/>
        <v>22147</v>
      </c>
      <c r="BH27" s="192">
        <f t="shared" si="11"/>
        <v>23677</v>
      </c>
      <c r="BI27" s="192">
        <f t="shared" si="11"/>
        <v>25590</v>
      </c>
      <c r="BJ27" s="192">
        <f t="shared" si="11"/>
        <v>25590</v>
      </c>
      <c r="BK27" s="192">
        <f t="shared" si="11"/>
        <v>25590</v>
      </c>
      <c r="BL27" s="192">
        <f t="shared" si="11"/>
        <v>25590</v>
      </c>
      <c r="BM27" s="192">
        <f t="shared" si="11"/>
        <v>27502</v>
      </c>
      <c r="BN27" s="192">
        <f t="shared" si="11"/>
        <v>29797</v>
      </c>
      <c r="BO27" s="192">
        <f t="shared" si="11"/>
        <v>29797</v>
      </c>
      <c r="BP27" s="192">
        <f t="shared" si="11"/>
        <v>27502</v>
      </c>
      <c r="BQ27" s="192">
        <f t="shared" si="11"/>
        <v>23677</v>
      </c>
      <c r="BR27" s="192">
        <f t="shared" si="11"/>
        <v>23677</v>
      </c>
      <c r="BS27" s="192">
        <f t="shared" si="11"/>
        <v>25590</v>
      </c>
      <c r="BT27" s="192">
        <f t="shared" si="11"/>
        <v>25590</v>
      </c>
      <c r="BU27" s="192">
        <f t="shared" ref="BU27:CZ27" si="12">ROUNDUP(BU7*0.85,)</f>
        <v>19087</v>
      </c>
      <c r="BV27" s="192">
        <f t="shared" si="12"/>
        <v>19431</v>
      </c>
      <c r="BW27" s="192">
        <f t="shared" si="12"/>
        <v>19431</v>
      </c>
      <c r="BX27" s="192">
        <f t="shared" si="12"/>
        <v>19431</v>
      </c>
      <c r="BY27" s="192">
        <f t="shared" si="12"/>
        <v>18284</v>
      </c>
      <c r="BZ27" s="192">
        <f t="shared" si="12"/>
        <v>18284</v>
      </c>
      <c r="CA27" s="192">
        <f t="shared" si="12"/>
        <v>19431</v>
      </c>
      <c r="CB27" s="192">
        <f t="shared" si="12"/>
        <v>19431</v>
      </c>
      <c r="CC27" s="192">
        <f t="shared" si="12"/>
        <v>19431</v>
      </c>
      <c r="CD27" s="192">
        <f t="shared" si="12"/>
        <v>18284</v>
      </c>
      <c r="CE27" s="192">
        <f t="shared" si="12"/>
        <v>18284</v>
      </c>
      <c r="CF27" s="192">
        <f t="shared" si="12"/>
        <v>18284</v>
      </c>
      <c r="CG27" s="192">
        <f t="shared" si="12"/>
        <v>18284</v>
      </c>
      <c r="CH27" s="192">
        <f t="shared" si="12"/>
        <v>18284</v>
      </c>
      <c r="CI27" s="192">
        <f t="shared" si="12"/>
        <v>18284</v>
      </c>
      <c r="CJ27" s="192">
        <f t="shared" si="12"/>
        <v>18284</v>
      </c>
      <c r="CK27" s="192">
        <f t="shared" si="12"/>
        <v>18284</v>
      </c>
      <c r="CL27" s="192">
        <f t="shared" si="12"/>
        <v>18284</v>
      </c>
      <c r="CM27" s="192">
        <f t="shared" si="12"/>
        <v>18284</v>
      </c>
      <c r="CN27" s="192">
        <f t="shared" si="12"/>
        <v>18284</v>
      </c>
      <c r="CO27" s="192">
        <f t="shared" si="12"/>
        <v>18284</v>
      </c>
      <c r="CP27" s="192">
        <f t="shared" si="12"/>
        <v>18284</v>
      </c>
      <c r="CQ27" s="192">
        <f t="shared" si="12"/>
        <v>18284</v>
      </c>
      <c r="CR27" s="192">
        <f t="shared" si="12"/>
        <v>18284</v>
      </c>
      <c r="CS27" s="192">
        <f t="shared" si="12"/>
        <v>18284</v>
      </c>
      <c r="CT27" s="192">
        <f t="shared" si="12"/>
        <v>18284</v>
      </c>
      <c r="CU27" s="192">
        <f t="shared" si="12"/>
        <v>18284</v>
      </c>
      <c r="CV27" s="192">
        <f t="shared" si="12"/>
        <v>18284</v>
      </c>
      <c r="CW27" s="192">
        <f t="shared" si="12"/>
        <v>18284</v>
      </c>
      <c r="CX27" s="192">
        <f t="shared" si="12"/>
        <v>18284</v>
      </c>
      <c r="CY27" s="192">
        <f t="shared" si="12"/>
        <v>18284</v>
      </c>
      <c r="CZ27" s="192">
        <f t="shared" si="12"/>
        <v>18284</v>
      </c>
      <c r="DA27" s="192">
        <f t="shared" ref="DA27:DP27" si="13">ROUNDUP(DA7*0.85,)</f>
        <v>11208</v>
      </c>
      <c r="DB27" s="192">
        <f t="shared" si="13"/>
        <v>11208</v>
      </c>
      <c r="DC27" s="192">
        <f t="shared" si="13"/>
        <v>11590</v>
      </c>
      <c r="DD27" s="192">
        <f t="shared" si="13"/>
        <v>11590</v>
      </c>
      <c r="DE27" s="192">
        <f t="shared" si="13"/>
        <v>11208</v>
      </c>
      <c r="DF27" s="192">
        <f t="shared" si="13"/>
        <v>11208</v>
      </c>
      <c r="DG27" s="192">
        <f t="shared" si="13"/>
        <v>11208</v>
      </c>
      <c r="DH27" s="192">
        <f t="shared" si="13"/>
        <v>11208</v>
      </c>
      <c r="DI27" s="192">
        <f t="shared" si="13"/>
        <v>11208</v>
      </c>
      <c r="DJ27" s="192">
        <f t="shared" si="13"/>
        <v>11590</v>
      </c>
      <c r="DK27" s="192">
        <f t="shared" si="13"/>
        <v>11590</v>
      </c>
      <c r="DL27" s="192">
        <f t="shared" si="13"/>
        <v>11208</v>
      </c>
      <c r="DM27" s="192">
        <f t="shared" si="13"/>
        <v>11208</v>
      </c>
      <c r="DN27" s="192">
        <f t="shared" si="13"/>
        <v>11208</v>
      </c>
      <c r="DO27" s="192">
        <f t="shared" si="13"/>
        <v>10443</v>
      </c>
      <c r="DP27" s="192">
        <f t="shared" si="13"/>
        <v>10443</v>
      </c>
      <c r="DQ27" s="192">
        <f t="shared" ref="DQ27:ED27" si="14">ROUNDUP(DQ7*0.85,)</f>
        <v>10978</v>
      </c>
      <c r="DR27" s="192">
        <f t="shared" si="14"/>
        <v>10978</v>
      </c>
      <c r="DS27" s="192">
        <f t="shared" si="14"/>
        <v>10443</v>
      </c>
      <c r="DT27" s="192">
        <f t="shared" si="14"/>
        <v>10443</v>
      </c>
      <c r="DU27" s="192">
        <f t="shared" si="14"/>
        <v>10443</v>
      </c>
      <c r="DV27" s="192">
        <f t="shared" si="14"/>
        <v>10443</v>
      </c>
      <c r="DW27" s="192">
        <f t="shared" si="14"/>
        <v>10443</v>
      </c>
      <c r="DX27" s="192">
        <f t="shared" si="14"/>
        <v>10978</v>
      </c>
      <c r="DY27" s="192">
        <f t="shared" si="14"/>
        <v>10978</v>
      </c>
      <c r="DZ27" s="192">
        <f t="shared" si="14"/>
        <v>10443</v>
      </c>
      <c r="EA27" s="192">
        <f t="shared" si="14"/>
        <v>10443</v>
      </c>
      <c r="EB27" s="192">
        <f t="shared" si="14"/>
        <v>10443</v>
      </c>
      <c r="EC27" s="192">
        <f t="shared" si="14"/>
        <v>10443</v>
      </c>
      <c r="ED27" s="192">
        <f t="shared" si="14"/>
        <v>11208</v>
      </c>
    </row>
    <row r="28" spans="1:134" s="50" customFormat="1" x14ac:dyDescent="0.2">
      <c r="A28" s="88">
        <v>2</v>
      </c>
      <c r="B28" s="192">
        <f t="shared" ref="B28:H28" si="15">ROUNDUP(B8*0.85,)</f>
        <v>13388</v>
      </c>
      <c r="C28" s="192">
        <f t="shared" si="15"/>
        <v>13388</v>
      </c>
      <c r="D28" s="192">
        <f t="shared" si="15"/>
        <v>14612</v>
      </c>
      <c r="E28" s="192">
        <f t="shared" si="15"/>
        <v>15836</v>
      </c>
      <c r="F28" s="192">
        <f t="shared" si="15"/>
        <v>17595</v>
      </c>
      <c r="G28" s="192">
        <f t="shared" si="15"/>
        <v>19355</v>
      </c>
      <c r="H28" s="192">
        <f t="shared" si="15"/>
        <v>19355</v>
      </c>
      <c r="I28" s="192">
        <f t="shared" ref="I28:BT28" si="16">ROUNDUP(I8*0.85,)</f>
        <v>17595</v>
      </c>
      <c r="J28" s="192">
        <f t="shared" si="16"/>
        <v>19355</v>
      </c>
      <c r="K28" s="192">
        <f t="shared" si="16"/>
        <v>14612</v>
      </c>
      <c r="L28" s="192">
        <f t="shared" si="16"/>
        <v>13809</v>
      </c>
      <c r="M28" s="192">
        <f t="shared" si="16"/>
        <v>30218</v>
      </c>
      <c r="N28" s="192">
        <f t="shared" si="16"/>
        <v>41310</v>
      </c>
      <c r="O28" s="192">
        <f t="shared" si="16"/>
        <v>41310</v>
      </c>
      <c r="P28" s="192">
        <f t="shared" si="16"/>
        <v>41310</v>
      </c>
      <c r="Q28" s="192">
        <f t="shared" si="16"/>
        <v>35955</v>
      </c>
      <c r="R28" s="192">
        <f t="shared" si="16"/>
        <v>35955</v>
      </c>
      <c r="S28" s="192">
        <f t="shared" si="16"/>
        <v>35955</v>
      </c>
      <c r="T28" s="192">
        <f t="shared" si="16"/>
        <v>35955</v>
      </c>
      <c r="U28" s="192">
        <f t="shared" si="16"/>
        <v>35955</v>
      </c>
      <c r="V28" s="192">
        <f t="shared" si="16"/>
        <v>35955</v>
      </c>
      <c r="W28" s="192">
        <f t="shared" si="16"/>
        <v>29376</v>
      </c>
      <c r="X28" s="192">
        <f t="shared" si="16"/>
        <v>16754</v>
      </c>
      <c r="Y28" s="192">
        <f t="shared" si="16"/>
        <v>16754</v>
      </c>
      <c r="Z28" s="192">
        <f t="shared" si="16"/>
        <v>16754</v>
      </c>
      <c r="AA28" s="192">
        <f t="shared" si="16"/>
        <v>16754</v>
      </c>
      <c r="AB28" s="192">
        <f t="shared" si="16"/>
        <v>16754</v>
      </c>
      <c r="AC28" s="192">
        <f t="shared" si="16"/>
        <v>18284</v>
      </c>
      <c r="AD28" s="192">
        <f t="shared" si="16"/>
        <v>18284</v>
      </c>
      <c r="AE28" s="192">
        <f t="shared" si="16"/>
        <v>18284</v>
      </c>
      <c r="AF28" s="192">
        <f t="shared" si="16"/>
        <v>18284</v>
      </c>
      <c r="AG28" s="192">
        <f t="shared" si="16"/>
        <v>18284</v>
      </c>
      <c r="AH28" s="192">
        <f t="shared" si="16"/>
        <v>16754</v>
      </c>
      <c r="AI28" s="192">
        <f t="shared" si="16"/>
        <v>16754</v>
      </c>
      <c r="AJ28" s="192">
        <f t="shared" si="16"/>
        <v>16754</v>
      </c>
      <c r="AK28" s="192">
        <f t="shared" si="16"/>
        <v>16754</v>
      </c>
      <c r="AL28" s="192">
        <f t="shared" si="16"/>
        <v>16754</v>
      </c>
      <c r="AM28" s="192">
        <f t="shared" si="16"/>
        <v>19814</v>
      </c>
      <c r="AN28" s="192">
        <f t="shared" si="16"/>
        <v>19814</v>
      </c>
      <c r="AO28" s="192">
        <f t="shared" si="16"/>
        <v>19814</v>
      </c>
      <c r="AP28" s="192">
        <f t="shared" si="16"/>
        <v>19814</v>
      </c>
      <c r="AQ28" s="192">
        <f t="shared" si="16"/>
        <v>19814</v>
      </c>
      <c r="AR28" s="192">
        <f t="shared" si="16"/>
        <v>21344</v>
      </c>
      <c r="AS28" s="192">
        <f t="shared" si="16"/>
        <v>23256</v>
      </c>
      <c r="AT28" s="192">
        <f t="shared" si="16"/>
        <v>23639</v>
      </c>
      <c r="AU28" s="192">
        <f t="shared" si="16"/>
        <v>23639</v>
      </c>
      <c r="AV28" s="192">
        <f t="shared" si="16"/>
        <v>23639</v>
      </c>
      <c r="AW28" s="192">
        <f t="shared" si="16"/>
        <v>23639</v>
      </c>
      <c r="AX28" s="192">
        <f t="shared" si="16"/>
        <v>23639</v>
      </c>
      <c r="AY28" s="192">
        <f t="shared" si="16"/>
        <v>23639</v>
      </c>
      <c r="AZ28" s="192">
        <f t="shared" si="16"/>
        <v>23639</v>
      </c>
      <c r="BA28" s="192">
        <f t="shared" si="16"/>
        <v>23639</v>
      </c>
      <c r="BB28" s="192">
        <f t="shared" si="16"/>
        <v>23639</v>
      </c>
      <c r="BC28" s="192">
        <f t="shared" si="16"/>
        <v>23639</v>
      </c>
      <c r="BD28" s="192">
        <f t="shared" si="16"/>
        <v>22109</v>
      </c>
      <c r="BE28" s="192">
        <f t="shared" si="16"/>
        <v>22109</v>
      </c>
      <c r="BF28" s="192">
        <f t="shared" si="16"/>
        <v>23639</v>
      </c>
      <c r="BG28" s="192">
        <f t="shared" si="16"/>
        <v>23639</v>
      </c>
      <c r="BH28" s="192">
        <f t="shared" si="16"/>
        <v>25169</v>
      </c>
      <c r="BI28" s="192">
        <f t="shared" si="16"/>
        <v>27081</v>
      </c>
      <c r="BJ28" s="192">
        <f t="shared" si="16"/>
        <v>27081</v>
      </c>
      <c r="BK28" s="192">
        <f t="shared" si="16"/>
        <v>27081</v>
      </c>
      <c r="BL28" s="192">
        <f t="shared" si="16"/>
        <v>27081</v>
      </c>
      <c r="BM28" s="192">
        <f t="shared" si="16"/>
        <v>28994</v>
      </c>
      <c r="BN28" s="192">
        <f t="shared" si="16"/>
        <v>31289</v>
      </c>
      <c r="BO28" s="192">
        <f t="shared" si="16"/>
        <v>31289</v>
      </c>
      <c r="BP28" s="192">
        <f t="shared" si="16"/>
        <v>28994</v>
      </c>
      <c r="BQ28" s="192">
        <f t="shared" si="16"/>
        <v>25169</v>
      </c>
      <c r="BR28" s="192">
        <f t="shared" si="16"/>
        <v>25169</v>
      </c>
      <c r="BS28" s="192">
        <f t="shared" si="16"/>
        <v>27081</v>
      </c>
      <c r="BT28" s="192">
        <f t="shared" si="16"/>
        <v>27081</v>
      </c>
      <c r="BU28" s="192">
        <f t="shared" ref="BU28:CZ28" si="17">ROUNDUP(BU8*0.85,)</f>
        <v>20579</v>
      </c>
      <c r="BV28" s="192">
        <f t="shared" si="17"/>
        <v>20923</v>
      </c>
      <c r="BW28" s="192">
        <f t="shared" si="17"/>
        <v>20923</v>
      </c>
      <c r="BX28" s="192">
        <f t="shared" si="17"/>
        <v>20923</v>
      </c>
      <c r="BY28" s="192">
        <f t="shared" si="17"/>
        <v>19776</v>
      </c>
      <c r="BZ28" s="192">
        <f t="shared" si="17"/>
        <v>19776</v>
      </c>
      <c r="CA28" s="192">
        <f t="shared" si="17"/>
        <v>20923</v>
      </c>
      <c r="CB28" s="192">
        <f t="shared" si="17"/>
        <v>20923</v>
      </c>
      <c r="CC28" s="192">
        <f t="shared" si="17"/>
        <v>20923</v>
      </c>
      <c r="CD28" s="192">
        <f t="shared" si="17"/>
        <v>19776</v>
      </c>
      <c r="CE28" s="192">
        <f t="shared" si="17"/>
        <v>19776</v>
      </c>
      <c r="CF28" s="192">
        <f t="shared" si="17"/>
        <v>19776</v>
      </c>
      <c r="CG28" s="192">
        <f t="shared" si="17"/>
        <v>19776</v>
      </c>
      <c r="CH28" s="192">
        <f t="shared" si="17"/>
        <v>19776</v>
      </c>
      <c r="CI28" s="192">
        <f t="shared" si="17"/>
        <v>19776</v>
      </c>
      <c r="CJ28" s="192">
        <f t="shared" si="17"/>
        <v>19776</v>
      </c>
      <c r="CK28" s="192">
        <f t="shared" si="17"/>
        <v>19776</v>
      </c>
      <c r="CL28" s="192">
        <f t="shared" si="17"/>
        <v>19776</v>
      </c>
      <c r="CM28" s="192">
        <f t="shared" si="17"/>
        <v>19776</v>
      </c>
      <c r="CN28" s="192">
        <f t="shared" si="17"/>
        <v>19776</v>
      </c>
      <c r="CO28" s="192">
        <f t="shared" si="17"/>
        <v>19776</v>
      </c>
      <c r="CP28" s="192">
        <f t="shared" si="17"/>
        <v>19776</v>
      </c>
      <c r="CQ28" s="192">
        <f t="shared" si="17"/>
        <v>19776</v>
      </c>
      <c r="CR28" s="192">
        <f t="shared" si="17"/>
        <v>19776</v>
      </c>
      <c r="CS28" s="192">
        <f t="shared" si="17"/>
        <v>19776</v>
      </c>
      <c r="CT28" s="192">
        <f t="shared" si="17"/>
        <v>19776</v>
      </c>
      <c r="CU28" s="192">
        <f t="shared" si="17"/>
        <v>19776</v>
      </c>
      <c r="CV28" s="192">
        <f t="shared" si="17"/>
        <v>19776</v>
      </c>
      <c r="CW28" s="192">
        <f t="shared" si="17"/>
        <v>19776</v>
      </c>
      <c r="CX28" s="192">
        <f t="shared" si="17"/>
        <v>19776</v>
      </c>
      <c r="CY28" s="192">
        <f t="shared" si="17"/>
        <v>19776</v>
      </c>
      <c r="CZ28" s="192">
        <f t="shared" si="17"/>
        <v>19776</v>
      </c>
      <c r="DA28" s="192">
        <f t="shared" ref="DA28:DP28" si="18">ROUNDUP(DA8*0.85,)</f>
        <v>12623</v>
      </c>
      <c r="DB28" s="192">
        <f t="shared" si="18"/>
        <v>12623</v>
      </c>
      <c r="DC28" s="192">
        <f t="shared" si="18"/>
        <v>13005</v>
      </c>
      <c r="DD28" s="192">
        <f t="shared" si="18"/>
        <v>13005</v>
      </c>
      <c r="DE28" s="192">
        <f t="shared" si="18"/>
        <v>12623</v>
      </c>
      <c r="DF28" s="192">
        <f t="shared" si="18"/>
        <v>12623</v>
      </c>
      <c r="DG28" s="192">
        <f t="shared" si="18"/>
        <v>12623</v>
      </c>
      <c r="DH28" s="192">
        <f t="shared" si="18"/>
        <v>12623</v>
      </c>
      <c r="DI28" s="192">
        <f t="shared" si="18"/>
        <v>12623</v>
      </c>
      <c r="DJ28" s="192">
        <f t="shared" si="18"/>
        <v>13005</v>
      </c>
      <c r="DK28" s="192">
        <f t="shared" si="18"/>
        <v>13005</v>
      </c>
      <c r="DL28" s="192">
        <f t="shared" si="18"/>
        <v>12623</v>
      </c>
      <c r="DM28" s="192">
        <f t="shared" si="18"/>
        <v>12623</v>
      </c>
      <c r="DN28" s="192">
        <f t="shared" si="18"/>
        <v>12623</v>
      </c>
      <c r="DO28" s="192">
        <f t="shared" si="18"/>
        <v>11858</v>
      </c>
      <c r="DP28" s="192">
        <f t="shared" si="18"/>
        <v>11858</v>
      </c>
      <c r="DQ28" s="192">
        <f t="shared" ref="DQ28:ED28" si="19">ROUNDUP(DQ8*0.85,)</f>
        <v>12393</v>
      </c>
      <c r="DR28" s="192">
        <f t="shared" si="19"/>
        <v>12393</v>
      </c>
      <c r="DS28" s="192">
        <f t="shared" si="19"/>
        <v>11858</v>
      </c>
      <c r="DT28" s="192">
        <f t="shared" si="19"/>
        <v>11858</v>
      </c>
      <c r="DU28" s="192">
        <f t="shared" si="19"/>
        <v>11858</v>
      </c>
      <c r="DV28" s="192">
        <f t="shared" si="19"/>
        <v>11858</v>
      </c>
      <c r="DW28" s="192">
        <f t="shared" si="19"/>
        <v>11858</v>
      </c>
      <c r="DX28" s="192">
        <f t="shared" si="19"/>
        <v>12393</v>
      </c>
      <c r="DY28" s="192">
        <f t="shared" si="19"/>
        <v>12393</v>
      </c>
      <c r="DZ28" s="192">
        <f t="shared" si="19"/>
        <v>11858</v>
      </c>
      <c r="EA28" s="192">
        <f t="shared" si="19"/>
        <v>11858</v>
      </c>
      <c r="EB28" s="192">
        <f t="shared" si="19"/>
        <v>11858</v>
      </c>
      <c r="EC28" s="192">
        <f t="shared" si="19"/>
        <v>11858</v>
      </c>
      <c r="ED28" s="192">
        <f t="shared" si="19"/>
        <v>12623</v>
      </c>
    </row>
    <row r="29" spans="1:134" s="50" customFormat="1" x14ac:dyDescent="0.2">
      <c r="A29" s="42" t="s">
        <v>234</v>
      </c>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c r="DX29" s="192"/>
      <c r="DY29" s="192"/>
      <c r="DZ29" s="192"/>
      <c r="EA29" s="192"/>
      <c r="EB29" s="192"/>
      <c r="EC29" s="192"/>
      <c r="ED29" s="192"/>
    </row>
    <row r="30" spans="1:134" s="50" customFormat="1" x14ac:dyDescent="0.2">
      <c r="A30" s="180">
        <v>1</v>
      </c>
      <c r="B30" s="192">
        <f t="shared" ref="B30:H30" si="20">ROUNDUP(B10*0.85,)</f>
        <v>12852</v>
      </c>
      <c r="C30" s="192">
        <f t="shared" si="20"/>
        <v>12852</v>
      </c>
      <c r="D30" s="192">
        <f t="shared" si="20"/>
        <v>14076</v>
      </c>
      <c r="E30" s="192">
        <f t="shared" si="20"/>
        <v>15300</v>
      </c>
      <c r="F30" s="192">
        <f t="shared" si="20"/>
        <v>17060</v>
      </c>
      <c r="G30" s="192">
        <f t="shared" si="20"/>
        <v>18819</v>
      </c>
      <c r="H30" s="192">
        <f t="shared" si="20"/>
        <v>18819</v>
      </c>
      <c r="I30" s="192">
        <f t="shared" ref="I30:BT30" si="21">ROUNDUP(I10*0.85,)</f>
        <v>17060</v>
      </c>
      <c r="J30" s="192">
        <f t="shared" si="21"/>
        <v>18819</v>
      </c>
      <c r="K30" s="192">
        <f t="shared" si="21"/>
        <v>14076</v>
      </c>
      <c r="L30" s="192">
        <f t="shared" si="21"/>
        <v>13617</v>
      </c>
      <c r="M30" s="192">
        <f t="shared" si="21"/>
        <v>30027</v>
      </c>
      <c r="N30" s="192">
        <f t="shared" si="21"/>
        <v>41119</v>
      </c>
      <c r="O30" s="192">
        <f t="shared" si="21"/>
        <v>41119</v>
      </c>
      <c r="P30" s="192">
        <f t="shared" si="21"/>
        <v>41119</v>
      </c>
      <c r="Q30" s="192">
        <f t="shared" si="21"/>
        <v>35764</v>
      </c>
      <c r="R30" s="192">
        <f t="shared" si="21"/>
        <v>35764</v>
      </c>
      <c r="S30" s="192">
        <f t="shared" si="21"/>
        <v>35764</v>
      </c>
      <c r="T30" s="192">
        <f t="shared" si="21"/>
        <v>35764</v>
      </c>
      <c r="U30" s="192">
        <f t="shared" si="21"/>
        <v>35764</v>
      </c>
      <c r="V30" s="192">
        <f t="shared" si="21"/>
        <v>35764</v>
      </c>
      <c r="W30" s="192">
        <f t="shared" si="21"/>
        <v>29415</v>
      </c>
      <c r="X30" s="192">
        <f t="shared" si="21"/>
        <v>16792</v>
      </c>
      <c r="Y30" s="192">
        <f t="shared" si="21"/>
        <v>16792</v>
      </c>
      <c r="Z30" s="192">
        <f t="shared" si="21"/>
        <v>16792</v>
      </c>
      <c r="AA30" s="192">
        <f t="shared" si="21"/>
        <v>16792</v>
      </c>
      <c r="AB30" s="192">
        <f t="shared" si="21"/>
        <v>16792</v>
      </c>
      <c r="AC30" s="192">
        <f t="shared" si="21"/>
        <v>18322</v>
      </c>
      <c r="AD30" s="192">
        <f t="shared" si="21"/>
        <v>18322</v>
      </c>
      <c r="AE30" s="192">
        <f t="shared" si="21"/>
        <v>18322</v>
      </c>
      <c r="AF30" s="192">
        <f t="shared" si="21"/>
        <v>18322</v>
      </c>
      <c r="AG30" s="192">
        <f t="shared" si="21"/>
        <v>18322</v>
      </c>
      <c r="AH30" s="192">
        <f t="shared" si="21"/>
        <v>16792</v>
      </c>
      <c r="AI30" s="192">
        <f t="shared" si="21"/>
        <v>16792</v>
      </c>
      <c r="AJ30" s="192">
        <f t="shared" si="21"/>
        <v>16792</v>
      </c>
      <c r="AK30" s="192">
        <f t="shared" si="21"/>
        <v>16792</v>
      </c>
      <c r="AL30" s="192">
        <f t="shared" si="21"/>
        <v>16792</v>
      </c>
      <c r="AM30" s="192">
        <f t="shared" si="21"/>
        <v>19852</v>
      </c>
      <c r="AN30" s="192">
        <f t="shared" si="21"/>
        <v>19852</v>
      </c>
      <c r="AO30" s="192">
        <f t="shared" si="21"/>
        <v>19852</v>
      </c>
      <c r="AP30" s="192">
        <f t="shared" si="21"/>
        <v>19852</v>
      </c>
      <c r="AQ30" s="192">
        <f t="shared" si="21"/>
        <v>19852</v>
      </c>
      <c r="AR30" s="192">
        <f t="shared" si="21"/>
        <v>21382</v>
      </c>
      <c r="AS30" s="192">
        <f t="shared" si="21"/>
        <v>23295</v>
      </c>
      <c r="AT30" s="192">
        <f t="shared" si="21"/>
        <v>23677</v>
      </c>
      <c r="AU30" s="192">
        <f t="shared" si="21"/>
        <v>23677</v>
      </c>
      <c r="AV30" s="192">
        <f t="shared" si="21"/>
        <v>23677</v>
      </c>
      <c r="AW30" s="192">
        <f t="shared" si="21"/>
        <v>23677</v>
      </c>
      <c r="AX30" s="192">
        <f t="shared" si="21"/>
        <v>23677</v>
      </c>
      <c r="AY30" s="192">
        <f t="shared" si="21"/>
        <v>23677</v>
      </c>
      <c r="AZ30" s="192">
        <f t="shared" si="21"/>
        <v>23677</v>
      </c>
      <c r="BA30" s="192">
        <f t="shared" si="21"/>
        <v>23677</v>
      </c>
      <c r="BB30" s="192">
        <f t="shared" si="21"/>
        <v>23677</v>
      </c>
      <c r="BC30" s="192">
        <f t="shared" si="21"/>
        <v>23677</v>
      </c>
      <c r="BD30" s="192">
        <f t="shared" si="21"/>
        <v>22147</v>
      </c>
      <c r="BE30" s="192">
        <f t="shared" si="21"/>
        <v>22147</v>
      </c>
      <c r="BF30" s="192">
        <f t="shared" si="21"/>
        <v>23677</v>
      </c>
      <c r="BG30" s="192">
        <f t="shared" si="21"/>
        <v>23677</v>
      </c>
      <c r="BH30" s="192">
        <f t="shared" si="21"/>
        <v>25207</v>
      </c>
      <c r="BI30" s="192">
        <f t="shared" si="21"/>
        <v>27120</v>
      </c>
      <c r="BJ30" s="192">
        <f t="shared" si="21"/>
        <v>27120</v>
      </c>
      <c r="BK30" s="192">
        <f t="shared" si="21"/>
        <v>27120</v>
      </c>
      <c r="BL30" s="192">
        <f t="shared" si="21"/>
        <v>27120</v>
      </c>
      <c r="BM30" s="192">
        <f t="shared" si="21"/>
        <v>29032</v>
      </c>
      <c r="BN30" s="192">
        <f t="shared" si="21"/>
        <v>31327</v>
      </c>
      <c r="BO30" s="192">
        <f t="shared" si="21"/>
        <v>31327</v>
      </c>
      <c r="BP30" s="192">
        <f t="shared" si="21"/>
        <v>29032</v>
      </c>
      <c r="BQ30" s="192">
        <f t="shared" si="21"/>
        <v>25207</v>
      </c>
      <c r="BR30" s="192">
        <f t="shared" si="21"/>
        <v>25207</v>
      </c>
      <c r="BS30" s="192">
        <f t="shared" si="21"/>
        <v>27120</v>
      </c>
      <c r="BT30" s="192">
        <f t="shared" si="21"/>
        <v>27120</v>
      </c>
      <c r="BU30" s="192">
        <f t="shared" ref="BU30:CZ30" si="22">ROUNDUP(BU10*0.85,)</f>
        <v>20617</v>
      </c>
      <c r="BV30" s="192">
        <f t="shared" si="22"/>
        <v>20961</v>
      </c>
      <c r="BW30" s="192">
        <f t="shared" si="22"/>
        <v>20961</v>
      </c>
      <c r="BX30" s="192">
        <f t="shared" si="22"/>
        <v>20961</v>
      </c>
      <c r="BY30" s="192">
        <f t="shared" si="22"/>
        <v>19814</v>
      </c>
      <c r="BZ30" s="192">
        <f t="shared" si="22"/>
        <v>19814</v>
      </c>
      <c r="CA30" s="192">
        <f t="shared" si="22"/>
        <v>20961</v>
      </c>
      <c r="CB30" s="192">
        <f t="shared" si="22"/>
        <v>20961</v>
      </c>
      <c r="CC30" s="192">
        <f t="shared" si="22"/>
        <v>20961</v>
      </c>
      <c r="CD30" s="192">
        <f t="shared" si="22"/>
        <v>19814</v>
      </c>
      <c r="CE30" s="192">
        <f t="shared" si="22"/>
        <v>19814</v>
      </c>
      <c r="CF30" s="192">
        <f t="shared" si="22"/>
        <v>19814</v>
      </c>
      <c r="CG30" s="192">
        <f t="shared" si="22"/>
        <v>19814</v>
      </c>
      <c r="CH30" s="192">
        <f t="shared" si="22"/>
        <v>19814</v>
      </c>
      <c r="CI30" s="192">
        <f t="shared" si="22"/>
        <v>19814</v>
      </c>
      <c r="CJ30" s="192">
        <f t="shared" si="22"/>
        <v>19814</v>
      </c>
      <c r="CK30" s="192">
        <f t="shared" si="22"/>
        <v>19814</v>
      </c>
      <c r="CL30" s="192">
        <f t="shared" si="22"/>
        <v>19814</v>
      </c>
      <c r="CM30" s="192">
        <f t="shared" si="22"/>
        <v>19814</v>
      </c>
      <c r="CN30" s="192">
        <f t="shared" si="22"/>
        <v>19814</v>
      </c>
      <c r="CO30" s="192">
        <f t="shared" si="22"/>
        <v>19814</v>
      </c>
      <c r="CP30" s="192">
        <f t="shared" si="22"/>
        <v>19814</v>
      </c>
      <c r="CQ30" s="192">
        <f t="shared" si="22"/>
        <v>19814</v>
      </c>
      <c r="CR30" s="192">
        <f t="shared" si="22"/>
        <v>19814</v>
      </c>
      <c r="CS30" s="192">
        <f t="shared" si="22"/>
        <v>19814</v>
      </c>
      <c r="CT30" s="192">
        <f t="shared" si="22"/>
        <v>19814</v>
      </c>
      <c r="CU30" s="192">
        <f t="shared" si="22"/>
        <v>19814</v>
      </c>
      <c r="CV30" s="192">
        <f t="shared" si="22"/>
        <v>19814</v>
      </c>
      <c r="CW30" s="192">
        <f t="shared" si="22"/>
        <v>19814</v>
      </c>
      <c r="CX30" s="192">
        <f t="shared" si="22"/>
        <v>19814</v>
      </c>
      <c r="CY30" s="192">
        <f t="shared" si="22"/>
        <v>19814</v>
      </c>
      <c r="CZ30" s="192">
        <f t="shared" si="22"/>
        <v>19814</v>
      </c>
      <c r="DA30" s="192">
        <f t="shared" ref="DA30:DP30" si="23">ROUNDUP(DA10*0.85,)</f>
        <v>12738</v>
      </c>
      <c r="DB30" s="192">
        <f t="shared" si="23"/>
        <v>12738</v>
      </c>
      <c r="DC30" s="192">
        <f t="shared" si="23"/>
        <v>13120</v>
      </c>
      <c r="DD30" s="192">
        <f t="shared" si="23"/>
        <v>13120</v>
      </c>
      <c r="DE30" s="192">
        <f t="shared" si="23"/>
        <v>12738</v>
      </c>
      <c r="DF30" s="192">
        <f t="shared" si="23"/>
        <v>12738</v>
      </c>
      <c r="DG30" s="192">
        <f t="shared" si="23"/>
        <v>12738</v>
      </c>
      <c r="DH30" s="192">
        <f t="shared" si="23"/>
        <v>12738</v>
      </c>
      <c r="DI30" s="192">
        <f t="shared" si="23"/>
        <v>12738</v>
      </c>
      <c r="DJ30" s="192">
        <f t="shared" si="23"/>
        <v>13120</v>
      </c>
      <c r="DK30" s="192">
        <f t="shared" si="23"/>
        <v>13120</v>
      </c>
      <c r="DL30" s="192">
        <f t="shared" si="23"/>
        <v>12738</v>
      </c>
      <c r="DM30" s="192">
        <f t="shared" si="23"/>
        <v>12738</v>
      </c>
      <c r="DN30" s="192">
        <f t="shared" si="23"/>
        <v>12738</v>
      </c>
      <c r="DO30" s="192">
        <f t="shared" si="23"/>
        <v>11973</v>
      </c>
      <c r="DP30" s="192">
        <f t="shared" si="23"/>
        <v>11973</v>
      </c>
      <c r="DQ30" s="192">
        <f t="shared" ref="DQ30:ED30" si="24">ROUNDUP(DQ10*0.85,)</f>
        <v>12508</v>
      </c>
      <c r="DR30" s="192">
        <f t="shared" si="24"/>
        <v>12508</v>
      </c>
      <c r="DS30" s="192">
        <f t="shared" si="24"/>
        <v>11973</v>
      </c>
      <c r="DT30" s="192">
        <f t="shared" si="24"/>
        <v>11973</v>
      </c>
      <c r="DU30" s="192">
        <f t="shared" si="24"/>
        <v>11973</v>
      </c>
      <c r="DV30" s="192">
        <f t="shared" si="24"/>
        <v>11973</v>
      </c>
      <c r="DW30" s="192">
        <f t="shared" si="24"/>
        <v>11973</v>
      </c>
      <c r="DX30" s="192">
        <f t="shared" si="24"/>
        <v>12508</v>
      </c>
      <c r="DY30" s="192">
        <f t="shared" si="24"/>
        <v>12508</v>
      </c>
      <c r="DZ30" s="192">
        <f t="shared" si="24"/>
        <v>11973</v>
      </c>
      <c r="EA30" s="192">
        <f t="shared" si="24"/>
        <v>11973</v>
      </c>
      <c r="EB30" s="192">
        <f t="shared" si="24"/>
        <v>11973</v>
      </c>
      <c r="EC30" s="192">
        <f t="shared" si="24"/>
        <v>11973</v>
      </c>
      <c r="ED30" s="192">
        <f t="shared" si="24"/>
        <v>12738</v>
      </c>
    </row>
    <row r="31" spans="1:134" s="50" customFormat="1" x14ac:dyDescent="0.2">
      <c r="A31" s="180">
        <v>2</v>
      </c>
      <c r="B31" s="192">
        <f t="shared" ref="B31:H31" si="25">ROUNDUP(B11*0.85,)</f>
        <v>14153</v>
      </c>
      <c r="C31" s="192">
        <f t="shared" si="25"/>
        <v>14153</v>
      </c>
      <c r="D31" s="192">
        <f t="shared" si="25"/>
        <v>15377</v>
      </c>
      <c r="E31" s="192">
        <f t="shared" si="25"/>
        <v>16601</v>
      </c>
      <c r="F31" s="192">
        <f t="shared" si="25"/>
        <v>18360</v>
      </c>
      <c r="G31" s="192">
        <f t="shared" si="25"/>
        <v>20120</v>
      </c>
      <c r="H31" s="192">
        <f t="shared" si="25"/>
        <v>20120</v>
      </c>
      <c r="I31" s="192">
        <f t="shared" ref="I31:BT31" si="26">ROUNDUP(I11*0.85,)</f>
        <v>18360</v>
      </c>
      <c r="J31" s="192">
        <f t="shared" si="26"/>
        <v>20120</v>
      </c>
      <c r="K31" s="192">
        <f t="shared" si="26"/>
        <v>15377</v>
      </c>
      <c r="L31" s="192">
        <f t="shared" si="26"/>
        <v>15339</v>
      </c>
      <c r="M31" s="192">
        <f t="shared" si="26"/>
        <v>31748</v>
      </c>
      <c r="N31" s="192">
        <f t="shared" si="26"/>
        <v>42840</v>
      </c>
      <c r="O31" s="192">
        <f t="shared" si="26"/>
        <v>42840</v>
      </c>
      <c r="P31" s="192">
        <f t="shared" si="26"/>
        <v>42840</v>
      </c>
      <c r="Q31" s="192">
        <f t="shared" si="26"/>
        <v>37485</v>
      </c>
      <c r="R31" s="192">
        <f t="shared" si="26"/>
        <v>37485</v>
      </c>
      <c r="S31" s="192">
        <f t="shared" si="26"/>
        <v>37485</v>
      </c>
      <c r="T31" s="192">
        <f t="shared" si="26"/>
        <v>37485</v>
      </c>
      <c r="U31" s="192">
        <f t="shared" si="26"/>
        <v>37485</v>
      </c>
      <c r="V31" s="192">
        <f t="shared" si="26"/>
        <v>37485</v>
      </c>
      <c r="W31" s="192">
        <f t="shared" si="26"/>
        <v>30906</v>
      </c>
      <c r="X31" s="192">
        <f t="shared" si="26"/>
        <v>18284</v>
      </c>
      <c r="Y31" s="192">
        <f t="shared" si="26"/>
        <v>18284</v>
      </c>
      <c r="Z31" s="192">
        <f t="shared" si="26"/>
        <v>18284</v>
      </c>
      <c r="AA31" s="192">
        <f t="shared" si="26"/>
        <v>18284</v>
      </c>
      <c r="AB31" s="192">
        <f t="shared" si="26"/>
        <v>18284</v>
      </c>
      <c r="AC31" s="192">
        <f t="shared" si="26"/>
        <v>19814</v>
      </c>
      <c r="AD31" s="192">
        <f t="shared" si="26"/>
        <v>19814</v>
      </c>
      <c r="AE31" s="192">
        <f t="shared" si="26"/>
        <v>19814</v>
      </c>
      <c r="AF31" s="192">
        <f t="shared" si="26"/>
        <v>19814</v>
      </c>
      <c r="AG31" s="192">
        <f t="shared" si="26"/>
        <v>19814</v>
      </c>
      <c r="AH31" s="192">
        <f t="shared" si="26"/>
        <v>18284</v>
      </c>
      <c r="AI31" s="192">
        <f t="shared" si="26"/>
        <v>18284</v>
      </c>
      <c r="AJ31" s="192">
        <f t="shared" si="26"/>
        <v>18284</v>
      </c>
      <c r="AK31" s="192">
        <f t="shared" si="26"/>
        <v>18284</v>
      </c>
      <c r="AL31" s="192">
        <f t="shared" si="26"/>
        <v>18284</v>
      </c>
      <c r="AM31" s="192">
        <f t="shared" si="26"/>
        <v>21344</v>
      </c>
      <c r="AN31" s="192">
        <f t="shared" si="26"/>
        <v>21344</v>
      </c>
      <c r="AO31" s="192">
        <f t="shared" si="26"/>
        <v>21344</v>
      </c>
      <c r="AP31" s="192">
        <f t="shared" si="26"/>
        <v>21344</v>
      </c>
      <c r="AQ31" s="192">
        <f t="shared" si="26"/>
        <v>21344</v>
      </c>
      <c r="AR31" s="192">
        <f t="shared" si="26"/>
        <v>22874</v>
      </c>
      <c r="AS31" s="192">
        <f t="shared" si="26"/>
        <v>24786</v>
      </c>
      <c r="AT31" s="192">
        <f t="shared" si="26"/>
        <v>25169</v>
      </c>
      <c r="AU31" s="192">
        <f t="shared" si="26"/>
        <v>25169</v>
      </c>
      <c r="AV31" s="192">
        <f t="shared" si="26"/>
        <v>25169</v>
      </c>
      <c r="AW31" s="192">
        <f t="shared" si="26"/>
        <v>25169</v>
      </c>
      <c r="AX31" s="192">
        <f t="shared" si="26"/>
        <v>25169</v>
      </c>
      <c r="AY31" s="192">
        <f t="shared" si="26"/>
        <v>25169</v>
      </c>
      <c r="AZ31" s="192">
        <f t="shared" si="26"/>
        <v>25169</v>
      </c>
      <c r="BA31" s="192">
        <f t="shared" si="26"/>
        <v>25169</v>
      </c>
      <c r="BB31" s="192">
        <f t="shared" si="26"/>
        <v>25169</v>
      </c>
      <c r="BC31" s="192">
        <f t="shared" si="26"/>
        <v>25169</v>
      </c>
      <c r="BD31" s="192">
        <f t="shared" si="26"/>
        <v>23639</v>
      </c>
      <c r="BE31" s="192">
        <f t="shared" si="26"/>
        <v>23639</v>
      </c>
      <c r="BF31" s="192">
        <f t="shared" si="26"/>
        <v>25169</v>
      </c>
      <c r="BG31" s="192">
        <f t="shared" si="26"/>
        <v>25169</v>
      </c>
      <c r="BH31" s="192">
        <f t="shared" si="26"/>
        <v>26699</v>
      </c>
      <c r="BI31" s="192">
        <f t="shared" si="26"/>
        <v>28611</v>
      </c>
      <c r="BJ31" s="192">
        <f t="shared" si="26"/>
        <v>28611</v>
      </c>
      <c r="BK31" s="192">
        <f t="shared" si="26"/>
        <v>28611</v>
      </c>
      <c r="BL31" s="192">
        <f t="shared" si="26"/>
        <v>28611</v>
      </c>
      <c r="BM31" s="192">
        <f t="shared" si="26"/>
        <v>30524</v>
      </c>
      <c r="BN31" s="192">
        <f t="shared" si="26"/>
        <v>32819</v>
      </c>
      <c r="BO31" s="192">
        <f t="shared" si="26"/>
        <v>32819</v>
      </c>
      <c r="BP31" s="192">
        <f t="shared" si="26"/>
        <v>30524</v>
      </c>
      <c r="BQ31" s="192">
        <f t="shared" si="26"/>
        <v>26699</v>
      </c>
      <c r="BR31" s="192">
        <f t="shared" si="26"/>
        <v>26699</v>
      </c>
      <c r="BS31" s="192">
        <f t="shared" si="26"/>
        <v>28611</v>
      </c>
      <c r="BT31" s="192">
        <f t="shared" si="26"/>
        <v>28611</v>
      </c>
      <c r="BU31" s="192">
        <f t="shared" ref="BU31:CZ31" si="27">ROUNDUP(BU11*0.85,)</f>
        <v>22109</v>
      </c>
      <c r="BV31" s="192">
        <f t="shared" si="27"/>
        <v>22453</v>
      </c>
      <c r="BW31" s="192">
        <f t="shared" si="27"/>
        <v>22453</v>
      </c>
      <c r="BX31" s="192">
        <f t="shared" si="27"/>
        <v>22453</v>
      </c>
      <c r="BY31" s="192">
        <f t="shared" si="27"/>
        <v>21306</v>
      </c>
      <c r="BZ31" s="192">
        <f t="shared" si="27"/>
        <v>21306</v>
      </c>
      <c r="CA31" s="192">
        <f t="shared" si="27"/>
        <v>22453</v>
      </c>
      <c r="CB31" s="192">
        <f t="shared" si="27"/>
        <v>22453</v>
      </c>
      <c r="CC31" s="192">
        <f t="shared" si="27"/>
        <v>22453</v>
      </c>
      <c r="CD31" s="192">
        <f t="shared" si="27"/>
        <v>21306</v>
      </c>
      <c r="CE31" s="192">
        <f t="shared" si="27"/>
        <v>21306</v>
      </c>
      <c r="CF31" s="192">
        <f t="shared" si="27"/>
        <v>21306</v>
      </c>
      <c r="CG31" s="192">
        <f t="shared" si="27"/>
        <v>21306</v>
      </c>
      <c r="CH31" s="192">
        <f t="shared" si="27"/>
        <v>21306</v>
      </c>
      <c r="CI31" s="192">
        <f t="shared" si="27"/>
        <v>21306</v>
      </c>
      <c r="CJ31" s="192">
        <f t="shared" si="27"/>
        <v>21306</v>
      </c>
      <c r="CK31" s="192">
        <f t="shared" si="27"/>
        <v>21306</v>
      </c>
      <c r="CL31" s="192">
        <f t="shared" si="27"/>
        <v>21306</v>
      </c>
      <c r="CM31" s="192">
        <f t="shared" si="27"/>
        <v>21306</v>
      </c>
      <c r="CN31" s="192">
        <f t="shared" si="27"/>
        <v>21306</v>
      </c>
      <c r="CO31" s="192">
        <f t="shared" si="27"/>
        <v>21306</v>
      </c>
      <c r="CP31" s="192">
        <f t="shared" si="27"/>
        <v>21306</v>
      </c>
      <c r="CQ31" s="192">
        <f t="shared" si="27"/>
        <v>21306</v>
      </c>
      <c r="CR31" s="192">
        <f t="shared" si="27"/>
        <v>21306</v>
      </c>
      <c r="CS31" s="192">
        <f t="shared" si="27"/>
        <v>21306</v>
      </c>
      <c r="CT31" s="192">
        <f t="shared" si="27"/>
        <v>21306</v>
      </c>
      <c r="CU31" s="192">
        <f t="shared" si="27"/>
        <v>21306</v>
      </c>
      <c r="CV31" s="192">
        <f t="shared" si="27"/>
        <v>21306</v>
      </c>
      <c r="CW31" s="192">
        <f t="shared" si="27"/>
        <v>21306</v>
      </c>
      <c r="CX31" s="192">
        <f t="shared" si="27"/>
        <v>21306</v>
      </c>
      <c r="CY31" s="192">
        <f t="shared" si="27"/>
        <v>21306</v>
      </c>
      <c r="CZ31" s="192">
        <f t="shared" si="27"/>
        <v>21229</v>
      </c>
      <c r="DA31" s="192">
        <f t="shared" ref="DA31:DP31" si="28">ROUNDUP(DA11*0.85,)</f>
        <v>14153</v>
      </c>
      <c r="DB31" s="192">
        <f t="shared" si="28"/>
        <v>14153</v>
      </c>
      <c r="DC31" s="192">
        <f t="shared" si="28"/>
        <v>14535</v>
      </c>
      <c r="DD31" s="192">
        <f t="shared" si="28"/>
        <v>14535</v>
      </c>
      <c r="DE31" s="192">
        <f t="shared" si="28"/>
        <v>14153</v>
      </c>
      <c r="DF31" s="192">
        <f t="shared" si="28"/>
        <v>14153</v>
      </c>
      <c r="DG31" s="192">
        <f t="shared" si="28"/>
        <v>14153</v>
      </c>
      <c r="DH31" s="192">
        <f t="shared" si="28"/>
        <v>14153</v>
      </c>
      <c r="DI31" s="192">
        <f t="shared" si="28"/>
        <v>14153</v>
      </c>
      <c r="DJ31" s="192">
        <f t="shared" si="28"/>
        <v>14535</v>
      </c>
      <c r="DK31" s="192">
        <f t="shared" si="28"/>
        <v>14535</v>
      </c>
      <c r="DL31" s="192">
        <f t="shared" si="28"/>
        <v>14153</v>
      </c>
      <c r="DM31" s="192">
        <f t="shared" si="28"/>
        <v>14153</v>
      </c>
      <c r="DN31" s="192">
        <f t="shared" si="28"/>
        <v>14153</v>
      </c>
      <c r="DO31" s="192">
        <f t="shared" si="28"/>
        <v>13388</v>
      </c>
      <c r="DP31" s="192">
        <f t="shared" si="28"/>
        <v>13388</v>
      </c>
      <c r="DQ31" s="192">
        <f t="shared" ref="DQ31:ED31" si="29">ROUNDUP(DQ11*0.85,)</f>
        <v>13923</v>
      </c>
      <c r="DR31" s="192">
        <f t="shared" si="29"/>
        <v>13923</v>
      </c>
      <c r="DS31" s="192">
        <f t="shared" si="29"/>
        <v>13388</v>
      </c>
      <c r="DT31" s="192">
        <f t="shared" si="29"/>
        <v>13388</v>
      </c>
      <c r="DU31" s="192">
        <f t="shared" si="29"/>
        <v>13388</v>
      </c>
      <c r="DV31" s="192">
        <f t="shared" si="29"/>
        <v>13388</v>
      </c>
      <c r="DW31" s="192">
        <f t="shared" si="29"/>
        <v>13388</v>
      </c>
      <c r="DX31" s="192">
        <f t="shared" si="29"/>
        <v>13923</v>
      </c>
      <c r="DY31" s="192">
        <f t="shared" si="29"/>
        <v>13923</v>
      </c>
      <c r="DZ31" s="192">
        <f t="shared" si="29"/>
        <v>13388</v>
      </c>
      <c r="EA31" s="192">
        <f t="shared" si="29"/>
        <v>13388</v>
      </c>
      <c r="EB31" s="192">
        <f t="shared" si="29"/>
        <v>13388</v>
      </c>
      <c r="EC31" s="192">
        <f t="shared" si="29"/>
        <v>13388</v>
      </c>
      <c r="ED31" s="192">
        <f t="shared" si="29"/>
        <v>14153</v>
      </c>
    </row>
    <row r="32" spans="1:134" s="50" customFormat="1" x14ac:dyDescent="0.2">
      <c r="A32" s="42" t="s">
        <v>84</v>
      </c>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2"/>
      <c r="DV32" s="192"/>
      <c r="DW32" s="192"/>
      <c r="DX32" s="192"/>
      <c r="DY32" s="192"/>
      <c r="DZ32" s="192"/>
      <c r="EA32" s="192"/>
      <c r="EB32" s="192"/>
      <c r="EC32" s="192"/>
      <c r="ED32" s="192"/>
    </row>
    <row r="33" spans="1:134" s="50" customFormat="1" x14ac:dyDescent="0.2">
      <c r="A33" s="88">
        <f>A27</f>
        <v>1</v>
      </c>
      <c r="B33" s="192">
        <f t="shared" ref="B33:H33" si="30">ROUNDUP(B13*0.85,)</f>
        <v>13617</v>
      </c>
      <c r="C33" s="192">
        <f t="shared" si="30"/>
        <v>13617</v>
      </c>
      <c r="D33" s="192">
        <f t="shared" si="30"/>
        <v>14841</v>
      </c>
      <c r="E33" s="192">
        <f t="shared" si="30"/>
        <v>16065</v>
      </c>
      <c r="F33" s="192">
        <f t="shared" si="30"/>
        <v>17825</v>
      </c>
      <c r="G33" s="192">
        <f t="shared" si="30"/>
        <v>19584</v>
      </c>
      <c r="H33" s="192">
        <f t="shared" si="30"/>
        <v>19584</v>
      </c>
      <c r="I33" s="192">
        <f t="shared" ref="I33:BT33" si="31">ROUNDUP(I13*0.85,)</f>
        <v>17825</v>
      </c>
      <c r="J33" s="192">
        <f t="shared" si="31"/>
        <v>19584</v>
      </c>
      <c r="K33" s="192">
        <f t="shared" si="31"/>
        <v>14841</v>
      </c>
      <c r="L33" s="192">
        <f t="shared" si="31"/>
        <v>14382</v>
      </c>
      <c r="M33" s="192">
        <f t="shared" si="31"/>
        <v>30792</v>
      </c>
      <c r="N33" s="192">
        <f t="shared" si="31"/>
        <v>41884</v>
      </c>
      <c r="O33" s="192">
        <f t="shared" si="31"/>
        <v>41884</v>
      </c>
      <c r="P33" s="192">
        <f t="shared" si="31"/>
        <v>41884</v>
      </c>
      <c r="Q33" s="192">
        <f t="shared" si="31"/>
        <v>36529</v>
      </c>
      <c r="R33" s="192">
        <f t="shared" si="31"/>
        <v>36529</v>
      </c>
      <c r="S33" s="192">
        <f t="shared" si="31"/>
        <v>36529</v>
      </c>
      <c r="T33" s="192">
        <f t="shared" si="31"/>
        <v>36529</v>
      </c>
      <c r="U33" s="192">
        <f t="shared" si="31"/>
        <v>36529</v>
      </c>
      <c r="V33" s="192">
        <f t="shared" si="31"/>
        <v>36529</v>
      </c>
      <c r="W33" s="192">
        <f t="shared" si="31"/>
        <v>30180</v>
      </c>
      <c r="X33" s="192">
        <f t="shared" si="31"/>
        <v>17557</v>
      </c>
      <c r="Y33" s="192">
        <f t="shared" si="31"/>
        <v>17557</v>
      </c>
      <c r="Z33" s="192">
        <f t="shared" si="31"/>
        <v>17557</v>
      </c>
      <c r="AA33" s="192">
        <f t="shared" si="31"/>
        <v>17557</v>
      </c>
      <c r="AB33" s="192">
        <f t="shared" si="31"/>
        <v>17557</v>
      </c>
      <c r="AC33" s="192">
        <f t="shared" si="31"/>
        <v>19087</v>
      </c>
      <c r="AD33" s="192">
        <f t="shared" si="31"/>
        <v>19087</v>
      </c>
      <c r="AE33" s="192">
        <f t="shared" si="31"/>
        <v>19087</v>
      </c>
      <c r="AF33" s="192">
        <f t="shared" si="31"/>
        <v>19087</v>
      </c>
      <c r="AG33" s="192">
        <f t="shared" si="31"/>
        <v>19087</v>
      </c>
      <c r="AH33" s="192">
        <f t="shared" si="31"/>
        <v>17557</v>
      </c>
      <c r="AI33" s="192">
        <f t="shared" si="31"/>
        <v>17557</v>
      </c>
      <c r="AJ33" s="192">
        <f t="shared" si="31"/>
        <v>17557</v>
      </c>
      <c r="AK33" s="192">
        <f t="shared" si="31"/>
        <v>17557</v>
      </c>
      <c r="AL33" s="192">
        <f t="shared" si="31"/>
        <v>17557</v>
      </c>
      <c r="AM33" s="192">
        <f t="shared" si="31"/>
        <v>20617</v>
      </c>
      <c r="AN33" s="192">
        <f t="shared" si="31"/>
        <v>20617</v>
      </c>
      <c r="AO33" s="192">
        <f t="shared" si="31"/>
        <v>20617</v>
      </c>
      <c r="AP33" s="192">
        <f t="shared" si="31"/>
        <v>20617</v>
      </c>
      <c r="AQ33" s="192">
        <f t="shared" si="31"/>
        <v>20617</v>
      </c>
      <c r="AR33" s="192">
        <f t="shared" si="31"/>
        <v>22147</v>
      </c>
      <c r="AS33" s="192">
        <f t="shared" si="31"/>
        <v>24060</v>
      </c>
      <c r="AT33" s="192">
        <f t="shared" si="31"/>
        <v>24442</v>
      </c>
      <c r="AU33" s="192">
        <f t="shared" si="31"/>
        <v>24442</v>
      </c>
      <c r="AV33" s="192">
        <f t="shared" si="31"/>
        <v>24442</v>
      </c>
      <c r="AW33" s="192">
        <f t="shared" si="31"/>
        <v>24442</v>
      </c>
      <c r="AX33" s="192">
        <f t="shared" si="31"/>
        <v>24442</v>
      </c>
      <c r="AY33" s="192">
        <f t="shared" si="31"/>
        <v>24442</v>
      </c>
      <c r="AZ33" s="192">
        <f t="shared" si="31"/>
        <v>24442</v>
      </c>
      <c r="BA33" s="192">
        <f t="shared" si="31"/>
        <v>24442</v>
      </c>
      <c r="BB33" s="192">
        <f t="shared" si="31"/>
        <v>24442</v>
      </c>
      <c r="BC33" s="192">
        <f t="shared" si="31"/>
        <v>24442</v>
      </c>
      <c r="BD33" s="192">
        <f t="shared" si="31"/>
        <v>22912</v>
      </c>
      <c r="BE33" s="192">
        <f t="shared" si="31"/>
        <v>22912</v>
      </c>
      <c r="BF33" s="192">
        <f t="shared" si="31"/>
        <v>24442</v>
      </c>
      <c r="BG33" s="192">
        <f t="shared" si="31"/>
        <v>24442</v>
      </c>
      <c r="BH33" s="192">
        <f t="shared" si="31"/>
        <v>25972</v>
      </c>
      <c r="BI33" s="192">
        <f t="shared" si="31"/>
        <v>27885</v>
      </c>
      <c r="BJ33" s="192">
        <f t="shared" si="31"/>
        <v>27885</v>
      </c>
      <c r="BK33" s="192">
        <f t="shared" si="31"/>
        <v>27885</v>
      </c>
      <c r="BL33" s="192">
        <f t="shared" si="31"/>
        <v>27885</v>
      </c>
      <c r="BM33" s="192">
        <f t="shared" si="31"/>
        <v>29797</v>
      </c>
      <c r="BN33" s="192">
        <f t="shared" si="31"/>
        <v>32092</v>
      </c>
      <c r="BO33" s="192">
        <f t="shared" si="31"/>
        <v>32092</v>
      </c>
      <c r="BP33" s="192">
        <f t="shared" si="31"/>
        <v>29797</v>
      </c>
      <c r="BQ33" s="192">
        <f t="shared" si="31"/>
        <v>25972</v>
      </c>
      <c r="BR33" s="192">
        <f t="shared" si="31"/>
        <v>25972</v>
      </c>
      <c r="BS33" s="192">
        <f t="shared" si="31"/>
        <v>27885</v>
      </c>
      <c r="BT33" s="192">
        <f t="shared" si="31"/>
        <v>27885</v>
      </c>
      <c r="BU33" s="192">
        <f t="shared" ref="BU33:CZ33" si="32">ROUNDUP(BU13*0.85,)</f>
        <v>21382</v>
      </c>
      <c r="BV33" s="192">
        <f t="shared" si="32"/>
        <v>21726</v>
      </c>
      <c r="BW33" s="192">
        <f t="shared" si="32"/>
        <v>21726</v>
      </c>
      <c r="BX33" s="192">
        <f t="shared" si="32"/>
        <v>21726</v>
      </c>
      <c r="BY33" s="192">
        <f t="shared" si="32"/>
        <v>20579</v>
      </c>
      <c r="BZ33" s="192">
        <f t="shared" si="32"/>
        <v>20579</v>
      </c>
      <c r="CA33" s="192">
        <f t="shared" si="32"/>
        <v>21726</v>
      </c>
      <c r="CB33" s="192">
        <f t="shared" si="32"/>
        <v>21726</v>
      </c>
      <c r="CC33" s="192">
        <f t="shared" si="32"/>
        <v>21726</v>
      </c>
      <c r="CD33" s="192">
        <f t="shared" si="32"/>
        <v>20579</v>
      </c>
      <c r="CE33" s="192">
        <f t="shared" si="32"/>
        <v>20579</v>
      </c>
      <c r="CF33" s="192">
        <f t="shared" si="32"/>
        <v>20579</v>
      </c>
      <c r="CG33" s="192">
        <f t="shared" si="32"/>
        <v>20579</v>
      </c>
      <c r="CH33" s="192">
        <f t="shared" si="32"/>
        <v>20579</v>
      </c>
      <c r="CI33" s="192">
        <f t="shared" si="32"/>
        <v>20579</v>
      </c>
      <c r="CJ33" s="192">
        <f t="shared" si="32"/>
        <v>20579</v>
      </c>
      <c r="CK33" s="192">
        <f t="shared" si="32"/>
        <v>20579</v>
      </c>
      <c r="CL33" s="192">
        <f t="shared" si="32"/>
        <v>20579</v>
      </c>
      <c r="CM33" s="192">
        <f t="shared" si="32"/>
        <v>20579</v>
      </c>
      <c r="CN33" s="192">
        <f t="shared" si="32"/>
        <v>20579</v>
      </c>
      <c r="CO33" s="192">
        <f t="shared" si="32"/>
        <v>20579</v>
      </c>
      <c r="CP33" s="192">
        <f t="shared" si="32"/>
        <v>20579</v>
      </c>
      <c r="CQ33" s="192">
        <f t="shared" si="32"/>
        <v>20579</v>
      </c>
      <c r="CR33" s="192">
        <f t="shared" si="32"/>
        <v>20579</v>
      </c>
      <c r="CS33" s="192">
        <f t="shared" si="32"/>
        <v>20579</v>
      </c>
      <c r="CT33" s="192">
        <f t="shared" si="32"/>
        <v>20579</v>
      </c>
      <c r="CU33" s="192">
        <f t="shared" si="32"/>
        <v>20579</v>
      </c>
      <c r="CV33" s="192">
        <f t="shared" si="32"/>
        <v>20579</v>
      </c>
      <c r="CW33" s="192">
        <f t="shared" si="32"/>
        <v>20579</v>
      </c>
      <c r="CX33" s="192">
        <f t="shared" si="32"/>
        <v>20579</v>
      </c>
      <c r="CY33" s="192">
        <f t="shared" si="32"/>
        <v>20579</v>
      </c>
      <c r="CZ33" s="192">
        <f t="shared" si="32"/>
        <v>20579</v>
      </c>
      <c r="DA33" s="192">
        <f t="shared" ref="DA33:DP33" si="33">ROUNDUP(DA13*0.85,)</f>
        <v>13503</v>
      </c>
      <c r="DB33" s="192">
        <f t="shared" si="33"/>
        <v>13503</v>
      </c>
      <c r="DC33" s="192">
        <f t="shared" si="33"/>
        <v>13885</v>
      </c>
      <c r="DD33" s="192">
        <f t="shared" si="33"/>
        <v>13885</v>
      </c>
      <c r="DE33" s="192">
        <f t="shared" si="33"/>
        <v>13503</v>
      </c>
      <c r="DF33" s="192">
        <f t="shared" si="33"/>
        <v>13503</v>
      </c>
      <c r="DG33" s="192">
        <f t="shared" si="33"/>
        <v>13503</v>
      </c>
      <c r="DH33" s="192">
        <f t="shared" si="33"/>
        <v>13503</v>
      </c>
      <c r="DI33" s="192">
        <f t="shared" si="33"/>
        <v>13503</v>
      </c>
      <c r="DJ33" s="192">
        <f t="shared" si="33"/>
        <v>13885</v>
      </c>
      <c r="DK33" s="192">
        <f t="shared" si="33"/>
        <v>13885</v>
      </c>
      <c r="DL33" s="192">
        <f t="shared" si="33"/>
        <v>13503</v>
      </c>
      <c r="DM33" s="192">
        <f t="shared" si="33"/>
        <v>13503</v>
      </c>
      <c r="DN33" s="192">
        <f t="shared" si="33"/>
        <v>13503</v>
      </c>
      <c r="DO33" s="192">
        <f t="shared" si="33"/>
        <v>12738</v>
      </c>
      <c r="DP33" s="192">
        <f t="shared" si="33"/>
        <v>12738</v>
      </c>
      <c r="DQ33" s="192">
        <f t="shared" ref="DQ33:ED33" si="34">ROUNDUP(DQ13*0.85,)</f>
        <v>13273</v>
      </c>
      <c r="DR33" s="192">
        <f t="shared" si="34"/>
        <v>13273</v>
      </c>
      <c r="DS33" s="192">
        <f t="shared" si="34"/>
        <v>12738</v>
      </c>
      <c r="DT33" s="192">
        <f t="shared" si="34"/>
        <v>12738</v>
      </c>
      <c r="DU33" s="192">
        <f t="shared" si="34"/>
        <v>12738</v>
      </c>
      <c r="DV33" s="192">
        <f t="shared" si="34"/>
        <v>12738</v>
      </c>
      <c r="DW33" s="192">
        <f t="shared" si="34"/>
        <v>12738</v>
      </c>
      <c r="DX33" s="192">
        <f t="shared" si="34"/>
        <v>13273</v>
      </c>
      <c r="DY33" s="192">
        <f t="shared" si="34"/>
        <v>13273</v>
      </c>
      <c r="DZ33" s="192">
        <f t="shared" si="34"/>
        <v>12738</v>
      </c>
      <c r="EA33" s="192">
        <f t="shared" si="34"/>
        <v>12738</v>
      </c>
      <c r="EB33" s="192">
        <f t="shared" si="34"/>
        <v>12738</v>
      </c>
      <c r="EC33" s="192">
        <f t="shared" si="34"/>
        <v>12738</v>
      </c>
      <c r="ED33" s="192">
        <f t="shared" si="34"/>
        <v>13503</v>
      </c>
    </row>
    <row r="34" spans="1:134" s="50" customFormat="1" x14ac:dyDescent="0.2">
      <c r="A34" s="88">
        <f>A28</f>
        <v>2</v>
      </c>
      <c r="B34" s="192">
        <f t="shared" ref="B34:H34" si="35">ROUNDUP(B14*0.85,)</f>
        <v>14918</v>
      </c>
      <c r="C34" s="192">
        <f t="shared" si="35"/>
        <v>14918</v>
      </c>
      <c r="D34" s="192">
        <f t="shared" si="35"/>
        <v>16142</v>
      </c>
      <c r="E34" s="192">
        <f t="shared" si="35"/>
        <v>17366</v>
      </c>
      <c r="F34" s="192">
        <f t="shared" si="35"/>
        <v>19125</v>
      </c>
      <c r="G34" s="192">
        <f t="shared" si="35"/>
        <v>20885</v>
      </c>
      <c r="H34" s="192">
        <f t="shared" si="35"/>
        <v>20885</v>
      </c>
      <c r="I34" s="192">
        <f t="shared" ref="I34:BT34" si="36">ROUNDUP(I14*0.85,)</f>
        <v>19125</v>
      </c>
      <c r="J34" s="192">
        <f t="shared" si="36"/>
        <v>20885</v>
      </c>
      <c r="K34" s="192">
        <f t="shared" si="36"/>
        <v>16142</v>
      </c>
      <c r="L34" s="192">
        <f t="shared" si="36"/>
        <v>16104</v>
      </c>
      <c r="M34" s="192">
        <f t="shared" si="36"/>
        <v>32513</v>
      </c>
      <c r="N34" s="192">
        <f t="shared" si="36"/>
        <v>43605</v>
      </c>
      <c r="O34" s="192">
        <f t="shared" si="36"/>
        <v>43605</v>
      </c>
      <c r="P34" s="192">
        <f t="shared" si="36"/>
        <v>43605</v>
      </c>
      <c r="Q34" s="192">
        <f t="shared" si="36"/>
        <v>38250</v>
      </c>
      <c r="R34" s="192">
        <f t="shared" si="36"/>
        <v>38250</v>
      </c>
      <c r="S34" s="192">
        <f t="shared" si="36"/>
        <v>38250</v>
      </c>
      <c r="T34" s="192">
        <f t="shared" si="36"/>
        <v>38250</v>
      </c>
      <c r="U34" s="192">
        <f t="shared" si="36"/>
        <v>38250</v>
      </c>
      <c r="V34" s="192">
        <f t="shared" si="36"/>
        <v>38250</v>
      </c>
      <c r="W34" s="192">
        <f t="shared" si="36"/>
        <v>31671</v>
      </c>
      <c r="X34" s="192">
        <f t="shared" si="36"/>
        <v>19049</v>
      </c>
      <c r="Y34" s="192">
        <f t="shared" si="36"/>
        <v>19049</v>
      </c>
      <c r="Z34" s="192">
        <f t="shared" si="36"/>
        <v>19049</v>
      </c>
      <c r="AA34" s="192">
        <f t="shared" si="36"/>
        <v>19049</v>
      </c>
      <c r="AB34" s="192">
        <f t="shared" si="36"/>
        <v>19049</v>
      </c>
      <c r="AC34" s="192">
        <f t="shared" si="36"/>
        <v>20579</v>
      </c>
      <c r="AD34" s="192">
        <f t="shared" si="36"/>
        <v>20579</v>
      </c>
      <c r="AE34" s="192">
        <f t="shared" si="36"/>
        <v>20579</v>
      </c>
      <c r="AF34" s="192">
        <f t="shared" si="36"/>
        <v>20579</v>
      </c>
      <c r="AG34" s="192">
        <f t="shared" si="36"/>
        <v>20579</v>
      </c>
      <c r="AH34" s="192">
        <f t="shared" si="36"/>
        <v>19049</v>
      </c>
      <c r="AI34" s="192">
        <f t="shared" si="36"/>
        <v>19049</v>
      </c>
      <c r="AJ34" s="192">
        <f t="shared" si="36"/>
        <v>19049</v>
      </c>
      <c r="AK34" s="192">
        <f t="shared" si="36"/>
        <v>19049</v>
      </c>
      <c r="AL34" s="192">
        <f t="shared" si="36"/>
        <v>19049</v>
      </c>
      <c r="AM34" s="192">
        <f t="shared" si="36"/>
        <v>22109</v>
      </c>
      <c r="AN34" s="192">
        <f t="shared" si="36"/>
        <v>22109</v>
      </c>
      <c r="AO34" s="192">
        <f t="shared" si="36"/>
        <v>22109</v>
      </c>
      <c r="AP34" s="192">
        <f t="shared" si="36"/>
        <v>22109</v>
      </c>
      <c r="AQ34" s="192">
        <f t="shared" si="36"/>
        <v>22109</v>
      </c>
      <c r="AR34" s="192">
        <f t="shared" si="36"/>
        <v>23639</v>
      </c>
      <c r="AS34" s="192">
        <f t="shared" si="36"/>
        <v>25551</v>
      </c>
      <c r="AT34" s="192">
        <f t="shared" si="36"/>
        <v>25934</v>
      </c>
      <c r="AU34" s="192">
        <f t="shared" si="36"/>
        <v>25934</v>
      </c>
      <c r="AV34" s="192">
        <f t="shared" si="36"/>
        <v>25934</v>
      </c>
      <c r="AW34" s="192">
        <f t="shared" si="36"/>
        <v>25934</v>
      </c>
      <c r="AX34" s="192">
        <f t="shared" si="36"/>
        <v>25934</v>
      </c>
      <c r="AY34" s="192">
        <f t="shared" si="36"/>
        <v>25934</v>
      </c>
      <c r="AZ34" s="192">
        <f t="shared" si="36"/>
        <v>25934</v>
      </c>
      <c r="BA34" s="192">
        <f t="shared" si="36"/>
        <v>25934</v>
      </c>
      <c r="BB34" s="192">
        <f t="shared" si="36"/>
        <v>25934</v>
      </c>
      <c r="BC34" s="192">
        <f t="shared" si="36"/>
        <v>25934</v>
      </c>
      <c r="BD34" s="192">
        <f t="shared" si="36"/>
        <v>24404</v>
      </c>
      <c r="BE34" s="192">
        <f t="shared" si="36"/>
        <v>24404</v>
      </c>
      <c r="BF34" s="192">
        <f t="shared" si="36"/>
        <v>25934</v>
      </c>
      <c r="BG34" s="192">
        <f t="shared" si="36"/>
        <v>25934</v>
      </c>
      <c r="BH34" s="192">
        <f t="shared" si="36"/>
        <v>27464</v>
      </c>
      <c r="BI34" s="192">
        <f t="shared" si="36"/>
        <v>29376</v>
      </c>
      <c r="BJ34" s="192">
        <f t="shared" si="36"/>
        <v>29376</v>
      </c>
      <c r="BK34" s="192">
        <f t="shared" si="36"/>
        <v>29376</v>
      </c>
      <c r="BL34" s="192">
        <f t="shared" si="36"/>
        <v>29376</v>
      </c>
      <c r="BM34" s="192">
        <f t="shared" si="36"/>
        <v>31289</v>
      </c>
      <c r="BN34" s="192">
        <f t="shared" si="36"/>
        <v>33584</v>
      </c>
      <c r="BO34" s="192">
        <f t="shared" si="36"/>
        <v>33584</v>
      </c>
      <c r="BP34" s="192">
        <f t="shared" si="36"/>
        <v>31289</v>
      </c>
      <c r="BQ34" s="192">
        <f t="shared" si="36"/>
        <v>27464</v>
      </c>
      <c r="BR34" s="192">
        <f t="shared" si="36"/>
        <v>27464</v>
      </c>
      <c r="BS34" s="192">
        <f t="shared" si="36"/>
        <v>29376</v>
      </c>
      <c r="BT34" s="192">
        <f t="shared" si="36"/>
        <v>29376</v>
      </c>
      <c r="BU34" s="192">
        <f t="shared" ref="BU34:CZ34" si="37">ROUNDUP(BU14*0.85,)</f>
        <v>22874</v>
      </c>
      <c r="BV34" s="192">
        <f t="shared" si="37"/>
        <v>23218</v>
      </c>
      <c r="BW34" s="192">
        <f t="shared" si="37"/>
        <v>23218</v>
      </c>
      <c r="BX34" s="192">
        <f t="shared" si="37"/>
        <v>23218</v>
      </c>
      <c r="BY34" s="192">
        <f t="shared" si="37"/>
        <v>22071</v>
      </c>
      <c r="BZ34" s="192">
        <f t="shared" si="37"/>
        <v>22071</v>
      </c>
      <c r="CA34" s="192">
        <f t="shared" si="37"/>
        <v>23218</v>
      </c>
      <c r="CB34" s="192">
        <f t="shared" si="37"/>
        <v>23218</v>
      </c>
      <c r="CC34" s="192">
        <f t="shared" si="37"/>
        <v>23218</v>
      </c>
      <c r="CD34" s="192">
        <f t="shared" si="37"/>
        <v>22071</v>
      </c>
      <c r="CE34" s="192">
        <f t="shared" si="37"/>
        <v>22071</v>
      </c>
      <c r="CF34" s="192">
        <f t="shared" si="37"/>
        <v>22071</v>
      </c>
      <c r="CG34" s="192">
        <f t="shared" si="37"/>
        <v>22071</v>
      </c>
      <c r="CH34" s="192">
        <f t="shared" si="37"/>
        <v>22071</v>
      </c>
      <c r="CI34" s="192">
        <f t="shared" si="37"/>
        <v>22071</v>
      </c>
      <c r="CJ34" s="192">
        <f t="shared" si="37"/>
        <v>22071</v>
      </c>
      <c r="CK34" s="192">
        <f t="shared" si="37"/>
        <v>22071</v>
      </c>
      <c r="CL34" s="192">
        <f t="shared" si="37"/>
        <v>22071</v>
      </c>
      <c r="CM34" s="192">
        <f t="shared" si="37"/>
        <v>22071</v>
      </c>
      <c r="CN34" s="192">
        <f t="shared" si="37"/>
        <v>22071</v>
      </c>
      <c r="CO34" s="192">
        <f t="shared" si="37"/>
        <v>22071</v>
      </c>
      <c r="CP34" s="192">
        <f t="shared" si="37"/>
        <v>22071</v>
      </c>
      <c r="CQ34" s="192">
        <f t="shared" si="37"/>
        <v>22071</v>
      </c>
      <c r="CR34" s="192">
        <f t="shared" si="37"/>
        <v>22071</v>
      </c>
      <c r="CS34" s="192">
        <f t="shared" si="37"/>
        <v>22071</v>
      </c>
      <c r="CT34" s="192">
        <f t="shared" si="37"/>
        <v>22071</v>
      </c>
      <c r="CU34" s="192">
        <f t="shared" si="37"/>
        <v>22071</v>
      </c>
      <c r="CV34" s="192">
        <f t="shared" si="37"/>
        <v>22071</v>
      </c>
      <c r="CW34" s="192">
        <f t="shared" si="37"/>
        <v>22071</v>
      </c>
      <c r="CX34" s="192">
        <f t="shared" si="37"/>
        <v>22071</v>
      </c>
      <c r="CY34" s="192">
        <f t="shared" si="37"/>
        <v>22071</v>
      </c>
      <c r="CZ34" s="192">
        <f t="shared" si="37"/>
        <v>22071</v>
      </c>
      <c r="DA34" s="192">
        <f t="shared" ref="DA34:DP34" si="38">ROUNDUP(DA14*0.85,)</f>
        <v>14918</v>
      </c>
      <c r="DB34" s="192">
        <f t="shared" si="38"/>
        <v>14918</v>
      </c>
      <c r="DC34" s="192">
        <f t="shared" si="38"/>
        <v>15300</v>
      </c>
      <c r="DD34" s="192">
        <f t="shared" si="38"/>
        <v>15300</v>
      </c>
      <c r="DE34" s="192">
        <f t="shared" si="38"/>
        <v>14918</v>
      </c>
      <c r="DF34" s="192">
        <f t="shared" si="38"/>
        <v>14918</v>
      </c>
      <c r="DG34" s="192">
        <f t="shared" si="38"/>
        <v>14918</v>
      </c>
      <c r="DH34" s="192">
        <f t="shared" si="38"/>
        <v>14918</v>
      </c>
      <c r="DI34" s="192">
        <f t="shared" si="38"/>
        <v>14918</v>
      </c>
      <c r="DJ34" s="192">
        <f t="shared" si="38"/>
        <v>15300</v>
      </c>
      <c r="DK34" s="192">
        <f t="shared" si="38"/>
        <v>15300</v>
      </c>
      <c r="DL34" s="192">
        <f t="shared" si="38"/>
        <v>14918</v>
      </c>
      <c r="DM34" s="192">
        <f t="shared" si="38"/>
        <v>14918</v>
      </c>
      <c r="DN34" s="192">
        <f t="shared" si="38"/>
        <v>14918</v>
      </c>
      <c r="DO34" s="192">
        <f t="shared" si="38"/>
        <v>14153</v>
      </c>
      <c r="DP34" s="192">
        <f t="shared" si="38"/>
        <v>14153</v>
      </c>
      <c r="DQ34" s="192">
        <f t="shared" ref="DQ34:ED34" si="39">ROUNDUP(DQ14*0.85,)</f>
        <v>14688</v>
      </c>
      <c r="DR34" s="192">
        <f t="shared" si="39"/>
        <v>14688</v>
      </c>
      <c r="DS34" s="192">
        <f t="shared" si="39"/>
        <v>14153</v>
      </c>
      <c r="DT34" s="192">
        <f t="shared" si="39"/>
        <v>14153</v>
      </c>
      <c r="DU34" s="192">
        <f t="shared" si="39"/>
        <v>14153</v>
      </c>
      <c r="DV34" s="192">
        <f t="shared" si="39"/>
        <v>14153</v>
      </c>
      <c r="DW34" s="192">
        <f t="shared" si="39"/>
        <v>14153</v>
      </c>
      <c r="DX34" s="192">
        <f t="shared" si="39"/>
        <v>14688</v>
      </c>
      <c r="DY34" s="192">
        <f t="shared" si="39"/>
        <v>14688</v>
      </c>
      <c r="DZ34" s="192">
        <f t="shared" si="39"/>
        <v>14153</v>
      </c>
      <c r="EA34" s="192">
        <f t="shared" si="39"/>
        <v>14153</v>
      </c>
      <c r="EB34" s="192">
        <f t="shared" si="39"/>
        <v>14153</v>
      </c>
      <c r="EC34" s="192">
        <f t="shared" si="39"/>
        <v>14153</v>
      </c>
      <c r="ED34" s="192">
        <f t="shared" si="39"/>
        <v>14918</v>
      </c>
    </row>
    <row r="35" spans="1:134" s="50" customFormat="1" x14ac:dyDescent="0.2">
      <c r="A35" s="42" t="s">
        <v>85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c r="DS35" s="192"/>
      <c r="DT35" s="192"/>
      <c r="DU35" s="192"/>
      <c r="DV35" s="192"/>
      <c r="DW35" s="192"/>
      <c r="DX35" s="192"/>
      <c r="DY35" s="192"/>
      <c r="DZ35" s="192"/>
      <c r="EA35" s="192"/>
      <c r="EB35" s="192"/>
      <c r="EC35" s="192"/>
      <c r="ED35" s="192"/>
    </row>
    <row r="36" spans="1:134" s="50" customFormat="1" x14ac:dyDescent="0.2">
      <c r="A36" s="88">
        <f>A27</f>
        <v>1</v>
      </c>
      <c r="B36" s="192">
        <f t="shared" ref="B36:H36" si="40">ROUNDUP(B16*0.85,)</f>
        <v>14918</v>
      </c>
      <c r="C36" s="192">
        <f t="shared" si="40"/>
        <v>14918</v>
      </c>
      <c r="D36" s="192">
        <f t="shared" si="40"/>
        <v>16142</v>
      </c>
      <c r="E36" s="192">
        <f t="shared" si="40"/>
        <v>17366</v>
      </c>
      <c r="F36" s="192">
        <f t="shared" si="40"/>
        <v>19125</v>
      </c>
      <c r="G36" s="192">
        <f t="shared" si="40"/>
        <v>20885</v>
      </c>
      <c r="H36" s="192">
        <f t="shared" si="40"/>
        <v>20885</v>
      </c>
      <c r="I36" s="192">
        <f t="shared" ref="I36:BT36" si="41">ROUNDUP(I16*0.85,)</f>
        <v>19125</v>
      </c>
      <c r="J36" s="192">
        <f t="shared" si="41"/>
        <v>20885</v>
      </c>
      <c r="K36" s="192">
        <f t="shared" si="41"/>
        <v>16142</v>
      </c>
      <c r="L36" s="192">
        <f t="shared" si="41"/>
        <v>15912</v>
      </c>
      <c r="M36" s="192">
        <f t="shared" si="41"/>
        <v>32322</v>
      </c>
      <c r="N36" s="192">
        <f t="shared" si="41"/>
        <v>43414</v>
      </c>
      <c r="O36" s="192">
        <f t="shared" si="41"/>
        <v>43414</v>
      </c>
      <c r="P36" s="192">
        <f t="shared" si="41"/>
        <v>43414</v>
      </c>
      <c r="Q36" s="192">
        <f t="shared" si="41"/>
        <v>38059</v>
      </c>
      <c r="R36" s="192">
        <f t="shared" si="41"/>
        <v>38059</v>
      </c>
      <c r="S36" s="192">
        <f t="shared" si="41"/>
        <v>38059</v>
      </c>
      <c r="T36" s="192">
        <f t="shared" si="41"/>
        <v>38059</v>
      </c>
      <c r="U36" s="192">
        <f t="shared" si="41"/>
        <v>38059</v>
      </c>
      <c r="V36" s="192">
        <f t="shared" si="41"/>
        <v>38059</v>
      </c>
      <c r="W36" s="192">
        <f t="shared" si="41"/>
        <v>31327</v>
      </c>
      <c r="X36" s="192">
        <f t="shared" si="41"/>
        <v>18705</v>
      </c>
      <c r="Y36" s="192">
        <f t="shared" si="41"/>
        <v>18705</v>
      </c>
      <c r="Z36" s="192">
        <f t="shared" si="41"/>
        <v>18705</v>
      </c>
      <c r="AA36" s="192">
        <f t="shared" si="41"/>
        <v>18705</v>
      </c>
      <c r="AB36" s="192">
        <f t="shared" si="41"/>
        <v>18705</v>
      </c>
      <c r="AC36" s="192">
        <f t="shared" si="41"/>
        <v>20235</v>
      </c>
      <c r="AD36" s="192">
        <f t="shared" si="41"/>
        <v>20235</v>
      </c>
      <c r="AE36" s="192">
        <f t="shared" si="41"/>
        <v>20235</v>
      </c>
      <c r="AF36" s="192">
        <f t="shared" si="41"/>
        <v>20235</v>
      </c>
      <c r="AG36" s="192">
        <f t="shared" si="41"/>
        <v>20235</v>
      </c>
      <c r="AH36" s="192">
        <f t="shared" si="41"/>
        <v>18705</v>
      </c>
      <c r="AI36" s="192">
        <f t="shared" si="41"/>
        <v>18705</v>
      </c>
      <c r="AJ36" s="192">
        <f t="shared" si="41"/>
        <v>18705</v>
      </c>
      <c r="AK36" s="192">
        <f t="shared" si="41"/>
        <v>18705</v>
      </c>
      <c r="AL36" s="192">
        <f t="shared" si="41"/>
        <v>18705</v>
      </c>
      <c r="AM36" s="192">
        <f t="shared" si="41"/>
        <v>21765</v>
      </c>
      <c r="AN36" s="192">
        <f t="shared" si="41"/>
        <v>21765</v>
      </c>
      <c r="AO36" s="192">
        <f t="shared" si="41"/>
        <v>21765</v>
      </c>
      <c r="AP36" s="192">
        <f t="shared" si="41"/>
        <v>21765</v>
      </c>
      <c r="AQ36" s="192">
        <f t="shared" si="41"/>
        <v>21765</v>
      </c>
      <c r="AR36" s="192">
        <f t="shared" si="41"/>
        <v>23295</v>
      </c>
      <c r="AS36" s="192">
        <f t="shared" si="41"/>
        <v>25207</v>
      </c>
      <c r="AT36" s="192">
        <f t="shared" si="41"/>
        <v>25743</v>
      </c>
      <c r="AU36" s="192">
        <f t="shared" si="41"/>
        <v>25743</v>
      </c>
      <c r="AV36" s="192">
        <f t="shared" si="41"/>
        <v>25743</v>
      </c>
      <c r="AW36" s="192">
        <f t="shared" si="41"/>
        <v>25743</v>
      </c>
      <c r="AX36" s="192">
        <f t="shared" si="41"/>
        <v>25743</v>
      </c>
      <c r="AY36" s="192">
        <f t="shared" si="41"/>
        <v>25743</v>
      </c>
      <c r="AZ36" s="192">
        <f t="shared" si="41"/>
        <v>25743</v>
      </c>
      <c r="BA36" s="192">
        <f t="shared" si="41"/>
        <v>25743</v>
      </c>
      <c r="BB36" s="192">
        <f t="shared" si="41"/>
        <v>25743</v>
      </c>
      <c r="BC36" s="192">
        <f t="shared" si="41"/>
        <v>25743</v>
      </c>
      <c r="BD36" s="192">
        <f t="shared" si="41"/>
        <v>24213</v>
      </c>
      <c r="BE36" s="192">
        <f t="shared" si="41"/>
        <v>24213</v>
      </c>
      <c r="BF36" s="192">
        <f t="shared" si="41"/>
        <v>25743</v>
      </c>
      <c r="BG36" s="192">
        <f t="shared" si="41"/>
        <v>25743</v>
      </c>
      <c r="BH36" s="192">
        <f t="shared" si="41"/>
        <v>27273</v>
      </c>
      <c r="BI36" s="192">
        <f t="shared" si="41"/>
        <v>29185</v>
      </c>
      <c r="BJ36" s="192">
        <f t="shared" si="41"/>
        <v>29185</v>
      </c>
      <c r="BK36" s="192">
        <f t="shared" si="41"/>
        <v>29185</v>
      </c>
      <c r="BL36" s="192">
        <f t="shared" si="41"/>
        <v>29185</v>
      </c>
      <c r="BM36" s="192">
        <f t="shared" si="41"/>
        <v>31098</v>
      </c>
      <c r="BN36" s="192">
        <f t="shared" si="41"/>
        <v>33393</v>
      </c>
      <c r="BO36" s="192">
        <f t="shared" si="41"/>
        <v>33393</v>
      </c>
      <c r="BP36" s="192">
        <f t="shared" si="41"/>
        <v>31098</v>
      </c>
      <c r="BQ36" s="192">
        <f t="shared" si="41"/>
        <v>27273</v>
      </c>
      <c r="BR36" s="192">
        <f t="shared" si="41"/>
        <v>27273</v>
      </c>
      <c r="BS36" s="192">
        <f t="shared" si="41"/>
        <v>29185</v>
      </c>
      <c r="BT36" s="192">
        <f t="shared" si="41"/>
        <v>29185</v>
      </c>
      <c r="BU36" s="192">
        <f t="shared" ref="BU36:CZ36" si="42">ROUNDUP(BU16*0.85,)</f>
        <v>22683</v>
      </c>
      <c r="BV36" s="192">
        <f t="shared" si="42"/>
        <v>23027</v>
      </c>
      <c r="BW36" s="192">
        <f t="shared" si="42"/>
        <v>23027</v>
      </c>
      <c r="BX36" s="192">
        <f t="shared" si="42"/>
        <v>23027</v>
      </c>
      <c r="BY36" s="192">
        <f t="shared" si="42"/>
        <v>21879</v>
      </c>
      <c r="BZ36" s="192">
        <f t="shared" si="42"/>
        <v>21879</v>
      </c>
      <c r="CA36" s="192">
        <f t="shared" si="42"/>
        <v>23027</v>
      </c>
      <c r="CB36" s="192">
        <f t="shared" si="42"/>
        <v>23027</v>
      </c>
      <c r="CC36" s="192">
        <f t="shared" si="42"/>
        <v>23027</v>
      </c>
      <c r="CD36" s="192">
        <f t="shared" si="42"/>
        <v>21726</v>
      </c>
      <c r="CE36" s="192">
        <f t="shared" si="42"/>
        <v>21726</v>
      </c>
      <c r="CF36" s="192">
        <f t="shared" si="42"/>
        <v>21726</v>
      </c>
      <c r="CG36" s="192">
        <f t="shared" si="42"/>
        <v>21726</v>
      </c>
      <c r="CH36" s="192">
        <f t="shared" si="42"/>
        <v>21726</v>
      </c>
      <c r="CI36" s="192">
        <f t="shared" si="42"/>
        <v>21726</v>
      </c>
      <c r="CJ36" s="192">
        <f t="shared" si="42"/>
        <v>21726</v>
      </c>
      <c r="CK36" s="192">
        <f t="shared" si="42"/>
        <v>21726</v>
      </c>
      <c r="CL36" s="192">
        <f t="shared" si="42"/>
        <v>21726</v>
      </c>
      <c r="CM36" s="192">
        <f t="shared" si="42"/>
        <v>21726</v>
      </c>
      <c r="CN36" s="192">
        <f t="shared" si="42"/>
        <v>21726</v>
      </c>
      <c r="CO36" s="192">
        <f t="shared" si="42"/>
        <v>21726</v>
      </c>
      <c r="CP36" s="192">
        <f t="shared" si="42"/>
        <v>21726</v>
      </c>
      <c r="CQ36" s="192">
        <f t="shared" si="42"/>
        <v>21726</v>
      </c>
      <c r="CR36" s="192">
        <f t="shared" si="42"/>
        <v>21726</v>
      </c>
      <c r="CS36" s="192">
        <f t="shared" si="42"/>
        <v>21726</v>
      </c>
      <c r="CT36" s="192">
        <f t="shared" si="42"/>
        <v>21726</v>
      </c>
      <c r="CU36" s="192">
        <f t="shared" si="42"/>
        <v>21726</v>
      </c>
      <c r="CV36" s="192">
        <f t="shared" si="42"/>
        <v>21726</v>
      </c>
      <c r="CW36" s="192">
        <f t="shared" si="42"/>
        <v>21726</v>
      </c>
      <c r="CX36" s="192">
        <f t="shared" si="42"/>
        <v>21726</v>
      </c>
      <c r="CY36" s="192">
        <f t="shared" si="42"/>
        <v>21726</v>
      </c>
      <c r="CZ36" s="192">
        <f t="shared" si="42"/>
        <v>21726</v>
      </c>
      <c r="DA36" s="192">
        <f t="shared" ref="DA36:DP36" si="43">ROUNDUP(DA16*0.85,)</f>
        <v>14650</v>
      </c>
      <c r="DB36" s="192">
        <f t="shared" si="43"/>
        <v>14650</v>
      </c>
      <c r="DC36" s="192">
        <f t="shared" si="43"/>
        <v>15033</v>
      </c>
      <c r="DD36" s="192">
        <f t="shared" si="43"/>
        <v>15033</v>
      </c>
      <c r="DE36" s="192">
        <f t="shared" si="43"/>
        <v>14650</v>
      </c>
      <c r="DF36" s="192">
        <f t="shared" si="43"/>
        <v>14650</v>
      </c>
      <c r="DG36" s="192">
        <f t="shared" si="43"/>
        <v>14650</v>
      </c>
      <c r="DH36" s="192">
        <f t="shared" si="43"/>
        <v>14650</v>
      </c>
      <c r="DI36" s="192">
        <f t="shared" si="43"/>
        <v>14650</v>
      </c>
      <c r="DJ36" s="192">
        <f t="shared" si="43"/>
        <v>15033</v>
      </c>
      <c r="DK36" s="192">
        <f t="shared" si="43"/>
        <v>15033</v>
      </c>
      <c r="DL36" s="192">
        <f t="shared" si="43"/>
        <v>14650</v>
      </c>
      <c r="DM36" s="192">
        <f t="shared" si="43"/>
        <v>14650</v>
      </c>
      <c r="DN36" s="192">
        <f t="shared" si="43"/>
        <v>14650</v>
      </c>
      <c r="DO36" s="192">
        <f t="shared" si="43"/>
        <v>13885</v>
      </c>
      <c r="DP36" s="192">
        <f t="shared" si="43"/>
        <v>13885</v>
      </c>
      <c r="DQ36" s="192">
        <f t="shared" ref="DQ36:ED36" si="44">ROUNDUP(DQ16*0.85,)</f>
        <v>14421</v>
      </c>
      <c r="DR36" s="192">
        <f t="shared" si="44"/>
        <v>14421</v>
      </c>
      <c r="DS36" s="192">
        <f t="shared" si="44"/>
        <v>13885</v>
      </c>
      <c r="DT36" s="192">
        <f t="shared" si="44"/>
        <v>13885</v>
      </c>
      <c r="DU36" s="192">
        <f t="shared" si="44"/>
        <v>13885</v>
      </c>
      <c r="DV36" s="192">
        <f t="shared" si="44"/>
        <v>13885</v>
      </c>
      <c r="DW36" s="192">
        <f t="shared" si="44"/>
        <v>13885</v>
      </c>
      <c r="DX36" s="192">
        <f t="shared" si="44"/>
        <v>14421</v>
      </c>
      <c r="DY36" s="192">
        <f t="shared" si="44"/>
        <v>14421</v>
      </c>
      <c r="DZ36" s="192">
        <f t="shared" si="44"/>
        <v>13885</v>
      </c>
      <c r="EA36" s="192">
        <f t="shared" si="44"/>
        <v>13885</v>
      </c>
      <c r="EB36" s="192">
        <f t="shared" si="44"/>
        <v>13885</v>
      </c>
      <c r="EC36" s="192">
        <f t="shared" si="44"/>
        <v>13885</v>
      </c>
      <c r="ED36" s="192">
        <f t="shared" si="44"/>
        <v>14650</v>
      </c>
    </row>
    <row r="37" spans="1:134" s="50" customFormat="1" x14ac:dyDescent="0.2">
      <c r="A37" s="88">
        <f>A28</f>
        <v>2</v>
      </c>
      <c r="B37" s="192">
        <f t="shared" ref="B37:H37" si="45">ROUNDUP(B17*0.85,)</f>
        <v>16218</v>
      </c>
      <c r="C37" s="192">
        <f t="shared" si="45"/>
        <v>16218</v>
      </c>
      <c r="D37" s="192">
        <f t="shared" si="45"/>
        <v>17442</v>
      </c>
      <c r="E37" s="192">
        <f t="shared" si="45"/>
        <v>18666</v>
      </c>
      <c r="F37" s="192">
        <f t="shared" si="45"/>
        <v>20426</v>
      </c>
      <c r="G37" s="192">
        <f t="shared" si="45"/>
        <v>22185</v>
      </c>
      <c r="H37" s="192">
        <f t="shared" si="45"/>
        <v>22185</v>
      </c>
      <c r="I37" s="192">
        <f t="shared" ref="I37:BT37" si="46">ROUNDUP(I17*0.85,)</f>
        <v>20426</v>
      </c>
      <c r="J37" s="192">
        <f t="shared" si="46"/>
        <v>22185</v>
      </c>
      <c r="K37" s="192">
        <f t="shared" si="46"/>
        <v>17442</v>
      </c>
      <c r="L37" s="192">
        <f t="shared" si="46"/>
        <v>17634</v>
      </c>
      <c r="M37" s="192">
        <f t="shared" si="46"/>
        <v>34043</v>
      </c>
      <c r="N37" s="192">
        <f t="shared" si="46"/>
        <v>45135</v>
      </c>
      <c r="O37" s="192">
        <f t="shared" si="46"/>
        <v>45135</v>
      </c>
      <c r="P37" s="192">
        <f t="shared" si="46"/>
        <v>45135</v>
      </c>
      <c r="Q37" s="192">
        <f t="shared" si="46"/>
        <v>39780</v>
      </c>
      <c r="R37" s="192">
        <f t="shared" si="46"/>
        <v>39780</v>
      </c>
      <c r="S37" s="192">
        <f t="shared" si="46"/>
        <v>39780</v>
      </c>
      <c r="T37" s="192">
        <f t="shared" si="46"/>
        <v>39780</v>
      </c>
      <c r="U37" s="192">
        <f t="shared" si="46"/>
        <v>39780</v>
      </c>
      <c r="V37" s="192">
        <f t="shared" si="46"/>
        <v>39780</v>
      </c>
      <c r="W37" s="192">
        <f t="shared" si="46"/>
        <v>32819</v>
      </c>
      <c r="X37" s="192">
        <f t="shared" si="46"/>
        <v>20196</v>
      </c>
      <c r="Y37" s="192">
        <f t="shared" si="46"/>
        <v>20196</v>
      </c>
      <c r="Z37" s="192">
        <f t="shared" si="46"/>
        <v>20196</v>
      </c>
      <c r="AA37" s="192">
        <f t="shared" si="46"/>
        <v>20196</v>
      </c>
      <c r="AB37" s="192">
        <f t="shared" si="46"/>
        <v>20196</v>
      </c>
      <c r="AC37" s="192">
        <f t="shared" si="46"/>
        <v>21726</v>
      </c>
      <c r="AD37" s="192">
        <f t="shared" si="46"/>
        <v>21726</v>
      </c>
      <c r="AE37" s="192">
        <f t="shared" si="46"/>
        <v>21726</v>
      </c>
      <c r="AF37" s="192">
        <f t="shared" si="46"/>
        <v>21726</v>
      </c>
      <c r="AG37" s="192">
        <f t="shared" si="46"/>
        <v>21726</v>
      </c>
      <c r="AH37" s="192">
        <f t="shared" si="46"/>
        <v>20196</v>
      </c>
      <c r="AI37" s="192">
        <f t="shared" si="46"/>
        <v>20196</v>
      </c>
      <c r="AJ37" s="192">
        <f t="shared" si="46"/>
        <v>20196</v>
      </c>
      <c r="AK37" s="192">
        <f t="shared" si="46"/>
        <v>20196</v>
      </c>
      <c r="AL37" s="192">
        <f t="shared" si="46"/>
        <v>20196</v>
      </c>
      <c r="AM37" s="192">
        <f t="shared" si="46"/>
        <v>23256</v>
      </c>
      <c r="AN37" s="192">
        <f t="shared" si="46"/>
        <v>23256</v>
      </c>
      <c r="AO37" s="192">
        <f t="shared" si="46"/>
        <v>23256</v>
      </c>
      <c r="AP37" s="192">
        <f t="shared" si="46"/>
        <v>23256</v>
      </c>
      <c r="AQ37" s="192">
        <f t="shared" si="46"/>
        <v>23256</v>
      </c>
      <c r="AR37" s="192">
        <f t="shared" si="46"/>
        <v>24786</v>
      </c>
      <c r="AS37" s="192">
        <f t="shared" si="46"/>
        <v>26699</v>
      </c>
      <c r="AT37" s="192">
        <f t="shared" si="46"/>
        <v>27234</v>
      </c>
      <c r="AU37" s="192">
        <f t="shared" si="46"/>
        <v>27234</v>
      </c>
      <c r="AV37" s="192">
        <f t="shared" si="46"/>
        <v>27234</v>
      </c>
      <c r="AW37" s="192">
        <f t="shared" si="46"/>
        <v>27234</v>
      </c>
      <c r="AX37" s="192">
        <f t="shared" si="46"/>
        <v>27234</v>
      </c>
      <c r="AY37" s="192">
        <f t="shared" si="46"/>
        <v>27234</v>
      </c>
      <c r="AZ37" s="192">
        <f t="shared" si="46"/>
        <v>27234</v>
      </c>
      <c r="BA37" s="192">
        <f t="shared" si="46"/>
        <v>27234</v>
      </c>
      <c r="BB37" s="192">
        <f t="shared" si="46"/>
        <v>27234</v>
      </c>
      <c r="BC37" s="192">
        <f t="shared" si="46"/>
        <v>27234</v>
      </c>
      <c r="BD37" s="192">
        <f t="shared" si="46"/>
        <v>25704</v>
      </c>
      <c r="BE37" s="192">
        <f t="shared" si="46"/>
        <v>25704</v>
      </c>
      <c r="BF37" s="192">
        <f t="shared" si="46"/>
        <v>27234</v>
      </c>
      <c r="BG37" s="192">
        <f t="shared" si="46"/>
        <v>27234</v>
      </c>
      <c r="BH37" s="192">
        <f t="shared" si="46"/>
        <v>28764</v>
      </c>
      <c r="BI37" s="192">
        <f t="shared" si="46"/>
        <v>30677</v>
      </c>
      <c r="BJ37" s="192">
        <f t="shared" si="46"/>
        <v>30677</v>
      </c>
      <c r="BK37" s="192">
        <f t="shared" si="46"/>
        <v>30677</v>
      </c>
      <c r="BL37" s="192">
        <f t="shared" si="46"/>
        <v>30677</v>
      </c>
      <c r="BM37" s="192">
        <f t="shared" si="46"/>
        <v>32589</v>
      </c>
      <c r="BN37" s="192">
        <f t="shared" si="46"/>
        <v>34884</v>
      </c>
      <c r="BO37" s="192">
        <f t="shared" si="46"/>
        <v>34884</v>
      </c>
      <c r="BP37" s="192">
        <f t="shared" si="46"/>
        <v>32589</v>
      </c>
      <c r="BQ37" s="192">
        <f t="shared" si="46"/>
        <v>28764</v>
      </c>
      <c r="BR37" s="192">
        <f t="shared" si="46"/>
        <v>28764</v>
      </c>
      <c r="BS37" s="192">
        <f t="shared" si="46"/>
        <v>30677</v>
      </c>
      <c r="BT37" s="192">
        <f t="shared" si="46"/>
        <v>30677</v>
      </c>
      <c r="BU37" s="192">
        <f t="shared" ref="BU37:CZ37" si="47">ROUNDUP(BU17*0.85,)</f>
        <v>24174</v>
      </c>
      <c r="BV37" s="192">
        <f t="shared" si="47"/>
        <v>24519</v>
      </c>
      <c r="BW37" s="192">
        <f t="shared" si="47"/>
        <v>24519</v>
      </c>
      <c r="BX37" s="192">
        <f t="shared" si="47"/>
        <v>24519</v>
      </c>
      <c r="BY37" s="192">
        <f t="shared" si="47"/>
        <v>23371</v>
      </c>
      <c r="BZ37" s="192">
        <f t="shared" si="47"/>
        <v>23371</v>
      </c>
      <c r="CA37" s="192">
        <f t="shared" si="47"/>
        <v>24519</v>
      </c>
      <c r="CB37" s="192">
        <f t="shared" si="47"/>
        <v>24519</v>
      </c>
      <c r="CC37" s="192">
        <f t="shared" si="47"/>
        <v>24519</v>
      </c>
      <c r="CD37" s="192">
        <f t="shared" si="47"/>
        <v>23218</v>
      </c>
      <c r="CE37" s="192">
        <f t="shared" si="47"/>
        <v>23218</v>
      </c>
      <c r="CF37" s="192">
        <f t="shared" si="47"/>
        <v>23218</v>
      </c>
      <c r="CG37" s="192">
        <f t="shared" si="47"/>
        <v>23218</v>
      </c>
      <c r="CH37" s="192">
        <f t="shared" si="47"/>
        <v>23218</v>
      </c>
      <c r="CI37" s="192">
        <f t="shared" si="47"/>
        <v>23218</v>
      </c>
      <c r="CJ37" s="192">
        <f t="shared" si="47"/>
        <v>23218</v>
      </c>
      <c r="CK37" s="192">
        <f t="shared" si="47"/>
        <v>23218</v>
      </c>
      <c r="CL37" s="192">
        <f t="shared" si="47"/>
        <v>23218</v>
      </c>
      <c r="CM37" s="192">
        <f t="shared" si="47"/>
        <v>23218</v>
      </c>
      <c r="CN37" s="192">
        <f t="shared" si="47"/>
        <v>23218</v>
      </c>
      <c r="CO37" s="192">
        <f t="shared" si="47"/>
        <v>23218</v>
      </c>
      <c r="CP37" s="192">
        <f t="shared" si="47"/>
        <v>23218</v>
      </c>
      <c r="CQ37" s="192">
        <f t="shared" si="47"/>
        <v>23218</v>
      </c>
      <c r="CR37" s="192">
        <f t="shared" si="47"/>
        <v>23218</v>
      </c>
      <c r="CS37" s="192">
        <f t="shared" si="47"/>
        <v>23218</v>
      </c>
      <c r="CT37" s="192">
        <f t="shared" si="47"/>
        <v>23218</v>
      </c>
      <c r="CU37" s="192">
        <f t="shared" si="47"/>
        <v>23218</v>
      </c>
      <c r="CV37" s="192">
        <f t="shared" si="47"/>
        <v>23218</v>
      </c>
      <c r="CW37" s="192">
        <f t="shared" si="47"/>
        <v>23218</v>
      </c>
      <c r="CX37" s="192">
        <f t="shared" si="47"/>
        <v>23218</v>
      </c>
      <c r="CY37" s="192">
        <f t="shared" si="47"/>
        <v>23218</v>
      </c>
      <c r="CZ37" s="192">
        <f t="shared" si="47"/>
        <v>23218</v>
      </c>
      <c r="DA37" s="192">
        <f t="shared" ref="DA37:DP37" si="48">ROUNDUP(DA17*0.85,)</f>
        <v>16065</v>
      </c>
      <c r="DB37" s="192">
        <f t="shared" si="48"/>
        <v>16065</v>
      </c>
      <c r="DC37" s="192">
        <f t="shared" si="48"/>
        <v>16448</v>
      </c>
      <c r="DD37" s="192">
        <f t="shared" si="48"/>
        <v>16448</v>
      </c>
      <c r="DE37" s="192">
        <f t="shared" si="48"/>
        <v>16065</v>
      </c>
      <c r="DF37" s="192">
        <f t="shared" si="48"/>
        <v>16065</v>
      </c>
      <c r="DG37" s="192">
        <f t="shared" si="48"/>
        <v>16065</v>
      </c>
      <c r="DH37" s="192">
        <f t="shared" si="48"/>
        <v>16065</v>
      </c>
      <c r="DI37" s="192">
        <f t="shared" si="48"/>
        <v>16065</v>
      </c>
      <c r="DJ37" s="192">
        <f t="shared" si="48"/>
        <v>16448</v>
      </c>
      <c r="DK37" s="192">
        <f t="shared" si="48"/>
        <v>16448</v>
      </c>
      <c r="DL37" s="192">
        <f t="shared" si="48"/>
        <v>16065</v>
      </c>
      <c r="DM37" s="192">
        <f t="shared" si="48"/>
        <v>16065</v>
      </c>
      <c r="DN37" s="192">
        <f t="shared" si="48"/>
        <v>16065</v>
      </c>
      <c r="DO37" s="192">
        <f t="shared" si="48"/>
        <v>15300</v>
      </c>
      <c r="DP37" s="192">
        <f t="shared" si="48"/>
        <v>15300</v>
      </c>
      <c r="DQ37" s="192">
        <f t="shared" ref="DQ37:ED37" si="49">ROUNDUP(DQ17*0.85,)</f>
        <v>15836</v>
      </c>
      <c r="DR37" s="192">
        <f t="shared" si="49"/>
        <v>15836</v>
      </c>
      <c r="DS37" s="192">
        <f t="shared" si="49"/>
        <v>15300</v>
      </c>
      <c r="DT37" s="192">
        <f t="shared" si="49"/>
        <v>15300</v>
      </c>
      <c r="DU37" s="192">
        <f t="shared" si="49"/>
        <v>15300</v>
      </c>
      <c r="DV37" s="192">
        <f t="shared" si="49"/>
        <v>15300</v>
      </c>
      <c r="DW37" s="192">
        <f t="shared" si="49"/>
        <v>15300</v>
      </c>
      <c r="DX37" s="192">
        <f t="shared" si="49"/>
        <v>15836</v>
      </c>
      <c r="DY37" s="192">
        <f t="shared" si="49"/>
        <v>15836</v>
      </c>
      <c r="DZ37" s="192">
        <f t="shared" si="49"/>
        <v>15300</v>
      </c>
      <c r="EA37" s="192">
        <f t="shared" si="49"/>
        <v>15300</v>
      </c>
      <c r="EB37" s="192">
        <f t="shared" si="49"/>
        <v>15300</v>
      </c>
      <c r="EC37" s="192">
        <f t="shared" si="49"/>
        <v>15300</v>
      </c>
      <c r="ED37" s="192">
        <f t="shared" si="49"/>
        <v>16065</v>
      </c>
    </row>
    <row r="38" spans="1:134" s="50" customFormat="1" x14ac:dyDescent="0.2">
      <c r="A38" s="42" t="s">
        <v>86</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c r="DS38" s="192"/>
      <c r="DT38" s="192"/>
      <c r="DU38" s="192"/>
      <c r="DV38" s="192"/>
      <c r="DW38" s="192"/>
      <c r="DX38" s="192"/>
      <c r="DY38" s="192"/>
      <c r="DZ38" s="192"/>
      <c r="EA38" s="192"/>
      <c r="EB38" s="192"/>
      <c r="EC38" s="192"/>
      <c r="ED38" s="192"/>
    </row>
    <row r="39" spans="1:134" s="50" customFormat="1" x14ac:dyDescent="0.2">
      <c r="A39" s="88">
        <f>A27</f>
        <v>1</v>
      </c>
      <c r="B39" s="192">
        <f t="shared" ref="B39:H39" si="50">ROUNDUP(B19*0.85,)</f>
        <v>31212</v>
      </c>
      <c r="C39" s="192">
        <f t="shared" si="50"/>
        <v>31212</v>
      </c>
      <c r="D39" s="192">
        <f t="shared" si="50"/>
        <v>32436</v>
      </c>
      <c r="E39" s="192">
        <f t="shared" si="50"/>
        <v>33660</v>
      </c>
      <c r="F39" s="192">
        <f t="shared" si="50"/>
        <v>35420</v>
      </c>
      <c r="G39" s="192">
        <f t="shared" si="50"/>
        <v>37179</v>
      </c>
      <c r="H39" s="192">
        <f t="shared" si="50"/>
        <v>37179</v>
      </c>
      <c r="I39" s="192">
        <f t="shared" ref="I39:BT39" si="51">ROUNDUP(I19*0.85,)</f>
        <v>35420</v>
      </c>
      <c r="J39" s="192">
        <f t="shared" si="51"/>
        <v>37179</v>
      </c>
      <c r="K39" s="192">
        <f t="shared" si="51"/>
        <v>32436</v>
      </c>
      <c r="L39" s="192">
        <f t="shared" si="51"/>
        <v>31212</v>
      </c>
      <c r="M39" s="192">
        <f t="shared" si="51"/>
        <v>47622</v>
      </c>
      <c r="N39" s="192">
        <f t="shared" si="51"/>
        <v>58714</v>
      </c>
      <c r="O39" s="192">
        <f t="shared" si="51"/>
        <v>58714</v>
      </c>
      <c r="P39" s="192">
        <f t="shared" si="51"/>
        <v>58714</v>
      </c>
      <c r="Q39" s="192">
        <f t="shared" si="51"/>
        <v>53359</v>
      </c>
      <c r="R39" s="192">
        <f t="shared" si="51"/>
        <v>53359</v>
      </c>
      <c r="S39" s="192">
        <f t="shared" si="51"/>
        <v>53359</v>
      </c>
      <c r="T39" s="192">
        <f t="shared" si="51"/>
        <v>53359</v>
      </c>
      <c r="U39" s="192">
        <f t="shared" si="51"/>
        <v>53359</v>
      </c>
      <c r="V39" s="192">
        <f t="shared" si="51"/>
        <v>53359</v>
      </c>
      <c r="W39" s="192">
        <f t="shared" si="51"/>
        <v>43185</v>
      </c>
      <c r="X39" s="192">
        <f t="shared" si="51"/>
        <v>30562</v>
      </c>
      <c r="Y39" s="192">
        <f t="shared" si="51"/>
        <v>30562</v>
      </c>
      <c r="Z39" s="192">
        <f t="shared" si="51"/>
        <v>30562</v>
      </c>
      <c r="AA39" s="192">
        <f t="shared" si="51"/>
        <v>30562</v>
      </c>
      <c r="AB39" s="192">
        <f t="shared" si="51"/>
        <v>30562</v>
      </c>
      <c r="AC39" s="192">
        <f t="shared" si="51"/>
        <v>32092</v>
      </c>
      <c r="AD39" s="192">
        <f t="shared" si="51"/>
        <v>32092</v>
      </c>
      <c r="AE39" s="192">
        <f t="shared" si="51"/>
        <v>32092</v>
      </c>
      <c r="AF39" s="192">
        <f t="shared" si="51"/>
        <v>32092</v>
      </c>
      <c r="AG39" s="192">
        <f t="shared" si="51"/>
        <v>32092</v>
      </c>
      <c r="AH39" s="192">
        <f t="shared" si="51"/>
        <v>30562</v>
      </c>
      <c r="AI39" s="192">
        <f t="shared" si="51"/>
        <v>30562</v>
      </c>
      <c r="AJ39" s="192">
        <f t="shared" si="51"/>
        <v>30562</v>
      </c>
      <c r="AK39" s="192">
        <f t="shared" si="51"/>
        <v>30562</v>
      </c>
      <c r="AL39" s="192">
        <f t="shared" si="51"/>
        <v>30562</v>
      </c>
      <c r="AM39" s="192">
        <f t="shared" si="51"/>
        <v>33622</v>
      </c>
      <c r="AN39" s="192">
        <f t="shared" si="51"/>
        <v>33622</v>
      </c>
      <c r="AO39" s="192">
        <f t="shared" si="51"/>
        <v>33622</v>
      </c>
      <c r="AP39" s="192">
        <f t="shared" si="51"/>
        <v>33622</v>
      </c>
      <c r="AQ39" s="192">
        <f t="shared" si="51"/>
        <v>33622</v>
      </c>
      <c r="AR39" s="192">
        <f t="shared" si="51"/>
        <v>35152</v>
      </c>
      <c r="AS39" s="192">
        <f t="shared" si="51"/>
        <v>37065</v>
      </c>
      <c r="AT39" s="192">
        <f t="shared" si="51"/>
        <v>41272</v>
      </c>
      <c r="AU39" s="192">
        <f t="shared" si="51"/>
        <v>41272</v>
      </c>
      <c r="AV39" s="192">
        <f t="shared" si="51"/>
        <v>41272</v>
      </c>
      <c r="AW39" s="192">
        <f t="shared" si="51"/>
        <v>41272</v>
      </c>
      <c r="AX39" s="192">
        <f t="shared" si="51"/>
        <v>41272</v>
      </c>
      <c r="AY39" s="192">
        <f t="shared" si="51"/>
        <v>41272</v>
      </c>
      <c r="AZ39" s="192">
        <f t="shared" si="51"/>
        <v>41272</v>
      </c>
      <c r="BA39" s="192">
        <f t="shared" si="51"/>
        <v>41272</v>
      </c>
      <c r="BB39" s="192">
        <f t="shared" si="51"/>
        <v>41272</v>
      </c>
      <c r="BC39" s="192">
        <f t="shared" si="51"/>
        <v>41272</v>
      </c>
      <c r="BD39" s="192">
        <f t="shared" si="51"/>
        <v>39742</v>
      </c>
      <c r="BE39" s="192">
        <f t="shared" si="51"/>
        <v>39742</v>
      </c>
      <c r="BF39" s="192">
        <f t="shared" si="51"/>
        <v>41272</v>
      </c>
      <c r="BG39" s="192">
        <f t="shared" si="51"/>
        <v>41272</v>
      </c>
      <c r="BH39" s="192">
        <f t="shared" si="51"/>
        <v>42802</v>
      </c>
      <c r="BI39" s="192">
        <f t="shared" si="51"/>
        <v>44715</v>
      </c>
      <c r="BJ39" s="192">
        <f t="shared" si="51"/>
        <v>44715</v>
      </c>
      <c r="BK39" s="192">
        <f t="shared" si="51"/>
        <v>44715</v>
      </c>
      <c r="BL39" s="192">
        <f t="shared" si="51"/>
        <v>44715</v>
      </c>
      <c r="BM39" s="192">
        <f t="shared" si="51"/>
        <v>46627</v>
      </c>
      <c r="BN39" s="192">
        <f t="shared" si="51"/>
        <v>48922</v>
      </c>
      <c r="BO39" s="192">
        <f t="shared" si="51"/>
        <v>48922</v>
      </c>
      <c r="BP39" s="192">
        <f t="shared" si="51"/>
        <v>46627</v>
      </c>
      <c r="BQ39" s="192">
        <f t="shared" si="51"/>
        <v>42802</v>
      </c>
      <c r="BR39" s="192">
        <f t="shared" si="51"/>
        <v>42802</v>
      </c>
      <c r="BS39" s="192">
        <f t="shared" si="51"/>
        <v>44715</v>
      </c>
      <c r="BT39" s="192">
        <f t="shared" si="51"/>
        <v>44715</v>
      </c>
      <c r="BU39" s="192">
        <f t="shared" ref="BU39:CZ39" si="52">ROUNDUP(BU19*0.85,)</f>
        <v>38212</v>
      </c>
      <c r="BV39" s="192">
        <f t="shared" si="52"/>
        <v>38556</v>
      </c>
      <c r="BW39" s="192">
        <f t="shared" si="52"/>
        <v>38556</v>
      </c>
      <c r="BX39" s="192">
        <f t="shared" si="52"/>
        <v>38556</v>
      </c>
      <c r="BY39" s="192">
        <f t="shared" si="52"/>
        <v>37409</v>
      </c>
      <c r="BZ39" s="192">
        <f t="shared" si="52"/>
        <v>37409</v>
      </c>
      <c r="CA39" s="192">
        <f t="shared" si="52"/>
        <v>38556</v>
      </c>
      <c r="CB39" s="192">
        <f t="shared" si="52"/>
        <v>38556</v>
      </c>
      <c r="CC39" s="192">
        <f t="shared" si="52"/>
        <v>38556</v>
      </c>
      <c r="CD39" s="192">
        <f t="shared" si="52"/>
        <v>33584</v>
      </c>
      <c r="CE39" s="192">
        <f t="shared" si="52"/>
        <v>33584</v>
      </c>
      <c r="CF39" s="192">
        <f t="shared" si="52"/>
        <v>33584</v>
      </c>
      <c r="CG39" s="192">
        <f t="shared" si="52"/>
        <v>33584</v>
      </c>
      <c r="CH39" s="192">
        <f t="shared" si="52"/>
        <v>33584</v>
      </c>
      <c r="CI39" s="192">
        <f t="shared" si="52"/>
        <v>33584</v>
      </c>
      <c r="CJ39" s="192">
        <f t="shared" si="52"/>
        <v>33584</v>
      </c>
      <c r="CK39" s="192">
        <f t="shared" si="52"/>
        <v>33584</v>
      </c>
      <c r="CL39" s="192">
        <f t="shared" si="52"/>
        <v>33584</v>
      </c>
      <c r="CM39" s="192">
        <f t="shared" si="52"/>
        <v>33584</v>
      </c>
      <c r="CN39" s="192">
        <f t="shared" si="52"/>
        <v>33584</v>
      </c>
      <c r="CO39" s="192">
        <f t="shared" si="52"/>
        <v>33584</v>
      </c>
      <c r="CP39" s="192">
        <f t="shared" si="52"/>
        <v>33584</v>
      </c>
      <c r="CQ39" s="192">
        <f t="shared" si="52"/>
        <v>33584</v>
      </c>
      <c r="CR39" s="192">
        <f t="shared" si="52"/>
        <v>33584</v>
      </c>
      <c r="CS39" s="192">
        <f t="shared" si="52"/>
        <v>33584</v>
      </c>
      <c r="CT39" s="192">
        <f t="shared" si="52"/>
        <v>33584</v>
      </c>
      <c r="CU39" s="192">
        <f t="shared" si="52"/>
        <v>33584</v>
      </c>
      <c r="CV39" s="192">
        <f t="shared" si="52"/>
        <v>33584</v>
      </c>
      <c r="CW39" s="192">
        <f t="shared" si="52"/>
        <v>33584</v>
      </c>
      <c r="CX39" s="192">
        <f t="shared" si="52"/>
        <v>33584</v>
      </c>
      <c r="CY39" s="192">
        <f t="shared" si="52"/>
        <v>33584</v>
      </c>
      <c r="CZ39" s="192">
        <f t="shared" si="52"/>
        <v>33584</v>
      </c>
      <c r="DA39" s="192">
        <f t="shared" ref="DA39:DP39" si="53">ROUNDUP(DA19*0.85,)</f>
        <v>26508</v>
      </c>
      <c r="DB39" s="192">
        <f t="shared" si="53"/>
        <v>26508</v>
      </c>
      <c r="DC39" s="192">
        <f t="shared" si="53"/>
        <v>26890</v>
      </c>
      <c r="DD39" s="192">
        <f t="shared" si="53"/>
        <v>26890</v>
      </c>
      <c r="DE39" s="192">
        <f t="shared" si="53"/>
        <v>26508</v>
      </c>
      <c r="DF39" s="192">
        <f t="shared" si="53"/>
        <v>26508</v>
      </c>
      <c r="DG39" s="192">
        <f t="shared" si="53"/>
        <v>26508</v>
      </c>
      <c r="DH39" s="192">
        <f t="shared" si="53"/>
        <v>26508</v>
      </c>
      <c r="DI39" s="192">
        <f t="shared" si="53"/>
        <v>26508</v>
      </c>
      <c r="DJ39" s="192">
        <f t="shared" si="53"/>
        <v>26890</v>
      </c>
      <c r="DK39" s="192">
        <f t="shared" si="53"/>
        <v>26890</v>
      </c>
      <c r="DL39" s="192">
        <f t="shared" si="53"/>
        <v>26508</v>
      </c>
      <c r="DM39" s="192">
        <f t="shared" si="53"/>
        <v>26508</v>
      </c>
      <c r="DN39" s="192">
        <f t="shared" si="53"/>
        <v>26508</v>
      </c>
      <c r="DO39" s="192">
        <f t="shared" si="53"/>
        <v>25743</v>
      </c>
      <c r="DP39" s="192">
        <f t="shared" si="53"/>
        <v>25743</v>
      </c>
      <c r="DQ39" s="192">
        <f t="shared" ref="DQ39:ED39" si="54">ROUNDUP(DQ19*0.85,)</f>
        <v>26278</v>
      </c>
      <c r="DR39" s="192">
        <f t="shared" si="54"/>
        <v>26278</v>
      </c>
      <c r="DS39" s="192">
        <f t="shared" si="54"/>
        <v>25743</v>
      </c>
      <c r="DT39" s="192">
        <f t="shared" si="54"/>
        <v>25743</v>
      </c>
      <c r="DU39" s="192">
        <f t="shared" si="54"/>
        <v>25743</v>
      </c>
      <c r="DV39" s="192">
        <f t="shared" si="54"/>
        <v>25743</v>
      </c>
      <c r="DW39" s="192">
        <f t="shared" si="54"/>
        <v>25743</v>
      </c>
      <c r="DX39" s="192">
        <f t="shared" si="54"/>
        <v>26278</v>
      </c>
      <c r="DY39" s="192">
        <f t="shared" si="54"/>
        <v>26278</v>
      </c>
      <c r="DZ39" s="192">
        <f t="shared" si="54"/>
        <v>25743</v>
      </c>
      <c r="EA39" s="192">
        <f t="shared" si="54"/>
        <v>25743</v>
      </c>
      <c r="EB39" s="192">
        <f t="shared" si="54"/>
        <v>25743</v>
      </c>
      <c r="EC39" s="192">
        <f t="shared" si="54"/>
        <v>25743</v>
      </c>
      <c r="ED39" s="192">
        <f t="shared" si="54"/>
        <v>26508</v>
      </c>
    </row>
    <row r="40" spans="1:134" s="50" customFormat="1" x14ac:dyDescent="0.2">
      <c r="A40" s="88">
        <f>A28</f>
        <v>2</v>
      </c>
      <c r="B40" s="192">
        <f t="shared" ref="B40:H40" si="55">ROUNDUP(B20*0.85,)</f>
        <v>32513</v>
      </c>
      <c r="C40" s="192">
        <f t="shared" si="55"/>
        <v>32513</v>
      </c>
      <c r="D40" s="192">
        <f t="shared" si="55"/>
        <v>33737</v>
      </c>
      <c r="E40" s="192">
        <f t="shared" si="55"/>
        <v>34961</v>
      </c>
      <c r="F40" s="192">
        <f t="shared" si="55"/>
        <v>36720</v>
      </c>
      <c r="G40" s="192">
        <f t="shared" si="55"/>
        <v>38480</v>
      </c>
      <c r="H40" s="192">
        <f t="shared" si="55"/>
        <v>38480</v>
      </c>
      <c r="I40" s="192">
        <f t="shared" ref="I40:BT40" si="56">ROUNDUP(I20*0.85,)</f>
        <v>36720</v>
      </c>
      <c r="J40" s="192">
        <f t="shared" si="56"/>
        <v>38480</v>
      </c>
      <c r="K40" s="192">
        <f t="shared" si="56"/>
        <v>33737</v>
      </c>
      <c r="L40" s="192">
        <f t="shared" si="56"/>
        <v>32934</v>
      </c>
      <c r="M40" s="192">
        <f t="shared" si="56"/>
        <v>49343</v>
      </c>
      <c r="N40" s="192">
        <f t="shared" si="56"/>
        <v>60435</v>
      </c>
      <c r="O40" s="192">
        <f t="shared" si="56"/>
        <v>60435</v>
      </c>
      <c r="P40" s="192">
        <f t="shared" si="56"/>
        <v>60435</v>
      </c>
      <c r="Q40" s="192">
        <f t="shared" si="56"/>
        <v>55080</v>
      </c>
      <c r="R40" s="192">
        <f t="shared" si="56"/>
        <v>55080</v>
      </c>
      <c r="S40" s="192">
        <f t="shared" si="56"/>
        <v>55080</v>
      </c>
      <c r="T40" s="192">
        <f t="shared" si="56"/>
        <v>55080</v>
      </c>
      <c r="U40" s="192">
        <f t="shared" si="56"/>
        <v>55080</v>
      </c>
      <c r="V40" s="192">
        <f t="shared" si="56"/>
        <v>55080</v>
      </c>
      <c r="W40" s="192">
        <f t="shared" si="56"/>
        <v>44676</v>
      </c>
      <c r="X40" s="192">
        <f t="shared" si="56"/>
        <v>32054</v>
      </c>
      <c r="Y40" s="192">
        <f t="shared" si="56"/>
        <v>32054</v>
      </c>
      <c r="Z40" s="192">
        <f t="shared" si="56"/>
        <v>32054</v>
      </c>
      <c r="AA40" s="192">
        <f t="shared" si="56"/>
        <v>32054</v>
      </c>
      <c r="AB40" s="192">
        <f t="shared" si="56"/>
        <v>32054</v>
      </c>
      <c r="AC40" s="192">
        <f t="shared" si="56"/>
        <v>33584</v>
      </c>
      <c r="AD40" s="192">
        <f t="shared" si="56"/>
        <v>33584</v>
      </c>
      <c r="AE40" s="192">
        <f t="shared" si="56"/>
        <v>33584</v>
      </c>
      <c r="AF40" s="192">
        <f t="shared" si="56"/>
        <v>33584</v>
      </c>
      <c r="AG40" s="192">
        <f t="shared" si="56"/>
        <v>33584</v>
      </c>
      <c r="AH40" s="192">
        <f t="shared" si="56"/>
        <v>32054</v>
      </c>
      <c r="AI40" s="192">
        <f t="shared" si="56"/>
        <v>32054</v>
      </c>
      <c r="AJ40" s="192">
        <f t="shared" si="56"/>
        <v>32054</v>
      </c>
      <c r="AK40" s="192">
        <f t="shared" si="56"/>
        <v>32054</v>
      </c>
      <c r="AL40" s="192">
        <f t="shared" si="56"/>
        <v>32054</v>
      </c>
      <c r="AM40" s="192">
        <f t="shared" si="56"/>
        <v>35114</v>
      </c>
      <c r="AN40" s="192">
        <f t="shared" si="56"/>
        <v>35114</v>
      </c>
      <c r="AO40" s="192">
        <f t="shared" si="56"/>
        <v>35114</v>
      </c>
      <c r="AP40" s="192">
        <f t="shared" si="56"/>
        <v>35114</v>
      </c>
      <c r="AQ40" s="192">
        <f t="shared" si="56"/>
        <v>35114</v>
      </c>
      <c r="AR40" s="192">
        <f t="shared" si="56"/>
        <v>36644</v>
      </c>
      <c r="AS40" s="192">
        <f t="shared" si="56"/>
        <v>38556</v>
      </c>
      <c r="AT40" s="192">
        <f t="shared" si="56"/>
        <v>42764</v>
      </c>
      <c r="AU40" s="192">
        <f t="shared" si="56"/>
        <v>42764</v>
      </c>
      <c r="AV40" s="192">
        <f t="shared" si="56"/>
        <v>42764</v>
      </c>
      <c r="AW40" s="192">
        <f t="shared" si="56"/>
        <v>42764</v>
      </c>
      <c r="AX40" s="192">
        <f t="shared" si="56"/>
        <v>42764</v>
      </c>
      <c r="AY40" s="192">
        <f t="shared" si="56"/>
        <v>42764</v>
      </c>
      <c r="AZ40" s="192">
        <f t="shared" si="56"/>
        <v>42764</v>
      </c>
      <c r="BA40" s="192">
        <f t="shared" si="56"/>
        <v>42764</v>
      </c>
      <c r="BB40" s="192">
        <f t="shared" si="56"/>
        <v>42764</v>
      </c>
      <c r="BC40" s="192">
        <f t="shared" si="56"/>
        <v>42764</v>
      </c>
      <c r="BD40" s="192">
        <f t="shared" si="56"/>
        <v>41234</v>
      </c>
      <c r="BE40" s="192">
        <f t="shared" si="56"/>
        <v>41234</v>
      </c>
      <c r="BF40" s="192">
        <f t="shared" si="56"/>
        <v>42764</v>
      </c>
      <c r="BG40" s="192">
        <f t="shared" si="56"/>
        <v>42764</v>
      </c>
      <c r="BH40" s="192">
        <f t="shared" si="56"/>
        <v>44294</v>
      </c>
      <c r="BI40" s="192">
        <f t="shared" si="56"/>
        <v>46206</v>
      </c>
      <c r="BJ40" s="192">
        <f t="shared" si="56"/>
        <v>46206</v>
      </c>
      <c r="BK40" s="192">
        <f t="shared" si="56"/>
        <v>46206</v>
      </c>
      <c r="BL40" s="192">
        <f t="shared" si="56"/>
        <v>46206</v>
      </c>
      <c r="BM40" s="192">
        <f t="shared" si="56"/>
        <v>48119</v>
      </c>
      <c r="BN40" s="192">
        <f t="shared" si="56"/>
        <v>50414</v>
      </c>
      <c r="BO40" s="192">
        <f t="shared" si="56"/>
        <v>50414</v>
      </c>
      <c r="BP40" s="192">
        <f t="shared" si="56"/>
        <v>48119</v>
      </c>
      <c r="BQ40" s="192">
        <f t="shared" si="56"/>
        <v>44294</v>
      </c>
      <c r="BR40" s="192">
        <f t="shared" si="56"/>
        <v>44294</v>
      </c>
      <c r="BS40" s="192">
        <f t="shared" si="56"/>
        <v>46206</v>
      </c>
      <c r="BT40" s="192">
        <f t="shared" si="56"/>
        <v>46206</v>
      </c>
      <c r="BU40" s="192">
        <f t="shared" ref="BU40:CZ40" si="57">ROUNDUP(BU20*0.85,)</f>
        <v>39704</v>
      </c>
      <c r="BV40" s="192">
        <f t="shared" si="57"/>
        <v>40048</v>
      </c>
      <c r="BW40" s="192">
        <f t="shared" si="57"/>
        <v>40048</v>
      </c>
      <c r="BX40" s="192">
        <f t="shared" si="57"/>
        <v>40048</v>
      </c>
      <c r="BY40" s="192">
        <f t="shared" si="57"/>
        <v>38901</v>
      </c>
      <c r="BZ40" s="192">
        <f t="shared" si="57"/>
        <v>38901</v>
      </c>
      <c r="CA40" s="192">
        <f t="shared" si="57"/>
        <v>40048</v>
      </c>
      <c r="CB40" s="192">
        <f t="shared" si="57"/>
        <v>40048</v>
      </c>
      <c r="CC40" s="192">
        <f t="shared" si="57"/>
        <v>40048</v>
      </c>
      <c r="CD40" s="192">
        <f t="shared" si="57"/>
        <v>35076</v>
      </c>
      <c r="CE40" s="192">
        <f t="shared" si="57"/>
        <v>35076</v>
      </c>
      <c r="CF40" s="192">
        <f t="shared" si="57"/>
        <v>35076</v>
      </c>
      <c r="CG40" s="192">
        <f t="shared" si="57"/>
        <v>35076</v>
      </c>
      <c r="CH40" s="192">
        <f t="shared" si="57"/>
        <v>35076</v>
      </c>
      <c r="CI40" s="192">
        <f t="shared" si="57"/>
        <v>35076</v>
      </c>
      <c r="CJ40" s="192">
        <f t="shared" si="57"/>
        <v>35076</v>
      </c>
      <c r="CK40" s="192">
        <f t="shared" si="57"/>
        <v>35076</v>
      </c>
      <c r="CL40" s="192">
        <f t="shared" si="57"/>
        <v>35076</v>
      </c>
      <c r="CM40" s="192">
        <f t="shared" si="57"/>
        <v>35076</v>
      </c>
      <c r="CN40" s="192">
        <f t="shared" si="57"/>
        <v>35076</v>
      </c>
      <c r="CO40" s="192">
        <f t="shared" si="57"/>
        <v>35076</v>
      </c>
      <c r="CP40" s="192">
        <f t="shared" si="57"/>
        <v>35076</v>
      </c>
      <c r="CQ40" s="192">
        <f t="shared" si="57"/>
        <v>35076</v>
      </c>
      <c r="CR40" s="192">
        <f t="shared" si="57"/>
        <v>35076</v>
      </c>
      <c r="CS40" s="192">
        <f t="shared" si="57"/>
        <v>35076</v>
      </c>
      <c r="CT40" s="192">
        <f t="shared" si="57"/>
        <v>35076</v>
      </c>
      <c r="CU40" s="192">
        <f t="shared" si="57"/>
        <v>35076</v>
      </c>
      <c r="CV40" s="192">
        <f t="shared" si="57"/>
        <v>35076</v>
      </c>
      <c r="CW40" s="192">
        <f t="shared" si="57"/>
        <v>35076</v>
      </c>
      <c r="CX40" s="192">
        <f t="shared" si="57"/>
        <v>35076</v>
      </c>
      <c r="CY40" s="192">
        <f t="shared" si="57"/>
        <v>35076</v>
      </c>
      <c r="CZ40" s="192">
        <f t="shared" si="57"/>
        <v>35076</v>
      </c>
      <c r="DA40" s="192">
        <f t="shared" ref="DA40:DP40" si="58">ROUNDUP(DA20*0.85,)</f>
        <v>27923</v>
      </c>
      <c r="DB40" s="192">
        <f t="shared" si="58"/>
        <v>27923</v>
      </c>
      <c r="DC40" s="192">
        <f t="shared" si="58"/>
        <v>28305</v>
      </c>
      <c r="DD40" s="192">
        <f t="shared" si="58"/>
        <v>28305</v>
      </c>
      <c r="DE40" s="192">
        <f t="shared" si="58"/>
        <v>27923</v>
      </c>
      <c r="DF40" s="192">
        <f t="shared" si="58"/>
        <v>27923</v>
      </c>
      <c r="DG40" s="192">
        <f t="shared" si="58"/>
        <v>27923</v>
      </c>
      <c r="DH40" s="192">
        <f t="shared" si="58"/>
        <v>27923</v>
      </c>
      <c r="DI40" s="192">
        <f t="shared" si="58"/>
        <v>27923</v>
      </c>
      <c r="DJ40" s="192">
        <f t="shared" si="58"/>
        <v>28305</v>
      </c>
      <c r="DK40" s="192">
        <f t="shared" si="58"/>
        <v>28305</v>
      </c>
      <c r="DL40" s="192">
        <f t="shared" si="58"/>
        <v>27923</v>
      </c>
      <c r="DM40" s="192">
        <f t="shared" si="58"/>
        <v>27923</v>
      </c>
      <c r="DN40" s="192">
        <f t="shared" si="58"/>
        <v>27923</v>
      </c>
      <c r="DO40" s="192">
        <f t="shared" si="58"/>
        <v>27158</v>
      </c>
      <c r="DP40" s="192">
        <f t="shared" si="58"/>
        <v>27158</v>
      </c>
      <c r="DQ40" s="192">
        <f t="shared" ref="DQ40:ED40" si="59">ROUNDUP(DQ20*0.85,)</f>
        <v>27693</v>
      </c>
      <c r="DR40" s="192">
        <f t="shared" si="59"/>
        <v>27693</v>
      </c>
      <c r="DS40" s="192">
        <f t="shared" si="59"/>
        <v>27158</v>
      </c>
      <c r="DT40" s="192">
        <f t="shared" si="59"/>
        <v>27158</v>
      </c>
      <c r="DU40" s="192">
        <f t="shared" si="59"/>
        <v>27158</v>
      </c>
      <c r="DV40" s="192">
        <f t="shared" si="59"/>
        <v>27158</v>
      </c>
      <c r="DW40" s="192">
        <f t="shared" si="59"/>
        <v>27158</v>
      </c>
      <c r="DX40" s="192">
        <f t="shared" si="59"/>
        <v>27693</v>
      </c>
      <c r="DY40" s="192">
        <f t="shared" si="59"/>
        <v>27693</v>
      </c>
      <c r="DZ40" s="192">
        <f t="shared" si="59"/>
        <v>27158</v>
      </c>
      <c r="EA40" s="192">
        <f t="shared" si="59"/>
        <v>27158</v>
      </c>
      <c r="EB40" s="192">
        <f t="shared" si="59"/>
        <v>27158</v>
      </c>
      <c r="EC40" s="192">
        <f t="shared" si="59"/>
        <v>27158</v>
      </c>
      <c r="ED40" s="192">
        <f t="shared" si="59"/>
        <v>27923</v>
      </c>
    </row>
    <row r="41" spans="1:134" s="50" customFormat="1" x14ac:dyDescent="0.2">
      <c r="A41" s="42" t="s">
        <v>87</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c r="BW41" s="192"/>
      <c r="BX41" s="192"/>
      <c r="BY41" s="192"/>
      <c r="BZ41" s="192"/>
      <c r="CA41" s="192"/>
      <c r="CB41" s="192"/>
      <c r="CC41" s="192"/>
      <c r="CD41" s="192"/>
      <c r="CE41" s="192"/>
      <c r="CF41" s="192"/>
      <c r="CG41" s="192"/>
      <c r="CH41" s="192"/>
      <c r="CI41" s="192"/>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c r="DS41" s="192"/>
      <c r="DT41" s="192"/>
      <c r="DU41" s="192"/>
      <c r="DV41" s="192"/>
      <c r="DW41" s="192"/>
      <c r="DX41" s="192"/>
      <c r="DY41" s="192"/>
      <c r="DZ41" s="192"/>
      <c r="EA41" s="192"/>
      <c r="EB41" s="192"/>
      <c r="EC41" s="192"/>
      <c r="ED41" s="192"/>
    </row>
    <row r="42" spans="1:134" s="50" customFormat="1" x14ac:dyDescent="0.2">
      <c r="A42" s="88" t="s">
        <v>88</v>
      </c>
      <c r="B42" s="192">
        <f t="shared" ref="B42:H42" si="60">ROUNDUP(B22*0.85,)</f>
        <v>55463</v>
      </c>
      <c r="C42" s="192">
        <f t="shared" si="60"/>
        <v>55463</v>
      </c>
      <c r="D42" s="192">
        <f t="shared" si="60"/>
        <v>56687</v>
      </c>
      <c r="E42" s="192">
        <f t="shared" si="60"/>
        <v>57911</v>
      </c>
      <c r="F42" s="192">
        <f t="shared" si="60"/>
        <v>59670</v>
      </c>
      <c r="G42" s="192">
        <f t="shared" si="60"/>
        <v>61430</v>
      </c>
      <c r="H42" s="192">
        <f t="shared" si="60"/>
        <v>61430</v>
      </c>
      <c r="I42" s="192">
        <f t="shared" ref="I42:BT42" si="61">ROUNDUP(I22*0.85,)</f>
        <v>59670</v>
      </c>
      <c r="J42" s="192">
        <f t="shared" si="61"/>
        <v>61430</v>
      </c>
      <c r="K42" s="192">
        <f t="shared" si="61"/>
        <v>56687</v>
      </c>
      <c r="L42" s="192">
        <f t="shared" si="61"/>
        <v>75009</v>
      </c>
      <c r="M42" s="192">
        <f t="shared" si="61"/>
        <v>91418</v>
      </c>
      <c r="N42" s="192">
        <f t="shared" si="61"/>
        <v>102510</v>
      </c>
      <c r="O42" s="192">
        <f t="shared" si="61"/>
        <v>102510</v>
      </c>
      <c r="P42" s="192">
        <f t="shared" si="61"/>
        <v>102510</v>
      </c>
      <c r="Q42" s="192">
        <f t="shared" si="61"/>
        <v>97155</v>
      </c>
      <c r="R42" s="192">
        <f t="shared" si="61"/>
        <v>97155</v>
      </c>
      <c r="S42" s="192">
        <f t="shared" si="61"/>
        <v>97155</v>
      </c>
      <c r="T42" s="192">
        <f t="shared" si="61"/>
        <v>97155</v>
      </c>
      <c r="U42" s="192">
        <f t="shared" si="61"/>
        <v>97155</v>
      </c>
      <c r="V42" s="192">
        <f t="shared" si="61"/>
        <v>97155</v>
      </c>
      <c r="W42" s="192">
        <f t="shared" si="61"/>
        <v>71451</v>
      </c>
      <c r="X42" s="192">
        <f t="shared" si="61"/>
        <v>58829</v>
      </c>
      <c r="Y42" s="192">
        <f t="shared" si="61"/>
        <v>58829</v>
      </c>
      <c r="Z42" s="192">
        <f t="shared" si="61"/>
        <v>58829</v>
      </c>
      <c r="AA42" s="192">
        <f t="shared" si="61"/>
        <v>58829</v>
      </c>
      <c r="AB42" s="192">
        <f t="shared" si="61"/>
        <v>58829</v>
      </c>
      <c r="AC42" s="192">
        <f t="shared" si="61"/>
        <v>60359</v>
      </c>
      <c r="AD42" s="192">
        <f t="shared" si="61"/>
        <v>60359</v>
      </c>
      <c r="AE42" s="192">
        <f t="shared" si="61"/>
        <v>60359</v>
      </c>
      <c r="AF42" s="192">
        <f t="shared" si="61"/>
        <v>60359</v>
      </c>
      <c r="AG42" s="192">
        <f t="shared" si="61"/>
        <v>60359</v>
      </c>
      <c r="AH42" s="192">
        <f t="shared" si="61"/>
        <v>58829</v>
      </c>
      <c r="AI42" s="192">
        <f t="shared" si="61"/>
        <v>58829</v>
      </c>
      <c r="AJ42" s="192">
        <f t="shared" si="61"/>
        <v>58829</v>
      </c>
      <c r="AK42" s="192">
        <f t="shared" si="61"/>
        <v>58829</v>
      </c>
      <c r="AL42" s="192">
        <f t="shared" si="61"/>
        <v>58829</v>
      </c>
      <c r="AM42" s="192">
        <f t="shared" si="61"/>
        <v>61889</v>
      </c>
      <c r="AN42" s="192">
        <f t="shared" si="61"/>
        <v>61889</v>
      </c>
      <c r="AO42" s="192">
        <f t="shared" si="61"/>
        <v>61889</v>
      </c>
      <c r="AP42" s="192">
        <f t="shared" si="61"/>
        <v>61889</v>
      </c>
      <c r="AQ42" s="192">
        <f t="shared" si="61"/>
        <v>61889</v>
      </c>
      <c r="AR42" s="192">
        <f t="shared" si="61"/>
        <v>63419</v>
      </c>
      <c r="AS42" s="192">
        <f t="shared" si="61"/>
        <v>65331</v>
      </c>
      <c r="AT42" s="192">
        <f t="shared" si="61"/>
        <v>73364</v>
      </c>
      <c r="AU42" s="192">
        <f t="shared" si="61"/>
        <v>73364</v>
      </c>
      <c r="AV42" s="192">
        <f t="shared" si="61"/>
        <v>73364</v>
      </c>
      <c r="AW42" s="192">
        <f t="shared" si="61"/>
        <v>73364</v>
      </c>
      <c r="AX42" s="192">
        <f t="shared" si="61"/>
        <v>73364</v>
      </c>
      <c r="AY42" s="192">
        <f t="shared" si="61"/>
        <v>73364</v>
      </c>
      <c r="AZ42" s="192">
        <f t="shared" si="61"/>
        <v>73364</v>
      </c>
      <c r="BA42" s="192">
        <f t="shared" si="61"/>
        <v>73364</v>
      </c>
      <c r="BB42" s="192">
        <f t="shared" si="61"/>
        <v>73364</v>
      </c>
      <c r="BC42" s="192">
        <f t="shared" si="61"/>
        <v>73364</v>
      </c>
      <c r="BD42" s="192">
        <f t="shared" si="61"/>
        <v>71834</v>
      </c>
      <c r="BE42" s="192">
        <f t="shared" si="61"/>
        <v>71834</v>
      </c>
      <c r="BF42" s="192">
        <f t="shared" si="61"/>
        <v>73364</v>
      </c>
      <c r="BG42" s="192">
        <f t="shared" si="61"/>
        <v>73364</v>
      </c>
      <c r="BH42" s="192">
        <f t="shared" si="61"/>
        <v>74894</v>
      </c>
      <c r="BI42" s="192">
        <f t="shared" si="61"/>
        <v>76806</v>
      </c>
      <c r="BJ42" s="192">
        <f t="shared" si="61"/>
        <v>76806</v>
      </c>
      <c r="BK42" s="192">
        <f t="shared" si="61"/>
        <v>76806</v>
      </c>
      <c r="BL42" s="192">
        <f t="shared" si="61"/>
        <v>76806</v>
      </c>
      <c r="BM42" s="192">
        <f t="shared" si="61"/>
        <v>78719</v>
      </c>
      <c r="BN42" s="192">
        <f t="shared" si="61"/>
        <v>81014</v>
      </c>
      <c r="BO42" s="192">
        <f t="shared" si="61"/>
        <v>81014</v>
      </c>
      <c r="BP42" s="192">
        <f t="shared" si="61"/>
        <v>78719</v>
      </c>
      <c r="BQ42" s="192">
        <f t="shared" si="61"/>
        <v>74894</v>
      </c>
      <c r="BR42" s="192">
        <f t="shared" si="61"/>
        <v>74894</v>
      </c>
      <c r="BS42" s="192">
        <f t="shared" si="61"/>
        <v>76806</v>
      </c>
      <c r="BT42" s="192">
        <f t="shared" si="61"/>
        <v>76806</v>
      </c>
      <c r="BU42" s="192">
        <f t="shared" ref="BU42:CZ42" si="62">ROUNDUP(BU22*0.85,)</f>
        <v>70304</v>
      </c>
      <c r="BV42" s="192">
        <f t="shared" si="62"/>
        <v>70648</v>
      </c>
      <c r="BW42" s="192">
        <f t="shared" si="62"/>
        <v>70648</v>
      </c>
      <c r="BX42" s="192">
        <f t="shared" si="62"/>
        <v>70648</v>
      </c>
      <c r="BY42" s="192">
        <f t="shared" si="62"/>
        <v>69501</v>
      </c>
      <c r="BZ42" s="192">
        <f t="shared" si="62"/>
        <v>69501</v>
      </c>
      <c r="CA42" s="192">
        <f t="shared" si="62"/>
        <v>70648</v>
      </c>
      <c r="CB42" s="192">
        <f t="shared" si="62"/>
        <v>70648</v>
      </c>
      <c r="CC42" s="192">
        <f t="shared" si="62"/>
        <v>70648</v>
      </c>
      <c r="CD42" s="192">
        <f t="shared" si="62"/>
        <v>61851</v>
      </c>
      <c r="CE42" s="192">
        <f t="shared" si="62"/>
        <v>61851</v>
      </c>
      <c r="CF42" s="192">
        <f t="shared" si="62"/>
        <v>61851</v>
      </c>
      <c r="CG42" s="192">
        <f t="shared" si="62"/>
        <v>61851</v>
      </c>
      <c r="CH42" s="192">
        <f t="shared" si="62"/>
        <v>61851</v>
      </c>
      <c r="CI42" s="192">
        <f t="shared" si="62"/>
        <v>61851</v>
      </c>
      <c r="CJ42" s="192">
        <f t="shared" si="62"/>
        <v>61851</v>
      </c>
      <c r="CK42" s="192">
        <f t="shared" si="62"/>
        <v>61851</v>
      </c>
      <c r="CL42" s="192">
        <f t="shared" si="62"/>
        <v>61851</v>
      </c>
      <c r="CM42" s="192">
        <f t="shared" si="62"/>
        <v>61851</v>
      </c>
      <c r="CN42" s="192">
        <f t="shared" si="62"/>
        <v>61851</v>
      </c>
      <c r="CO42" s="192">
        <f t="shared" si="62"/>
        <v>61851</v>
      </c>
      <c r="CP42" s="192">
        <f t="shared" si="62"/>
        <v>61851</v>
      </c>
      <c r="CQ42" s="192">
        <f t="shared" si="62"/>
        <v>61851</v>
      </c>
      <c r="CR42" s="192">
        <f t="shared" si="62"/>
        <v>61851</v>
      </c>
      <c r="CS42" s="192">
        <f t="shared" si="62"/>
        <v>61851</v>
      </c>
      <c r="CT42" s="192">
        <f t="shared" si="62"/>
        <v>61851</v>
      </c>
      <c r="CU42" s="192">
        <f t="shared" si="62"/>
        <v>61851</v>
      </c>
      <c r="CV42" s="192">
        <f t="shared" si="62"/>
        <v>61851</v>
      </c>
      <c r="CW42" s="192">
        <f t="shared" si="62"/>
        <v>61851</v>
      </c>
      <c r="CX42" s="192">
        <f t="shared" si="62"/>
        <v>61851</v>
      </c>
      <c r="CY42" s="192">
        <f t="shared" si="62"/>
        <v>61851</v>
      </c>
      <c r="CZ42" s="192">
        <f t="shared" si="62"/>
        <v>61851</v>
      </c>
      <c r="DA42" s="192">
        <f t="shared" ref="DA42:DP42" si="63">ROUNDUP(DA22*0.85,)</f>
        <v>54698</v>
      </c>
      <c r="DB42" s="192">
        <f t="shared" si="63"/>
        <v>54698</v>
      </c>
      <c r="DC42" s="192">
        <f t="shared" si="63"/>
        <v>55080</v>
      </c>
      <c r="DD42" s="192">
        <f t="shared" si="63"/>
        <v>55080</v>
      </c>
      <c r="DE42" s="192">
        <f t="shared" si="63"/>
        <v>54698</v>
      </c>
      <c r="DF42" s="192">
        <f t="shared" si="63"/>
        <v>54698</v>
      </c>
      <c r="DG42" s="192">
        <f t="shared" si="63"/>
        <v>54698</v>
      </c>
      <c r="DH42" s="192">
        <f t="shared" si="63"/>
        <v>54698</v>
      </c>
      <c r="DI42" s="192">
        <f t="shared" si="63"/>
        <v>54698</v>
      </c>
      <c r="DJ42" s="192">
        <f t="shared" si="63"/>
        <v>55080</v>
      </c>
      <c r="DK42" s="192">
        <f t="shared" si="63"/>
        <v>55080</v>
      </c>
      <c r="DL42" s="192">
        <f t="shared" si="63"/>
        <v>54698</v>
      </c>
      <c r="DM42" s="192">
        <f t="shared" si="63"/>
        <v>54698</v>
      </c>
      <c r="DN42" s="192">
        <f t="shared" si="63"/>
        <v>54698</v>
      </c>
      <c r="DO42" s="192">
        <f t="shared" si="63"/>
        <v>53933</v>
      </c>
      <c r="DP42" s="192">
        <f t="shared" si="63"/>
        <v>53933</v>
      </c>
      <c r="DQ42" s="192">
        <f t="shared" ref="DQ42:ED42" si="64">ROUNDUP(DQ22*0.85,)</f>
        <v>54468</v>
      </c>
      <c r="DR42" s="192">
        <f t="shared" si="64"/>
        <v>54468</v>
      </c>
      <c r="DS42" s="192">
        <f t="shared" si="64"/>
        <v>53933</v>
      </c>
      <c r="DT42" s="192">
        <f t="shared" si="64"/>
        <v>53933</v>
      </c>
      <c r="DU42" s="192">
        <f t="shared" si="64"/>
        <v>53933</v>
      </c>
      <c r="DV42" s="192">
        <f t="shared" si="64"/>
        <v>53933</v>
      </c>
      <c r="DW42" s="192">
        <f t="shared" si="64"/>
        <v>53933</v>
      </c>
      <c r="DX42" s="192">
        <f t="shared" si="64"/>
        <v>54468</v>
      </c>
      <c r="DY42" s="192">
        <f t="shared" si="64"/>
        <v>54468</v>
      </c>
      <c r="DZ42" s="192">
        <f t="shared" si="64"/>
        <v>53933</v>
      </c>
      <c r="EA42" s="192">
        <f t="shared" si="64"/>
        <v>53933</v>
      </c>
      <c r="EB42" s="192">
        <f t="shared" si="64"/>
        <v>53933</v>
      </c>
      <c r="EC42" s="192">
        <f t="shared" si="64"/>
        <v>53933</v>
      </c>
      <c r="ED42" s="192">
        <f t="shared" si="64"/>
        <v>54698</v>
      </c>
    </row>
    <row r="43" spans="1:134" s="50" customFormat="1" x14ac:dyDescent="0.2">
      <c r="A43" s="100"/>
    </row>
    <row r="44" spans="1:134" s="50" customFormat="1" ht="12.75" thickBot="1" x14ac:dyDescent="0.25">
      <c r="A44" s="100"/>
    </row>
    <row r="45" spans="1:134" s="50" customFormat="1" ht="12.75" thickBot="1" x14ac:dyDescent="0.25">
      <c r="A45" s="104" t="s">
        <v>66</v>
      </c>
    </row>
    <row r="46" spans="1:134" x14ac:dyDescent="0.2">
      <c r="A46" s="63" t="s">
        <v>78</v>
      </c>
    </row>
    <row r="47" spans="1:134" ht="9" hidden="1" customHeight="1" x14ac:dyDescent="0.2">
      <c r="A47" s="43" t="s">
        <v>67</v>
      </c>
    </row>
    <row r="48" spans="1:134" ht="10.7" customHeight="1" x14ac:dyDescent="0.2">
      <c r="A48" s="43" t="s">
        <v>89</v>
      </c>
    </row>
    <row r="49" spans="1:1" x14ac:dyDescent="0.2">
      <c r="A49" s="43" t="s">
        <v>68</v>
      </c>
    </row>
    <row r="50" spans="1:1" ht="13.35" customHeight="1" x14ac:dyDescent="0.2">
      <c r="A50" s="43" t="s">
        <v>69</v>
      </c>
    </row>
    <row r="51" spans="1:1" ht="13.35" customHeight="1" x14ac:dyDescent="0.2">
      <c r="A51" s="159" t="s">
        <v>162</v>
      </c>
    </row>
    <row r="52" spans="1:1" ht="12.6" customHeight="1" thickBot="1" x14ac:dyDescent="0.25">
      <c r="A52" s="3"/>
    </row>
    <row r="53" spans="1:1" ht="13.35" customHeight="1" thickBot="1" x14ac:dyDescent="0.25">
      <c r="A53" s="105" t="s">
        <v>71</v>
      </c>
    </row>
    <row r="54" spans="1:1" ht="11.45" customHeight="1" x14ac:dyDescent="0.2">
      <c r="A54" s="127" t="s">
        <v>111</v>
      </c>
    </row>
    <row r="55" spans="1:1" ht="12.75" thickBot="1" x14ac:dyDescent="0.25">
      <c r="A55" s="3"/>
    </row>
    <row r="56" spans="1:1" ht="12.75" thickBot="1" x14ac:dyDescent="0.25">
      <c r="A56" s="107" t="s">
        <v>70</v>
      </c>
    </row>
    <row r="57" spans="1:1" ht="48" x14ac:dyDescent="0.2">
      <c r="A57" s="70" t="s">
        <v>92</v>
      </c>
    </row>
    <row r="58" spans="1:1" ht="13.5" thickBot="1" x14ac:dyDescent="0.25">
      <c r="A58"/>
    </row>
    <row r="59" spans="1:1" ht="12.75" thickBot="1" x14ac:dyDescent="0.25">
      <c r="A59" s="107" t="s">
        <v>139</v>
      </c>
    </row>
    <row r="60" spans="1:1" x14ac:dyDescent="0.2">
      <c r="A60" s="48" t="s">
        <v>276</v>
      </c>
    </row>
  </sheetData>
  <mergeCells count="1">
    <mergeCell ref="A1:A2"/>
  </mergeCell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E72"/>
  <sheetViews>
    <sheetView zoomScaleNormal="100" workbookViewId="0">
      <pane xSplit="1" topLeftCell="B1" activePane="topRight" state="frozen"/>
      <selection pane="topRight" activeCell="B1" sqref="B1:D1048576"/>
    </sheetView>
  </sheetViews>
  <sheetFormatPr defaultColWidth="9" defaultRowHeight="12" x14ac:dyDescent="0.2"/>
  <cols>
    <col min="1" max="1" width="84.5703125" style="48" customWidth="1"/>
    <col min="2" max="16384" width="9" style="48"/>
  </cols>
  <sheetData>
    <row r="1" spans="1:5" s="51" customFormat="1" ht="12" customHeight="1" x14ac:dyDescent="0.2">
      <c r="A1" s="228" t="s">
        <v>82</v>
      </c>
    </row>
    <row r="2" spans="1:5" s="51" customFormat="1" ht="12" customHeight="1" x14ac:dyDescent="0.2">
      <c r="A2" s="228"/>
    </row>
    <row r="3" spans="1:5" s="51" customFormat="1" ht="11.1" customHeight="1" x14ac:dyDescent="0.2">
      <c r="A3" s="147" t="s">
        <v>238</v>
      </c>
    </row>
    <row r="4" spans="1:5" s="52" customFormat="1" ht="32.1" customHeight="1" x14ac:dyDescent="0.2">
      <c r="A4" s="98" t="s">
        <v>64</v>
      </c>
      <c r="B4" s="136" t="e">
        <f>'C завтраками| Bed and breakfast'!#REF!</f>
        <v>#REF!</v>
      </c>
      <c r="C4" s="136" t="e">
        <f>'C завтраками| Bed and breakfast'!#REF!</f>
        <v>#REF!</v>
      </c>
      <c r="D4" s="136" t="e">
        <f>'C завтраками| Bed and breakfast'!#REF!</f>
        <v>#REF!</v>
      </c>
      <c r="E4" s="136" t="e">
        <f>'C завтраками| Bed and breakfast'!#REF!</f>
        <v>#REF!</v>
      </c>
    </row>
    <row r="5" spans="1:5" s="53" customFormat="1" ht="21.95" customHeight="1" x14ac:dyDescent="0.2">
      <c r="A5" s="98"/>
      <c r="B5" s="136" t="e">
        <f>'C завтраками| Bed and breakfast'!#REF!</f>
        <v>#REF!</v>
      </c>
      <c r="C5" s="136" t="e">
        <f>'C завтраками| Bed and breakfast'!#REF!</f>
        <v>#REF!</v>
      </c>
      <c r="D5" s="136" t="e">
        <f>'C завтраками| Bed and breakfast'!#REF!</f>
        <v>#REF!</v>
      </c>
      <c r="E5" s="136" t="e">
        <f>'C завтраками| Bed and breakfast'!#REF!</f>
        <v>#REF!</v>
      </c>
    </row>
    <row r="6" spans="1:5" s="53" customFormat="1" x14ac:dyDescent="0.2">
      <c r="A6" s="42" t="s">
        <v>83</v>
      </c>
      <c r="B6" s="87"/>
      <c r="C6" s="87"/>
      <c r="D6" s="87"/>
      <c r="E6" s="87"/>
    </row>
    <row r="7" spans="1:5" s="53" customFormat="1" x14ac:dyDescent="0.2">
      <c r="A7" s="88">
        <v>1</v>
      </c>
      <c r="B7" s="42" t="e">
        <f>'C завтраками| Bed and breakfast'!#REF!*0.9</f>
        <v>#REF!</v>
      </c>
      <c r="C7" s="42" t="e">
        <f>'C завтраками| Bed and breakfast'!#REF!*0.9</f>
        <v>#REF!</v>
      </c>
      <c r="D7" s="42" t="e">
        <f>'C завтраками| Bed and breakfast'!#REF!*0.9</f>
        <v>#REF!</v>
      </c>
      <c r="E7" s="42" t="e">
        <f>'C завтраками| Bed and breakfast'!#REF!*0.9</f>
        <v>#REF!</v>
      </c>
    </row>
    <row r="8" spans="1:5" s="53" customFormat="1" x14ac:dyDescent="0.2">
      <c r="A8" s="88">
        <v>2</v>
      </c>
      <c r="B8" s="42" t="e">
        <f>'C завтраками| Bed and breakfast'!#REF!*0.9</f>
        <v>#REF!</v>
      </c>
      <c r="C8" s="42" t="e">
        <f>'C завтраками| Bed and breakfast'!#REF!*0.9</f>
        <v>#REF!</v>
      </c>
      <c r="D8" s="42" t="e">
        <f>'C завтраками| Bed and breakfast'!#REF!*0.9</f>
        <v>#REF!</v>
      </c>
      <c r="E8" s="42" t="e">
        <f>'C завтраками| Bed and breakfast'!#REF!*0.9</f>
        <v>#REF!</v>
      </c>
    </row>
    <row r="9" spans="1:5" s="53" customFormat="1" x14ac:dyDescent="0.2">
      <c r="A9" s="42" t="s">
        <v>234</v>
      </c>
      <c r="B9" s="42"/>
      <c r="C9" s="42"/>
      <c r="D9" s="42"/>
      <c r="E9" s="42"/>
    </row>
    <row r="10" spans="1:5" s="53" customFormat="1" x14ac:dyDescent="0.2">
      <c r="A10" s="180">
        <v>1</v>
      </c>
      <c r="B10" s="42" t="e">
        <f>'C завтраками| Bed and breakfast'!#REF!*0.9</f>
        <v>#REF!</v>
      </c>
      <c r="C10" s="42" t="e">
        <f>'C завтраками| Bed and breakfast'!#REF!*0.9</f>
        <v>#REF!</v>
      </c>
      <c r="D10" s="42" t="e">
        <f>'C завтраками| Bed and breakfast'!#REF!*0.9</f>
        <v>#REF!</v>
      </c>
      <c r="E10" s="42" t="e">
        <f>'C завтраками| Bed and breakfast'!#REF!*0.9</f>
        <v>#REF!</v>
      </c>
    </row>
    <row r="11" spans="1:5" s="53" customFormat="1" x14ac:dyDescent="0.2">
      <c r="A11" s="180">
        <v>2</v>
      </c>
      <c r="B11" s="42" t="e">
        <f>'C завтраками| Bed and breakfast'!#REF!*0.9</f>
        <v>#REF!</v>
      </c>
      <c r="C11" s="42" t="e">
        <f>'C завтраками| Bed and breakfast'!#REF!*0.9</f>
        <v>#REF!</v>
      </c>
      <c r="D11" s="42" t="e">
        <f>'C завтраками| Bed and breakfast'!#REF!*0.9</f>
        <v>#REF!</v>
      </c>
      <c r="E11" s="42" t="e">
        <f>'C завтраками| Bed and breakfast'!#REF!*0.9</f>
        <v>#REF!</v>
      </c>
    </row>
    <row r="12" spans="1:5" s="53" customFormat="1" x14ac:dyDescent="0.2">
      <c r="A12" s="42" t="s">
        <v>84</v>
      </c>
      <c r="B12" s="42"/>
      <c r="C12" s="42"/>
      <c r="D12" s="42"/>
      <c r="E12" s="42"/>
    </row>
    <row r="13" spans="1:5" s="53" customFormat="1" x14ac:dyDescent="0.2">
      <c r="A13" s="88">
        <f>A7</f>
        <v>1</v>
      </c>
      <c r="B13" s="42" t="e">
        <f>'C завтраками| Bed and breakfast'!#REF!*0.9</f>
        <v>#REF!</v>
      </c>
      <c r="C13" s="42" t="e">
        <f>'C завтраками| Bed and breakfast'!#REF!*0.9</f>
        <v>#REF!</v>
      </c>
      <c r="D13" s="42" t="e">
        <f>'C завтраками| Bed and breakfast'!#REF!*0.9</f>
        <v>#REF!</v>
      </c>
      <c r="E13" s="42" t="e">
        <f>'C завтраками| Bed and breakfast'!#REF!*0.9</f>
        <v>#REF!</v>
      </c>
    </row>
    <row r="14" spans="1:5" s="53" customFormat="1" x14ac:dyDescent="0.2">
      <c r="A14" s="88">
        <f>A8</f>
        <v>2</v>
      </c>
      <c r="B14" s="42" t="e">
        <f>'C завтраками| Bed and breakfast'!#REF!*0.9</f>
        <v>#REF!</v>
      </c>
      <c r="C14" s="42" t="e">
        <f>'C завтраками| Bed and breakfast'!#REF!*0.9</f>
        <v>#REF!</v>
      </c>
      <c r="D14" s="42" t="e">
        <f>'C завтраками| Bed and breakfast'!#REF!*0.9</f>
        <v>#REF!</v>
      </c>
      <c r="E14" s="42" t="e">
        <f>'C завтраками| Bed and breakfast'!#REF!*0.9</f>
        <v>#REF!</v>
      </c>
    </row>
    <row r="15" spans="1:5" s="53" customFormat="1" x14ac:dyDescent="0.2">
      <c r="A15" s="42" t="s">
        <v>85</v>
      </c>
      <c r="B15" s="42"/>
      <c r="C15" s="42"/>
      <c r="D15" s="42"/>
      <c r="E15" s="42"/>
    </row>
    <row r="16" spans="1:5" s="53" customFormat="1" x14ac:dyDescent="0.2">
      <c r="A16" s="88">
        <f>A7</f>
        <v>1</v>
      </c>
      <c r="B16" s="42" t="e">
        <f>'C завтраками| Bed and breakfast'!#REF!*0.9</f>
        <v>#REF!</v>
      </c>
      <c r="C16" s="42" t="e">
        <f>'C завтраками| Bed and breakfast'!#REF!*0.9</f>
        <v>#REF!</v>
      </c>
      <c r="D16" s="42" t="e">
        <f>'C завтраками| Bed and breakfast'!#REF!*0.9</f>
        <v>#REF!</v>
      </c>
      <c r="E16" s="42" t="e">
        <f>'C завтраками| Bed and breakfast'!#REF!*0.9</f>
        <v>#REF!</v>
      </c>
    </row>
    <row r="17" spans="1:5" s="53" customFormat="1" x14ac:dyDescent="0.2">
      <c r="A17" s="88">
        <f>A8</f>
        <v>2</v>
      </c>
      <c r="B17" s="42" t="e">
        <f>'C завтраками| Bed and breakfast'!#REF!*0.9</f>
        <v>#REF!</v>
      </c>
      <c r="C17" s="42" t="e">
        <f>'C завтраками| Bed and breakfast'!#REF!*0.9</f>
        <v>#REF!</v>
      </c>
      <c r="D17" s="42" t="e">
        <f>'C завтраками| Bed and breakfast'!#REF!*0.9</f>
        <v>#REF!</v>
      </c>
      <c r="E17" s="42" t="e">
        <f>'C завтраками| Bed and breakfast'!#REF!*0.9</f>
        <v>#REF!</v>
      </c>
    </row>
    <row r="18" spans="1:5" s="53" customFormat="1" x14ac:dyDescent="0.2">
      <c r="A18" s="42" t="s">
        <v>86</v>
      </c>
      <c r="B18" s="42"/>
      <c r="C18" s="42"/>
      <c r="D18" s="42"/>
      <c r="E18" s="42"/>
    </row>
    <row r="19" spans="1:5" s="53" customFormat="1" x14ac:dyDescent="0.2">
      <c r="A19" s="88">
        <f>A7</f>
        <v>1</v>
      </c>
      <c r="B19" s="42" t="e">
        <f>'C завтраками| Bed and breakfast'!#REF!*0.9</f>
        <v>#REF!</v>
      </c>
      <c r="C19" s="42" t="e">
        <f>'C завтраками| Bed and breakfast'!#REF!*0.9</f>
        <v>#REF!</v>
      </c>
      <c r="D19" s="42" t="e">
        <f>'C завтраками| Bed and breakfast'!#REF!*0.9</f>
        <v>#REF!</v>
      </c>
      <c r="E19" s="42" t="e">
        <f>'C завтраками| Bed and breakfast'!#REF!*0.9</f>
        <v>#REF!</v>
      </c>
    </row>
    <row r="20" spans="1:5" s="53" customFormat="1" x14ac:dyDescent="0.2">
      <c r="A20" s="88">
        <f>A8</f>
        <v>2</v>
      </c>
      <c r="B20" s="42" t="e">
        <f>'C завтраками| Bed and breakfast'!#REF!*0.9</f>
        <v>#REF!</v>
      </c>
      <c r="C20" s="42" t="e">
        <f>'C завтраками| Bed and breakfast'!#REF!*0.9</f>
        <v>#REF!</v>
      </c>
      <c r="D20" s="42" t="e">
        <f>'C завтраками| Bed and breakfast'!#REF!*0.9</f>
        <v>#REF!</v>
      </c>
      <c r="E20" s="42" t="e">
        <f>'C завтраками| Bed and breakfast'!#REF!*0.9</f>
        <v>#REF!</v>
      </c>
    </row>
    <row r="21" spans="1:5" s="53" customFormat="1" x14ac:dyDescent="0.2">
      <c r="A21" s="42" t="s">
        <v>87</v>
      </c>
      <c r="B21" s="42"/>
      <c r="C21" s="42"/>
      <c r="D21" s="42"/>
      <c r="E21" s="42"/>
    </row>
    <row r="22" spans="1:5" s="53" customFormat="1" x14ac:dyDescent="0.2">
      <c r="A22" s="88" t="s">
        <v>88</v>
      </c>
      <c r="B22" s="42" t="e">
        <f>'C завтраками| Bed and breakfast'!#REF!*0.9</f>
        <v>#REF!</v>
      </c>
      <c r="C22" s="42" t="e">
        <f>'C завтраками| Bed and breakfast'!#REF!*0.9</f>
        <v>#REF!</v>
      </c>
      <c r="D22" s="42" t="e">
        <f>'C завтраками| Bed and breakfast'!#REF!*0.9</f>
        <v>#REF!</v>
      </c>
      <c r="E22" s="42" t="e">
        <f>'C завтраками| Bed and breakfast'!#REF!*0.9</f>
        <v>#REF!</v>
      </c>
    </row>
    <row r="23" spans="1:5" s="53" customFormat="1" x14ac:dyDescent="0.2">
      <c r="A23" s="89"/>
      <c r="B23" s="89"/>
      <c r="C23" s="89"/>
      <c r="D23" s="89"/>
      <c r="E23" s="89"/>
    </row>
    <row r="24" spans="1:5" ht="18" customHeight="1" x14ac:dyDescent="0.2">
      <c r="A24" s="111" t="s">
        <v>100</v>
      </c>
      <c r="B24" s="136" t="e">
        <f t="shared" ref="B24:E24" si="0">B4</f>
        <v>#REF!</v>
      </c>
      <c r="C24" s="136" t="e">
        <f t="shared" si="0"/>
        <v>#REF!</v>
      </c>
      <c r="D24" s="136" t="e">
        <f t="shared" si="0"/>
        <v>#REF!</v>
      </c>
      <c r="E24" s="136" t="e">
        <f t="shared" si="0"/>
        <v>#REF!</v>
      </c>
    </row>
    <row r="25" spans="1:5" ht="20.25" customHeight="1" x14ac:dyDescent="0.2">
      <c r="A25" s="90" t="s">
        <v>64</v>
      </c>
      <c r="B25" s="136" t="e">
        <f t="shared" ref="B25:E25" si="1">B5</f>
        <v>#REF!</v>
      </c>
      <c r="C25" s="136" t="e">
        <f t="shared" si="1"/>
        <v>#REF!</v>
      </c>
      <c r="D25" s="136" t="e">
        <f t="shared" si="1"/>
        <v>#REF!</v>
      </c>
      <c r="E25" s="136" t="e">
        <f t="shared" si="1"/>
        <v>#REF!</v>
      </c>
    </row>
    <row r="26" spans="1:5" s="44" customFormat="1" x14ac:dyDescent="0.2">
      <c r="A26" s="42" t="s">
        <v>83</v>
      </c>
      <c r="B26" s="87"/>
      <c r="C26" s="87"/>
      <c r="D26" s="87"/>
      <c r="E26" s="87"/>
    </row>
    <row r="27" spans="1:5" s="50" customFormat="1" x14ac:dyDescent="0.2">
      <c r="A27" s="88">
        <v>1</v>
      </c>
      <c r="B27" s="94" t="e">
        <f t="shared" ref="B27:E27" si="2">ROUNDUP(B7*0.87,)</f>
        <v>#REF!</v>
      </c>
      <c r="C27" s="94" t="e">
        <f t="shared" si="2"/>
        <v>#REF!</v>
      </c>
      <c r="D27" s="94" t="e">
        <f t="shared" si="2"/>
        <v>#REF!</v>
      </c>
      <c r="E27" s="94" t="e">
        <f t="shared" si="2"/>
        <v>#REF!</v>
      </c>
    </row>
    <row r="28" spans="1:5" s="50" customFormat="1" x14ac:dyDescent="0.2">
      <c r="A28" s="88">
        <v>2</v>
      </c>
      <c r="B28" s="94" t="e">
        <f t="shared" ref="B28:E28" si="3">ROUNDUP(B8*0.87,)</f>
        <v>#REF!</v>
      </c>
      <c r="C28" s="94" t="e">
        <f t="shared" si="3"/>
        <v>#REF!</v>
      </c>
      <c r="D28" s="94" t="e">
        <f t="shared" si="3"/>
        <v>#REF!</v>
      </c>
      <c r="E28" s="94" t="e">
        <f t="shared" si="3"/>
        <v>#REF!</v>
      </c>
    </row>
    <row r="29" spans="1:5" s="50" customFormat="1" x14ac:dyDescent="0.2">
      <c r="A29" s="42" t="s">
        <v>234</v>
      </c>
      <c r="B29" s="94"/>
      <c r="C29" s="94"/>
      <c r="D29" s="94"/>
      <c r="E29" s="94"/>
    </row>
    <row r="30" spans="1:5" s="50" customFormat="1" x14ac:dyDescent="0.2">
      <c r="A30" s="180">
        <v>1</v>
      </c>
      <c r="B30" s="94" t="e">
        <f t="shared" ref="B30:E30" si="4">ROUNDUP(B10*0.87,)</f>
        <v>#REF!</v>
      </c>
      <c r="C30" s="94" t="e">
        <f t="shared" si="4"/>
        <v>#REF!</v>
      </c>
      <c r="D30" s="94" t="e">
        <f t="shared" si="4"/>
        <v>#REF!</v>
      </c>
      <c r="E30" s="94" t="e">
        <f t="shared" si="4"/>
        <v>#REF!</v>
      </c>
    </row>
    <row r="31" spans="1:5" s="50" customFormat="1" x14ac:dyDescent="0.2">
      <c r="A31" s="180">
        <v>2</v>
      </c>
      <c r="B31" s="94" t="e">
        <f t="shared" ref="B31:E31" si="5">ROUNDUP(B11*0.87,)</f>
        <v>#REF!</v>
      </c>
      <c r="C31" s="94" t="e">
        <f t="shared" si="5"/>
        <v>#REF!</v>
      </c>
      <c r="D31" s="94" t="e">
        <f t="shared" si="5"/>
        <v>#REF!</v>
      </c>
      <c r="E31" s="94" t="e">
        <f t="shared" si="5"/>
        <v>#REF!</v>
      </c>
    </row>
    <row r="32" spans="1:5" s="50" customFormat="1" x14ac:dyDescent="0.2">
      <c r="A32" s="42" t="s">
        <v>84</v>
      </c>
      <c r="B32" s="94"/>
      <c r="C32" s="94"/>
      <c r="D32" s="94"/>
      <c r="E32" s="94"/>
    </row>
    <row r="33" spans="1:5" s="50" customFormat="1" x14ac:dyDescent="0.2">
      <c r="A33" s="88">
        <f>A27</f>
        <v>1</v>
      </c>
      <c r="B33" s="94" t="e">
        <f t="shared" ref="B33:E33" si="6">ROUNDUP(B13*0.87,)</f>
        <v>#REF!</v>
      </c>
      <c r="C33" s="94" t="e">
        <f t="shared" si="6"/>
        <v>#REF!</v>
      </c>
      <c r="D33" s="94" t="e">
        <f t="shared" si="6"/>
        <v>#REF!</v>
      </c>
      <c r="E33" s="94" t="e">
        <f t="shared" si="6"/>
        <v>#REF!</v>
      </c>
    </row>
    <row r="34" spans="1:5" s="50" customFormat="1" x14ac:dyDescent="0.2">
      <c r="A34" s="88">
        <f>A28</f>
        <v>2</v>
      </c>
      <c r="B34" s="94" t="e">
        <f t="shared" ref="B34:E34" si="7">ROUNDUP(B14*0.87,)</f>
        <v>#REF!</v>
      </c>
      <c r="C34" s="94" t="e">
        <f t="shared" si="7"/>
        <v>#REF!</v>
      </c>
      <c r="D34" s="94" t="e">
        <f t="shared" si="7"/>
        <v>#REF!</v>
      </c>
      <c r="E34" s="94" t="e">
        <f t="shared" si="7"/>
        <v>#REF!</v>
      </c>
    </row>
    <row r="35" spans="1:5" s="50" customFormat="1" x14ac:dyDescent="0.2">
      <c r="A35" s="42" t="s">
        <v>85</v>
      </c>
      <c r="B35" s="94"/>
      <c r="C35" s="94"/>
      <c r="D35" s="94"/>
      <c r="E35" s="94"/>
    </row>
    <row r="36" spans="1:5" s="50" customFormat="1" x14ac:dyDescent="0.2">
      <c r="A36" s="88">
        <f>A27</f>
        <v>1</v>
      </c>
      <c r="B36" s="94" t="e">
        <f t="shared" ref="B36:E36" si="8">ROUNDUP(B16*0.87,)</f>
        <v>#REF!</v>
      </c>
      <c r="C36" s="94" t="e">
        <f t="shared" si="8"/>
        <v>#REF!</v>
      </c>
      <c r="D36" s="94" t="e">
        <f t="shared" si="8"/>
        <v>#REF!</v>
      </c>
      <c r="E36" s="94" t="e">
        <f t="shared" si="8"/>
        <v>#REF!</v>
      </c>
    </row>
    <row r="37" spans="1:5" s="50" customFormat="1" x14ac:dyDescent="0.2">
      <c r="A37" s="88">
        <f>A28</f>
        <v>2</v>
      </c>
      <c r="B37" s="94" t="e">
        <f t="shared" ref="B37:E37" si="9">ROUNDUP(B17*0.87,)</f>
        <v>#REF!</v>
      </c>
      <c r="C37" s="94" t="e">
        <f t="shared" si="9"/>
        <v>#REF!</v>
      </c>
      <c r="D37" s="94" t="e">
        <f t="shared" si="9"/>
        <v>#REF!</v>
      </c>
      <c r="E37" s="94" t="e">
        <f t="shared" si="9"/>
        <v>#REF!</v>
      </c>
    </row>
    <row r="38" spans="1:5" s="50" customFormat="1" x14ac:dyDescent="0.2">
      <c r="A38" s="42" t="s">
        <v>86</v>
      </c>
      <c r="B38" s="94"/>
      <c r="C38" s="94"/>
      <c r="D38" s="94"/>
      <c r="E38" s="94"/>
    </row>
    <row r="39" spans="1:5" s="50" customFormat="1" x14ac:dyDescent="0.2">
      <c r="A39" s="88">
        <f>A27</f>
        <v>1</v>
      </c>
      <c r="B39" s="94" t="e">
        <f t="shared" ref="B39:E39" si="10">ROUNDUP(B19*0.87,)</f>
        <v>#REF!</v>
      </c>
      <c r="C39" s="94" t="e">
        <f t="shared" si="10"/>
        <v>#REF!</v>
      </c>
      <c r="D39" s="94" t="e">
        <f t="shared" si="10"/>
        <v>#REF!</v>
      </c>
      <c r="E39" s="94" t="e">
        <f t="shared" si="10"/>
        <v>#REF!</v>
      </c>
    </row>
    <row r="40" spans="1:5" s="50" customFormat="1" x14ac:dyDescent="0.2">
      <c r="A40" s="88">
        <f>A28</f>
        <v>2</v>
      </c>
      <c r="B40" s="94" t="e">
        <f t="shared" ref="B40:E40" si="11">ROUNDUP(B20*0.87,)</f>
        <v>#REF!</v>
      </c>
      <c r="C40" s="94" t="e">
        <f t="shared" si="11"/>
        <v>#REF!</v>
      </c>
      <c r="D40" s="94" t="e">
        <f t="shared" si="11"/>
        <v>#REF!</v>
      </c>
      <c r="E40" s="94" t="e">
        <f t="shared" si="11"/>
        <v>#REF!</v>
      </c>
    </row>
    <row r="41" spans="1:5" s="50" customFormat="1" x14ac:dyDescent="0.2">
      <c r="A41" s="42" t="s">
        <v>87</v>
      </c>
      <c r="B41" s="94"/>
      <c r="C41" s="94"/>
      <c r="D41" s="94"/>
      <c r="E41" s="94"/>
    </row>
    <row r="42" spans="1:5" s="50" customFormat="1" x14ac:dyDescent="0.2">
      <c r="A42" s="88" t="s">
        <v>88</v>
      </c>
      <c r="B42" s="94" t="e">
        <f t="shared" ref="B42:E42" si="12">ROUNDUP(B22*0.87,)</f>
        <v>#REF!</v>
      </c>
      <c r="C42" s="94" t="e">
        <f t="shared" si="12"/>
        <v>#REF!</v>
      </c>
      <c r="D42" s="94" t="e">
        <f t="shared" si="12"/>
        <v>#REF!</v>
      </c>
      <c r="E42" s="94" t="e">
        <f t="shared" si="12"/>
        <v>#REF!</v>
      </c>
    </row>
    <row r="43" spans="1:5" s="50" customFormat="1" ht="135" x14ac:dyDescent="0.2">
      <c r="A43" s="156" t="s">
        <v>254</v>
      </c>
      <c r="B43" s="4"/>
      <c r="C43" s="4"/>
      <c r="D43" s="4"/>
      <c r="E43" s="4"/>
    </row>
    <row r="44" spans="1:5" s="50" customFormat="1" x14ac:dyDescent="0.2">
      <c r="A44" s="144" t="s">
        <v>71</v>
      </c>
    </row>
    <row r="45" spans="1:5" s="50" customFormat="1" x14ac:dyDescent="0.2">
      <c r="A45" s="57" t="s">
        <v>246</v>
      </c>
    </row>
    <row r="46" spans="1:5" ht="12.75" thickBot="1" x14ac:dyDescent="0.25">
      <c r="A46" s="57" t="s">
        <v>241</v>
      </c>
    </row>
    <row r="47" spans="1:5" ht="9" hidden="1" customHeight="1" x14ac:dyDescent="0.2">
      <c r="A47" s="100"/>
    </row>
    <row r="48" spans="1:5" ht="10.7" customHeight="1" thickBot="1" x14ac:dyDescent="0.25">
      <c r="A48" s="104" t="s">
        <v>66</v>
      </c>
    </row>
    <row r="49" spans="1:1" x14ac:dyDescent="0.2">
      <c r="A49" s="63" t="s">
        <v>78</v>
      </c>
    </row>
    <row r="50" spans="1:1" ht="13.35" customHeight="1" x14ac:dyDescent="0.2">
      <c r="A50" s="56" t="s">
        <v>240</v>
      </c>
    </row>
    <row r="51" spans="1:1" ht="13.35" customHeight="1" x14ac:dyDescent="0.2">
      <c r="A51" s="43" t="s">
        <v>67</v>
      </c>
    </row>
    <row r="52" spans="1:1" ht="12.6" customHeight="1" x14ac:dyDescent="0.2">
      <c r="A52" s="43" t="s">
        <v>89</v>
      </c>
    </row>
    <row r="53" spans="1:1" ht="13.35" customHeight="1" x14ac:dyDescent="0.2">
      <c r="A53" s="43" t="s">
        <v>68</v>
      </c>
    </row>
    <row r="54" spans="1:1" ht="11.45" customHeight="1" x14ac:dyDescent="0.2">
      <c r="A54" s="43" t="s">
        <v>69</v>
      </c>
    </row>
    <row r="55" spans="1:1" x14ac:dyDescent="0.2">
      <c r="A55" s="159" t="s">
        <v>162</v>
      </c>
    </row>
    <row r="56" spans="1:1" ht="31.5" x14ac:dyDescent="0.2">
      <c r="A56" s="145" t="s">
        <v>247</v>
      </c>
    </row>
    <row r="57" spans="1:1" ht="42" x14ac:dyDescent="0.2">
      <c r="A57" s="184" t="s">
        <v>243</v>
      </c>
    </row>
    <row r="58" spans="1:1" ht="21" x14ac:dyDescent="0.2">
      <c r="A58" s="184" t="s">
        <v>244</v>
      </c>
    </row>
    <row r="59" spans="1:1" ht="21" x14ac:dyDescent="0.2">
      <c r="A59" s="184" t="s">
        <v>248</v>
      </c>
    </row>
    <row r="60" spans="1:1" ht="31.5" x14ac:dyDescent="0.2">
      <c r="A60" s="184" t="s">
        <v>252</v>
      </c>
    </row>
    <row r="61" spans="1:1" ht="31.5" x14ac:dyDescent="0.2">
      <c r="A61" s="184" t="s">
        <v>253</v>
      </c>
    </row>
    <row r="62" spans="1:1" ht="31.5" x14ac:dyDescent="0.2">
      <c r="A62" s="113" t="s">
        <v>99</v>
      </c>
    </row>
    <row r="63" spans="1:1" ht="63" x14ac:dyDescent="0.2">
      <c r="A63" s="149" t="s">
        <v>245</v>
      </c>
    </row>
    <row r="64" spans="1:1" ht="21" x14ac:dyDescent="0.2">
      <c r="A64" s="140" t="s">
        <v>95</v>
      </c>
    </row>
    <row r="65" spans="1:1" ht="42.75" x14ac:dyDescent="0.2">
      <c r="A65" s="108" t="s">
        <v>242</v>
      </c>
    </row>
    <row r="66" spans="1:1" ht="21" x14ac:dyDescent="0.2">
      <c r="A66" s="66" t="s">
        <v>97</v>
      </c>
    </row>
    <row r="67" spans="1:1" x14ac:dyDescent="0.2">
      <c r="A67" s="68"/>
    </row>
    <row r="68" spans="1:1" x14ac:dyDescent="0.2">
      <c r="A68" s="69" t="s">
        <v>70</v>
      </c>
    </row>
    <row r="69" spans="1:1" ht="24" x14ac:dyDescent="0.2">
      <c r="A69" s="70" t="s">
        <v>76</v>
      </c>
    </row>
    <row r="70" spans="1:1" ht="24" x14ac:dyDescent="0.2">
      <c r="A70" s="70" t="s">
        <v>77</v>
      </c>
    </row>
    <row r="71" spans="1:1" x14ac:dyDescent="0.2">
      <c r="A71" s="70"/>
    </row>
    <row r="72" spans="1:1" x14ac:dyDescent="0.2">
      <c r="A72" s="70"/>
    </row>
  </sheetData>
  <mergeCells count="1">
    <mergeCell ref="A1:A2"/>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E53"/>
  <sheetViews>
    <sheetView zoomScaleNormal="100" workbookViewId="0">
      <pane xSplit="1" topLeftCell="B1" activePane="topRight" state="frozen"/>
      <selection pane="topRight" activeCell="B1" sqref="B1:D1048576"/>
    </sheetView>
  </sheetViews>
  <sheetFormatPr defaultColWidth="9" defaultRowHeight="12" x14ac:dyDescent="0.2"/>
  <cols>
    <col min="1" max="1" width="84.5703125" style="48" customWidth="1"/>
    <col min="2" max="16384" width="9" style="48"/>
  </cols>
  <sheetData>
    <row r="1" spans="1:5" s="51" customFormat="1" ht="12" customHeight="1" x14ac:dyDescent="0.2">
      <c r="A1" s="228" t="s">
        <v>82</v>
      </c>
    </row>
    <row r="2" spans="1:5" s="51" customFormat="1" ht="12" customHeight="1" x14ac:dyDescent="0.2">
      <c r="A2" s="228"/>
    </row>
    <row r="3" spans="1:5" s="51" customFormat="1" ht="11.1" customHeight="1" x14ac:dyDescent="0.2">
      <c r="A3" s="147" t="s">
        <v>238</v>
      </c>
    </row>
    <row r="4" spans="1:5" s="52" customFormat="1" ht="32.1" customHeight="1" x14ac:dyDescent="0.2">
      <c r="A4" s="98" t="s">
        <v>64</v>
      </c>
      <c r="B4" s="136" t="e">
        <f>'C завтраками| Bed and breakfast'!#REF!</f>
        <v>#REF!</v>
      </c>
      <c r="C4" s="136" t="e">
        <f>'C завтраками| Bed and breakfast'!#REF!</f>
        <v>#REF!</v>
      </c>
      <c r="D4" s="136" t="e">
        <f>'C завтраками| Bed and breakfast'!#REF!</f>
        <v>#REF!</v>
      </c>
      <c r="E4" s="136" t="e">
        <f>'C завтраками| Bed and breakfast'!#REF!</f>
        <v>#REF!</v>
      </c>
    </row>
    <row r="5" spans="1:5" s="53" customFormat="1" ht="21.95" customHeight="1" x14ac:dyDescent="0.2">
      <c r="A5" s="98"/>
      <c r="B5" s="136" t="e">
        <f>'C завтраками| Bed and breakfast'!#REF!</f>
        <v>#REF!</v>
      </c>
      <c r="C5" s="136" t="e">
        <f>'C завтраками| Bed and breakfast'!#REF!</f>
        <v>#REF!</v>
      </c>
      <c r="D5" s="136" t="e">
        <f>'C завтраками| Bed and breakfast'!#REF!</f>
        <v>#REF!</v>
      </c>
      <c r="E5" s="136" t="e">
        <f>'C завтраками| Bed and breakfast'!#REF!</f>
        <v>#REF!</v>
      </c>
    </row>
    <row r="6" spans="1:5" s="53" customFormat="1" x14ac:dyDescent="0.2">
      <c r="A6" s="42" t="s">
        <v>83</v>
      </c>
      <c r="B6" s="87"/>
      <c r="C6" s="87"/>
      <c r="D6" s="87"/>
      <c r="E6" s="87"/>
    </row>
    <row r="7" spans="1:5" s="53" customFormat="1" x14ac:dyDescent="0.2">
      <c r="A7" s="88">
        <v>1</v>
      </c>
      <c r="B7" s="42" t="e">
        <f>'C завтраками| Bed and breakfast'!#REF!*0.9</f>
        <v>#REF!</v>
      </c>
      <c r="C7" s="42" t="e">
        <f>'C завтраками| Bed and breakfast'!#REF!*0.9</f>
        <v>#REF!</v>
      </c>
      <c r="D7" s="42" t="e">
        <f>'C завтраками| Bed and breakfast'!#REF!*0.9</f>
        <v>#REF!</v>
      </c>
      <c r="E7" s="42" t="e">
        <f>'C завтраками| Bed and breakfast'!#REF!*0.9</f>
        <v>#REF!</v>
      </c>
    </row>
    <row r="8" spans="1:5" s="53" customFormat="1" x14ac:dyDescent="0.2">
      <c r="A8" s="88">
        <v>2</v>
      </c>
      <c r="B8" s="42" t="e">
        <f>'C завтраками| Bed and breakfast'!#REF!*0.9</f>
        <v>#REF!</v>
      </c>
      <c r="C8" s="42" t="e">
        <f>'C завтраками| Bed and breakfast'!#REF!*0.9</f>
        <v>#REF!</v>
      </c>
      <c r="D8" s="42" t="e">
        <f>'C завтраками| Bed and breakfast'!#REF!*0.9</f>
        <v>#REF!</v>
      </c>
      <c r="E8" s="42" t="e">
        <f>'C завтраками| Bed and breakfast'!#REF!*0.9</f>
        <v>#REF!</v>
      </c>
    </row>
    <row r="9" spans="1:5" s="53" customFormat="1" x14ac:dyDescent="0.2">
      <c r="A9" s="42" t="s">
        <v>234</v>
      </c>
      <c r="B9" s="42"/>
      <c r="C9" s="42"/>
      <c r="D9" s="42"/>
      <c r="E9" s="42"/>
    </row>
    <row r="10" spans="1:5" s="53" customFormat="1" x14ac:dyDescent="0.2">
      <c r="A10" s="180">
        <v>1</v>
      </c>
      <c r="B10" s="42" t="e">
        <f>'C завтраками| Bed and breakfast'!#REF!*0.9</f>
        <v>#REF!</v>
      </c>
      <c r="C10" s="42" t="e">
        <f>'C завтраками| Bed and breakfast'!#REF!*0.9</f>
        <v>#REF!</v>
      </c>
      <c r="D10" s="42" t="e">
        <f>'C завтраками| Bed and breakfast'!#REF!*0.9</f>
        <v>#REF!</v>
      </c>
      <c r="E10" s="42" t="e">
        <f>'C завтраками| Bed and breakfast'!#REF!*0.9</f>
        <v>#REF!</v>
      </c>
    </row>
    <row r="11" spans="1:5" s="53" customFormat="1" x14ac:dyDescent="0.2">
      <c r="A11" s="180">
        <v>2</v>
      </c>
      <c r="B11" s="42" t="e">
        <f>'C завтраками| Bed and breakfast'!#REF!*0.9</f>
        <v>#REF!</v>
      </c>
      <c r="C11" s="42" t="e">
        <f>'C завтраками| Bed and breakfast'!#REF!*0.9</f>
        <v>#REF!</v>
      </c>
      <c r="D11" s="42" t="e">
        <f>'C завтраками| Bed and breakfast'!#REF!*0.9</f>
        <v>#REF!</v>
      </c>
      <c r="E11" s="42" t="e">
        <f>'C завтраками| Bed and breakfast'!#REF!*0.9</f>
        <v>#REF!</v>
      </c>
    </row>
    <row r="12" spans="1:5" s="53" customFormat="1" x14ac:dyDescent="0.2">
      <c r="A12" s="42" t="s">
        <v>84</v>
      </c>
      <c r="B12" s="42"/>
      <c r="C12" s="42"/>
      <c r="D12" s="42"/>
      <c r="E12" s="42"/>
    </row>
    <row r="13" spans="1:5" s="53" customFormat="1" x14ac:dyDescent="0.2">
      <c r="A13" s="88">
        <f>A7</f>
        <v>1</v>
      </c>
      <c r="B13" s="42" t="e">
        <f>'C завтраками| Bed and breakfast'!#REF!*0.9</f>
        <v>#REF!</v>
      </c>
      <c r="C13" s="42" t="e">
        <f>'C завтраками| Bed and breakfast'!#REF!*0.9</f>
        <v>#REF!</v>
      </c>
      <c r="D13" s="42" t="e">
        <f>'C завтраками| Bed and breakfast'!#REF!*0.9</f>
        <v>#REF!</v>
      </c>
      <c r="E13" s="42" t="e">
        <f>'C завтраками| Bed and breakfast'!#REF!*0.9</f>
        <v>#REF!</v>
      </c>
    </row>
    <row r="14" spans="1:5" s="53" customFormat="1" x14ac:dyDescent="0.2">
      <c r="A14" s="88">
        <f>A8</f>
        <v>2</v>
      </c>
      <c r="B14" s="42" t="e">
        <f>'C завтраками| Bed and breakfast'!#REF!*0.9</f>
        <v>#REF!</v>
      </c>
      <c r="C14" s="42" t="e">
        <f>'C завтраками| Bed and breakfast'!#REF!*0.9</f>
        <v>#REF!</v>
      </c>
      <c r="D14" s="42" t="e">
        <f>'C завтраками| Bed and breakfast'!#REF!*0.9</f>
        <v>#REF!</v>
      </c>
      <c r="E14" s="42" t="e">
        <f>'C завтраками| Bed and breakfast'!#REF!*0.9</f>
        <v>#REF!</v>
      </c>
    </row>
    <row r="15" spans="1:5" s="53" customFormat="1" x14ac:dyDescent="0.2">
      <c r="A15" s="42" t="s">
        <v>85</v>
      </c>
      <c r="B15" s="42"/>
      <c r="C15" s="42"/>
      <c r="D15" s="42"/>
      <c r="E15" s="42"/>
    </row>
    <row r="16" spans="1:5" s="53" customFormat="1" x14ac:dyDescent="0.2">
      <c r="A16" s="88">
        <f>A7</f>
        <v>1</v>
      </c>
      <c r="B16" s="42" t="e">
        <f>'C завтраками| Bed and breakfast'!#REF!*0.9</f>
        <v>#REF!</v>
      </c>
      <c r="C16" s="42" t="e">
        <f>'C завтраками| Bed and breakfast'!#REF!*0.9</f>
        <v>#REF!</v>
      </c>
      <c r="D16" s="42" t="e">
        <f>'C завтраками| Bed and breakfast'!#REF!*0.9</f>
        <v>#REF!</v>
      </c>
      <c r="E16" s="42" t="e">
        <f>'C завтраками| Bed and breakfast'!#REF!*0.9</f>
        <v>#REF!</v>
      </c>
    </row>
    <row r="17" spans="1:5" s="53" customFormat="1" x14ac:dyDescent="0.2">
      <c r="A17" s="88">
        <f>A8</f>
        <v>2</v>
      </c>
      <c r="B17" s="42" t="e">
        <f>'C завтраками| Bed and breakfast'!#REF!*0.9</f>
        <v>#REF!</v>
      </c>
      <c r="C17" s="42" t="e">
        <f>'C завтраками| Bed and breakfast'!#REF!*0.9</f>
        <v>#REF!</v>
      </c>
      <c r="D17" s="42" t="e">
        <f>'C завтраками| Bed and breakfast'!#REF!*0.9</f>
        <v>#REF!</v>
      </c>
      <c r="E17" s="42" t="e">
        <f>'C завтраками| Bed and breakfast'!#REF!*0.9</f>
        <v>#REF!</v>
      </c>
    </row>
    <row r="18" spans="1:5" s="53" customFormat="1" x14ac:dyDescent="0.2">
      <c r="A18" s="42" t="s">
        <v>86</v>
      </c>
      <c r="B18" s="42"/>
      <c r="C18" s="42"/>
      <c r="D18" s="42"/>
      <c r="E18" s="42"/>
    </row>
    <row r="19" spans="1:5" s="53" customFormat="1" x14ac:dyDescent="0.2">
      <c r="A19" s="88">
        <f>A7</f>
        <v>1</v>
      </c>
      <c r="B19" s="42" t="e">
        <f>'C завтраками| Bed and breakfast'!#REF!*0.9</f>
        <v>#REF!</v>
      </c>
      <c r="C19" s="42" t="e">
        <f>'C завтраками| Bed and breakfast'!#REF!*0.9</f>
        <v>#REF!</v>
      </c>
      <c r="D19" s="42" t="e">
        <f>'C завтраками| Bed and breakfast'!#REF!*0.9</f>
        <v>#REF!</v>
      </c>
      <c r="E19" s="42" t="e">
        <f>'C завтраками| Bed and breakfast'!#REF!*0.9</f>
        <v>#REF!</v>
      </c>
    </row>
    <row r="20" spans="1:5" s="53" customFormat="1" x14ac:dyDescent="0.2">
      <c r="A20" s="88">
        <f>A8</f>
        <v>2</v>
      </c>
      <c r="B20" s="42" t="e">
        <f>'C завтраками| Bed and breakfast'!#REF!*0.9</f>
        <v>#REF!</v>
      </c>
      <c r="C20" s="42" t="e">
        <f>'C завтраками| Bed and breakfast'!#REF!*0.9</f>
        <v>#REF!</v>
      </c>
      <c r="D20" s="42" t="e">
        <f>'C завтраками| Bed and breakfast'!#REF!*0.9</f>
        <v>#REF!</v>
      </c>
      <c r="E20" s="42" t="e">
        <f>'C завтраками| Bed and breakfast'!#REF!*0.9</f>
        <v>#REF!</v>
      </c>
    </row>
    <row r="21" spans="1:5" s="53" customFormat="1" x14ac:dyDescent="0.2">
      <c r="A21" s="42" t="s">
        <v>87</v>
      </c>
      <c r="B21" s="42"/>
      <c r="C21" s="42"/>
      <c r="D21" s="42"/>
      <c r="E21" s="42"/>
    </row>
    <row r="22" spans="1:5" s="53" customFormat="1" x14ac:dyDescent="0.2">
      <c r="A22" s="88" t="s">
        <v>88</v>
      </c>
      <c r="B22" s="42" t="e">
        <f>'C завтраками| Bed and breakfast'!#REF!*0.9</f>
        <v>#REF!</v>
      </c>
      <c r="C22" s="42" t="e">
        <f>'C завтраками| Bed and breakfast'!#REF!*0.9</f>
        <v>#REF!</v>
      </c>
      <c r="D22" s="42" t="e">
        <f>'C завтраками| Bed and breakfast'!#REF!*0.9</f>
        <v>#REF!</v>
      </c>
      <c r="E22" s="42" t="e">
        <f>'C завтраками| Bed and breakfast'!#REF!*0.9</f>
        <v>#REF!</v>
      </c>
    </row>
    <row r="23" spans="1:5" s="53" customFormat="1" x14ac:dyDescent="0.2">
      <c r="A23" s="89"/>
      <c r="B23" s="89"/>
    </row>
    <row r="24" spans="1:5" s="50" customFormat="1" ht="135" x14ac:dyDescent="0.2">
      <c r="A24" s="156" t="s">
        <v>254</v>
      </c>
    </row>
    <row r="25" spans="1:5" s="50" customFormat="1" x14ac:dyDescent="0.2">
      <c r="A25" s="144" t="s">
        <v>71</v>
      </c>
    </row>
    <row r="26" spans="1:5" s="50" customFormat="1" x14ac:dyDescent="0.2">
      <c r="A26" s="57" t="s">
        <v>246</v>
      </c>
    </row>
    <row r="27" spans="1:5" ht="12.75" thickBot="1" x14ac:dyDescent="0.25">
      <c r="A27" s="57" t="s">
        <v>241</v>
      </c>
    </row>
    <row r="28" spans="1:5" ht="9" hidden="1" customHeight="1" x14ac:dyDescent="0.2">
      <c r="A28" s="100"/>
    </row>
    <row r="29" spans="1:5" ht="10.7" customHeight="1" thickBot="1" x14ac:dyDescent="0.25">
      <c r="A29" s="104" t="s">
        <v>66</v>
      </c>
    </row>
    <row r="30" spans="1:5" x14ac:dyDescent="0.2">
      <c r="A30" s="63" t="s">
        <v>78</v>
      </c>
    </row>
    <row r="31" spans="1:5" ht="13.35" customHeight="1" x14ac:dyDescent="0.2">
      <c r="A31" s="56" t="s">
        <v>240</v>
      </c>
    </row>
    <row r="32" spans="1:5" ht="13.35" customHeight="1" x14ac:dyDescent="0.2">
      <c r="A32" s="43" t="s">
        <v>67</v>
      </c>
    </row>
    <row r="33" spans="1:1" ht="12.6" customHeight="1" x14ac:dyDescent="0.2">
      <c r="A33" s="43" t="s">
        <v>89</v>
      </c>
    </row>
    <row r="34" spans="1:1" ht="13.35" customHeight="1" x14ac:dyDescent="0.2">
      <c r="A34" s="43" t="s">
        <v>68</v>
      </c>
    </row>
    <row r="35" spans="1:1" ht="11.45" customHeight="1" x14ac:dyDescent="0.2">
      <c r="A35" s="43" t="s">
        <v>69</v>
      </c>
    </row>
    <row r="36" spans="1:1" x14ac:dyDescent="0.2">
      <c r="A36" s="159" t="s">
        <v>162</v>
      </c>
    </row>
    <row r="37" spans="1:1" ht="31.5" x14ac:dyDescent="0.2">
      <c r="A37" s="145" t="s">
        <v>247</v>
      </c>
    </row>
    <row r="38" spans="1:1" ht="42" x14ac:dyDescent="0.2">
      <c r="A38" s="184" t="s">
        <v>243</v>
      </c>
    </row>
    <row r="39" spans="1:1" ht="21" x14ac:dyDescent="0.2">
      <c r="A39" s="184" t="s">
        <v>244</v>
      </c>
    </row>
    <row r="40" spans="1:1" ht="21" x14ac:dyDescent="0.2">
      <c r="A40" s="184" t="s">
        <v>248</v>
      </c>
    </row>
    <row r="41" spans="1:1" ht="31.5" x14ac:dyDescent="0.2">
      <c r="A41" s="184" t="s">
        <v>252</v>
      </c>
    </row>
    <row r="42" spans="1:1" ht="31.5" x14ac:dyDescent="0.2">
      <c r="A42" s="184" t="s">
        <v>253</v>
      </c>
    </row>
    <row r="43" spans="1:1" ht="31.5" x14ac:dyDescent="0.2">
      <c r="A43" s="113" t="s">
        <v>99</v>
      </c>
    </row>
    <row r="44" spans="1:1" ht="63" x14ac:dyDescent="0.2">
      <c r="A44" s="149" t="s">
        <v>245</v>
      </c>
    </row>
    <row r="45" spans="1:1" ht="21" x14ac:dyDescent="0.2">
      <c r="A45" s="140" t="s">
        <v>95</v>
      </c>
    </row>
    <row r="46" spans="1:1" ht="42.75" x14ac:dyDescent="0.2">
      <c r="A46" s="108" t="s">
        <v>242</v>
      </c>
    </row>
    <row r="47" spans="1:1" ht="21" x14ac:dyDescent="0.2">
      <c r="A47" s="66" t="s">
        <v>97</v>
      </c>
    </row>
    <row r="48" spans="1:1" x14ac:dyDescent="0.2">
      <c r="A48" s="68"/>
    </row>
    <row r="49" spans="1:1" x14ac:dyDescent="0.2">
      <c r="A49" s="69" t="s">
        <v>70</v>
      </c>
    </row>
    <row r="50" spans="1:1" ht="24" x14ac:dyDescent="0.2">
      <c r="A50" s="70" t="s">
        <v>76</v>
      </c>
    </row>
    <row r="51" spans="1:1" ht="24" x14ac:dyDescent="0.2">
      <c r="A51" s="70" t="s">
        <v>77</v>
      </c>
    </row>
    <row r="52" spans="1:1" x14ac:dyDescent="0.2">
      <c r="A52" s="70"/>
    </row>
    <row r="53" spans="1:1" x14ac:dyDescent="0.2">
      <c r="A53" s="70"/>
    </row>
  </sheetData>
  <mergeCells count="1">
    <mergeCell ref="A1:A2"/>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FFC000"/>
  </sheetPr>
  <dimension ref="A1:E52"/>
  <sheetViews>
    <sheetView zoomScaleNormal="100" workbookViewId="0">
      <pane xSplit="1" topLeftCell="B1" activePane="topRight" state="frozen"/>
      <selection pane="topRight" activeCell="B1" sqref="B1:D1048576"/>
    </sheetView>
  </sheetViews>
  <sheetFormatPr defaultColWidth="9" defaultRowHeight="12" x14ac:dyDescent="0.2"/>
  <cols>
    <col min="1" max="1" width="84.5703125" style="48" customWidth="1"/>
    <col min="2" max="16384" width="9" style="48"/>
  </cols>
  <sheetData>
    <row r="1" spans="1:5" s="51" customFormat="1" ht="12" customHeight="1" x14ac:dyDescent="0.2">
      <c r="A1" s="228" t="s">
        <v>82</v>
      </c>
    </row>
    <row r="2" spans="1:5" s="51" customFormat="1" ht="12" customHeight="1" x14ac:dyDescent="0.2">
      <c r="A2" s="228"/>
    </row>
    <row r="3" spans="1:5" s="51" customFormat="1" ht="11.1" customHeight="1" x14ac:dyDescent="0.2">
      <c r="A3" s="147" t="s">
        <v>238</v>
      </c>
    </row>
    <row r="4" spans="1:5" ht="18" customHeight="1" x14ac:dyDescent="0.2">
      <c r="A4" s="111" t="s">
        <v>100</v>
      </c>
      <c r="B4" s="136" t="e">
        <f>'Наполни свое лето | FIT18'!B24</f>
        <v>#REF!</v>
      </c>
      <c r="C4" s="136" t="e">
        <f>'Наполни свое лето | FIT18'!C24</f>
        <v>#REF!</v>
      </c>
      <c r="D4" s="136" t="e">
        <f>'Наполни свое лето | FIT18'!D24</f>
        <v>#REF!</v>
      </c>
      <c r="E4" s="136" t="e">
        <f>'Наполни свое лето | FIT18'!E24</f>
        <v>#REF!</v>
      </c>
    </row>
    <row r="5" spans="1:5" ht="20.25" customHeight="1" x14ac:dyDescent="0.2">
      <c r="A5" s="90" t="s">
        <v>64</v>
      </c>
      <c r="B5" s="136" t="e">
        <f>'Наполни свое лето | FIT18'!B25</f>
        <v>#REF!</v>
      </c>
      <c r="C5" s="136" t="e">
        <f>'Наполни свое лето | FIT18'!C25</f>
        <v>#REF!</v>
      </c>
      <c r="D5" s="136" t="e">
        <f>'Наполни свое лето | FIT18'!D25</f>
        <v>#REF!</v>
      </c>
      <c r="E5" s="136" t="e">
        <f>'Наполни свое лето | FIT18'!E25</f>
        <v>#REF!</v>
      </c>
    </row>
    <row r="6" spans="1:5" s="44" customFormat="1" x14ac:dyDescent="0.2">
      <c r="A6" s="42" t="s">
        <v>83</v>
      </c>
      <c r="B6" s="87"/>
      <c r="C6" s="87"/>
      <c r="D6" s="87"/>
      <c r="E6" s="87"/>
    </row>
    <row r="7" spans="1:5" s="50" customFormat="1" x14ac:dyDescent="0.2">
      <c r="A7" s="88">
        <v>1</v>
      </c>
      <c r="B7" s="94" t="e">
        <f>'Наполни свое лето | FIT18'!B27+25</f>
        <v>#REF!</v>
      </c>
      <c r="C7" s="94" t="e">
        <f>'Наполни свое лето | FIT18'!C27+25</f>
        <v>#REF!</v>
      </c>
      <c r="D7" s="94" t="e">
        <f>'Наполни свое лето | FIT18'!D27+25</f>
        <v>#REF!</v>
      </c>
      <c r="E7" s="94" t="e">
        <f>'Наполни свое лето | FIT18'!E27+25</f>
        <v>#REF!</v>
      </c>
    </row>
    <row r="8" spans="1:5" s="50" customFormat="1" x14ac:dyDescent="0.2">
      <c r="A8" s="88">
        <v>2</v>
      </c>
      <c r="B8" s="94" t="e">
        <f>'Наполни свое лето | FIT18'!B28+25</f>
        <v>#REF!</v>
      </c>
      <c r="C8" s="94" t="e">
        <f>'Наполни свое лето | FIT18'!C28+25</f>
        <v>#REF!</v>
      </c>
      <c r="D8" s="94" t="e">
        <f>'Наполни свое лето | FIT18'!D28+25</f>
        <v>#REF!</v>
      </c>
      <c r="E8" s="94" t="e">
        <f>'Наполни свое лето | FIT18'!E28+25</f>
        <v>#REF!</v>
      </c>
    </row>
    <row r="9" spans="1:5" s="50" customFormat="1" x14ac:dyDescent="0.2">
      <c r="A9" s="42" t="s">
        <v>234</v>
      </c>
      <c r="B9" s="94"/>
      <c r="C9" s="94"/>
      <c r="D9" s="94"/>
      <c r="E9" s="94"/>
    </row>
    <row r="10" spans="1:5" s="50" customFormat="1" x14ac:dyDescent="0.2">
      <c r="A10" s="180">
        <v>1</v>
      </c>
      <c r="B10" s="94" t="e">
        <f>'Наполни свое лето | FIT18'!B30+25</f>
        <v>#REF!</v>
      </c>
      <c r="C10" s="94" t="e">
        <f>'Наполни свое лето | FIT18'!C30+25</f>
        <v>#REF!</v>
      </c>
      <c r="D10" s="94" t="e">
        <f>'Наполни свое лето | FIT18'!D30+25</f>
        <v>#REF!</v>
      </c>
      <c r="E10" s="94" t="e">
        <f>'Наполни свое лето | FIT18'!E30+25</f>
        <v>#REF!</v>
      </c>
    </row>
    <row r="11" spans="1:5" s="50" customFormat="1" x14ac:dyDescent="0.2">
      <c r="A11" s="180">
        <v>2</v>
      </c>
      <c r="B11" s="94" t="e">
        <f>'Наполни свое лето | FIT18'!B31+25</f>
        <v>#REF!</v>
      </c>
      <c r="C11" s="94" t="e">
        <f>'Наполни свое лето | FIT18'!C31+25</f>
        <v>#REF!</v>
      </c>
      <c r="D11" s="94" t="e">
        <f>'Наполни свое лето | FIT18'!D31+25</f>
        <v>#REF!</v>
      </c>
      <c r="E11" s="94" t="e">
        <f>'Наполни свое лето | FIT18'!E31+25</f>
        <v>#REF!</v>
      </c>
    </row>
    <row r="12" spans="1:5" s="50" customFormat="1" x14ac:dyDescent="0.2">
      <c r="A12" s="42" t="s">
        <v>84</v>
      </c>
      <c r="B12" s="94"/>
      <c r="C12" s="94"/>
      <c r="D12" s="94"/>
      <c r="E12" s="94"/>
    </row>
    <row r="13" spans="1:5" s="50" customFormat="1" x14ac:dyDescent="0.2">
      <c r="A13" s="88">
        <f>A7</f>
        <v>1</v>
      </c>
      <c r="B13" s="94" t="e">
        <f>'Наполни свое лето | FIT18'!B33+25</f>
        <v>#REF!</v>
      </c>
      <c r="C13" s="94" t="e">
        <f>'Наполни свое лето | FIT18'!C33+25</f>
        <v>#REF!</v>
      </c>
      <c r="D13" s="94" t="e">
        <f>'Наполни свое лето | FIT18'!D33+25</f>
        <v>#REF!</v>
      </c>
      <c r="E13" s="94" t="e">
        <f>'Наполни свое лето | FIT18'!E33+25</f>
        <v>#REF!</v>
      </c>
    </row>
    <row r="14" spans="1:5" s="50" customFormat="1" x14ac:dyDescent="0.2">
      <c r="A14" s="88">
        <f>A8</f>
        <v>2</v>
      </c>
      <c r="B14" s="94" t="e">
        <f>'Наполни свое лето | FIT18'!B34+25</f>
        <v>#REF!</v>
      </c>
      <c r="C14" s="94" t="e">
        <f>'Наполни свое лето | FIT18'!C34+25</f>
        <v>#REF!</v>
      </c>
      <c r="D14" s="94" t="e">
        <f>'Наполни свое лето | FIT18'!D34+25</f>
        <v>#REF!</v>
      </c>
      <c r="E14" s="94" t="e">
        <f>'Наполни свое лето | FIT18'!E34+25</f>
        <v>#REF!</v>
      </c>
    </row>
    <row r="15" spans="1:5" s="50" customFormat="1" x14ac:dyDescent="0.2">
      <c r="A15" s="42" t="s">
        <v>85</v>
      </c>
      <c r="B15" s="94"/>
      <c r="C15" s="94"/>
      <c r="D15" s="94"/>
      <c r="E15" s="94"/>
    </row>
    <row r="16" spans="1:5" s="50" customFormat="1" x14ac:dyDescent="0.2">
      <c r="A16" s="88">
        <f>A7</f>
        <v>1</v>
      </c>
      <c r="B16" s="94" t="e">
        <f>'Наполни свое лето | FIT18'!B36+25</f>
        <v>#REF!</v>
      </c>
      <c r="C16" s="94" t="e">
        <f>'Наполни свое лето | FIT18'!C36+25</f>
        <v>#REF!</v>
      </c>
      <c r="D16" s="94" t="e">
        <f>'Наполни свое лето | FIT18'!D36+25</f>
        <v>#REF!</v>
      </c>
      <c r="E16" s="94" t="e">
        <f>'Наполни свое лето | FIT18'!E36+25</f>
        <v>#REF!</v>
      </c>
    </row>
    <row r="17" spans="1:5" s="50" customFormat="1" x14ac:dyDescent="0.2">
      <c r="A17" s="88">
        <f>A8</f>
        <v>2</v>
      </c>
      <c r="B17" s="94" t="e">
        <f>'Наполни свое лето | FIT18'!B37+25</f>
        <v>#REF!</v>
      </c>
      <c r="C17" s="94" t="e">
        <f>'Наполни свое лето | FIT18'!C37+25</f>
        <v>#REF!</v>
      </c>
      <c r="D17" s="94" t="e">
        <f>'Наполни свое лето | FIT18'!D37+25</f>
        <v>#REF!</v>
      </c>
      <c r="E17" s="94" t="e">
        <f>'Наполни свое лето | FIT18'!E37+25</f>
        <v>#REF!</v>
      </c>
    </row>
    <row r="18" spans="1:5" s="50" customFormat="1" x14ac:dyDescent="0.2">
      <c r="A18" s="42" t="s">
        <v>86</v>
      </c>
      <c r="B18" s="94"/>
      <c r="C18" s="94"/>
      <c r="D18" s="94"/>
      <c r="E18" s="94"/>
    </row>
    <row r="19" spans="1:5" s="50" customFormat="1" x14ac:dyDescent="0.2">
      <c r="A19" s="88">
        <f>A7</f>
        <v>1</v>
      </c>
      <c r="B19" s="94" t="e">
        <f>'Наполни свое лето | FIT18'!B39+25</f>
        <v>#REF!</v>
      </c>
      <c r="C19" s="94" t="e">
        <f>'Наполни свое лето | FIT18'!C39+25</f>
        <v>#REF!</v>
      </c>
      <c r="D19" s="94" t="e">
        <f>'Наполни свое лето | FIT18'!D39+25</f>
        <v>#REF!</v>
      </c>
      <c r="E19" s="94" t="e">
        <f>'Наполни свое лето | FIT18'!E39+25</f>
        <v>#REF!</v>
      </c>
    </row>
    <row r="20" spans="1:5" s="50" customFormat="1" x14ac:dyDescent="0.2">
      <c r="A20" s="88">
        <f>A8</f>
        <v>2</v>
      </c>
      <c r="B20" s="94" t="e">
        <f>'Наполни свое лето | FIT18'!B40+25</f>
        <v>#REF!</v>
      </c>
      <c r="C20" s="94" t="e">
        <f>'Наполни свое лето | FIT18'!C40+25</f>
        <v>#REF!</v>
      </c>
      <c r="D20" s="94" t="e">
        <f>'Наполни свое лето | FIT18'!D40+25</f>
        <v>#REF!</v>
      </c>
      <c r="E20" s="94" t="e">
        <f>'Наполни свое лето | FIT18'!E40+25</f>
        <v>#REF!</v>
      </c>
    </row>
    <row r="21" spans="1:5" s="50" customFormat="1" x14ac:dyDescent="0.2">
      <c r="A21" s="42" t="s">
        <v>87</v>
      </c>
      <c r="B21" s="94"/>
      <c r="C21" s="94"/>
      <c r="D21" s="94"/>
      <c r="E21" s="94"/>
    </row>
    <row r="22" spans="1:5" s="50" customFormat="1" x14ac:dyDescent="0.2">
      <c r="A22" s="88" t="s">
        <v>88</v>
      </c>
      <c r="B22" s="94" t="e">
        <f>'Наполни свое лето | FIT18'!B42+25</f>
        <v>#REF!</v>
      </c>
      <c r="C22" s="94" t="e">
        <f>'Наполни свое лето | FIT18'!C42+25</f>
        <v>#REF!</v>
      </c>
      <c r="D22" s="94" t="e">
        <f>'Наполни свое лето | FIT18'!D42+25</f>
        <v>#REF!</v>
      </c>
      <c r="E22" s="94" t="e">
        <f>'Наполни свое лето | FIT18'!E42+25</f>
        <v>#REF!</v>
      </c>
    </row>
    <row r="23" spans="1:5" s="50" customFormat="1" ht="135" x14ac:dyDescent="0.2">
      <c r="A23" s="156" t="s">
        <v>254</v>
      </c>
    </row>
    <row r="24" spans="1:5" s="50" customFormat="1" x14ac:dyDescent="0.2">
      <c r="A24" s="144" t="s">
        <v>71</v>
      </c>
    </row>
    <row r="25" spans="1:5" s="50" customFormat="1" x14ac:dyDescent="0.2">
      <c r="A25" s="57" t="s">
        <v>246</v>
      </c>
    </row>
    <row r="26" spans="1:5" ht="12.75" thickBot="1" x14ac:dyDescent="0.25">
      <c r="A26" s="57" t="s">
        <v>241</v>
      </c>
    </row>
    <row r="27" spans="1:5" ht="9" hidden="1" customHeight="1" x14ac:dyDescent="0.2">
      <c r="A27" s="100"/>
    </row>
    <row r="28" spans="1:5" ht="10.7" customHeight="1" thickBot="1" x14ac:dyDescent="0.25">
      <c r="A28" s="104" t="s">
        <v>66</v>
      </c>
    </row>
    <row r="29" spans="1:5" x14ac:dyDescent="0.2">
      <c r="A29" s="63" t="s">
        <v>78</v>
      </c>
    </row>
    <row r="30" spans="1:5" ht="13.35" customHeight="1" x14ac:dyDescent="0.2">
      <c r="A30" s="56" t="s">
        <v>240</v>
      </c>
    </row>
    <row r="31" spans="1:5" ht="13.35" customHeight="1" x14ac:dyDescent="0.2">
      <c r="A31" s="43" t="s">
        <v>67</v>
      </c>
    </row>
    <row r="32" spans="1:5" ht="12.6" customHeight="1" x14ac:dyDescent="0.2">
      <c r="A32" s="43" t="s">
        <v>89</v>
      </c>
    </row>
    <row r="33" spans="1:1" ht="13.35" customHeight="1" x14ac:dyDescent="0.2">
      <c r="A33" s="43" t="s">
        <v>68</v>
      </c>
    </row>
    <row r="34" spans="1:1" ht="11.45" customHeight="1" x14ac:dyDescent="0.2">
      <c r="A34" s="43" t="s">
        <v>69</v>
      </c>
    </row>
    <row r="35" spans="1:1" x14ac:dyDescent="0.2">
      <c r="A35" s="159" t="s">
        <v>162</v>
      </c>
    </row>
    <row r="36" spans="1:1" ht="31.5" x14ac:dyDescent="0.2">
      <c r="A36" s="145" t="s">
        <v>247</v>
      </c>
    </row>
    <row r="37" spans="1:1" ht="42" x14ac:dyDescent="0.2">
      <c r="A37" s="184" t="s">
        <v>243</v>
      </c>
    </row>
    <row r="38" spans="1:1" ht="21" x14ac:dyDescent="0.2">
      <c r="A38" s="184" t="s">
        <v>244</v>
      </c>
    </row>
    <row r="39" spans="1:1" ht="21" x14ac:dyDescent="0.2">
      <c r="A39" s="184" t="s">
        <v>248</v>
      </c>
    </row>
    <row r="40" spans="1:1" ht="31.5" x14ac:dyDescent="0.2">
      <c r="A40" s="184" t="s">
        <v>252</v>
      </c>
    </row>
    <row r="41" spans="1:1" ht="31.5" x14ac:dyDescent="0.2">
      <c r="A41" s="184" t="s">
        <v>253</v>
      </c>
    </row>
    <row r="42" spans="1:1" ht="31.5" x14ac:dyDescent="0.2">
      <c r="A42" s="113" t="s">
        <v>99</v>
      </c>
    </row>
    <row r="43" spans="1:1" ht="63" x14ac:dyDescent="0.2">
      <c r="A43" s="149" t="s">
        <v>245</v>
      </c>
    </row>
    <row r="44" spans="1:1" ht="21" x14ac:dyDescent="0.2">
      <c r="A44" s="140" t="s">
        <v>95</v>
      </c>
    </row>
    <row r="45" spans="1:1" ht="42.75" x14ac:dyDescent="0.2">
      <c r="A45" s="108" t="s">
        <v>242</v>
      </c>
    </row>
    <row r="46" spans="1:1" ht="21" x14ac:dyDescent="0.2">
      <c r="A46" s="66" t="s">
        <v>97</v>
      </c>
    </row>
    <row r="47" spans="1:1" x14ac:dyDescent="0.2">
      <c r="A47" s="68"/>
    </row>
    <row r="48" spans="1:1" x14ac:dyDescent="0.2">
      <c r="A48" s="69" t="s">
        <v>70</v>
      </c>
    </row>
    <row r="49" spans="1:1" ht="24" x14ac:dyDescent="0.2">
      <c r="A49" s="70" t="s">
        <v>76</v>
      </c>
    </row>
    <row r="50" spans="1:1" ht="24" x14ac:dyDescent="0.2">
      <c r="A50" s="70" t="s">
        <v>77</v>
      </c>
    </row>
    <row r="51" spans="1:1" x14ac:dyDescent="0.2">
      <c r="A51" s="70"/>
    </row>
    <row r="52" spans="1:1" x14ac:dyDescent="0.2">
      <c r="A52" s="70"/>
    </row>
  </sheetData>
  <mergeCells count="1">
    <mergeCell ref="A1:A2"/>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0000"/>
  </sheetPr>
  <dimension ref="A1:E72"/>
  <sheetViews>
    <sheetView zoomScaleNormal="100" workbookViewId="0">
      <pane xSplit="1" topLeftCell="B1" activePane="topRight" state="frozen"/>
      <selection pane="topRight" activeCell="B1" sqref="B1:D1048576"/>
    </sheetView>
  </sheetViews>
  <sheetFormatPr defaultColWidth="9" defaultRowHeight="12" x14ac:dyDescent="0.2"/>
  <cols>
    <col min="1" max="1" width="84.5703125" style="48" customWidth="1"/>
    <col min="2" max="16384" width="9" style="48"/>
  </cols>
  <sheetData>
    <row r="1" spans="1:5" s="51" customFormat="1" ht="12" customHeight="1" x14ac:dyDescent="0.2">
      <c r="A1" s="228" t="s">
        <v>82</v>
      </c>
    </row>
    <row r="2" spans="1:5" s="51" customFormat="1" ht="12" customHeight="1" x14ac:dyDescent="0.2">
      <c r="A2" s="228"/>
    </row>
    <row r="3" spans="1:5" s="51" customFormat="1" ht="11.1" customHeight="1" x14ac:dyDescent="0.2">
      <c r="A3" s="147" t="s">
        <v>238</v>
      </c>
    </row>
    <row r="4" spans="1:5" s="52" customFormat="1" ht="32.1" customHeight="1" x14ac:dyDescent="0.2">
      <c r="A4" s="98" t="s">
        <v>64</v>
      </c>
      <c r="B4" s="136" t="e">
        <f>'C завтраками| Bed and breakfast'!#REF!</f>
        <v>#REF!</v>
      </c>
      <c r="C4" s="136" t="e">
        <f>'C завтраками| Bed and breakfast'!#REF!</f>
        <v>#REF!</v>
      </c>
      <c r="D4" s="136" t="e">
        <f>'C завтраками| Bed and breakfast'!#REF!</f>
        <v>#REF!</v>
      </c>
      <c r="E4" s="136" t="e">
        <f>'C завтраками| Bed and breakfast'!#REF!</f>
        <v>#REF!</v>
      </c>
    </row>
    <row r="5" spans="1:5" s="53" customFormat="1" ht="21.95" customHeight="1" x14ac:dyDescent="0.2">
      <c r="A5" s="98"/>
      <c r="B5" s="136" t="e">
        <f>'C завтраками| Bed and breakfast'!#REF!</f>
        <v>#REF!</v>
      </c>
      <c r="C5" s="136" t="e">
        <f>'C завтраками| Bed and breakfast'!#REF!</f>
        <v>#REF!</v>
      </c>
      <c r="D5" s="136" t="e">
        <f>'C завтраками| Bed and breakfast'!#REF!</f>
        <v>#REF!</v>
      </c>
      <c r="E5" s="136" t="e">
        <f>'C завтраками| Bed and breakfast'!#REF!</f>
        <v>#REF!</v>
      </c>
    </row>
    <row r="6" spans="1:5" s="53" customFormat="1" x14ac:dyDescent="0.2">
      <c r="A6" s="42" t="s">
        <v>83</v>
      </c>
      <c r="B6" s="87"/>
      <c r="C6" s="87"/>
      <c r="D6" s="87"/>
      <c r="E6" s="87"/>
    </row>
    <row r="7" spans="1:5" s="53" customFormat="1" x14ac:dyDescent="0.2">
      <c r="A7" s="88">
        <v>1</v>
      </c>
      <c r="B7" s="42" t="e">
        <f>'C завтраками| Bed and breakfast'!#REF!*0.9</f>
        <v>#REF!</v>
      </c>
      <c r="C7" s="42" t="e">
        <f>'C завтраками| Bed and breakfast'!#REF!*0.9</f>
        <v>#REF!</v>
      </c>
      <c r="D7" s="42" t="e">
        <f>'C завтраками| Bed and breakfast'!#REF!*0.9</f>
        <v>#REF!</v>
      </c>
      <c r="E7" s="42" t="e">
        <f>'C завтраками| Bed and breakfast'!#REF!*0.9</f>
        <v>#REF!</v>
      </c>
    </row>
    <row r="8" spans="1:5" s="53" customFormat="1" x14ac:dyDescent="0.2">
      <c r="A8" s="88">
        <v>2</v>
      </c>
      <c r="B8" s="42" t="e">
        <f>'C завтраками| Bed and breakfast'!#REF!*0.9</f>
        <v>#REF!</v>
      </c>
      <c r="C8" s="42" t="e">
        <f>'C завтраками| Bed and breakfast'!#REF!*0.9</f>
        <v>#REF!</v>
      </c>
      <c r="D8" s="42" t="e">
        <f>'C завтраками| Bed and breakfast'!#REF!*0.9</f>
        <v>#REF!</v>
      </c>
      <c r="E8" s="42" t="e">
        <f>'C завтраками| Bed and breakfast'!#REF!*0.9</f>
        <v>#REF!</v>
      </c>
    </row>
    <row r="9" spans="1:5" s="53" customFormat="1" x14ac:dyDescent="0.2">
      <c r="A9" s="42" t="s">
        <v>234</v>
      </c>
      <c r="B9" s="42"/>
      <c r="C9" s="42"/>
      <c r="D9" s="42"/>
      <c r="E9" s="42"/>
    </row>
    <row r="10" spans="1:5" s="53" customFormat="1" x14ac:dyDescent="0.2">
      <c r="A10" s="180">
        <v>1</v>
      </c>
      <c r="B10" s="42" t="e">
        <f>'C завтраками| Bed and breakfast'!#REF!*0.9</f>
        <v>#REF!</v>
      </c>
      <c r="C10" s="42" t="e">
        <f>'C завтраками| Bed and breakfast'!#REF!*0.9</f>
        <v>#REF!</v>
      </c>
      <c r="D10" s="42" t="e">
        <f>'C завтраками| Bed and breakfast'!#REF!*0.9</f>
        <v>#REF!</v>
      </c>
      <c r="E10" s="42" t="e">
        <f>'C завтраками| Bed and breakfast'!#REF!*0.9</f>
        <v>#REF!</v>
      </c>
    </row>
    <row r="11" spans="1:5" s="53" customFormat="1" x14ac:dyDescent="0.2">
      <c r="A11" s="180">
        <v>2</v>
      </c>
      <c r="B11" s="42" t="e">
        <f>'C завтраками| Bed and breakfast'!#REF!*0.9</f>
        <v>#REF!</v>
      </c>
      <c r="C11" s="42" t="e">
        <f>'C завтраками| Bed and breakfast'!#REF!*0.9</f>
        <v>#REF!</v>
      </c>
      <c r="D11" s="42" t="e">
        <f>'C завтраками| Bed and breakfast'!#REF!*0.9</f>
        <v>#REF!</v>
      </c>
      <c r="E11" s="42" t="e">
        <f>'C завтраками| Bed and breakfast'!#REF!*0.9</f>
        <v>#REF!</v>
      </c>
    </row>
    <row r="12" spans="1:5" s="53" customFormat="1" x14ac:dyDescent="0.2">
      <c r="A12" s="42" t="s">
        <v>84</v>
      </c>
      <c r="B12" s="42"/>
      <c r="C12" s="42"/>
      <c r="D12" s="42"/>
      <c r="E12" s="42"/>
    </row>
    <row r="13" spans="1:5" s="53" customFormat="1" x14ac:dyDescent="0.2">
      <c r="A13" s="88">
        <f>A7</f>
        <v>1</v>
      </c>
      <c r="B13" s="42" t="e">
        <f>'C завтраками| Bed and breakfast'!#REF!*0.9</f>
        <v>#REF!</v>
      </c>
      <c r="C13" s="42" t="e">
        <f>'C завтраками| Bed and breakfast'!#REF!*0.9</f>
        <v>#REF!</v>
      </c>
      <c r="D13" s="42" t="e">
        <f>'C завтраками| Bed and breakfast'!#REF!*0.9</f>
        <v>#REF!</v>
      </c>
      <c r="E13" s="42" t="e">
        <f>'C завтраками| Bed and breakfast'!#REF!*0.9</f>
        <v>#REF!</v>
      </c>
    </row>
    <row r="14" spans="1:5" s="53" customFormat="1" x14ac:dyDescent="0.2">
      <c r="A14" s="88">
        <f>A8</f>
        <v>2</v>
      </c>
      <c r="B14" s="42" t="e">
        <f>'C завтраками| Bed and breakfast'!#REF!*0.9</f>
        <v>#REF!</v>
      </c>
      <c r="C14" s="42" t="e">
        <f>'C завтраками| Bed and breakfast'!#REF!*0.9</f>
        <v>#REF!</v>
      </c>
      <c r="D14" s="42" t="e">
        <f>'C завтраками| Bed and breakfast'!#REF!*0.9</f>
        <v>#REF!</v>
      </c>
      <c r="E14" s="42" t="e">
        <f>'C завтраками| Bed and breakfast'!#REF!*0.9</f>
        <v>#REF!</v>
      </c>
    </row>
    <row r="15" spans="1:5" s="53" customFormat="1" x14ac:dyDescent="0.2">
      <c r="A15" s="42" t="s">
        <v>85</v>
      </c>
      <c r="B15" s="42"/>
      <c r="C15" s="42"/>
      <c r="D15" s="42"/>
      <c r="E15" s="42"/>
    </row>
    <row r="16" spans="1:5" s="53" customFormat="1" x14ac:dyDescent="0.2">
      <c r="A16" s="88">
        <f>A7</f>
        <v>1</v>
      </c>
      <c r="B16" s="42" t="e">
        <f>'C завтраками| Bed and breakfast'!#REF!*0.9</f>
        <v>#REF!</v>
      </c>
      <c r="C16" s="42" t="e">
        <f>'C завтраками| Bed and breakfast'!#REF!*0.9</f>
        <v>#REF!</v>
      </c>
      <c r="D16" s="42" t="e">
        <f>'C завтраками| Bed and breakfast'!#REF!*0.9</f>
        <v>#REF!</v>
      </c>
      <c r="E16" s="42" t="e">
        <f>'C завтраками| Bed and breakfast'!#REF!*0.9</f>
        <v>#REF!</v>
      </c>
    </row>
    <row r="17" spans="1:5" s="53" customFormat="1" x14ac:dyDescent="0.2">
      <c r="A17" s="88">
        <f>A8</f>
        <v>2</v>
      </c>
      <c r="B17" s="42" t="e">
        <f>'C завтраками| Bed and breakfast'!#REF!*0.9</f>
        <v>#REF!</v>
      </c>
      <c r="C17" s="42" t="e">
        <f>'C завтраками| Bed and breakfast'!#REF!*0.9</f>
        <v>#REF!</v>
      </c>
      <c r="D17" s="42" t="e">
        <f>'C завтраками| Bed and breakfast'!#REF!*0.9</f>
        <v>#REF!</v>
      </c>
      <c r="E17" s="42" t="e">
        <f>'C завтраками| Bed and breakfast'!#REF!*0.9</f>
        <v>#REF!</v>
      </c>
    </row>
    <row r="18" spans="1:5" s="53" customFormat="1" x14ac:dyDescent="0.2">
      <c r="A18" s="42" t="s">
        <v>86</v>
      </c>
      <c r="B18" s="42"/>
      <c r="C18" s="42"/>
      <c r="D18" s="42"/>
      <c r="E18" s="42"/>
    </row>
    <row r="19" spans="1:5" s="53" customFormat="1" x14ac:dyDescent="0.2">
      <c r="A19" s="88">
        <f>A7</f>
        <v>1</v>
      </c>
      <c r="B19" s="42" t="e">
        <f>'C завтраками| Bed and breakfast'!#REF!*0.9</f>
        <v>#REF!</v>
      </c>
      <c r="C19" s="42" t="e">
        <f>'C завтраками| Bed and breakfast'!#REF!*0.9</f>
        <v>#REF!</v>
      </c>
      <c r="D19" s="42" t="e">
        <f>'C завтраками| Bed and breakfast'!#REF!*0.9</f>
        <v>#REF!</v>
      </c>
      <c r="E19" s="42" t="e">
        <f>'C завтраками| Bed and breakfast'!#REF!*0.9</f>
        <v>#REF!</v>
      </c>
    </row>
    <row r="20" spans="1:5" s="53" customFormat="1" x14ac:dyDescent="0.2">
      <c r="A20" s="88">
        <f>A8</f>
        <v>2</v>
      </c>
      <c r="B20" s="42" t="e">
        <f>'C завтраками| Bed and breakfast'!#REF!*0.9</f>
        <v>#REF!</v>
      </c>
      <c r="C20" s="42" t="e">
        <f>'C завтраками| Bed and breakfast'!#REF!*0.9</f>
        <v>#REF!</v>
      </c>
      <c r="D20" s="42" t="e">
        <f>'C завтраками| Bed and breakfast'!#REF!*0.9</f>
        <v>#REF!</v>
      </c>
      <c r="E20" s="42" t="e">
        <f>'C завтраками| Bed and breakfast'!#REF!*0.9</f>
        <v>#REF!</v>
      </c>
    </row>
    <row r="21" spans="1:5" s="53" customFormat="1" x14ac:dyDescent="0.2">
      <c r="A21" s="42" t="s">
        <v>87</v>
      </c>
      <c r="B21" s="42"/>
      <c r="C21" s="42"/>
      <c r="D21" s="42"/>
      <c r="E21" s="42"/>
    </row>
    <row r="22" spans="1:5" s="53" customFormat="1" x14ac:dyDescent="0.2">
      <c r="A22" s="88" t="s">
        <v>88</v>
      </c>
      <c r="B22" s="42" t="e">
        <f>'C завтраками| Bed and breakfast'!#REF!*0.9</f>
        <v>#REF!</v>
      </c>
      <c r="C22" s="42" t="e">
        <f>'C завтраками| Bed and breakfast'!#REF!*0.9</f>
        <v>#REF!</v>
      </c>
      <c r="D22" s="42" t="e">
        <f>'C завтраками| Bed and breakfast'!#REF!*0.9</f>
        <v>#REF!</v>
      </c>
      <c r="E22" s="42" t="e">
        <f>'C завтраками| Bed and breakfast'!#REF!*0.9</f>
        <v>#REF!</v>
      </c>
    </row>
    <row r="23" spans="1:5" s="53" customFormat="1" x14ac:dyDescent="0.2">
      <c r="A23" s="89"/>
      <c r="B23" s="89"/>
      <c r="C23" s="89"/>
      <c r="D23" s="89"/>
      <c r="E23" s="89"/>
    </row>
    <row r="24" spans="1:5" ht="18" customHeight="1" x14ac:dyDescent="0.2">
      <c r="A24" s="111" t="s">
        <v>100</v>
      </c>
      <c r="B24" s="136" t="e">
        <f t="shared" ref="B24:E24" si="0">B4</f>
        <v>#REF!</v>
      </c>
      <c r="C24" s="136" t="e">
        <f t="shared" si="0"/>
        <v>#REF!</v>
      </c>
      <c r="D24" s="136" t="e">
        <f t="shared" si="0"/>
        <v>#REF!</v>
      </c>
      <c r="E24" s="136" t="e">
        <f t="shared" si="0"/>
        <v>#REF!</v>
      </c>
    </row>
    <row r="25" spans="1:5" ht="20.25" customHeight="1" x14ac:dyDescent="0.2">
      <c r="A25" s="90" t="s">
        <v>64</v>
      </c>
      <c r="B25" s="136" t="e">
        <f t="shared" ref="B25:E25" si="1">B5</f>
        <v>#REF!</v>
      </c>
      <c r="C25" s="136" t="e">
        <f t="shared" si="1"/>
        <v>#REF!</v>
      </c>
      <c r="D25" s="136" t="e">
        <f t="shared" si="1"/>
        <v>#REF!</v>
      </c>
      <c r="E25" s="136" t="e">
        <f t="shared" si="1"/>
        <v>#REF!</v>
      </c>
    </row>
    <row r="26" spans="1:5" s="44" customFormat="1" x14ac:dyDescent="0.2">
      <c r="A26" s="42" t="s">
        <v>83</v>
      </c>
      <c r="B26" s="87"/>
      <c r="C26" s="87"/>
      <c r="D26" s="87"/>
      <c r="E26" s="87"/>
    </row>
    <row r="27" spans="1:5" s="50" customFormat="1" x14ac:dyDescent="0.2">
      <c r="A27" s="88">
        <v>1</v>
      </c>
      <c r="B27" s="94" t="e">
        <f t="shared" ref="B27:E27" si="2">ROUNDUP(B7*0.85,)+35</f>
        <v>#REF!</v>
      </c>
      <c r="C27" s="94" t="e">
        <f t="shared" si="2"/>
        <v>#REF!</v>
      </c>
      <c r="D27" s="94" t="e">
        <f t="shared" si="2"/>
        <v>#REF!</v>
      </c>
      <c r="E27" s="94" t="e">
        <f t="shared" si="2"/>
        <v>#REF!</v>
      </c>
    </row>
    <row r="28" spans="1:5" s="50" customFormat="1" x14ac:dyDescent="0.2">
      <c r="A28" s="88">
        <v>2</v>
      </c>
      <c r="B28" s="94" t="e">
        <f t="shared" ref="B28:E28" si="3">ROUNDUP(B8*0.85,)+35</f>
        <v>#REF!</v>
      </c>
      <c r="C28" s="94" t="e">
        <f t="shared" si="3"/>
        <v>#REF!</v>
      </c>
      <c r="D28" s="94" t="e">
        <f t="shared" si="3"/>
        <v>#REF!</v>
      </c>
      <c r="E28" s="94" t="e">
        <f t="shared" si="3"/>
        <v>#REF!</v>
      </c>
    </row>
    <row r="29" spans="1:5" s="50" customFormat="1" x14ac:dyDescent="0.2">
      <c r="A29" s="42" t="s">
        <v>234</v>
      </c>
      <c r="B29" s="94"/>
      <c r="C29" s="94"/>
      <c r="D29" s="94"/>
      <c r="E29" s="94"/>
    </row>
    <row r="30" spans="1:5" s="50" customFormat="1" x14ac:dyDescent="0.2">
      <c r="A30" s="180">
        <v>1</v>
      </c>
      <c r="B30" s="94" t="e">
        <f t="shared" ref="B30:E30" si="4">ROUNDUP(B10*0.85,)+35</f>
        <v>#REF!</v>
      </c>
      <c r="C30" s="94" t="e">
        <f t="shared" si="4"/>
        <v>#REF!</v>
      </c>
      <c r="D30" s="94" t="e">
        <f t="shared" si="4"/>
        <v>#REF!</v>
      </c>
      <c r="E30" s="94" t="e">
        <f t="shared" si="4"/>
        <v>#REF!</v>
      </c>
    </row>
    <row r="31" spans="1:5" s="50" customFormat="1" x14ac:dyDescent="0.2">
      <c r="A31" s="180">
        <v>2</v>
      </c>
      <c r="B31" s="94" t="e">
        <f t="shared" ref="B31:E31" si="5">ROUNDUP(B11*0.85,)+35</f>
        <v>#REF!</v>
      </c>
      <c r="C31" s="94" t="e">
        <f t="shared" si="5"/>
        <v>#REF!</v>
      </c>
      <c r="D31" s="94" t="e">
        <f t="shared" si="5"/>
        <v>#REF!</v>
      </c>
      <c r="E31" s="94" t="e">
        <f t="shared" si="5"/>
        <v>#REF!</v>
      </c>
    </row>
    <row r="32" spans="1:5" s="50" customFormat="1" x14ac:dyDescent="0.2">
      <c r="A32" s="42" t="s">
        <v>84</v>
      </c>
      <c r="B32" s="94"/>
      <c r="C32" s="94"/>
      <c r="D32" s="94"/>
      <c r="E32" s="94"/>
    </row>
    <row r="33" spans="1:5" s="50" customFormat="1" x14ac:dyDescent="0.2">
      <c r="A33" s="88">
        <f>A27</f>
        <v>1</v>
      </c>
      <c r="B33" s="94" t="e">
        <f t="shared" ref="B33:E33" si="6">ROUNDUP(B13*0.85,)+35</f>
        <v>#REF!</v>
      </c>
      <c r="C33" s="94" t="e">
        <f t="shared" si="6"/>
        <v>#REF!</v>
      </c>
      <c r="D33" s="94" t="e">
        <f t="shared" si="6"/>
        <v>#REF!</v>
      </c>
      <c r="E33" s="94" t="e">
        <f t="shared" si="6"/>
        <v>#REF!</v>
      </c>
    </row>
    <row r="34" spans="1:5" s="50" customFormat="1" x14ac:dyDescent="0.2">
      <c r="A34" s="88">
        <f>A28</f>
        <v>2</v>
      </c>
      <c r="B34" s="94" t="e">
        <f t="shared" ref="B34:E34" si="7">ROUNDUP(B14*0.85,)+35</f>
        <v>#REF!</v>
      </c>
      <c r="C34" s="94" t="e">
        <f t="shared" si="7"/>
        <v>#REF!</v>
      </c>
      <c r="D34" s="94" t="e">
        <f t="shared" si="7"/>
        <v>#REF!</v>
      </c>
      <c r="E34" s="94" t="e">
        <f t="shared" si="7"/>
        <v>#REF!</v>
      </c>
    </row>
    <row r="35" spans="1:5" s="50" customFormat="1" x14ac:dyDescent="0.2">
      <c r="A35" s="42" t="s">
        <v>85</v>
      </c>
      <c r="B35" s="94"/>
      <c r="C35" s="94"/>
      <c r="D35" s="94"/>
      <c r="E35" s="94"/>
    </row>
    <row r="36" spans="1:5" s="50" customFormat="1" x14ac:dyDescent="0.2">
      <c r="A36" s="88">
        <f>A27</f>
        <v>1</v>
      </c>
      <c r="B36" s="94" t="e">
        <f t="shared" ref="B36:E36" si="8">ROUNDUP(B16*0.85,)+35</f>
        <v>#REF!</v>
      </c>
      <c r="C36" s="94" t="e">
        <f t="shared" si="8"/>
        <v>#REF!</v>
      </c>
      <c r="D36" s="94" t="e">
        <f t="shared" si="8"/>
        <v>#REF!</v>
      </c>
      <c r="E36" s="94" t="e">
        <f t="shared" si="8"/>
        <v>#REF!</v>
      </c>
    </row>
    <row r="37" spans="1:5" s="50" customFormat="1" x14ac:dyDescent="0.2">
      <c r="A37" s="88">
        <f>A28</f>
        <v>2</v>
      </c>
      <c r="B37" s="94" t="e">
        <f t="shared" ref="B37:E37" si="9">ROUNDUP(B17*0.85,)+35</f>
        <v>#REF!</v>
      </c>
      <c r="C37" s="94" t="e">
        <f t="shared" si="9"/>
        <v>#REF!</v>
      </c>
      <c r="D37" s="94" t="e">
        <f t="shared" si="9"/>
        <v>#REF!</v>
      </c>
      <c r="E37" s="94" t="e">
        <f t="shared" si="9"/>
        <v>#REF!</v>
      </c>
    </row>
    <row r="38" spans="1:5" s="50" customFormat="1" x14ac:dyDescent="0.2">
      <c r="A38" s="42" t="s">
        <v>86</v>
      </c>
      <c r="B38" s="94"/>
      <c r="C38" s="94"/>
      <c r="D38" s="94"/>
      <c r="E38" s="94"/>
    </row>
    <row r="39" spans="1:5" s="50" customFormat="1" x14ac:dyDescent="0.2">
      <c r="A39" s="88">
        <f>A27</f>
        <v>1</v>
      </c>
      <c r="B39" s="94" t="e">
        <f t="shared" ref="B39:E39" si="10">ROUNDUP(B19*0.85,)+35</f>
        <v>#REF!</v>
      </c>
      <c r="C39" s="94" t="e">
        <f t="shared" si="10"/>
        <v>#REF!</v>
      </c>
      <c r="D39" s="94" t="e">
        <f t="shared" si="10"/>
        <v>#REF!</v>
      </c>
      <c r="E39" s="94" t="e">
        <f t="shared" si="10"/>
        <v>#REF!</v>
      </c>
    </row>
    <row r="40" spans="1:5" s="50" customFormat="1" x14ac:dyDescent="0.2">
      <c r="A40" s="88">
        <f>A28</f>
        <v>2</v>
      </c>
      <c r="B40" s="94" t="e">
        <f t="shared" ref="B40:E40" si="11">ROUNDUP(B20*0.85,)+35</f>
        <v>#REF!</v>
      </c>
      <c r="C40" s="94" t="e">
        <f t="shared" si="11"/>
        <v>#REF!</v>
      </c>
      <c r="D40" s="94" t="e">
        <f t="shared" si="11"/>
        <v>#REF!</v>
      </c>
      <c r="E40" s="94" t="e">
        <f t="shared" si="11"/>
        <v>#REF!</v>
      </c>
    </row>
    <row r="41" spans="1:5" s="50" customFormat="1" x14ac:dyDescent="0.2">
      <c r="A41" s="42" t="s">
        <v>87</v>
      </c>
      <c r="B41" s="94"/>
      <c r="C41" s="94"/>
      <c r="D41" s="94"/>
      <c r="E41" s="94"/>
    </row>
    <row r="42" spans="1:5" s="50" customFormat="1" x14ac:dyDescent="0.2">
      <c r="A42" s="88" t="s">
        <v>88</v>
      </c>
      <c r="B42" s="94" t="e">
        <f t="shared" ref="B42:E42" si="12">ROUNDUP(B22*0.85,)+35</f>
        <v>#REF!</v>
      </c>
      <c r="C42" s="94" t="e">
        <f t="shared" si="12"/>
        <v>#REF!</v>
      </c>
      <c r="D42" s="94" t="e">
        <f t="shared" si="12"/>
        <v>#REF!</v>
      </c>
      <c r="E42" s="94" t="e">
        <f t="shared" si="12"/>
        <v>#REF!</v>
      </c>
    </row>
    <row r="43" spans="1:5" s="50" customFormat="1" ht="135" x14ac:dyDescent="0.2">
      <c r="A43" s="156" t="s">
        <v>254</v>
      </c>
    </row>
    <row r="44" spans="1:5" s="50" customFormat="1" x14ac:dyDescent="0.2">
      <c r="A44" s="144" t="s">
        <v>71</v>
      </c>
    </row>
    <row r="45" spans="1:5" s="50" customFormat="1" x14ac:dyDescent="0.2">
      <c r="A45" s="57" t="s">
        <v>246</v>
      </c>
    </row>
    <row r="46" spans="1:5" ht="12.75" thickBot="1" x14ac:dyDescent="0.25">
      <c r="A46" s="57" t="s">
        <v>241</v>
      </c>
    </row>
    <row r="47" spans="1:5" ht="9" hidden="1" customHeight="1" x14ac:dyDescent="0.2">
      <c r="A47" s="100"/>
    </row>
    <row r="48" spans="1:5" ht="10.7" customHeight="1" thickBot="1" x14ac:dyDescent="0.25">
      <c r="A48" s="104" t="s">
        <v>66</v>
      </c>
    </row>
    <row r="49" spans="1:1" x14ac:dyDescent="0.2">
      <c r="A49" s="63" t="s">
        <v>78</v>
      </c>
    </row>
    <row r="50" spans="1:1" ht="13.35" customHeight="1" x14ac:dyDescent="0.2">
      <c r="A50" s="56" t="s">
        <v>240</v>
      </c>
    </row>
    <row r="51" spans="1:1" ht="13.35" customHeight="1" x14ac:dyDescent="0.2">
      <c r="A51" s="43" t="s">
        <v>67</v>
      </c>
    </row>
    <row r="52" spans="1:1" ht="12.6" customHeight="1" x14ac:dyDescent="0.2">
      <c r="A52" s="43" t="s">
        <v>89</v>
      </c>
    </row>
    <row r="53" spans="1:1" ht="13.35" customHeight="1" x14ac:dyDescent="0.2">
      <c r="A53" s="43" t="s">
        <v>68</v>
      </c>
    </row>
    <row r="54" spans="1:1" ht="11.45" customHeight="1" x14ac:dyDescent="0.2">
      <c r="A54" s="43" t="s">
        <v>69</v>
      </c>
    </row>
    <row r="55" spans="1:1" x14ac:dyDescent="0.2">
      <c r="A55" s="159" t="s">
        <v>162</v>
      </c>
    </row>
    <row r="56" spans="1:1" ht="31.5" x14ac:dyDescent="0.2">
      <c r="A56" s="145" t="s">
        <v>247</v>
      </c>
    </row>
    <row r="57" spans="1:1" ht="42" x14ac:dyDescent="0.2">
      <c r="A57" s="184" t="s">
        <v>243</v>
      </c>
    </row>
    <row r="58" spans="1:1" ht="21" x14ac:dyDescent="0.2">
      <c r="A58" s="184" t="s">
        <v>244</v>
      </c>
    </row>
    <row r="59" spans="1:1" ht="21" x14ac:dyDescent="0.2">
      <c r="A59" s="184" t="s">
        <v>248</v>
      </c>
    </row>
    <row r="60" spans="1:1" ht="31.5" x14ac:dyDescent="0.2">
      <c r="A60" s="184" t="s">
        <v>252</v>
      </c>
    </row>
    <row r="61" spans="1:1" ht="31.5" x14ac:dyDescent="0.2">
      <c r="A61" s="184" t="s">
        <v>253</v>
      </c>
    </row>
    <row r="62" spans="1:1" ht="31.5" x14ac:dyDescent="0.2">
      <c r="A62" s="113" t="s">
        <v>99</v>
      </c>
    </row>
    <row r="63" spans="1:1" ht="63" x14ac:dyDescent="0.2">
      <c r="A63" s="149" t="s">
        <v>245</v>
      </c>
    </row>
    <row r="64" spans="1:1" ht="21" x14ac:dyDescent="0.2">
      <c r="A64" s="140" t="s">
        <v>95</v>
      </c>
    </row>
    <row r="65" spans="1:1" ht="42.75" x14ac:dyDescent="0.2">
      <c r="A65" s="108" t="s">
        <v>242</v>
      </c>
    </row>
    <row r="66" spans="1:1" ht="21" x14ac:dyDescent="0.2">
      <c r="A66" s="66" t="s">
        <v>97</v>
      </c>
    </row>
    <row r="67" spans="1:1" x14ac:dyDescent="0.2">
      <c r="A67" s="68"/>
    </row>
    <row r="68" spans="1:1" x14ac:dyDescent="0.2">
      <c r="A68" s="69" t="s">
        <v>70</v>
      </c>
    </row>
    <row r="69" spans="1:1" ht="24" x14ac:dyDescent="0.2">
      <c r="A69" s="70" t="s">
        <v>76</v>
      </c>
    </row>
    <row r="70" spans="1:1" ht="24" x14ac:dyDescent="0.2">
      <c r="A70" s="70" t="s">
        <v>77</v>
      </c>
    </row>
    <row r="71" spans="1:1" x14ac:dyDescent="0.2">
      <c r="A71" s="70"/>
    </row>
    <row r="72" spans="1:1" x14ac:dyDescent="0.2">
      <c r="A72" s="70"/>
    </row>
  </sheetData>
  <mergeCells count="1">
    <mergeCell ref="A1:A2"/>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N65"/>
  <sheetViews>
    <sheetView zoomScale="91" zoomScaleNormal="91" workbookViewId="0">
      <selection activeCell="M5" sqref="M5:N45"/>
    </sheetView>
  </sheetViews>
  <sheetFormatPr defaultColWidth="9" defaultRowHeight="12" x14ac:dyDescent="0.2"/>
  <cols>
    <col min="1" max="1" width="74.42578125" style="48" customWidth="1"/>
    <col min="2" max="8" width="9" style="48" hidden="1" customWidth="1"/>
    <col min="9" max="12" width="0" style="48" hidden="1" customWidth="1"/>
    <col min="13" max="16384" width="9" style="48"/>
  </cols>
  <sheetData>
    <row r="1" spans="1:14" s="51" customFormat="1" ht="12" customHeight="1" x14ac:dyDescent="0.2">
      <c r="A1" s="230" t="s">
        <v>82</v>
      </c>
    </row>
    <row r="2" spans="1:14" s="51" customFormat="1" x14ac:dyDescent="0.2">
      <c r="A2" s="230"/>
    </row>
    <row r="3" spans="1:14" s="51" customFormat="1" x14ac:dyDescent="0.2">
      <c r="A3" s="160" t="s">
        <v>114</v>
      </c>
    </row>
    <row r="4" spans="1:14" s="51" customFormat="1" x14ac:dyDescent="0.2">
      <c r="A4" s="128" t="s">
        <v>65</v>
      </c>
    </row>
    <row r="5" spans="1:14" s="52" customFormat="1" ht="32.1" customHeight="1" x14ac:dyDescent="0.2">
      <c r="A5" s="98" t="s">
        <v>64</v>
      </c>
      <c r="B5" s="187" t="e">
        <f>'C завтраками| Bed and breakfast'!#REF!</f>
        <v>#REF!</v>
      </c>
      <c r="C5" s="187" t="e">
        <f>'C завтраками| Bed and breakfast'!#REF!</f>
        <v>#REF!</v>
      </c>
      <c r="D5" s="187" t="e">
        <f>'C завтраками| Bed and breakfast'!#REF!</f>
        <v>#REF!</v>
      </c>
      <c r="E5" s="187" t="e">
        <f>'C завтраками| Bed and breakfast'!#REF!</f>
        <v>#REF!</v>
      </c>
      <c r="F5" s="187" t="e">
        <f>'C завтраками| Bed and breakfast'!#REF!</f>
        <v>#REF!</v>
      </c>
      <c r="G5" s="187" t="e">
        <f>'C завтраками| Bed and breakfast'!#REF!</f>
        <v>#REF!</v>
      </c>
      <c r="H5" s="187" t="e">
        <f>'C завтраками| Bed and breakfast'!#REF!</f>
        <v>#REF!</v>
      </c>
      <c r="I5" s="187" t="e">
        <f>'C завтраками| Bed and breakfast'!#REF!</f>
        <v>#REF!</v>
      </c>
      <c r="J5" s="187" t="e">
        <f>'C завтраками| Bed and breakfast'!#REF!</f>
        <v>#REF!</v>
      </c>
      <c r="K5" s="187" t="e">
        <f>'C завтраками| Bed and breakfast'!#REF!</f>
        <v>#REF!</v>
      </c>
      <c r="L5" s="187" t="e">
        <f>'C завтраками| Bed and breakfast'!#REF!</f>
        <v>#REF!</v>
      </c>
      <c r="M5" s="187" t="e">
        <f>'C завтраками| Bed and breakfast'!#REF!</f>
        <v>#REF!</v>
      </c>
      <c r="N5" s="187" t="e">
        <f>'C завтраками| Bed and breakfast'!#REF!</f>
        <v>#REF!</v>
      </c>
    </row>
    <row r="6" spans="1:14" s="53" customFormat="1" ht="21.95" customHeight="1" x14ac:dyDescent="0.2">
      <c r="A6" s="98"/>
      <c r="B6" s="187" t="e">
        <f>'C завтраками| Bed and breakfast'!#REF!</f>
        <v>#REF!</v>
      </c>
      <c r="C6" s="187" t="e">
        <f>'C завтраками| Bed and breakfast'!#REF!</f>
        <v>#REF!</v>
      </c>
      <c r="D6" s="187" t="e">
        <f>'C завтраками| Bed and breakfast'!#REF!</f>
        <v>#REF!</v>
      </c>
      <c r="E6" s="187" t="e">
        <f>'C завтраками| Bed and breakfast'!#REF!</f>
        <v>#REF!</v>
      </c>
      <c r="F6" s="187" t="e">
        <f>'C завтраками| Bed and breakfast'!#REF!</f>
        <v>#REF!</v>
      </c>
      <c r="G6" s="187" t="e">
        <f>'C завтраками| Bed and breakfast'!#REF!</f>
        <v>#REF!</v>
      </c>
      <c r="H6" s="187" t="e">
        <f>'C завтраками| Bed and breakfast'!#REF!</f>
        <v>#REF!</v>
      </c>
      <c r="I6" s="187" t="e">
        <f>'C завтраками| Bed and breakfast'!#REF!</f>
        <v>#REF!</v>
      </c>
      <c r="J6" s="187" t="e">
        <f>'C завтраками| Bed and breakfast'!#REF!</f>
        <v>#REF!</v>
      </c>
      <c r="K6" s="187" t="e">
        <f>'C завтраками| Bed and breakfast'!#REF!</f>
        <v>#REF!</v>
      </c>
      <c r="L6" s="187" t="e">
        <f>'C завтраками| Bed and breakfast'!#REF!</f>
        <v>#REF!</v>
      </c>
      <c r="M6" s="187" t="e">
        <f>'C завтраками| Bed and breakfast'!#REF!</f>
        <v>#REF!</v>
      </c>
      <c r="N6" s="187" t="e">
        <f>'C завтраками| Bed and breakfast'!#REF!</f>
        <v>#REF!</v>
      </c>
    </row>
    <row r="7" spans="1:14" s="53" customFormat="1" x14ac:dyDescent="0.2">
      <c r="A7" s="42" t="s">
        <v>83</v>
      </c>
      <c r="B7" s="189"/>
      <c r="C7" s="189"/>
      <c r="D7" s="189"/>
      <c r="E7" s="189"/>
      <c r="F7" s="189"/>
      <c r="G7" s="189"/>
      <c r="H7" s="189"/>
      <c r="I7" s="189"/>
      <c r="J7" s="189"/>
      <c r="K7" s="189"/>
      <c r="L7" s="189"/>
      <c r="M7" s="189"/>
      <c r="N7" s="189"/>
    </row>
    <row r="8" spans="1:14" s="53" customFormat="1" x14ac:dyDescent="0.2">
      <c r="A8" s="88">
        <v>1</v>
      </c>
      <c r="B8" s="8" t="e">
        <f>'C завтраками| Bed and breakfast'!#REF!*0.9</f>
        <v>#REF!</v>
      </c>
      <c r="C8" s="8" t="e">
        <f>'C завтраками| Bed and breakfast'!#REF!*0.9</f>
        <v>#REF!</v>
      </c>
      <c r="D8" s="8" t="e">
        <f>'C завтраками| Bed and breakfast'!#REF!*0.9</f>
        <v>#REF!</v>
      </c>
      <c r="E8" s="8" t="e">
        <f>'C завтраками| Bed and breakfast'!#REF!*0.9</f>
        <v>#REF!</v>
      </c>
      <c r="F8" s="8" t="e">
        <f>'C завтраками| Bed and breakfast'!#REF!*0.9</f>
        <v>#REF!</v>
      </c>
      <c r="G8" s="8" t="e">
        <f>'C завтраками| Bed and breakfast'!#REF!*0.9</f>
        <v>#REF!</v>
      </c>
      <c r="H8" s="8" t="e">
        <f>'C завтраками| Bed and breakfast'!#REF!*0.9</f>
        <v>#REF!</v>
      </c>
      <c r="I8" s="8" t="e">
        <f>'C завтраками| Bed and breakfast'!#REF!*0.9</f>
        <v>#REF!</v>
      </c>
      <c r="J8" s="8" t="e">
        <f>'C завтраками| Bed and breakfast'!#REF!*0.9</f>
        <v>#REF!</v>
      </c>
      <c r="K8" s="8" t="e">
        <f>'C завтраками| Bed and breakfast'!#REF!*0.9</f>
        <v>#REF!</v>
      </c>
      <c r="L8" s="8" t="e">
        <f>'C завтраками| Bed and breakfast'!#REF!*0.9</f>
        <v>#REF!</v>
      </c>
      <c r="M8" s="8" t="e">
        <f>'C завтраками| Bed and breakfast'!#REF!*0.9</f>
        <v>#REF!</v>
      </c>
      <c r="N8" s="8" t="e">
        <f>'C завтраками| Bed and breakfast'!#REF!*0.9</f>
        <v>#REF!</v>
      </c>
    </row>
    <row r="9" spans="1:14" s="53" customFormat="1" x14ac:dyDescent="0.2">
      <c r="A9" s="88">
        <v>2</v>
      </c>
      <c r="B9" s="8" t="e">
        <f>'C завтраками| Bed and breakfast'!#REF!*0.9</f>
        <v>#REF!</v>
      </c>
      <c r="C9" s="8" t="e">
        <f>'C завтраками| Bed and breakfast'!#REF!*0.9</f>
        <v>#REF!</v>
      </c>
      <c r="D9" s="8" t="e">
        <f>'C завтраками| Bed and breakfast'!#REF!*0.9</f>
        <v>#REF!</v>
      </c>
      <c r="E9" s="8" t="e">
        <f>'C завтраками| Bed and breakfast'!#REF!*0.9</f>
        <v>#REF!</v>
      </c>
      <c r="F9" s="8" t="e">
        <f>'C завтраками| Bed and breakfast'!#REF!*0.9</f>
        <v>#REF!</v>
      </c>
      <c r="G9" s="8" t="e">
        <f>'C завтраками| Bed and breakfast'!#REF!*0.9</f>
        <v>#REF!</v>
      </c>
      <c r="H9" s="8" t="e">
        <f>'C завтраками| Bed and breakfast'!#REF!*0.9</f>
        <v>#REF!</v>
      </c>
      <c r="I9" s="8" t="e">
        <f>'C завтраками| Bed and breakfast'!#REF!*0.9</f>
        <v>#REF!</v>
      </c>
      <c r="J9" s="8" t="e">
        <f>'C завтраками| Bed and breakfast'!#REF!*0.9</f>
        <v>#REF!</v>
      </c>
      <c r="K9" s="8" t="e">
        <f>'C завтраками| Bed and breakfast'!#REF!*0.9</f>
        <v>#REF!</v>
      </c>
      <c r="L9" s="8" t="e">
        <f>'C завтраками| Bed and breakfast'!#REF!*0.9</f>
        <v>#REF!</v>
      </c>
      <c r="M9" s="8" t="e">
        <f>'C завтраками| Bed and breakfast'!#REF!*0.9</f>
        <v>#REF!</v>
      </c>
      <c r="N9" s="8" t="e">
        <f>'C завтраками| Bed and breakfast'!#REF!*0.9</f>
        <v>#REF!</v>
      </c>
    </row>
    <row r="10" spans="1:14" s="53" customFormat="1" x14ac:dyDescent="0.2">
      <c r="A10" s="42" t="s">
        <v>234</v>
      </c>
      <c r="B10" s="8"/>
      <c r="C10" s="8"/>
      <c r="D10" s="8"/>
      <c r="E10" s="8"/>
      <c r="F10" s="8"/>
      <c r="G10" s="8"/>
      <c r="H10" s="8"/>
      <c r="I10" s="8"/>
      <c r="J10" s="8"/>
      <c r="K10" s="8"/>
      <c r="L10" s="8"/>
      <c r="M10" s="8"/>
      <c r="N10" s="8"/>
    </row>
    <row r="11" spans="1:14" s="53" customFormat="1" x14ac:dyDescent="0.2">
      <c r="A11" s="180">
        <v>1</v>
      </c>
      <c r="B11" s="8" t="e">
        <f>'C завтраками| Bed and breakfast'!#REF!*0.9</f>
        <v>#REF!</v>
      </c>
      <c r="C11" s="8" t="e">
        <f>'C завтраками| Bed and breakfast'!#REF!*0.9</f>
        <v>#REF!</v>
      </c>
      <c r="D11" s="8" t="e">
        <f>'C завтраками| Bed and breakfast'!#REF!*0.9</f>
        <v>#REF!</v>
      </c>
      <c r="E11" s="8" t="e">
        <f>'C завтраками| Bed and breakfast'!#REF!*0.9</f>
        <v>#REF!</v>
      </c>
      <c r="F11" s="8" t="e">
        <f>'C завтраками| Bed and breakfast'!#REF!*0.9</f>
        <v>#REF!</v>
      </c>
      <c r="G11" s="8" t="e">
        <f>'C завтраками| Bed and breakfast'!#REF!*0.9</f>
        <v>#REF!</v>
      </c>
      <c r="H11" s="8" t="e">
        <f>'C завтраками| Bed and breakfast'!#REF!*0.9</f>
        <v>#REF!</v>
      </c>
      <c r="I11" s="8" t="e">
        <f>'C завтраками| Bed and breakfast'!#REF!*0.9</f>
        <v>#REF!</v>
      </c>
      <c r="J11" s="8" t="e">
        <f>'C завтраками| Bed and breakfast'!#REF!*0.9</f>
        <v>#REF!</v>
      </c>
      <c r="K11" s="8" t="e">
        <f>'C завтраками| Bed and breakfast'!#REF!*0.9</f>
        <v>#REF!</v>
      </c>
      <c r="L11" s="8" t="e">
        <f>'C завтраками| Bed and breakfast'!#REF!*0.9</f>
        <v>#REF!</v>
      </c>
      <c r="M11" s="8" t="e">
        <f>'C завтраками| Bed and breakfast'!#REF!*0.9</f>
        <v>#REF!</v>
      </c>
      <c r="N11" s="8" t="e">
        <f>'C завтраками| Bed and breakfast'!#REF!*0.9</f>
        <v>#REF!</v>
      </c>
    </row>
    <row r="12" spans="1:14" s="53" customFormat="1" x14ac:dyDescent="0.2">
      <c r="A12" s="180">
        <v>2</v>
      </c>
      <c r="B12" s="8" t="e">
        <f>'C завтраками| Bed and breakfast'!#REF!*0.9</f>
        <v>#REF!</v>
      </c>
      <c r="C12" s="8" t="e">
        <f>'C завтраками| Bed and breakfast'!#REF!*0.9</f>
        <v>#REF!</v>
      </c>
      <c r="D12" s="8" t="e">
        <f>'C завтраками| Bed and breakfast'!#REF!*0.9</f>
        <v>#REF!</v>
      </c>
      <c r="E12" s="8" t="e">
        <f>'C завтраками| Bed and breakfast'!#REF!*0.9</f>
        <v>#REF!</v>
      </c>
      <c r="F12" s="8" t="e">
        <f>'C завтраками| Bed and breakfast'!#REF!*0.9</f>
        <v>#REF!</v>
      </c>
      <c r="G12" s="8" t="e">
        <f>'C завтраками| Bed and breakfast'!#REF!*0.9</f>
        <v>#REF!</v>
      </c>
      <c r="H12" s="8" t="e">
        <f>'C завтраками| Bed and breakfast'!#REF!*0.9</f>
        <v>#REF!</v>
      </c>
      <c r="I12" s="8" t="e">
        <f>'C завтраками| Bed and breakfast'!#REF!*0.9</f>
        <v>#REF!</v>
      </c>
      <c r="J12" s="8" t="e">
        <f>'C завтраками| Bed and breakfast'!#REF!*0.9</f>
        <v>#REF!</v>
      </c>
      <c r="K12" s="8" t="e">
        <f>'C завтраками| Bed and breakfast'!#REF!*0.9</f>
        <v>#REF!</v>
      </c>
      <c r="L12" s="8" t="e">
        <f>'C завтраками| Bed and breakfast'!#REF!*0.9</f>
        <v>#REF!</v>
      </c>
      <c r="M12" s="8" t="e">
        <f>'C завтраками| Bed and breakfast'!#REF!*0.9</f>
        <v>#REF!</v>
      </c>
      <c r="N12" s="8" t="e">
        <f>'C завтраками| Bed and breakfast'!#REF!*0.9</f>
        <v>#REF!</v>
      </c>
    </row>
    <row r="13" spans="1:14" s="53" customFormat="1" x14ac:dyDescent="0.2">
      <c r="A13" s="42" t="s">
        <v>84</v>
      </c>
      <c r="B13" s="8"/>
      <c r="C13" s="8"/>
      <c r="D13" s="8"/>
      <c r="E13" s="8"/>
      <c r="F13" s="8"/>
      <c r="G13" s="8"/>
      <c r="H13" s="8"/>
      <c r="I13" s="8"/>
      <c r="J13" s="8"/>
      <c r="K13" s="8"/>
      <c r="L13" s="8"/>
      <c r="M13" s="8"/>
      <c r="N13" s="8"/>
    </row>
    <row r="14" spans="1:14" s="53" customFormat="1" x14ac:dyDescent="0.2">
      <c r="A14" s="88">
        <f>A8</f>
        <v>1</v>
      </c>
      <c r="B14" s="8" t="e">
        <f>'C завтраками| Bed and breakfast'!#REF!*0.9</f>
        <v>#REF!</v>
      </c>
      <c r="C14" s="8" t="e">
        <f>'C завтраками| Bed and breakfast'!#REF!*0.9</f>
        <v>#REF!</v>
      </c>
      <c r="D14" s="8" t="e">
        <f>'C завтраками| Bed and breakfast'!#REF!*0.9</f>
        <v>#REF!</v>
      </c>
      <c r="E14" s="8" t="e">
        <f>'C завтраками| Bed and breakfast'!#REF!*0.9</f>
        <v>#REF!</v>
      </c>
      <c r="F14" s="8" t="e">
        <f>'C завтраками| Bed and breakfast'!#REF!*0.9</f>
        <v>#REF!</v>
      </c>
      <c r="G14" s="8" t="e">
        <f>'C завтраками| Bed and breakfast'!#REF!*0.9</f>
        <v>#REF!</v>
      </c>
      <c r="H14" s="8" t="e">
        <f>'C завтраками| Bed and breakfast'!#REF!*0.9</f>
        <v>#REF!</v>
      </c>
      <c r="I14" s="8" t="e">
        <f>'C завтраками| Bed and breakfast'!#REF!*0.9</f>
        <v>#REF!</v>
      </c>
      <c r="J14" s="8" t="e">
        <f>'C завтраками| Bed and breakfast'!#REF!*0.9</f>
        <v>#REF!</v>
      </c>
      <c r="K14" s="8" t="e">
        <f>'C завтраками| Bed and breakfast'!#REF!*0.9</f>
        <v>#REF!</v>
      </c>
      <c r="L14" s="8" t="e">
        <f>'C завтраками| Bed and breakfast'!#REF!*0.9</f>
        <v>#REF!</v>
      </c>
      <c r="M14" s="8" t="e">
        <f>'C завтраками| Bed and breakfast'!#REF!*0.9</f>
        <v>#REF!</v>
      </c>
      <c r="N14" s="8" t="e">
        <f>'C завтраками| Bed and breakfast'!#REF!*0.9</f>
        <v>#REF!</v>
      </c>
    </row>
    <row r="15" spans="1:14" s="53" customFormat="1" x14ac:dyDescent="0.2">
      <c r="A15" s="88">
        <f>A9</f>
        <v>2</v>
      </c>
      <c r="B15" s="8" t="e">
        <f>'C завтраками| Bed and breakfast'!#REF!*0.9</f>
        <v>#REF!</v>
      </c>
      <c r="C15" s="8" t="e">
        <f>'C завтраками| Bed and breakfast'!#REF!*0.9</f>
        <v>#REF!</v>
      </c>
      <c r="D15" s="8" t="e">
        <f>'C завтраками| Bed and breakfast'!#REF!*0.9</f>
        <v>#REF!</v>
      </c>
      <c r="E15" s="8" t="e">
        <f>'C завтраками| Bed and breakfast'!#REF!*0.9</f>
        <v>#REF!</v>
      </c>
      <c r="F15" s="8" t="e">
        <f>'C завтраками| Bed and breakfast'!#REF!*0.9</f>
        <v>#REF!</v>
      </c>
      <c r="G15" s="8" t="e">
        <f>'C завтраками| Bed and breakfast'!#REF!*0.9</f>
        <v>#REF!</v>
      </c>
      <c r="H15" s="8" t="e">
        <f>'C завтраками| Bed and breakfast'!#REF!*0.9</f>
        <v>#REF!</v>
      </c>
      <c r="I15" s="8" t="e">
        <f>'C завтраками| Bed and breakfast'!#REF!*0.9</f>
        <v>#REF!</v>
      </c>
      <c r="J15" s="8" t="e">
        <f>'C завтраками| Bed and breakfast'!#REF!*0.9</f>
        <v>#REF!</v>
      </c>
      <c r="K15" s="8" t="e">
        <f>'C завтраками| Bed and breakfast'!#REF!*0.9</f>
        <v>#REF!</v>
      </c>
      <c r="L15" s="8" t="e">
        <f>'C завтраками| Bed and breakfast'!#REF!*0.9</f>
        <v>#REF!</v>
      </c>
      <c r="M15" s="8" t="e">
        <f>'C завтраками| Bed and breakfast'!#REF!*0.9</f>
        <v>#REF!</v>
      </c>
      <c r="N15" s="8" t="e">
        <f>'C завтраками| Bed and breakfast'!#REF!*0.9</f>
        <v>#REF!</v>
      </c>
    </row>
    <row r="16" spans="1:14" s="53" customFormat="1" x14ac:dyDescent="0.2">
      <c r="A16" s="42" t="s">
        <v>85</v>
      </c>
      <c r="B16" s="8"/>
      <c r="C16" s="8"/>
      <c r="D16" s="8"/>
      <c r="E16" s="8"/>
      <c r="F16" s="8"/>
      <c r="G16" s="8"/>
      <c r="H16" s="8"/>
      <c r="I16" s="8"/>
      <c r="J16" s="8"/>
      <c r="K16" s="8"/>
      <c r="L16" s="8"/>
      <c r="M16" s="8"/>
      <c r="N16" s="8"/>
    </row>
    <row r="17" spans="1:14" s="53" customFormat="1" x14ac:dyDescent="0.2">
      <c r="A17" s="88">
        <f>A8</f>
        <v>1</v>
      </c>
      <c r="B17" s="8" t="e">
        <f>'C завтраками| Bed and breakfast'!#REF!*0.9</f>
        <v>#REF!</v>
      </c>
      <c r="C17" s="8" t="e">
        <f>'C завтраками| Bed and breakfast'!#REF!*0.9</f>
        <v>#REF!</v>
      </c>
      <c r="D17" s="8" t="e">
        <f>'C завтраками| Bed and breakfast'!#REF!*0.9</f>
        <v>#REF!</v>
      </c>
      <c r="E17" s="8" t="e">
        <f>'C завтраками| Bed and breakfast'!#REF!*0.9</f>
        <v>#REF!</v>
      </c>
      <c r="F17" s="8" t="e">
        <f>'C завтраками| Bed and breakfast'!#REF!*0.9</f>
        <v>#REF!</v>
      </c>
      <c r="G17" s="8" t="e">
        <f>'C завтраками| Bed and breakfast'!#REF!*0.9</f>
        <v>#REF!</v>
      </c>
      <c r="H17" s="8" t="e">
        <f>'C завтраками| Bed and breakfast'!#REF!*0.9</f>
        <v>#REF!</v>
      </c>
      <c r="I17" s="8" t="e">
        <f>'C завтраками| Bed and breakfast'!#REF!*0.9</f>
        <v>#REF!</v>
      </c>
      <c r="J17" s="8" t="e">
        <f>'C завтраками| Bed and breakfast'!#REF!*0.9</f>
        <v>#REF!</v>
      </c>
      <c r="K17" s="8" t="e">
        <f>'C завтраками| Bed and breakfast'!#REF!*0.9</f>
        <v>#REF!</v>
      </c>
      <c r="L17" s="8" t="e">
        <f>'C завтраками| Bed and breakfast'!#REF!*0.9</f>
        <v>#REF!</v>
      </c>
      <c r="M17" s="8" t="e">
        <f>'C завтраками| Bed and breakfast'!#REF!*0.9</f>
        <v>#REF!</v>
      </c>
      <c r="N17" s="8" t="e">
        <f>'C завтраками| Bed and breakfast'!#REF!*0.9</f>
        <v>#REF!</v>
      </c>
    </row>
    <row r="18" spans="1:14" s="53" customFormat="1" x14ac:dyDescent="0.2">
      <c r="A18" s="88">
        <f>A9</f>
        <v>2</v>
      </c>
      <c r="B18" s="8" t="e">
        <f>'C завтраками| Bed and breakfast'!#REF!*0.9</f>
        <v>#REF!</v>
      </c>
      <c r="C18" s="8" t="e">
        <f>'C завтраками| Bed and breakfast'!#REF!*0.9</f>
        <v>#REF!</v>
      </c>
      <c r="D18" s="8" t="e">
        <f>'C завтраками| Bed and breakfast'!#REF!*0.9</f>
        <v>#REF!</v>
      </c>
      <c r="E18" s="8" t="e">
        <f>'C завтраками| Bed and breakfast'!#REF!*0.9</f>
        <v>#REF!</v>
      </c>
      <c r="F18" s="8" t="e">
        <f>'C завтраками| Bed and breakfast'!#REF!*0.9</f>
        <v>#REF!</v>
      </c>
      <c r="G18" s="8" t="e">
        <f>'C завтраками| Bed and breakfast'!#REF!*0.9</f>
        <v>#REF!</v>
      </c>
      <c r="H18" s="8" t="e">
        <f>'C завтраками| Bed and breakfast'!#REF!*0.9</f>
        <v>#REF!</v>
      </c>
      <c r="I18" s="8" t="e">
        <f>'C завтраками| Bed and breakfast'!#REF!*0.9</f>
        <v>#REF!</v>
      </c>
      <c r="J18" s="8" t="e">
        <f>'C завтраками| Bed and breakfast'!#REF!*0.9</f>
        <v>#REF!</v>
      </c>
      <c r="K18" s="8" t="e">
        <f>'C завтраками| Bed and breakfast'!#REF!*0.9</f>
        <v>#REF!</v>
      </c>
      <c r="L18" s="8" t="e">
        <f>'C завтраками| Bed and breakfast'!#REF!*0.9</f>
        <v>#REF!</v>
      </c>
      <c r="M18" s="8" t="e">
        <f>'C завтраками| Bed and breakfast'!#REF!*0.9</f>
        <v>#REF!</v>
      </c>
      <c r="N18" s="8" t="e">
        <f>'C завтраками| Bed and breakfast'!#REF!*0.9</f>
        <v>#REF!</v>
      </c>
    </row>
    <row r="19" spans="1:14" s="53" customFormat="1" x14ac:dyDescent="0.2">
      <c r="A19" s="42" t="s">
        <v>86</v>
      </c>
      <c r="B19" s="8"/>
      <c r="C19" s="8"/>
      <c r="D19" s="8"/>
      <c r="E19" s="8"/>
      <c r="F19" s="8"/>
      <c r="G19" s="8"/>
      <c r="H19" s="8"/>
      <c r="I19" s="8"/>
      <c r="J19" s="8"/>
      <c r="K19" s="8"/>
      <c r="L19" s="8"/>
      <c r="M19" s="8"/>
      <c r="N19" s="8"/>
    </row>
    <row r="20" spans="1:14" s="53" customFormat="1" x14ac:dyDescent="0.2">
      <c r="A20" s="88">
        <v>1</v>
      </c>
      <c r="B20" s="8" t="e">
        <f>'C завтраками| Bed and breakfast'!#REF!*0.9</f>
        <v>#REF!</v>
      </c>
      <c r="C20" s="8" t="e">
        <f>'C завтраками| Bed and breakfast'!#REF!*0.9</f>
        <v>#REF!</v>
      </c>
      <c r="D20" s="8" t="e">
        <f>'C завтраками| Bed and breakfast'!#REF!*0.9</f>
        <v>#REF!</v>
      </c>
      <c r="E20" s="8" t="e">
        <f>'C завтраками| Bed and breakfast'!#REF!*0.9</f>
        <v>#REF!</v>
      </c>
      <c r="F20" s="8" t="e">
        <f>'C завтраками| Bed and breakfast'!#REF!*0.9</f>
        <v>#REF!</v>
      </c>
      <c r="G20" s="8" t="e">
        <f>'C завтраками| Bed and breakfast'!#REF!*0.9</f>
        <v>#REF!</v>
      </c>
      <c r="H20" s="8" t="e">
        <f>'C завтраками| Bed and breakfast'!#REF!*0.9</f>
        <v>#REF!</v>
      </c>
      <c r="I20" s="8" t="e">
        <f>'C завтраками| Bed and breakfast'!#REF!*0.9</f>
        <v>#REF!</v>
      </c>
      <c r="J20" s="8" t="e">
        <f>'C завтраками| Bed and breakfast'!#REF!*0.9</f>
        <v>#REF!</v>
      </c>
      <c r="K20" s="8" t="e">
        <f>'C завтраками| Bed and breakfast'!#REF!*0.9</f>
        <v>#REF!</v>
      </c>
      <c r="L20" s="8" t="e">
        <f>'C завтраками| Bed and breakfast'!#REF!*0.9</f>
        <v>#REF!</v>
      </c>
      <c r="M20" s="8" t="e">
        <f>'C завтраками| Bed and breakfast'!#REF!*0.9</f>
        <v>#REF!</v>
      </c>
      <c r="N20" s="8" t="e">
        <f>'C завтраками| Bed and breakfast'!#REF!*0.9</f>
        <v>#REF!</v>
      </c>
    </row>
    <row r="21" spans="1:14" s="53" customFormat="1" x14ac:dyDescent="0.2">
      <c r="A21" s="88">
        <v>2</v>
      </c>
      <c r="B21" s="8" t="e">
        <f>'C завтраками| Bed and breakfast'!#REF!*0.9</f>
        <v>#REF!</v>
      </c>
      <c r="C21" s="8" t="e">
        <f>'C завтраками| Bed and breakfast'!#REF!*0.9</f>
        <v>#REF!</v>
      </c>
      <c r="D21" s="8" t="e">
        <f>'C завтраками| Bed and breakfast'!#REF!*0.9</f>
        <v>#REF!</v>
      </c>
      <c r="E21" s="8" t="e">
        <f>'C завтраками| Bed and breakfast'!#REF!*0.9</f>
        <v>#REF!</v>
      </c>
      <c r="F21" s="8" t="e">
        <f>'C завтраками| Bed and breakfast'!#REF!*0.9</f>
        <v>#REF!</v>
      </c>
      <c r="G21" s="8" t="e">
        <f>'C завтраками| Bed and breakfast'!#REF!*0.9</f>
        <v>#REF!</v>
      </c>
      <c r="H21" s="8" t="e">
        <f>'C завтраками| Bed and breakfast'!#REF!*0.9</f>
        <v>#REF!</v>
      </c>
      <c r="I21" s="8" t="e">
        <f>'C завтраками| Bed and breakfast'!#REF!*0.9</f>
        <v>#REF!</v>
      </c>
      <c r="J21" s="8" t="e">
        <f>'C завтраками| Bed and breakfast'!#REF!*0.9</f>
        <v>#REF!</v>
      </c>
      <c r="K21" s="8" t="e">
        <f>'C завтраками| Bed and breakfast'!#REF!*0.9</f>
        <v>#REF!</v>
      </c>
      <c r="L21" s="8" t="e">
        <f>'C завтраками| Bed and breakfast'!#REF!*0.9</f>
        <v>#REF!</v>
      </c>
      <c r="M21" s="8" t="e">
        <f>'C завтраками| Bed and breakfast'!#REF!*0.9</f>
        <v>#REF!</v>
      </c>
      <c r="N21" s="8" t="e">
        <f>'C завтраками| Bed and breakfast'!#REF!*0.9</f>
        <v>#REF!</v>
      </c>
    </row>
    <row r="22" spans="1:14" s="53" customFormat="1" x14ac:dyDescent="0.2">
      <c r="A22" s="42" t="s">
        <v>87</v>
      </c>
      <c r="B22" s="8"/>
      <c r="C22" s="8"/>
      <c r="D22" s="8"/>
      <c r="E22" s="8"/>
      <c r="F22" s="8"/>
      <c r="G22" s="8"/>
      <c r="H22" s="8"/>
      <c r="I22" s="8"/>
      <c r="J22" s="8"/>
      <c r="K22" s="8"/>
      <c r="L22" s="8"/>
      <c r="M22" s="8"/>
      <c r="N22" s="8"/>
    </row>
    <row r="23" spans="1:14" s="53" customFormat="1" x14ac:dyDescent="0.2">
      <c r="A23" s="88" t="s">
        <v>88</v>
      </c>
      <c r="B23" s="8" t="e">
        <f>'C завтраками| Bed and breakfast'!#REF!*0.9</f>
        <v>#REF!</v>
      </c>
      <c r="C23" s="8" t="e">
        <f>'C завтраками| Bed and breakfast'!#REF!*0.9</f>
        <v>#REF!</v>
      </c>
      <c r="D23" s="8" t="e">
        <f>'C завтраками| Bed and breakfast'!#REF!*0.9</f>
        <v>#REF!</v>
      </c>
      <c r="E23" s="8" t="e">
        <f>'C завтраками| Bed and breakfast'!#REF!*0.9</f>
        <v>#REF!</v>
      </c>
      <c r="F23" s="8" t="e">
        <f>'C завтраками| Bed and breakfast'!#REF!*0.9</f>
        <v>#REF!</v>
      </c>
      <c r="G23" s="8" t="e">
        <f>'C завтраками| Bed and breakfast'!#REF!*0.9</f>
        <v>#REF!</v>
      </c>
      <c r="H23" s="8" t="e">
        <f>'C завтраками| Bed and breakfast'!#REF!*0.9</f>
        <v>#REF!</v>
      </c>
      <c r="I23" s="8" t="e">
        <f>'C завтраками| Bed and breakfast'!#REF!*0.9</f>
        <v>#REF!</v>
      </c>
      <c r="J23" s="8" t="e">
        <f>'C завтраками| Bed and breakfast'!#REF!*0.9</f>
        <v>#REF!</v>
      </c>
      <c r="K23" s="8" t="e">
        <f>'C завтраками| Bed and breakfast'!#REF!*0.9</f>
        <v>#REF!</v>
      </c>
      <c r="L23" s="8" t="e">
        <f>'C завтраками| Bed and breakfast'!#REF!*0.9</f>
        <v>#REF!</v>
      </c>
      <c r="M23" s="8" t="e">
        <f>'C завтраками| Bed and breakfast'!#REF!*0.9</f>
        <v>#REF!</v>
      </c>
      <c r="N23" s="8" t="e">
        <f>'C завтраками| Bed and breakfast'!#REF!*0.9</f>
        <v>#REF!</v>
      </c>
    </row>
    <row r="24" spans="1:14" s="53" customFormat="1" x14ac:dyDescent="0.2">
      <c r="A24" s="116"/>
      <c r="B24" s="188"/>
      <c r="C24" s="188"/>
      <c r="D24" s="188"/>
      <c r="E24" s="188"/>
      <c r="F24" s="188"/>
      <c r="G24" s="188"/>
      <c r="H24" s="188"/>
      <c r="I24" s="188"/>
      <c r="J24" s="188"/>
      <c r="K24" s="188"/>
      <c r="L24" s="188"/>
      <c r="M24" s="188"/>
      <c r="N24" s="188"/>
    </row>
    <row r="25" spans="1:14" s="53" customFormat="1" x14ac:dyDescent="0.2">
      <c r="A25" s="122" t="s">
        <v>100</v>
      </c>
      <c r="B25" s="188"/>
      <c r="C25" s="188"/>
      <c r="D25" s="188"/>
      <c r="E25" s="188"/>
      <c r="F25" s="188"/>
      <c r="G25" s="188"/>
      <c r="H25" s="188"/>
      <c r="I25" s="188"/>
      <c r="J25" s="188"/>
      <c r="K25" s="188"/>
      <c r="L25" s="188"/>
      <c r="M25" s="188"/>
      <c r="N25" s="188"/>
    </row>
    <row r="26" spans="1:14" s="53" customFormat="1" x14ac:dyDescent="0.2">
      <c r="A26" s="98" t="s">
        <v>64</v>
      </c>
      <c r="B26" s="187" t="e">
        <f t="shared" ref="B26:L26" si="0">B5</f>
        <v>#REF!</v>
      </c>
      <c r="C26" s="187" t="e">
        <f t="shared" si="0"/>
        <v>#REF!</v>
      </c>
      <c r="D26" s="187" t="e">
        <f t="shared" si="0"/>
        <v>#REF!</v>
      </c>
      <c r="E26" s="187" t="e">
        <f t="shared" si="0"/>
        <v>#REF!</v>
      </c>
      <c r="F26" s="187" t="e">
        <f t="shared" si="0"/>
        <v>#REF!</v>
      </c>
      <c r="G26" s="187" t="e">
        <f t="shared" si="0"/>
        <v>#REF!</v>
      </c>
      <c r="H26" s="187" t="e">
        <f t="shared" si="0"/>
        <v>#REF!</v>
      </c>
      <c r="I26" s="187" t="e">
        <f t="shared" si="0"/>
        <v>#REF!</v>
      </c>
      <c r="J26" s="187" t="e">
        <f t="shared" si="0"/>
        <v>#REF!</v>
      </c>
      <c r="K26" s="187" t="e">
        <f t="shared" si="0"/>
        <v>#REF!</v>
      </c>
      <c r="L26" s="187" t="e">
        <f t="shared" si="0"/>
        <v>#REF!</v>
      </c>
      <c r="M26" s="187" t="e">
        <f t="shared" ref="M26" si="1">M5</f>
        <v>#REF!</v>
      </c>
      <c r="N26" s="187" t="e">
        <f t="shared" ref="N26" si="2">N5</f>
        <v>#REF!</v>
      </c>
    </row>
    <row r="27" spans="1:14" s="53" customFormat="1" x14ac:dyDescent="0.2">
      <c r="A27" s="98"/>
      <c r="B27" s="187" t="e">
        <f t="shared" ref="B27:L27" si="3">B6</f>
        <v>#REF!</v>
      </c>
      <c r="C27" s="187" t="e">
        <f t="shared" si="3"/>
        <v>#REF!</v>
      </c>
      <c r="D27" s="187" t="e">
        <f t="shared" si="3"/>
        <v>#REF!</v>
      </c>
      <c r="E27" s="187" t="e">
        <f t="shared" si="3"/>
        <v>#REF!</v>
      </c>
      <c r="F27" s="187" t="e">
        <f t="shared" si="3"/>
        <v>#REF!</v>
      </c>
      <c r="G27" s="187" t="e">
        <f t="shared" si="3"/>
        <v>#REF!</v>
      </c>
      <c r="H27" s="187" t="e">
        <f t="shared" si="3"/>
        <v>#REF!</v>
      </c>
      <c r="I27" s="187" t="e">
        <f t="shared" si="3"/>
        <v>#REF!</v>
      </c>
      <c r="J27" s="187" t="e">
        <f t="shared" si="3"/>
        <v>#REF!</v>
      </c>
      <c r="K27" s="187" t="e">
        <f t="shared" si="3"/>
        <v>#REF!</v>
      </c>
      <c r="L27" s="187" t="e">
        <f t="shared" si="3"/>
        <v>#REF!</v>
      </c>
      <c r="M27" s="187" t="e">
        <f t="shared" ref="M27" si="4">M6</f>
        <v>#REF!</v>
      </c>
      <c r="N27" s="187" t="e">
        <f t="shared" ref="N27" si="5">N6</f>
        <v>#REF!</v>
      </c>
    </row>
    <row r="28" spans="1:14" s="53" customFormat="1" x14ac:dyDescent="0.2">
      <c r="A28" s="42" t="s">
        <v>83</v>
      </c>
      <c r="B28" s="189"/>
      <c r="C28" s="189"/>
      <c r="D28" s="189"/>
      <c r="E28" s="189"/>
      <c r="F28" s="189"/>
      <c r="G28" s="189"/>
      <c r="H28" s="189"/>
      <c r="I28" s="189"/>
      <c r="J28" s="189"/>
      <c r="K28" s="189"/>
      <c r="L28" s="189"/>
      <c r="M28" s="189"/>
      <c r="N28" s="189"/>
    </row>
    <row r="29" spans="1:14" s="53" customFormat="1" x14ac:dyDescent="0.2">
      <c r="A29" s="88">
        <v>1</v>
      </c>
      <c r="B29" s="8" t="e">
        <f t="shared" ref="B29:L29" si="6">ROUNDUP(B8*0.9,)</f>
        <v>#REF!</v>
      </c>
      <c r="C29" s="8" t="e">
        <f t="shared" si="6"/>
        <v>#REF!</v>
      </c>
      <c r="D29" s="8" t="e">
        <f t="shared" si="6"/>
        <v>#REF!</v>
      </c>
      <c r="E29" s="8" t="e">
        <f t="shared" si="6"/>
        <v>#REF!</v>
      </c>
      <c r="F29" s="8" t="e">
        <f t="shared" si="6"/>
        <v>#REF!</v>
      </c>
      <c r="G29" s="8" t="e">
        <f t="shared" si="6"/>
        <v>#REF!</v>
      </c>
      <c r="H29" s="8" t="e">
        <f t="shared" si="6"/>
        <v>#REF!</v>
      </c>
      <c r="I29" s="8" t="e">
        <f t="shared" si="6"/>
        <v>#REF!</v>
      </c>
      <c r="J29" s="8" t="e">
        <f t="shared" si="6"/>
        <v>#REF!</v>
      </c>
      <c r="K29" s="8" t="e">
        <f t="shared" si="6"/>
        <v>#REF!</v>
      </c>
      <c r="L29" s="8" t="e">
        <f t="shared" si="6"/>
        <v>#REF!</v>
      </c>
      <c r="M29" s="8" t="e">
        <f t="shared" ref="M29" si="7">ROUNDUP(M8*0.9,)</f>
        <v>#REF!</v>
      </c>
      <c r="N29" s="8" t="e">
        <f t="shared" ref="N29" si="8">ROUNDUP(N8*0.9,)</f>
        <v>#REF!</v>
      </c>
    </row>
    <row r="30" spans="1:14" s="53" customFormat="1" x14ac:dyDescent="0.2">
      <c r="A30" s="88">
        <v>2</v>
      </c>
      <c r="B30" s="8" t="e">
        <f t="shared" ref="B30:L30" si="9">ROUNDUP(B9*0.9,)</f>
        <v>#REF!</v>
      </c>
      <c r="C30" s="8" t="e">
        <f t="shared" si="9"/>
        <v>#REF!</v>
      </c>
      <c r="D30" s="8" t="e">
        <f t="shared" si="9"/>
        <v>#REF!</v>
      </c>
      <c r="E30" s="8" t="e">
        <f t="shared" si="9"/>
        <v>#REF!</v>
      </c>
      <c r="F30" s="8" t="e">
        <f t="shared" si="9"/>
        <v>#REF!</v>
      </c>
      <c r="G30" s="8" t="e">
        <f t="shared" si="9"/>
        <v>#REF!</v>
      </c>
      <c r="H30" s="8" t="e">
        <f t="shared" si="9"/>
        <v>#REF!</v>
      </c>
      <c r="I30" s="8" t="e">
        <f t="shared" si="9"/>
        <v>#REF!</v>
      </c>
      <c r="J30" s="8" t="e">
        <f t="shared" si="9"/>
        <v>#REF!</v>
      </c>
      <c r="K30" s="8" t="e">
        <f t="shared" si="9"/>
        <v>#REF!</v>
      </c>
      <c r="L30" s="8" t="e">
        <f t="shared" si="9"/>
        <v>#REF!</v>
      </c>
      <c r="M30" s="8" t="e">
        <f t="shared" ref="M30" si="10">ROUNDUP(M9*0.9,)</f>
        <v>#REF!</v>
      </c>
      <c r="N30" s="8" t="e">
        <f t="shared" ref="N30" si="11">ROUNDUP(N9*0.9,)</f>
        <v>#REF!</v>
      </c>
    </row>
    <row r="31" spans="1:14" s="53" customFormat="1" x14ac:dyDescent="0.2">
      <c r="A31" s="42" t="s">
        <v>234</v>
      </c>
      <c r="B31" s="8"/>
      <c r="C31" s="8"/>
      <c r="D31" s="8"/>
      <c r="E31" s="8"/>
      <c r="F31" s="8"/>
      <c r="G31" s="8"/>
      <c r="H31" s="8"/>
      <c r="I31" s="8"/>
      <c r="J31" s="8"/>
      <c r="K31" s="8"/>
      <c r="L31" s="8"/>
      <c r="M31" s="8"/>
      <c r="N31" s="8"/>
    </row>
    <row r="32" spans="1:14" s="53" customFormat="1" x14ac:dyDescent="0.2">
      <c r="A32" s="180">
        <v>1</v>
      </c>
      <c r="B32" s="8" t="e">
        <f t="shared" ref="B32:L32" si="12">ROUNDUP(B11*0.9,)</f>
        <v>#REF!</v>
      </c>
      <c r="C32" s="8" t="e">
        <f t="shared" si="12"/>
        <v>#REF!</v>
      </c>
      <c r="D32" s="8" t="e">
        <f t="shared" si="12"/>
        <v>#REF!</v>
      </c>
      <c r="E32" s="8" t="e">
        <f t="shared" si="12"/>
        <v>#REF!</v>
      </c>
      <c r="F32" s="8" t="e">
        <f t="shared" si="12"/>
        <v>#REF!</v>
      </c>
      <c r="G32" s="8" t="e">
        <f t="shared" si="12"/>
        <v>#REF!</v>
      </c>
      <c r="H32" s="8" t="e">
        <f t="shared" si="12"/>
        <v>#REF!</v>
      </c>
      <c r="I32" s="8" t="e">
        <f t="shared" si="12"/>
        <v>#REF!</v>
      </c>
      <c r="J32" s="8" t="e">
        <f t="shared" si="12"/>
        <v>#REF!</v>
      </c>
      <c r="K32" s="8" t="e">
        <f t="shared" si="12"/>
        <v>#REF!</v>
      </c>
      <c r="L32" s="8" t="e">
        <f t="shared" si="12"/>
        <v>#REF!</v>
      </c>
      <c r="M32" s="8" t="e">
        <f t="shared" ref="M32" si="13">ROUNDUP(M11*0.9,)</f>
        <v>#REF!</v>
      </c>
      <c r="N32" s="8" t="e">
        <f t="shared" ref="N32" si="14">ROUNDUP(N11*0.9,)</f>
        <v>#REF!</v>
      </c>
    </row>
    <row r="33" spans="1:14" s="53" customFormat="1" x14ac:dyDescent="0.2">
      <c r="A33" s="180">
        <v>2</v>
      </c>
      <c r="B33" s="8" t="e">
        <f t="shared" ref="B33:L33" si="15">ROUNDUP(B12*0.9,)</f>
        <v>#REF!</v>
      </c>
      <c r="C33" s="8" t="e">
        <f t="shared" si="15"/>
        <v>#REF!</v>
      </c>
      <c r="D33" s="8" t="e">
        <f t="shared" si="15"/>
        <v>#REF!</v>
      </c>
      <c r="E33" s="8" t="e">
        <f t="shared" si="15"/>
        <v>#REF!</v>
      </c>
      <c r="F33" s="8" t="e">
        <f t="shared" si="15"/>
        <v>#REF!</v>
      </c>
      <c r="G33" s="8" t="e">
        <f t="shared" si="15"/>
        <v>#REF!</v>
      </c>
      <c r="H33" s="8" t="e">
        <f t="shared" si="15"/>
        <v>#REF!</v>
      </c>
      <c r="I33" s="8" t="e">
        <f t="shared" si="15"/>
        <v>#REF!</v>
      </c>
      <c r="J33" s="8" t="e">
        <f t="shared" si="15"/>
        <v>#REF!</v>
      </c>
      <c r="K33" s="8" t="e">
        <f t="shared" si="15"/>
        <v>#REF!</v>
      </c>
      <c r="L33" s="8" t="e">
        <f t="shared" si="15"/>
        <v>#REF!</v>
      </c>
      <c r="M33" s="8" t="e">
        <f t="shared" ref="M33" si="16">ROUNDUP(M12*0.9,)</f>
        <v>#REF!</v>
      </c>
      <c r="N33" s="8" t="e">
        <f t="shared" ref="N33" si="17">ROUNDUP(N12*0.9,)</f>
        <v>#REF!</v>
      </c>
    </row>
    <row r="34" spans="1:14" s="53" customFormat="1" x14ac:dyDescent="0.2">
      <c r="A34" s="42" t="s">
        <v>84</v>
      </c>
      <c r="B34" s="8"/>
      <c r="C34" s="8"/>
      <c r="D34" s="8"/>
      <c r="E34" s="8"/>
      <c r="F34" s="8"/>
      <c r="G34" s="8"/>
      <c r="H34" s="8"/>
      <c r="I34" s="8"/>
      <c r="J34" s="8"/>
      <c r="K34" s="8"/>
      <c r="L34" s="8"/>
      <c r="M34" s="8"/>
      <c r="N34" s="8"/>
    </row>
    <row r="35" spans="1:14" s="53" customFormat="1" x14ac:dyDescent="0.2">
      <c r="A35" s="88">
        <f>A29</f>
        <v>1</v>
      </c>
      <c r="B35" s="8" t="e">
        <f t="shared" ref="B35:L35" si="18">ROUNDUP(B14*0.9,)</f>
        <v>#REF!</v>
      </c>
      <c r="C35" s="8" t="e">
        <f t="shared" si="18"/>
        <v>#REF!</v>
      </c>
      <c r="D35" s="8" t="e">
        <f t="shared" si="18"/>
        <v>#REF!</v>
      </c>
      <c r="E35" s="8" t="e">
        <f t="shared" si="18"/>
        <v>#REF!</v>
      </c>
      <c r="F35" s="8" t="e">
        <f t="shared" si="18"/>
        <v>#REF!</v>
      </c>
      <c r="G35" s="8" t="e">
        <f t="shared" si="18"/>
        <v>#REF!</v>
      </c>
      <c r="H35" s="8" t="e">
        <f t="shared" si="18"/>
        <v>#REF!</v>
      </c>
      <c r="I35" s="8" t="e">
        <f t="shared" si="18"/>
        <v>#REF!</v>
      </c>
      <c r="J35" s="8" t="e">
        <f t="shared" si="18"/>
        <v>#REF!</v>
      </c>
      <c r="K35" s="8" t="e">
        <f t="shared" si="18"/>
        <v>#REF!</v>
      </c>
      <c r="L35" s="8" t="e">
        <f t="shared" si="18"/>
        <v>#REF!</v>
      </c>
      <c r="M35" s="8" t="e">
        <f t="shared" ref="M35" si="19">ROUNDUP(M14*0.9,)</f>
        <v>#REF!</v>
      </c>
      <c r="N35" s="8" t="e">
        <f t="shared" ref="N35" si="20">ROUNDUP(N14*0.9,)</f>
        <v>#REF!</v>
      </c>
    </row>
    <row r="36" spans="1:14" s="53" customFormat="1" x14ac:dyDescent="0.2">
      <c r="A36" s="88">
        <f>A30</f>
        <v>2</v>
      </c>
      <c r="B36" s="8" t="e">
        <f t="shared" ref="B36:L36" si="21">ROUNDUP(B15*0.9,)</f>
        <v>#REF!</v>
      </c>
      <c r="C36" s="8" t="e">
        <f t="shared" si="21"/>
        <v>#REF!</v>
      </c>
      <c r="D36" s="8" t="e">
        <f t="shared" si="21"/>
        <v>#REF!</v>
      </c>
      <c r="E36" s="8" t="e">
        <f t="shared" si="21"/>
        <v>#REF!</v>
      </c>
      <c r="F36" s="8" t="e">
        <f t="shared" si="21"/>
        <v>#REF!</v>
      </c>
      <c r="G36" s="8" t="e">
        <f t="shared" si="21"/>
        <v>#REF!</v>
      </c>
      <c r="H36" s="8" t="e">
        <f t="shared" si="21"/>
        <v>#REF!</v>
      </c>
      <c r="I36" s="8" t="e">
        <f t="shared" si="21"/>
        <v>#REF!</v>
      </c>
      <c r="J36" s="8" t="e">
        <f t="shared" si="21"/>
        <v>#REF!</v>
      </c>
      <c r="K36" s="8" t="e">
        <f t="shared" si="21"/>
        <v>#REF!</v>
      </c>
      <c r="L36" s="8" t="e">
        <f t="shared" si="21"/>
        <v>#REF!</v>
      </c>
      <c r="M36" s="8" t="e">
        <f t="shared" ref="M36" si="22">ROUNDUP(M15*0.9,)</f>
        <v>#REF!</v>
      </c>
      <c r="N36" s="8" t="e">
        <f t="shared" ref="N36" si="23">ROUNDUP(N15*0.9,)</f>
        <v>#REF!</v>
      </c>
    </row>
    <row r="37" spans="1:14" s="53" customFormat="1" x14ac:dyDescent="0.2">
      <c r="A37" s="42" t="s">
        <v>85</v>
      </c>
      <c r="B37" s="8"/>
      <c r="C37" s="8"/>
      <c r="D37" s="8"/>
      <c r="E37" s="8"/>
      <c r="F37" s="8"/>
      <c r="G37" s="8"/>
      <c r="H37" s="8"/>
      <c r="I37" s="8"/>
      <c r="J37" s="8"/>
      <c r="K37" s="8"/>
      <c r="L37" s="8"/>
      <c r="M37" s="8"/>
      <c r="N37" s="8"/>
    </row>
    <row r="38" spans="1:14" s="53" customFormat="1" x14ac:dyDescent="0.2">
      <c r="A38" s="88">
        <f>A29</f>
        <v>1</v>
      </c>
      <c r="B38" s="8" t="e">
        <f t="shared" ref="B38:L38" si="24">ROUNDUP(B17*0.9,)</f>
        <v>#REF!</v>
      </c>
      <c r="C38" s="8" t="e">
        <f t="shared" si="24"/>
        <v>#REF!</v>
      </c>
      <c r="D38" s="8" t="e">
        <f t="shared" si="24"/>
        <v>#REF!</v>
      </c>
      <c r="E38" s="8" t="e">
        <f t="shared" si="24"/>
        <v>#REF!</v>
      </c>
      <c r="F38" s="8" t="e">
        <f t="shared" si="24"/>
        <v>#REF!</v>
      </c>
      <c r="G38" s="8" t="e">
        <f t="shared" si="24"/>
        <v>#REF!</v>
      </c>
      <c r="H38" s="8" t="e">
        <f t="shared" si="24"/>
        <v>#REF!</v>
      </c>
      <c r="I38" s="8" t="e">
        <f t="shared" si="24"/>
        <v>#REF!</v>
      </c>
      <c r="J38" s="8" t="e">
        <f t="shared" si="24"/>
        <v>#REF!</v>
      </c>
      <c r="K38" s="8" t="e">
        <f t="shared" si="24"/>
        <v>#REF!</v>
      </c>
      <c r="L38" s="8" t="e">
        <f t="shared" si="24"/>
        <v>#REF!</v>
      </c>
      <c r="M38" s="8" t="e">
        <f t="shared" ref="M38" si="25">ROUNDUP(M17*0.9,)</f>
        <v>#REF!</v>
      </c>
      <c r="N38" s="8" t="e">
        <f t="shared" ref="N38" si="26">ROUNDUP(N17*0.9,)</f>
        <v>#REF!</v>
      </c>
    </row>
    <row r="39" spans="1:14" s="53" customFormat="1" x14ac:dyDescent="0.2">
      <c r="A39" s="88">
        <f>A30</f>
        <v>2</v>
      </c>
      <c r="B39" s="8" t="e">
        <f t="shared" ref="B39:L39" si="27">ROUNDUP(B18*0.9,)</f>
        <v>#REF!</v>
      </c>
      <c r="C39" s="8" t="e">
        <f t="shared" si="27"/>
        <v>#REF!</v>
      </c>
      <c r="D39" s="8" t="e">
        <f t="shared" si="27"/>
        <v>#REF!</v>
      </c>
      <c r="E39" s="8" t="e">
        <f t="shared" si="27"/>
        <v>#REF!</v>
      </c>
      <c r="F39" s="8" t="e">
        <f t="shared" si="27"/>
        <v>#REF!</v>
      </c>
      <c r="G39" s="8" t="e">
        <f t="shared" si="27"/>
        <v>#REF!</v>
      </c>
      <c r="H39" s="8" t="e">
        <f t="shared" si="27"/>
        <v>#REF!</v>
      </c>
      <c r="I39" s="8" t="e">
        <f t="shared" si="27"/>
        <v>#REF!</v>
      </c>
      <c r="J39" s="8" t="e">
        <f t="shared" si="27"/>
        <v>#REF!</v>
      </c>
      <c r="K39" s="8" t="e">
        <f t="shared" si="27"/>
        <v>#REF!</v>
      </c>
      <c r="L39" s="8" t="e">
        <f t="shared" si="27"/>
        <v>#REF!</v>
      </c>
      <c r="M39" s="8" t="e">
        <f t="shared" ref="M39" si="28">ROUNDUP(M18*0.9,)</f>
        <v>#REF!</v>
      </c>
      <c r="N39" s="8" t="e">
        <f t="shared" ref="N39" si="29">ROUNDUP(N18*0.9,)</f>
        <v>#REF!</v>
      </c>
    </row>
    <row r="40" spans="1:14" s="53" customFormat="1" x14ac:dyDescent="0.2">
      <c r="A40" s="42" t="s">
        <v>86</v>
      </c>
      <c r="B40" s="8"/>
      <c r="C40" s="8"/>
      <c r="D40" s="8"/>
      <c r="E40" s="8"/>
      <c r="F40" s="8"/>
      <c r="G40" s="8"/>
      <c r="H40" s="8"/>
      <c r="I40" s="8"/>
      <c r="J40" s="8"/>
      <c r="K40" s="8"/>
      <c r="L40" s="8"/>
      <c r="M40" s="8"/>
      <c r="N40" s="8"/>
    </row>
    <row r="41" spans="1:14" s="53" customFormat="1" x14ac:dyDescent="0.2">
      <c r="A41" s="88">
        <v>1</v>
      </c>
      <c r="B41" s="8" t="e">
        <f t="shared" ref="B41:L41" si="30">ROUNDUP(B20*0.9,)</f>
        <v>#REF!</v>
      </c>
      <c r="C41" s="8" t="e">
        <f t="shared" si="30"/>
        <v>#REF!</v>
      </c>
      <c r="D41" s="8" t="e">
        <f t="shared" si="30"/>
        <v>#REF!</v>
      </c>
      <c r="E41" s="8" t="e">
        <f t="shared" si="30"/>
        <v>#REF!</v>
      </c>
      <c r="F41" s="8" t="e">
        <f t="shared" si="30"/>
        <v>#REF!</v>
      </c>
      <c r="G41" s="8" t="e">
        <f t="shared" si="30"/>
        <v>#REF!</v>
      </c>
      <c r="H41" s="8" t="e">
        <f t="shared" si="30"/>
        <v>#REF!</v>
      </c>
      <c r="I41" s="8" t="e">
        <f t="shared" si="30"/>
        <v>#REF!</v>
      </c>
      <c r="J41" s="8" t="e">
        <f t="shared" si="30"/>
        <v>#REF!</v>
      </c>
      <c r="K41" s="8" t="e">
        <f t="shared" si="30"/>
        <v>#REF!</v>
      </c>
      <c r="L41" s="8" t="e">
        <f t="shared" si="30"/>
        <v>#REF!</v>
      </c>
      <c r="M41" s="8" t="e">
        <f t="shared" ref="M41" si="31">ROUNDUP(M20*0.9,)</f>
        <v>#REF!</v>
      </c>
      <c r="N41" s="8" t="e">
        <f t="shared" ref="N41" si="32">ROUNDUP(N20*0.9,)</f>
        <v>#REF!</v>
      </c>
    </row>
    <row r="42" spans="1:14" s="53" customFormat="1" x14ac:dyDescent="0.2">
      <c r="A42" s="88">
        <v>2</v>
      </c>
      <c r="B42" s="8" t="e">
        <f t="shared" ref="B42:L42" si="33">ROUNDUP(B21*0.9,)</f>
        <v>#REF!</v>
      </c>
      <c r="C42" s="8" t="e">
        <f t="shared" si="33"/>
        <v>#REF!</v>
      </c>
      <c r="D42" s="8" t="e">
        <f t="shared" si="33"/>
        <v>#REF!</v>
      </c>
      <c r="E42" s="8" t="e">
        <f t="shared" si="33"/>
        <v>#REF!</v>
      </c>
      <c r="F42" s="8" t="e">
        <f t="shared" si="33"/>
        <v>#REF!</v>
      </c>
      <c r="G42" s="8" t="e">
        <f t="shared" si="33"/>
        <v>#REF!</v>
      </c>
      <c r="H42" s="8" t="e">
        <f t="shared" si="33"/>
        <v>#REF!</v>
      </c>
      <c r="I42" s="8" t="e">
        <f t="shared" si="33"/>
        <v>#REF!</v>
      </c>
      <c r="J42" s="8" t="e">
        <f t="shared" si="33"/>
        <v>#REF!</v>
      </c>
      <c r="K42" s="8" t="e">
        <f t="shared" si="33"/>
        <v>#REF!</v>
      </c>
      <c r="L42" s="8" t="e">
        <f t="shared" si="33"/>
        <v>#REF!</v>
      </c>
      <c r="M42" s="8" t="e">
        <f t="shared" ref="M42" si="34">ROUNDUP(M21*0.9,)</f>
        <v>#REF!</v>
      </c>
      <c r="N42" s="8" t="e">
        <f t="shared" ref="N42" si="35">ROUNDUP(N21*0.9,)</f>
        <v>#REF!</v>
      </c>
    </row>
    <row r="43" spans="1:14" s="53" customFormat="1" x14ac:dyDescent="0.2">
      <c r="A43" s="42" t="s">
        <v>87</v>
      </c>
      <c r="B43" s="8"/>
      <c r="C43" s="8"/>
      <c r="D43" s="8"/>
      <c r="E43" s="8"/>
      <c r="F43" s="8"/>
      <c r="G43" s="8"/>
      <c r="H43" s="8"/>
      <c r="I43" s="8"/>
      <c r="J43" s="8"/>
      <c r="K43" s="8"/>
      <c r="L43" s="8"/>
      <c r="M43" s="8"/>
      <c r="N43" s="8"/>
    </row>
    <row r="44" spans="1:14" s="53" customFormat="1" x14ac:dyDescent="0.2">
      <c r="A44" s="88" t="s">
        <v>88</v>
      </c>
      <c r="B44" s="8" t="e">
        <f t="shared" ref="B44:L44" si="36">ROUNDUP(B23*0.9,)</f>
        <v>#REF!</v>
      </c>
      <c r="C44" s="8" t="e">
        <f t="shared" si="36"/>
        <v>#REF!</v>
      </c>
      <c r="D44" s="8" t="e">
        <f t="shared" si="36"/>
        <v>#REF!</v>
      </c>
      <c r="E44" s="8" t="e">
        <f t="shared" si="36"/>
        <v>#REF!</v>
      </c>
      <c r="F44" s="8" t="e">
        <f t="shared" si="36"/>
        <v>#REF!</v>
      </c>
      <c r="G44" s="8" t="e">
        <f t="shared" si="36"/>
        <v>#REF!</v>
      </c>
      <c r="H44" s="8" t="e">
        <f t="shared" si="36"/>
        <v>#REF!</v>
      </c>
      <c r="I44" s="8" t="e">
        <f t="shared" si="36"/>
        <v>#REF!</v>
      </c>
      <c r="J44" s="8" t="e">
        <f t="shared" si="36"/>
        <v>#REF!</v>
      </c>
      <c r="K44" s="8" t="e">
        <f t="shared" si="36"/>
        <v>#REF!</v>
      </c>
      <c r="L44" s="8" t="e">
        <f t="shared" si="36"/>
        <v>#REF!</v>
      </c>
      <c r="M44" s="8" t="e">
        <f t="shared" ref="M44" si="37">ROUNDUP(M23*0.9,)</f>
        <v>#REF!</v>
      </c>
      <c r="N44" s="8" t="e">
        <f t="shared" ref="N44" si="38">ROUNDUP(N23*0.9,)</f>
        <v>#REF!</v>
      </c>
    </row>
    <row r="45" spans="1:14" s="53" customFormat="1" ht="12.75" thickBot="1" x14ac:dyDescent="0.25">
      <c r="A45" s="116"/>
      <c r="B45" s="188"/>
      <c r="C45" s="188"/>
      <c r="D45" s="188"/>
      <c r="E45" s="188"/>
      <c r="F45" s="188"/>
      <c r="G45" s="188"/>
      <c r="H45" s="188"/>
      <c r="I45" s="188"/>
      <c r="J45" s="188"/>
      <c r="K45" s="188"/>
      <c r="L45" s="188"/>
      <c r="M45" s="188"/>
      <c r="N45" s="188"/>
    </row>
    <row r="46" spans="1:14" ht="12.75" thickBot="1" x14ac:dyDescent="0.25">
      <c r="A46" s="163" t="s">
        <v>182</v>
      </c>
    </row>
    <row r="47" spans="1:14" ht="36" x14ac:dyDescent="0.2">
      <c r="A47" s="185" t="s">
        <v>255</v>
      </c>
    </row>
    <row r="48" spans="1:14" ht="13.35" customHeight="1" x14ac:dyDescent="0.2">
      <c r="A48" s="186" t="s">
        <v>66</v>
      </c>
    </row>
    <row r="49" spans="1:1" ht="11.45" customHeight="1" x14ac:dyDescent="0.2">
      <c r="A49" s="63" t="s">
        <v>78</v>
      </c>
    </row>
    <row r="50" spans="1:1" ht="11.45" customHeight="1" x14ac:dyDescent="0.2">
      <c r="A50" s="43" t="s">
        <v>67</v>
      </c>
    </row>
    <row r="51" spans="1:1" x14ac:dyDescent="0.2">
      <c r="A51" s="43" t="s">
        <v>89</v>
      </c>
    </row>
    <row r="52" spans="1:1" x14ac:dyDescent="0.2">
      <c r="A52" s="43" t="s">
        <v>68</v>
      </c>
    </row>
    <row r="53" spans="1:1" ht="24" x14ac:dyDescent="0.2">
      <c r="A53" s="46" t="s">
        <v>69</v>
      </c>
    </row>
    <row r="54" spans="1:1" ht="84.75" thickBot="1" x14ac:dyDescent="0.25">
      <c r="A54" s="123" t="s">
        <v>256</v>
      </c>
    </row>
    <row r="55" spans="1:1" ht="12.75" thickBot="1" x14ac:dyDescent="0.25">
      <c r="A55" s="181" t="s">
        <v>71</v>
      </c>
    </row>
    <row r="56" spans="1:1" x14ac:dyDescent="0.2">
      <c r="A56" s="195" t="s">
        <v>263</v>
      </c>
    </row>
    <row r="57" spans="1:1" ht="48.75" thickBot="1" x14ac:dyDescent="0.25">
      <c r="A57" s="196" t="s">
        <v>264</v>
      </c>
    </row>
    <row r="58" spans="1:1" ht="12" customHeight="1" x14ac:dyDescent="0.2">
      <c r="A58" s="231" t="s">
        <v>261</v>
      </c>
    </row>
    <row r="59" spans="1:1" ht="132.6" customHeight="1" thickBot="1" x14ac:dyDescent="0.25">
      <c r="A59" s="232"/>
    </row>
    <row r="60" spans="1:1" ht="42.75" customHeight="1" thickBot="1" x14ac:dyDescent="0.25">
      <c r="A60" s="182" t="s">
        <v>259</v>
      </c>
    </row>
    <row r="61" spans="1:1" ht="24" x14ac:dyDescent="0.2">
      <c r="A61" s="194" t="s">
        <v>257</v>
      </c>
    </row>
    <row r="62" spans="1:1" ht="24" x14ac:dyDescent="0.2">
      <c r="A62" s="194" t="s">
        <v>258</v>
      </c>
    </row>
    <row r="63" spans="1:1" ht="24.75" thickBot="1" x14ac:dyDescent="0.25">
      <c r="A63" s="193" t="s">
        <v>262</v>
      </c>
    </row>
    <row r="64" spans="1:1" ht="12.75" thickBot="1" x14ac:dyDescent="0.25">
      <c r="A64" s="125" t="s">
        <v>70</v>
      </c>
    </row>
    <row r="65" spans="1:1" ht="60" x14ac:dyDescent="0.2">
      <c r="A65" s="112" t="s">
        <v>235</v>
      </c>
    </row>
  </sheetData>
  <mergeCells count="2">
    <mergeCell ref="A1:A2"/>
    <mergeCell ref="A58:A59"/>
  </mergeCell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N44"/>
  <sheetViews>
    <sheetView zoomScale="93" zoomScaleNormal="93" workbookViewId="0">
      <selection activeCell="M1" sqref="M1:M1048576"/>
    </sheetView>
  </sheetViews>
  <sheetFormatPr defaultColWidth="9" defaultRowHeight="12" x14ac:dyDescent="0.2"/>
  <cols>
    <col min="1" max="1" width="71.140625" style="48" customWidth="1"/>
    <col min="2" max="8" width="9" style="48" hidden="1" customWidth="1"/>
    <col min="9" max="12" width="0" style="48" hidden="1" customWidth="1"/>
    <col min="13" max="16384" width="9" style="48"/>
  </cols>
  <sheetData>
    <row r="1" spans="1:14" s="51" customFormat="1" ht="12" customHeight="1" x14ac:dyDescent="0.2">
      <c r="A1" s="230" t="s">
        <v>82</v>
      </c>
    </row>
    <row r="2" spans="1:14" s="51" customFormat="1" x14ac:dyDescent="0.2">
      <c r="A2" s="230"/>
    </row>
    <row r="3" spans="1:14" s="51" customFormat="1" x14ac:dyDescent="0.2">
      <c r="A3" s="160" t="s">
        <v>114</v>
      </c>
    </row>
    <row r="4" spans="1:14" s="53" customFormat="1" x14ac:dyDescent="0.2">
      <c r="A4" s="122" t="s">
        <v>100</v>
      </c>
    </row>
    <row r="5" spans="1:14" s="53" customFormat="1" x14ac:dyDescent="0.2">
      <c r="A5" s="98" t="s">
        <v>64</v>
      </c>
      <c r="B5" s="187" t="e">
        <f>'Отдыхай катай| FIT15'!B5</f>
        <v>#REF!</v>
      </c>
      <c r="C5" s="187" t="e">
        <f>'Отдыхай катай| FIT15'!C5</f>
        <v>#REF!</v>
      </c>
      <c r="D5" s="187" t="e">
        <f>'Отдыхай катай| FIT15'!D5</f>
        <v>#REF!</v>
      </c>
      <c r="E5" s="187" t="e">
        <f>'Отдыхай катай| FIT15'!E5</f>
        <v>#REF!</v>
      </c>
      <c r="F5" s="187" t="e">
        <f>'Отдыхай катай| FIT15'!F5</f>
        <v>#REF!</v>
      </c>
      <c r="G5" s="187" t="e">
        <f>'Отдыхай катай| FIT15'!G5</f>
        <v>#REF!</v>
      </c>
      <c r="H5" s="187" t="e">
        <f>'Отдыхай катай| FIT15'!H5</f>
        <v>#REF!</v>
      </c>
      <c r="I5" s="187" t="e">
        <f>'Отдыхай катай| FIT15'!I5</f>
        <v>#REF!</v>
      </c>
      <c r="J5" s="187" t="e">
        <f>'Отдыхай катай| FIT15'!J5</f>
        <v>#REF!</v>
      </c>
      <c r="K5" s="187" t="e">
        <f>'Отдыхай катай| FIT15'!K5</f>
        <v>#REF!</v>
      </c>
      <c r="L5" s="187" t="e">
        <f>'Отдыхай катай| FIT15'!L5</f>
        <v>#REF!</v>
      </c>
      <c r="M5" s="187" t="e">
        <f>'Отдыхай катай| FIT15'!M5</f>
        <v>#REF!</v>
      </c>
      <c r="N5" s="187" t="e">
        <f>'Отдыхай катай| FIT15'!N5</f>
        <v>#REF!</v>
      </c>
    </row>
    <row r="6" spans="1:14" s="53" customFormat="1" x14ac:dyDescent="0.2">
      <c r="A6" s="98"/>
      <c r="B6" s="187" t="e">
        <f>'Отдыхай катай| FIT15'!B6</f>
        <v>#REF!</v>
      </c>
      <c r="C6" s="187" t="e">
        <f>'Отдыхай катай| FIT15'!C6</f>
        <v>#REF!</v>
      </c>
      <c r="D6" s="187" t="e">
        <f>'Отдыхай катай| FIT15'!D6</f>
        <v>#REF!</v>
      </c>
      <c r="E6" s="187" t="e">
        <f>'Отдыхай катай| FIT15'!E6</f>
        <v>#REF!</v>
      </c>
      <c r="F6" s="187" t="e">
        <f>'Отдыхай катай| FIT15'!F6</f>
        <v>#REF!</v>
      </c>
      <c r="G6" s="187" t="e">
        <f>'Отдыхай катай| FIT15'!G6</f>
        <v>#REF!</v>
      </c>
      <c r="H6" s="187" t="e">
        <f>'Отдыхай катай| FIT15'!H6</f>
        <v>#REF!</v>
      </c>
      <c r="I6" s="187" t="e">
        <f>'Отдыхай катай| FIT15'!I6</f>
        <v>#REF!</v>
      </c>
      <c r="J6" s="187" t="e">
        <f>'Отдыхай катай| FIT15'!J6</f>
        <v>#REF!</v>
      </c>
      <c r="K6" s="187" t="e">
        <f>'Отдыхай катай| FIT15'!K6</f>
        <v>#REF!</v>
      </c>
      <c r="L6" s="187" t="e">
        <f>'Отдыхай катай| FIT15'!L6</f>
        <v>#REF!</v>
      </c>
      <c r="M6" s="187" t="e">
        <f>'Отдыхай катай| FIT15'!M6</f>
        <v>#REF!</v>
      </c>
      <c r="N6" s="187" t="e">
        <f>'Отдыхай катай| FIT15'!N6</f>
        <v>#REF!</v>
      </c>
    </row>
    <row r="7" spans="1:14" s="53" customFormat="1" x14ac:dyDescent="0.2">
      <c r="A7" s="42" t="s">
        <v>83</v>
      </c>
      <c r="B7" s="87"/>
      <c r="C7" s="87"/>
      <c r="D7" s="87"/>
      <c r="E7" s="87"/>
      <c r="F7" s="87"/>
      <c r="G7" s="87"/>
      <c r="H7" s="87"/>
      <c r="I7" s="87"/>
      <c r="J7" s="87"/>
      <c r="K7" s="87"/>
      <c r="L7" s="87"/>
      <c r="M7" s="87"/>
      <c r="N7" s="87"/>
    </row>
    <row r="8" spans="1:14" s="53" customFormat="1" x14ac:dyDescent="0.2">
      <c r="A8" s="88">
        <v>1</v>
      </c>
      <c r="B8" s="42" t="e">
        <f>ROUNDUP('Отдыхай катай| FIT15'!B8*0.87,)</f>
        <v>#REF!</v>
      </c>
      <c r="C8" s="42" t="e">
        <f>ROUNDUP('Отдыхай катай| FIT15'!C8*0.87,)</f>
        <v>#REF!</v>
      </c>
      <c r="D8" s="42" t="e">
        <f>ROUNDUP('Отдыхай катай| FIT15'!D8*0.87,)</f>
        <v>#REF!</v>
      </c>
      <c r="E8" s="42" t="e">
        <f>ROUNDUP('Отдыхай катай| FIT15'!E8*0.87,)</f>
        <v>#REF!</v>
      </c>
      <c r="F8" s="42" t="e">
        <f>ROUNDUP('Отдыхай катай| FIT15'!F8*0.87,)</f>
        <v>#REF!</v>
      </c>
      <c r="G8" s="42" t="e">
        <f>ROUNDUP('Отдыхай катай| FIT15'!G8*0.87,)</f>
        <v>#REF!</v>
      </c>
      <c r="H8" s="42" t="e">
        <f>ROUNDUP('Отдыхай катай| FIT15'!H8*0.87,)</f>
        <v>#REF!</v>
      </c>
      <c r="I8" s="42" t="e">
        <f>ROUNDUP('Отдыхай катай| FIT15'!I8*0.87,)</f>
        <v>#REF!</v>
      </c>
      <c r="J8" s="42" t="e">
        <f>ROUNDUP('Отдыхай катай| FIT15'!J8*0.87,)</f>
        <v>#REF!</v>
      </c>
      <c r="K8" s="42" t="e">
        <f>ROUNDUP('Отдыхай катай| FIT15'!K8*0.87,)</f>
        <v>#REF!</v>
      </c>
      <c r="L8" s="42" t="e">
        <f>ROUNDUP('Отдыхай катай| FIT15'!L8*0.87,)</f>
        <v>#REF!</v>
      </c>
      <c r="M8" s="42" t="e">
        <f>ROUNDUP('Отдыхай катай| FIT15'!M8*0.87,)</f>
        <v>#REF!</v>
      </c>
      <c r="N8" s="42" t="e">
        <f>ROUNDUP('Отдыхай катай| FIT15'!N8*0.87,)</f>
        <v>#REF!</v>
      </c>
    </row>
    <row r="9" spans="1:14" s="53" customFormat="1" x14ac:dyDescent="0.2">
      <c r="A9" s="88">
        <v>2</v>
      </c>
      <c r="B9" s="42" t="e">
        <f>ROUNDUP('Отдыхай катай| FIT15'!B9*0.87,)</f>
        <v>#REF!</v>
      </c>
      <c r="C9" s="42" t="e">
        <f>ROUNDUP('Отдыхай катай| FIT15'!C9*0.87,)</f>
        <v>#REF!</v>
      </c>
      <c r="D9" s="42" t="e">
        <f>ROUNDUP('Отдыхай катай| FIT15'!D9*0.87,)</f>
        <v>#REF!</v>
      </c>
      <c r="E9" s="42" t="e">
        <f>ROUNDUP('Отдыхай катай| FIT15'!E9*0.87,)</f>
        <v>#REF!</v>
      </c>
      <c r="F9" s="42" t="e">
        <f>ROUNDUP('Отдыхай катай| FIT15'!F9*0.87,)</f>
        <v>#REF!</v>
      </c>
      <c r="G9" s="42" t="e">
        <f>ROUNDUP('Отдыхай катай| FIT15'!G9*0.87,)</f>
        <v>#REF!</v>
      </c>
      <c r="H9" s="42" t="e">
        <f>ROUNDUP('Отдыхай катай| FIT15'!H9*0.87,)</f>
        <v>#REF!</v>
      </c>
      <c r="I9" s="42" t="e">
        <f>ROUNDUP('Отдыхай катай| FIT15'!I9*0.87,)</f>
        <v>#REF!</v>
      </c>
      <c r="J9" s="42" t="e">
        <f>ROUNDUP('Отдыхай катай| FIT15'!J9*0.87,)</f>
        <v>#REF!</v>
      </c>
      <c r="K9" s="42" t="e">
        <f>ROUNDUP('Отдыхай катай| FIT15'!K9*0.87,)</f>
        <v>#REF!</v>
      </c>
      <c r="L9" s="42" t="e">
        <f>ROUNDUP('Отдыхай катай| FIT15'!L9*0.87,)</f>
        <v>#REF!</v>
      </c>
      <c r="M9" s="42" t="e">
        <f>ROUNDUP('Отдыхай катай| FIT15'!M9*0.87,)</f>
        <v>#REF!</v>
      </c>
      <c r="N9" s="42" t="e">
        <f>ROUNDUP('Отдыхай катай| FIT15'!N9*0.87,)</f>
        <v>#REF!</v>
      </c>
    </row>
    <row r="10" spans="1:14" s="53" customFormat="1" x14ac:dyDescent="0.2">
      <c r="A10" s="42" t="s">
        <v>234</v>
      </c>
      <c r="B10" s="42"/>
      <c r="C10" s="42"/>
      <c r="D10" s="42"/>
      <c r="E10" s="42"/>
      <c r="F10" s="42"/>
      <c r="G10" s="42"/>
      <c r="H10" s="42"/>
      <c r="I10" s="42"/>
      <c r="J10" s="42"/>
      <c r="K10" s="42"/>
      <c r="L10" s="42"/>
      <c r="M10" s="42"/>
      <c r="N10" s="42"/>
    </row>
    <row r="11" spans="1:14" s="53" customFormat="1" x14ac:dyDescent="0.2">
      <c r="A11" s="180">
        <v>1</v>
      </c>
      <c r="B11" s="42" t="e">
        <f>ROUNDUP('Отдыхай катай| FIT15'!B11*0.87,)</f>
        <v>#REF!</v>
      </c>
      <c r="C11" s="42" t="e">
        <f>ROUNDUP('Отдыхай катай| FIT15'!C11*0.87,)</f>
        <v>#REF!</v>
      </c>
      <c r="D11" s="42" t="e">
        <f>ROUNDUP('Отдыхай катай| FIT15'!D11*0.87,)</f>
        <v>#REF!</v>
      </c>
      <c r="E11" s="42" t="e">
        <f>ROUNDUP('Отдыхай катай| FIT15'!E11*0.87,)</f>
        <v>#REF!</v>
      </c>
      <c r="F11" s="42" t="e">
        <f>ROUNDUP('Отдыхай катай| FIT15'!F11*0.87,)</f>
        <v>#REF!</v>
      </c>
      <c r="G11" s="42" t="e">
        <f>ROUNDUP('Отдыхай катай| FIT15'!G11*0.87,)</f>
        <v>#REF!</v>
      </c>
      <c r="H11" s="42" t="e">
        <f>ROUNDUP('Отдыхай катай| FIT15'!H11*0.87,)</f>
        <v>#REF!</v>
      </c>
      <c r="I11" s="42" t="e">
        <f>ROUNDUP('Отдыхай катай| FIT15'!I11*0.87,)</f>
        <v>#REF!</v>
      </c>
      <c r="J11" s="42" t="e">
        <f>ROUNDUP('Отдыхай катай| FIT15'!J11*0.87,)</f>
        <v>#REF!</v>
      </c>
      <c r="K11" s="42" t="e">
        <f>ROUNDUP('Отдыхай катай| FIT15'!K11*0.87,)</f>
        <v>#REF!</v>
      </c>
      <c r="L11" s="42" t="e">
        <f>ROUNDUP('Отдыхай катай| FIT15'!L11*0.87,)</f>
        <v>#REF!</v>
      </c>
      <c r="M11" s="42" t="e">
        <f>ROUNDUP('Отдыхай катай| FIT15'!M11*0.87,)</f>
        <v>#REF!</v>
      </c>
      <c r="N11" s="42" t="e">
        <f>ROUNDUP('Отдыхай катай| FIT15'!N11*0.87,)</f>
        <v>#REF!</v>
      </c>
    </row>
    <row r="12" spans="1:14" s="53" customFormat="1" x14ac:dyDescent="0.2">
      <c r="A12" s="180">
        <v>2</v>
      </c>
      <c r="B12" s="42" t="e">
        <f>ROUNDUP('Отдыхай катай| FIT15'!B12*0.87,)</f>
        <v>#REF!</v>
      </c>
      <c r="C12" s="42" t="e">
        <f>ROUNDUP('Отдыхай катай| FIT15'!C12*0.87,)</f>
        <v>#REF!</v>
      </c>
      <c r="D12" s="42" t="e">
        <f>ROUNDUP('Отдыхай катай| FIT15'!D12*0.87,)</f>
        <v>#REF!</v>
      </c>
      <c r="E12" s="42" t="e">
        <f>ROUNDUP('Отдыхай катай| FIT15'!E12*0.87,)</f>
        <v>#REF!</v>
      </c>
      <c r="F12" s="42" t="e">
        <f>ROUNDUP('Отдыхай катай| FIT15'!F12*0.87,)</f>
        <v>#REF!</v>
      </c>
      <c r="G12" s="42" t="e">
        <f>ROUNDUP('Отдыхай катай| FIT15'!G12*0.87,)</f>
        <v>#REF!</v>
      </c>
      <c r="H12" s="42" t="e">
        <f>ROUNDUP('Отдыхай катай| FIT15'!H12*0.87,)</f>
        <v>#REF!</v>
      </c>
      <c r="I12" s="42" t="e">
        <f>ROUNDUP('Отдыхай катай| FIT15'!I12*0.87,)</f>
        <v>#REF!</v>
      </c>
      <c r="J12" s="42" t="e">
        <f>ROUNDUP('Отдыхай катай| FIT15'!J12*0.87,)</f>
        <v>#REF!</v>
      </c>
      <c r="K12" s="42" t="e">
        <f>ROUNDUP('Отдыхай катай| FIT15'!K12*0.87,)</f>
        <v>#REF!</v>
      </c>
      <c r="L12" s="42" t="e">
        <f>ROUNDUP('Отдыхай катай| FIT15'!L12*0.87,)</f>
        <v>#REF!</v>
      </c>
      <c r="M12" s="42" t="e">
        <f>ROUNDUP('Отдыхай катай| FIT15'!M12*0.87,)</f>
        <v>#REF!</v>
      </c>
      <c r="N12" s="42" t="e">
        <f>ROUNDUP('Отдыхай катай| FIT15'!N12*0.87,)</f>
        <v>#REF!</v>
      </c>
    </row>
    <row r="13" spans="1:14" s="53" customFormat="1" x14ac:dyDescent="0.2">
      <c r="A13" s="42" t="s">
        <v>84</v>
      </c>
      <c r="B13" s="42"/>
      <c r="C13" s="42"/>
      <c r="D13" s="42"/>
      <c r="E13" s="42"/>
      <c r="F13" s="42"/>
      <c r="G13" s="42"/>
      <c r="H13" s="42"/>
      <c r="I13" s="42"/>
      <c r="J13" s="42"/>
      <c r="K13" s="42"/>
      <c r="L13" s="42"/>
      <c r="M13" s="42"/>
      <c r="N13" s="42"/>
    </row>
    <row r="14" spans="1:14" s="53" customFormat="1" x14ac:dyDescent="0.2">
      <c r="A14" s="88">
        <f>A8</f>
        <v>1</v>
      </c>
      <c r="B14" s="42" t="e">
        <f>ROUNDUP('Отдыхай катай| FIT15'!B14*0.87,)</f>
        <v>#REF!</v>
      </c>
      <c r="C14" s="42" t="e">
        <f>ROUNDUP('Отдыхай катай| FIT15'!C14*0.87,)</f>
        <v>#REF!</v>
      </c>
      <c r="D14" s="42" t="e">
        <f>ROUNDUP('Отдыхай катай| FIT15'!D14*0.87,)</f>
        <v>#REF!</v>
      </c>
      <c r="E14" s="42" t="e">
        <f>ROUNDUP('Отдыхай катай| FIT15'!E14*0.87,)</f>
        <v>#REF!</v>
      </c>
      <c r="F14" s="42" t="e">
        <f>ROUNDUP('Отдыхай катай| FIT15'!F14*0.87,)</f>
        <v>#REF!</v>
      </c>
      <c r="G14" s="42" t="e">
        <f>ROUNDUP('Отдыхай катай| FIT15'!G14*0.87,)</f>
        <v>#REF!</v>
      </c>
      <c r="H14" s="42" t="e">
        <f>ROUNDUP('Отдыхай катай| FIT15'!H14*0.87,)</f>
        <v>#REF!</v>
      </c>
      <c r="I14" s="42" t="e">
        <f>ROUNDUP('Отдыхай катай| FIT15'!I14*0.87,)</f>
        <v>#REF!</v>
      </c>
      <c r="J14" s="42" t="e">
        <f>ROUNDUP('Отдыхай катай| FIT15'!J14*0.87,)</f>
        <v>#REF!</v>
      </c>
      <c r="K14" s="42" t="e">
        <f>ROUNDUP('Отдыхай катай| FIT15'!K14*0.87,)</f>
        <v>#REF!</v>
      </c>
      <c r="L14" s="42" t="e">
        <f>ROUNDUP('Отдыхай катай| FIT15'!L14*0.87,)</f>
        <v>#REF!</v>
      </c>
      <c r="M14" s="42" t="e">
        <f>ROUNDUP('Отдыхай катай| FIT15'!M14*0.87,)</f>
        <v>#REF!</v>
      </c>
      <c r="N14" s="42" t="e">
        <f>ROUNDUP('Отдыхай катай| FIT15'!N14*0.87,)</f>
        <v>#REF!</v>
      </c>
    </row>
    <row r="15" spans="1:14" s="53" customFormat="1" x14ac:dyDescent="0.2">
      <c r="A15" s="88">
        <f>A9</f>
        <v>2</v>
      </c>
      <c r="B15" s="42" t="e">
        <f>ROUNDUP('Отдыхай катай| FIT15'!B15*0.87,)</f>
        <v>#REF!</v>
      </c>
      <c r="C15" s="42" t="e">
        <f>ROUNDUP('Отдыхай катай| FIT15'!C15*0.87,)</f>
        <v>#REF!</v>
      </c>
      <c r="D15" s="42" t="e">
        <f>ROUNDUP('Отдыхай катай| FIT15'!D15*0.87,)</f>
        <v>#REF!</v>
      </c>
      <c r="E15" s="42" t="e">
        <f>ROUNDUP('Отдыхай катай| FIT15'!E15*0.87,)</f>
        <v>#REF!</v>
      </c>
      <c r="F15" s="42" t="e">
        <f>ROUNDUP('Отдыхай катай| FIT15'!F15*0.87,)</f>
        <v>#REF!</v>
      </c>
      <c r="G15" s="42" t="e">
        <f>ROUNDUP('Отдыхай катай| FIT15'!G15*0.87,)</f>
        <v>#REF!</v>
      </c>
      <c r="H15" s="42" t="e">
        <f>ROUNDUP('Отдыхай катай| FIT15'!H15*0.87,)</f>
        <v>#REF!</v>
      </c>
      <c r="I15" s="42" t="e">
        <f>ROUNDUP('Отдыхай катай| FIT15'!I15*0.87,)</f>
        <v>#REF!</v>
      </c>
      <c r="J15" s="42" t="e">
        <f>ROUNDUP('Отдыхай катай| FIT15'!J15*0.87,)</f>
        <v>#REF!</v>
      </c>
      <c r="K15" s="42" t="e">
        <f>ROUNDUP('Отдыхай катай| FIT15'!K15*0.87,)</f>
        <v>#REF!</v>
      </c>
      <c r="L15" s="42" t="e">
        <f>ROUNDUP('Отдыхай катай| FIT15'!L15*0.87,)</f>
        <v>#REF!</v>
      </c>
      <c r="M15" s="42" t="e">
        <f>ROUNDUP('Отдыхай катай| FIT15'!M15*0.87,)</f>
        <v>#REF!</v>
      </c>
      <c r="N15" s="42" t="e">
        <f>ROUNDUP('Отдыхай катай| FIT15'!N15*0.87,)</f>
        <v>#REF!</v>
      </c>
    </row>
    <row r="16" spans="1:14" s="53" customFormat="1" x14ac:dyDescent="0.2">
      <c r="A16" s="42" t="s">
        <v>85</v>
      </c>
      <c r="B16" s="42"/>
      <c r="C16" s="42"/>
      <c r="D16" s="42"/>
      <c r="E16" s="42"/>
      <c r="F16" s="42"/>
      <c r="G16" s="42"/>
      <c r="H16" s="42"/>
      <c r="I16" s="42"/>
      <c r="J16" s="42"/>
      <c r="K16" s="42"/>
      <c r="L16" s="42"/>
      <c r="M16" s="42"/>
      <c r="N16" s="42"/>
    </row>
    <row r="17" spans="1:14" s="53" customFormat="1" x14ac:dyDescent="0.2">
      <c r="A17" s="88">
        <f>A8</f>
        <v>1</v>
      </c>
      <c r="B17" s="42" t="e">
        <f>ROUNDUP('Отдыхай катай| FIT15'!B17*0.87,)</f>
        <v>#REF!</v>
      </c>
      <c r="C17" s="42" t="e">
        <f>ROUNDUP('Отдыхай катай| FIT15'!C17*0.87,)</f>
        <v>#REF!</v>
      </c>
      <c r="D17" s="42" t="e">
        <f>ROUNDUP('Отдыхай катай| FIT15'!D17*0.87,)</f>
        <v>#REF!</v>
      </c>
      <c r="E17" s="42" t="e">
        <f>ROUNDUP('Отдыхай катай| FIT15'!E17*0.87,)</f>
        <v>#REF!</v>
      </c>
      <c r="F17" s="42" t="e">
        <f>ROUNDUP('Отдыхай катай| FIT15'!F17*0.87,)</f>
        <v>#REF!</v>
      </c>
      <c r="G17" s="42" t="e">
        <f>ROUNDUP('Отдыхай катай| FIT15'!G17*0.87,)</f>
        <v>#REF!</v>
      </c>
      <c r="H17" s="42" t="e">
        <f>ROUNDUP('Отдыхай катай| FIT15'!H17*0.87,)</f>
        <v>#REF!</v>
      </c>
      <c r="I17" s="42" t="e">
        <f>ROUNDUP('Отдыхай катай| FIT15'!I17*0.87,)</f>
        <v>#REF!</v>
      </c>
      <c r="J17" s="42" t="e">
        <f>ROUNDUP('Отдыхай катай| FIT15'!J17*0.87,)</f>
        <v>#REF!</v>
      </c>
      <c r="K17" s="42" t="e">
        <f>ROUNDUP('Отдыхай катай| FIT15'!K17*0.87,)</f>
        <v>#REF!</v>
      </c>
      <c r="L17" s="42" t="e">
        <f>ROUNDUP('Отдыхай катай| FIT15'!L17*0.87,)</f>
        <v>#REF!</v>
      </c>
      <c r="M17" s="42" t="e">
        <f>ROUNDUP('Отдыхай катай| FIT15'!M17*0.87,)</f>
        <v>#REF!</v>
      </c>
      <c r="N17" s="42" t="e">
        <f>ROUNDUP('Отдыхай катай| FIT15'!N17*0.87,)</f>
        <v>#REF!</v>
      </c>
    </row>
    <row r="18" spans="1:14" s="53" customFormat="1" x14ac:dyDescent="0.2">
      <c r="A18" s="88">
        <f>A9</f>
        <v>2</v>
      </c>
      <c r="B18" s="42" t="e">
        <f>ROUNDUP('Отдыхай катай| FIT15'!B18*0.87,)</f>
        <v>#REF!</v>
      </c>
      <c r="C18" s="42" t="e">
        <f>ROUNDUP('Отдыхай катай| FIT15'!C18*0.87,)</f>
        <v>#REF!</v>
      </c>
      <c r="D18" s="42" t="e">
        <f>ROUNDUP('Отдыхай катай| FIT15'!D18*0.87,)</f>
        <v>#REF!</v>
      </c>
      <c r="E18" s="42" t="e">
        <f>ROUNDUP('Отдыхай катай| FIT15'!E18*0.87,)</f>
        <v>#REF!</v>
      </c>
      <c r="F18" s="42" t="e">
        <f>ROUNDUP('Отдыхай катай| FIT15'!F18*0.87,)</f>
        <v>#REF!</v>
      </c>
      <c r="G18" s="42" t="e">
        <f>ROUNDUP('Отдыхай катай| FIT15'!G18*0.87,)</f>
        <v>#REF!</v>
      </c>
      <c r="H18" s="42" t="e">
        <f>ROUNDUP('Отдыхай катай| FIT15'!H18*0.87,)</f>
        <v>#REF!</v>
      </c>
      <c r="I18" s="42" t="e">
        <f>ROUNDUP('Отдыхай катай| FIT15'!I18*0.87,)</f>
        <v>#REF!</v>
      </c>
      <c r="J18" s="42" t="e">
        <f>ROUNDUP('Отдыхай катай| FIT15'!J18*0.87,)</f>
        <v>#REF!</v>
      </c>
      <c r="K18" s="42" t="e">
        <f>ROUNDUP('Отдыхай катай| FIT15'!K18*0.87,)</f>
        <v>#REF!</v>
      </c>
      <c r="L18" s="42" t="e">
        <f>ROUNDUP('Отдыхай катай| FIT15'!L18*0.87,)</f>
        <v>#REF!</v>
      </c>
      <c r="M18" s="42" t="e">
        <f>ROUNDUP('Отдыхай катай| FIT15'!M18*0.87,)</f>
        <v>#REF!</v>
      </c>
      <c r="N18" s="42" t="e">
        <f>ROUNDUP('Отдыхай катай| FIT15'!N18*0.87,)</f>
        <v>#REF!</v>
      </c>
    </row>
    <row r="19" spans="1:14" s="53" customFormat="1" x14ac:dyDescent="0.2">
      <c r="A19" s="42" t="s">
        <v>86</v>
      </c>
      <c r="B19" s="42"/>
      <c r="C19" s="42"/>
      <c r="D19" s="42"/>
      <c r="E19" s="42"/>
      <c r="F19" s="42"/>
      <c r="G19" s="42"/>
      <c r="H19" s="42"/>
      <c r="I19" s="42"/>
      <c r="J19" s="42"/>
      <c r="K19" s="42"/>
      <c r="L19" s="42"/>
      <c r="M19" s="42"/>
      <c r="N19" s="42"/>
    </row>
    <row r="20" spans="1:14" s="53" customFormat="1" x14ac:dyDescent="0.2">
      <c r="A20" s="88">
        <v>1</v>
      </c>
      <c r="B20" s="42" t="e">
        <f>ROUNDUP('Отдыхай катай| FIT15'!B20*0.87,)</f>
        <v>#REF!</v>
      </c>
      <c r="C20" s="42" t="e">
        <f>ROUNDUP('Отдыхай катай| FIT15'!C20*0.87,)</f>
        <v>#REF!</v>
      </c>
      <c r="D20" s="42" t="e">
        <f>ROUNDUP('Отдыхай катай| FIT15'!D20*0.87,)</f>
        <v>#REF!</v>
      </c>
      <c r="E20" s="42" t="e">
        <f>ROUNDUP('Отдыхай катай| FIT15'!E20*0.87,)</f>
        <v>#REF!</v>
      </c>
      <c r="F20" s="42" t="e">
        <f>ROUNDUP('Отдыхай катай| FIT15'!F20*0.87,)</f>
        <v>#REF!</v>
      </c>
      <c r="G20" s="42" t="e">
        <f>ROUNDUP('Отдыхай катай| FIT15'!G20*0.87,)</f>
        <v>#REF!</v>
      </c>
      <c r="H20" s="42" t="e">
        <f>ROUNDUP('Отдыхай катай| FIT15'!H20*0.87,)</f>
        <v>#REF!</v>
      </c>
      <c r="I20" s="42" t="e">
        <f>ROUNDUP('Отдыхай катай| FIT15'!I20*0.87,)</f>
        <v>#REF!</v>
      </c>
      <c r="J20" s="42" t="e">
        <f>ROUNDUP('Отдыхай катай| FIT15'!J20*0.87,)</f>
        <v>#REF!</v>
      </c>
      <c r="K20" s="42" t="e">
        <f>ROUNDUP('Отдыхай катай| FIT15'!K20*0.87,)</f>
        <v>#REF!</v>
      </c>
      <c r="L20" s="42" t="e">
        <f>ROUNDUP('Отдыхай катай| FIT15'!L20*0.87,)</f>
        <v>#REF!</v>
      </c>
      <c r="M20" s="42" t="e">
        <f>ROUNDUP('Отдыхай катай| FIT15'!M20*0.87,)</f>
        <v>#REF!</v>
      </c>
      <c r="N20" s="42" t="e">
        <f>ROUNDUP('Отдыхай катай| FIT15'!N20*0.87,)</f>
        <v>#REF!</v>
      </c>
    </row>
    <row r="21" spans="1:14" s="53" customFormat="1" x14ac:dyDescent="0.2">
      <c r="A21" s="88">
        <v>2</v>
      </c>
      <c r="B21" s="42" t="e">
        <f>ROUNDUP('Отдыхай катай| FIT15'!B21*0.87,)</f>
        <v>#REF!</v>
      </c>
      <c r="C21" s="42" t="e">
        <f>ROUNDUP('Отдыхай катай| FIT15'!C21*0.87,)</f>
        <v>#REF!</v>
      </c>
      <c r="D21" s="42" t="e">
        <f>ROUNDUP('Отдыхай катай| FIT15'!D21*0.87,)</f>
        <v>#REF!</v>
      </c>
      <c r="E21" s="42" t="e">
        <f>ROUNDUP('Отдыхай катай| FIT15'!E21*0.87,)</f>
        <v>#REF!</v>
      </c>
      <c r="F21" s="42" t="e">
        <f>ROUNDUP('Отдыхай катай| FIT15'!F21*0.87,)</f>
        <v>#REF!</v>
      </c>
      <c r="G21" s="42" t="e">
        <f>ROUNDUP('Отдыхай катай| FIT15'!G21*0.87,)</f>
        <v>#REF!</v>
      </c>
      <c r="H21" s="42" t="e">
        <f>ROUNDUP('Отдыхай катай| FIT15'!H21*0.87,)</f>
        <v>#REF!</v>
      </c>
      <c r="I21" s="42" t="e">
        <f>ROUNDUP('Отдыхай катай| FIT15'!I21*0.87,)</f>
        <v>#REF!</v>
      </c>
      <c r="J21" s="42" t="e">
        <f>ROUNDUP('Отдыхай катай| FIT15'!J21*0.87,)</f>
        <v>#REF!</v>
      </c>
      <c r="K21" s="42" t="e">
        <f>ROUNDUP('Отдыхай катай| FIT15'!K21*0.87,)</f>
        <v>#REF!</v>
      </c>
      <c r="L21" s="42" t="e">
        <f>ROUNDUP('Отдыхай катай| FIT15'!L21*0.87,)</f>
        <v>#REF!</v>
      </c>
      <c r="M21" s="42" t="e">
        <f>ROUNDUP('Отдыхай катай| FIT15'!M21*0.87,)</f>
        <v>#REF!</v>
      </c>
      <c r="N21" s="42" t="e">
        <f>ROUNDUP('Отдыхай катай| FIT15'!N21*0.87,)</f>
        <v>#REF!</v>
      </c>
    </row>
    <row r="22" spans="1:14" s="53" customFormat="1" x14ac:dyDescent="0.2">
      <c r="A22" s="42" t="s">
        <v>87</v>
      </c>
      <c r="B22" s="42"/>
      <c r="C22" s="42"/>
      <c r="D22" s="42"/>
      <c r="E22" s="42"/>
      <c r="F22" s="42"/>
      <c r="G22" s="42"/>
      <c r="H22" s="42"/>
      <c r="I22" s="42"/>
      <c r="J22" s="42"/>
      <c r="K22" s="42"/>
      <c r="L22" s="42"/>
      <c r="M22" s="42"/>
      <c r="N22" s="42"/>
    </row>
    <row r="23" spans="1:14" s="53" customFormat="1" x14ac:dyDescent="0.2">
      <c r="A23" s="88" t="s">
        <v>88</v>
      </c>
      <c r="B23" s="42" t="e">
        <f>ROUNDUP('Отдыхай катай| FIT15'!B23*0.87,)</f>
        <v>#REF!</v>
      </c>
      <c r="C23" s="42" t="e">
        <f>ROUNDUP('Отдыхай катай| FIT15'!C23*0.87,)</f>
        <v>#REF!</v>
      </c>
      <c r="D23" s="42" t="e">
        <f>ROUNDUP('Отдыхай катай| FIT15'!D23*0.87,)</f>
        <v>#REF!</v>
      </c>
      <c r="E23" s="42" t="e">
        <f>ROUNDUP('Отдыхай катай| FIT15'!E23*0.87,)</f>
        <v>#REF!</v>
      </c>
      <c r="F23" s="42" t="e">
        <f>ROUNDUP('Отдыхай катай| FIT15'!F23*0.87,)</f>
        <v>#REF!</v>
      </c>
      <c r="G23" s="42" t="e">
        <f>ROUNDUP('Отдыхай катай| FIT15'!G23*0.87,)</f>
        <v>#REF!</v>
      </c>
      <c r="H23" s="42" t="e">
        <f>ROUNDUP('Отдыхай катай| FIT15'!H23*0.87,)</f>
        <v>#REF!</v>
      </c>
      <c r="I23" s="42" t="e">
        <f>ROUNDUP('Отдыхай катай| FIT15'!I23*0.87,)</f>
        <v>#REF!</v>
      </c>
      <c r="J23" s="42" t="e">
        <f>ROUNDUP('Отдыхай катай| FIT15'!J23*0.87,)</f>
        <v>#REF!</v>
      </c>
      <c r="K23" s="42" t="e">
        <f>ROUNDUP('Отдыхай катай| FIT15'!K23*0.87,)</f>
        <v>#REF!</v>
      </c>
      <c r="L23" s="42" t="e">
        <f>ROUNDUP('Отдыхай катай| FIT15'!L23*0.87,)</f>
        <v>#REF!</v>
      </c>
      <c r="M23" s="42" t="e">
        <f>ROUNDUP('Отдыхай катай| FIT15'!M23*0.87,)</f>
        <v>#REF!</v>
      </c>
      <c r="N23" s="42" t="e">
        <f>ROUNDUP('Отдыхай катай| FIT15'!N23*0.87,)</f>
        <v>#REF!</v>
      </c>
    </row>
    <row r="24" spans="1:14" s="53" customFormat="1" ht="12.75" thickBot="1" x14ac:dyDescent="0.25">
      <c r="A24" s="116"/>
    </row>
    <row r="25" spans="1:14" ht="12.75" thickBot="1" x14ac:dyDescent="0.25">
      <c r="A25" s="163" t="s">
        <v>182</v>
      </c>
    </row>
    <row r="26" spans="1:14" ht="36" x14ac:dyDescent="0.2">
      <c r="A26" s="185" t="s">
        <v>255</v>
      </c>
    </row>
    <row r="27" spans="1:14" ht="13.35" customHeight="1" x14ac:dyDescent="0.2">
      <c r="A27" s="186" t="s">
        <v>66</v>
      </c>
    </row>
    <row r="28" spans="1:14" ht="11.45" customHeight="1" x14ac:dyDescent="0.2">
      <c r="A28" s="63" t="s">
        <v>78</v>
      </c>
    </row>
    <row r="29" spans="1:14" x14ac:dyDescent="0.2">
      <c r="A29" s="43" t="s">
        <v>67</v>
      </c>
    </row>
    <row r="30" spans="1:14" x14ac:dyDescent="0.2">
      <c r="A30" s="43" t="s">
        <v>89</v>
      </c>
    </row>
    <row r="31" spans="1:14" x14ac:dyDescent="0.2">
      <c r="A31" s="43" t="s">
        <v>68</v>
      </c>
    </row>
    <row r="32" spans="1:14" ht="24" x14ac:dyDescent="0.2">
      <c r="A32" s="46" t="s">
        <v>69</v>
      </c>
    </row>
    <row r="33" spans="1:1" ht="84.75" thickBot="1" x14ac:dyDescent="0.25">
      <c r="A33" s="123" t="s">
        <v>256</v>
      </c>
    </row>
    <row r="34" spans="1:1" ht="12.75" thickBot="1" x14ac:dyDescent="0.25">
      <c r="A34" s="181" t="s">
        <v>71</v>
      </c>
    </row>
    <row r="35" spans="1:1" x14ac:dyDescent="0.2">
      <c r="A35" s="195" t="s">
        <v>263</v>
      </c>
    </row>
    <row r="36" spans="1:1" ht="48.75" thickBot="1" x14ac:dyDescent="0.25">
      <c r="A36" s="196" t="s">
        <v>264</v>
      </c>
    </row>
    <row r="37" spans="1:1" ht="12" customHeight="1" x14ac:dyDescent="0.2">
      <c r="A37" s="231" t="s">
        <v>261</v>
      </c>
    </row>
    <row r="38" spans="1:1" ht="132.6" customHeight="1" thickBot="1" x14ac:dyDescent="0.25">
      <c r="A38" s="232"/>
    </row>
    <row r="39" spans="1:1" ht="22.15" customHeight="1" thickBot="1" x14ac:dyDescent="0.25">
      <c r="A39" s="182" t="s">
        <v>259</v>
      </c>
    </row>
    <row r="40" spans="1:1" ht="24" x14ac:dyDescent="0.2">
      <c r="A40" s="194" t="s">
        <v>257</v>
      </c>
    </row>
    <row r="41" spans="1:1" ht="24" x14ac:dyDescent="0.2">
      <c r="A41" s="194" t="s">
        <v>258</v>
      </c>
    </row>
    <row r="42" spans="1:1" ht="24.75" thickBot="1" x14ac:dyDescent="0.25">
      <c r="A42" s="193" t="s">
        <v>262</v>
      </c>
    </row>
    <row r="43" spans="1:1" ht="12.75" thickBot="1" x14ac:dyDescent="0.25">
      <c r="A43" s="125" t="s">
        <v>70</v>
      </c>
    </row>
    <row r="44" spans="1:1" ht="60" x14ac:dyDescent="0.2">
      <c r="A44" s="112" t="s">
        <v>235</v>
      </c>
    </row>
  </sheetData>
  <mergeCells count="2">
    <mergeCell ref="A1:A2"/>
    <mergeCell ref="A37:A38"/>
  </mergeCell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FFC000"/>
  </sheetPr>
  <dimension ref="A1:N44"/>
  <sheetViews>
    <sheetView zoomScale="80" zoomScaleNormal="80" workbookViewId="0">
      <selection activeCell="M1" sqref="M1:M1048576"/>
    </sheetView>
  </sheetViews>
  <sheetFormatPr defaultColWidth="9" defaultRowHeight="12" x14ac:dyDescent="0.2"/>
  <cols>
    <col min="1" max="1" width="71.85546875" style="48" customWidth="1"/>
    <col min="2" max="8" width="9" style="48" hidden="1" customWidth="1"/>
    <col min="9" max="12" width="0" style="48" hidden="1" customWidth="1"/>
    <col min="13" max="16384" width="9" style="48"/>
  </cols>
  <sheetData>
    <row r="1" spans="1:14" s="51" customFormat="1" ht="12" customHeight="1" x14ac:dyDescent="0.2">
      <c r="A1" s="230" t="s">
        <v>82</v>
      </c>
    </row>
    <row r="2" spans="1:14" s="51" customFormat="1" x14ac:dyDescent="0.2">
      <c r="A2" s="230"/>
    </row>
    <row r="3" spans="1:14" s="51" customFormat="1" x14ac:dyDescent="0.2">
      <c r="A3" s="160" t="s">
        <v>114</v>
      </c>
    </row>
    <row r="4" spans="1:14" s="53" customFormat="1" x14ac:dyDescent="0.2">
      <c r="A4" s="122" t="s">
        <v>100</v>
      </c>
    </row>
    <row r="5" spans="1:14" s="53" customFormat="1" x14ac:dyDescent="0.2">
      <c r="A5" s="98" t="s">
        <v>64</v>
      </c>
      <c r="B5" s="187" t="e">
        <f>'Отдыхай катай| FIT15'!B5</f>
        <v>#REF!</v>
      </c>
      <c r="C5" s="187" t="e">
        <f>'Отдыхай катай| FIT15'!C5</f>
        <v>#REF!</v>
      </c>
      <c r="D5" s="187" t="e">
        <f>'Отдыхай катай| FIT15'!D5</f>
        <v>#REF!</v>
      </c>
      <c r="E5" s="187" t="e">
        <f>'Отдыхай катай| FIT15'!E5</f>
        <v>#REF!</v>
      </c>
      <c r="F5" s="187" t="e">
        <f>'Отдыхай катай| FIT15'!F5</f>
        <v>#REF!</v>
      </c>
      <c r="G5" s="187" t="e">
        <f>'Отдыхай катай| FIT15'!G5</f>
        <v>#REF!</v>
      </c>
      <c r="H5" s="187" t="e">
        <f>'Отдыхай катай| FIT15'!H5</f>
        <v>#REF!</v>
      </c>
      <c r="I5" s="187" t="e">
        <f>'Отдыхай катай| FIT15'!I5</f>
        <v>#REF!</v>
      </c>
      <c r="J5" s="187" t="e">
        <f>'Отдыхай катай| FIT15'!J5</f>
        <v>#REF!</v>
      </c>
      <c r="K5" s="187" t="e">
        <f>'Отдыхай катай| FIT15'!K5</f>
        <v>#REF!</v>
      </c>
      <c r="L5" s="187" t="e">
        <f>'Отдыхай катай| FIT15'!L5</f>
        <v>#REF!</v>
      </c>
      <c r="M5" s="187" t="e">
        <f>'Отдыхай катай| FIT15'!M5</f>
        <v>#REF!</v>
      </c>
      <c r="N5" s="187" t="e">
        <f>'Отдыхай катай| FIT15'!N5</f>
        <v>#REF!</v>
      </c>
    </row>
    <row r="6" spans="1:14" s="53" customFormat="1" x14ac:dyDescent="0.2">
      <c r="A6" s="98"/>
      <c r="B6" s="187" t="e">
        <f>'Отдыхай катай| FIT15'!B6</f>
        <v>#REF!</v>
      </c>
      <c r="C6" s="187" t="e">
        <f>'Отдыхай катай| FIT15'!C6</f>
        <v>#REF!</v>
      </c>
      <c r="D6" s="187" t="e">
        <f>'Отдыхай катай| FIT15'!D6</f>
        <v>#REF!</v>
      </c>
      <c r="E6" s="187" t="e">
        <f>'Отдыхай катай| FIT15'!E6</f>
        <v>#REF!</v>
      </c>
      <c r="F6" s="187" t="e">
        <f>'Отдыхай катай| FIT15'!F6</f>
        <v>#REF!</v>
      </c>
      <c r="G6" s="187" t="e">
        <f>'Отдыхай катай| FIT15'!G6</f>
        <v>#REF!</v>
      </c>
      <c r="H6" s="187" t="e">
        <f>'Отдыхай катай| FIT15'!H6</f>
        <v>#REF!</v>
      </c>
      <c r="I6" s="187" t="e">
        <f>'Отдыхай катай| FIT15'!I6</f>
        <v>#REF!</v>
      </c>
      <c r="J6" s="187" t="e">
        <f>'Отдыхай катай| FIT15'!J6</f>
        <v>#REF!</v>
      </c>
      <c r="K6" s="187" t="e">
        <f>'Отдыхай катай| FIT15'!K6</f>
        <v>#REF!</v>
      </c>
      <c r="L6" s="187" t="e">
        <f>'Отдыхай катай| FIT15'!L6</f>
        <v>#REF!</v>
      </c>
      <c r="M6" s="187" t="e">
        <f>'Отдыхай катай| FIT15'!M6</f>
        <v>#REF!</v>
      </c>
      <c r="N6" s="187" t="e">
        <f>'Отдыхай катай| FIT15'!N6</f>
        <v>#REF!</v>
      </c>
    </row>
    <row r="7" spans="1:14" s="53" customFormat="1" x14ac:dyDescent="0.2">
      <c r="A7" s="42" t="s">
        <v>83</v>
      </c>
      <c r="B7" s="87"/>
      <c r="C7" s="87"/>
      <c r="D7" s="87"/>
      <c r="E7" s="87"/>
      <c r="F7" s="87"/>
      <c r="G7" s="87"/>
      <c r="H7" s="87"/>
      <c r="I7" s="87"/>
      <c r="J7" s="87"/>
      <c r="K7" s="87"/>
      <c r="L7" s="87"/>
      <c r="M7" s="87"/>
      <c r="N7" s="87"/>
    </row>
    <row r="8" spans="1:14" s="53" customFormat="1" x14ac:dyDescent="0.2">
      <c r="A8" s="88">
        <v>1</v>
      </c>
      <c r="B8" s="42" t="e">
        <f>ROUNDUP('Отдыхай катай| FIT15'!B8*0.87,)+25</f>
        <v>#REF!</v>
      </c>
      <c r="C8" s="42" t="e">
        <f>ROUNDUP('Отдыхай катай| FIT15'!C8*0.87,)+25</f>
        <v>#REF!</v>
      </c>
      <c r="D8" s="42" t="e">
        <f>ROUNDUP('Отдыхай катай| FIT15'!D8*0.87,)+25</f>
        <v>#REF!</v>
      </c>
      <c r="E8" s="42" t="e">
        <f>ROUNDUP('Отдыхай катай| FIT15'!E8*0.87,)+25</f>
        <v>#REF!</v>
      </c>
      <c r="F8" s="42" t="e">
        <f>ROUNDUP('Отдыхай катай| FIT15'!F8*0.87,)+25</f>
        <v>#REF!</v>
      </c>
      <c r="G8" s="42" t="e">
        <f>ROUNDUP('Отдыхай катай| FIT15'!G8*0.87,)+25</f>
        <v>#REF!</v>
      </c>
      <c r="H8" s="42" t="e">
        <f>ROUNDUP('Отдыхай катай| FIT15'!H8*0.87,)+25</f>
        <v>#REF!</v>
      </c>
      <c r="I8" s="42" t="e">
        <f>ROUNDUP('Отдыхай катай| FIT15'!I8*0.87,)+25</f>
        <v>#REF!</v>
      </c>
      <c r="J8" s="42" t="e">
        <f>ROUNDUP('Отдыхай катай| FIT15'!J8*0.87,)+25</f>
        <v>#REF!</v>
      </c>
      <c r="K8" s="42" t="e">
        <f>ROUNDUP('Отдыхай катай| FIT15'!K8*0.87,)+25</f>
        <v>#REF!</v>
      </c>
      <c r="L8" s="42" t="e">
        <f>ROUNDUP('Отдыхай катай| FIT15'!L8*0.87,)+25</f>
        <v>#REF!</v>
      </c>
      <c r="M8" s="42" t="e">
        <f>ROUNDUP('Отдыхай катай| FIT15'!M8*0.87,)+25</f>
        <v>#REF!</v>
      </c>
      <c r="N8" s="42" t="e">
        <f>ROUNDUP('Отдыхай катай| FIT15'!N8*0.87,)+25</f>
        <v>#REF!</v>
      </c>
    </row>
    <row r="9" spans="1:14" s="53" customFormat="1" x14ac:dyDescent="0.2">
      <c r="A9" s="88">
        <v>2</v>
      </c>
      <c r="B9" s="42" t="e">
        <f>ROUNDUP('Отдыхай катай| FIT15'!B9*0.87,)+25</f>
        <v>#REF!</v>
      </c>
      <c r="C9" s="42" t="e">
        <f>ROUNDUP('Отдыхай катай| FIT15'!C9*0.87,)+25</f>
        <v>#REF!</v>
      </c>
      <c r="D9" s="42" t="e">
        <f>ROUNDUP('Отдыхай катай| FIT15'!D9*0.87,)+25</f>
        <v>#REF!</v>
      </c>
      <c r="E9" s="42" t="e">
        <f>ROUNDUP('Отдыхай катай| FIT15'!E9*0.87,)+25</f>
        <v>#REF!</v>
      </c>
      <c r="F9" s="42" t="e">
        <f>ROUNDUP('Отдыхай катай| FIT15'!F9*0.87,)+25</f>
        <v>#REF!</v>
      </c>
      <c r="G9" s="42" t="e">
        <f>ROUNDUP('Отдыхай катай| FIT15'!G9*0.87,)+25</f>
        <v>#REF!</v>
      </c>
      <c r="H9" s="42" t="e">
        <f>ROUNDUP('Отдыхай катай| FIT15'!H9*0.87,)+25</f>
        <v>#REF!</v>
      </c>
      <c r="I9" s="42" t="e">
        <f>ROUNDUP('Отдыхай катай| FIT15'!I9*0.87,)+25</f>
        <v>#REF!</v>
      </c>
      <c r="J9" s="42" t="e">
        <f>ROUNDUP('Отдыхай катай| FIT15'!J9*0.87,)+25</f>
        <v>#REF!</v>
      </c>
      <c r="K9" s="42" t="e">
        <f>ROUNDUP('Отдыхай катай| FIT15'!K9*0.87,)+25</f>
        <v>#REF!</v>
      </c>
      <c r="L9" s="42" t="e">
        <f>ROUNDUP('Отдыхай катай| FIT15'!L9*0.87,)+25</f>
        <v>#REF!</v>
      </c>
      <c r="M9" s="42" t="e">
        <f>ROUNDUP('Отдыхай катай| FIT15'!M9*0.87,)+25</f>
        <v>#REF!</v>
      </c>
      <c r="N9" s="42" t="e">
        <f>ROUNDUP('Отдыхай катай| FIT15'!N9*0.87,)+25</f>
        <v>#REF!</v>
      </c>
    </row>
    <row r="10" spans="1:14" s="53" customFormat="1" x14ac:dyDescent="0.2">
      <c r="A10" s="42" t="s">
        <v>234</v>
      </c>
      <c r="B10" s="42"/>
      <c r="C10" s="42"/>
      <c r="D10" s="42"/>
      <c r="E10" s="42"/>
      <c r="F10" s="42"/>
      <c r="G10" s="42"/>
      <c r="H10" s="42"/>
      <c r="I10" s="42"/>
      <c r="J10" s="42"/>
      <c r="K10" s="42"/>
      <c r="L10" s="42"/>
      <c r="M10" s="42"/>
      <c r="N10" s="42"/>
    </row>
    <row r="11" spans="1:14" s="53" customFormat="1" x14ac:dyDescent="0.2">
      <c r="A11" s="180">
        <v>1</v>
      </c>
      <c r="B11" s="42" t="e">
        <f>ROUNDUP('Отдыхай катай| FIT15'!B11*0.87,)+25</f>
        <v>#REF!</v>
      </c>
      <c r="C11" s="42" t="e">
        <f>ROUNDUP('Отдыхай катай| FIT15'!C11*0.87,)+25</f>
        <v>#REF!</v>
      </c>
      <c r="D11" s="42" t="e">
        <f>ROUNDUP('Отдыхай катай| FIT15'!D11*0.87,)+25</f>
        <v>#REF!</v>
      </c>
      <c r="E11" s="42" t="e">
        <f>ROUNDUP('Отдыхай катай| FIT15'!E11*0.87,)+25</f>
        <v>#REF!</v>
      </c>
      <c r="F11" s="42" t="e">
        <f>ROUNDUP('Отдыхай катай| FIT15'!F11*0.87,)+25</f>
        <v>#REF!</v>
      </c>
      <c r="G11" s="42" t="e">
        <f>ROUNDUP('Отдыхай катай| FIT15'!G11*0.87,)+25</f>
        <v>#REF!</v>
      </c>
      <c r="H11" s="42" t="e">
        <f>ROUNDUP('Отдыхай катай| FIT15'!H11*0.87,)+25</f>
        <v>#REF!</v>
      </c>
      <c r="I11" s="42" t="e">
        <f>ROUNDUP('Отдыхай катай| FIT15'!I11*0.87,)+25</f>
        <v>#REF!</v>
      </c>
      <c r="J11" s="42" t="e">
        <f>ROUNDUP('Отдыхай катай| FIT15'!J11*0.87,)+25</f>
        <v>#REF!</v>
      </c>
      <c r="K11" s="42" t="e">
        <f>ROUNDUP('Отдыхай катай| FIT15'!K11*0.87,)+25</f>
        <v>#REF!</v>
      </c>
      <c r="L11" s="42" t="e">
        <f>ROUNDUP('Отдыхай катай| FIT15'!L11*0.87,)+25</f>
        <v>#REF!</v>
      </c>
      <c r="M11" s="42" t="e">
        <f>ROUNDUP('Отдыхай катай| FIT15'!M11*0.87,)+25</f>
        <v>#REF!</v>
      </c>
      <c r="N11" s="42" t="e">
        <f>ROUNDUP('Отдыхай катай| FIT15'!N11*0.87,)+25</f>
        <v>#REF!</v>
      </c>
    </row>
    <row r="12" spans="1:14" s="53" customFormat="1" x14ac:dyDescent="0.2">
      <c r="A12" s="180">
        <v>2</v>
      </c>
      <c r="B12" s="42" t="e">
        <f>ROUNDUP('Отдыхай катай| FIT15'!B12*0.87,)+25</f>
        <v>#REF!</v>
      </c>
      <c r="C12" s="42" t="e">
        <f>ROUNDUP('Отдыхай катай| FIT15'!C12*0.87,)+25</f>
        <v>#REF!</v>
      </c>
      <c r="D12" s="42" t="e">
        <f>ROUNDUP('Отдыхай катай| FIT15'!D12*0.87,)+25</f>
        <v>#REF!</v>
      </c>
      <c r="E12" s="42" t="e">
        <f>ROUNDUP('Отдыхай катай| FIT15'!E12*0.87,)+25</f>
        <v>#REF!</v>
      </c>
      <c r="F12" s="42" t="e">
        <f>ROUNDUP('Отдыхай катай| FIT15'!F12*0.87,)+25</f>
        <v>#REF!</v>
      </c>
      <c r="G12" s="42" t="e">
        <f>ROUNDUP('Отдыхай катай| FIT15'!G12*0.87,)+25</f>
        <v>#REF!</v>
      </c>
      <c r="H12" s="42" t="e">
        <f>ROUNDUP('Отдыхай катай| FIT15'!H12*0.87,)+25</f>
        <v>#REF!</v>
      </c>
      <c r="I12" s="42" t="e">
        <f>ROUNDUP('Отдыхай катай| FIT15'!I12*0.87,)+25</f>
        <v>#REF!</v>
      </c>
      <c r="J12" s="42" t="e">
        <f>ROUNDUP('Отдыхай катай| FIT15'!J12*0.87,)+25</f>
        <v>#REF!</v>
      </c>
      <c r="K12" s="42" t="e">
        <f>ROUNDUP('Отдыхай катай| FIT15'!K12*0.87,)+25</f>
        <v>#REF!</v>
      </c>
      <c r="L12" s="42" t="e">
        <f>ROUNDUP('Отдыхай катай| FIT15'!L12*0.87,)+25</f>
        <v>#REF!</v>
      </c>
      <c r="M12" s="42" t="e">
        <f>ROUNDUP('Отдыхай катай| FIT15'!M12*0.87,)+25</f>
        <v>#REF!</v>
      </c>
      <c r="N12" s="42" t="e">
        <f>ROUNDUP('Отдыхай катай| FIT15'!N12*0.87,)+25</f>
        <v>#REF!</v>
      </c>
    </row>
    <row r="13" spans="1:14" s="53" customFormat="1" x14ac:dyDescent="0.2">
      <c r="A13" s="42" t="s">
        <v>84</v>
      </c>
      <c r="B13" s="42"/>
      <c r="C13" s="42"/>
      <c r="D13" s="42"/>
      <c r="E13" s="42"/>
      <c r="F13" s="42"/>
      <c r="G13" s="42"/>
      <c r="H13" s="42"/>
      <c r="I13" s="42"/>
      <c r="J13" s="42"/>
      <c r="K13" s="42"/>
      <c r="L13" s="42"/>
      <c r="M13" s="42"/>
      <c r="N13" s="42"/>
    </row>
    <row r="14" spans="1:14" s="53" customFormat="1" x14ac:dyDescent="0.2">
      <c r="A14" s="88">
        <f>A8</f>
        <v>1</v>
      </c>
      <c r="B14" s="42" t="e">
        <f>ROUNDUP('Отдыхай катай| FIT15'!B14*0.87,)+25</f>
        <v>#REF!</v>
      </c>
      <c r="C14" s="42" t="e">
        <f>ROUNDUP('Отдыхай катай| FIT15'!C14*0.87,)+25</f>
        <v>#REF!</v>
      </c>
      <c r="D14" s="42" t="e">
        <f>ROUNDUP('Отдыхай катай| FIT15'!D14*0.87,)+25</f>
        <v>#REF!</v>
      </c>
      <c r="E14" s="42" t="e">
        <f>ROUNDUP('Отдыхай катай| FIT15'!E14*0.87,)+25</f>
        <v>#REF!</v>
      </c>
      <c r="F14" s="42" t="e">
        <f>ROUNDUP('Отдыхай катай| FIT15'!F14*0.87,)+25</f>
        <v>#REF!</v>
      </c>
      <c r="G14" s="42" t="e">
        <f>ROUNDUP('Отдыхай катай| FIT15'!G14*0.87,)+25</f>
        <v>#REF!</v>
      </c>
      <c r="H14" s="42" t="e">
        <f>ROUNDUP('Отдыхай катай| FIT15'!H14*0.87,)+25</f>
        <v>#REF!</v>
      </c>
      <c r="I14" s="42" t="e">
        <f>ROUNDUP('Отдыхай катай| FIT15'!I14*0.87,)+25</f>
        <v>#REF!</v>
      </c>
      <c r="J14" s="42" t="e">
        <f>ROUNDUP('Отдыхай катай| FIT15'!J14*0.87,)+25</f>
        <v>#REF!</v>
      </c>
      <c r="K14" s="42" t="e">
        <f>ROUNDUP('Отдыхай катай| FIT15'!K14*0.87,)+25</f>
        <v>#REF!</v>
      </c>
      <c r="L14" s="42" t="e">
        <f>ROUNDUP('Отдыхай катай| FIT15'!L14*0.87,)+25</f>
        <v>#REF!</v>
      </c>
      <c r="M14" s="42" t="e">
        <f>ROUNDUP('Отдыхай катай| FIT15'!M14*0.87,)+25</f>
        <v>#REF!</v>
      </c>
      <c r="N14" s="42" t="e">
        <f>ROUNDUP('Отдыхай катай| FIT15'!N14*0.87,)+25</f>
        <v>#REF!</v>
      </c>
    </row>
    <row r="15" spans="1:14" s="53" customFormat="1" x14ac:dyDescent="0.2">
      <c r="A15" s="88">
        <f>A9</f>
        <v>2</v>
      </c>
      <c r="B15" s="42" t="e">
        <f>ROUNDUP('Отдыхай катай| FIT15'!B15*0.87,)+25</f>
        <v>#REF!</v>
      </c>
      <c r="C15" s="42" t="e">
        <f>ROUNDUP('Отдыхай катай| FIT15'!C15*0.87,)+25</f>
        <v>#REF!</v>
      </c>
      <c r="D15" s="42" t="e">
        <f>ROUNDUP('Отдыхай катай| FIT15'!D15*0.87,)+25</f>
        <v>#REF!</v>
      </c>
      <c r="E15" s="42" t="e">
        <f>ROUNDUP('Отдыхай катай| FIT15'!E15*0.87,)+25</f>
        <v>#REF!</v>
      </c>
      <c r="F15" s="42" t="e">
        <f>ROUNDUP('Отдыхай катай| FIT15'!F15*0.87,)+25</f>
        <v>#REF!</v>
      </c>
      <c r="G15" s="42" t="e">
        <f>ROUNDUP('Отдыхай катай| FIT15'!G15*0.87,)+25</f>
        <v>#REF!</v>
      </c>
      <c r="H15" s="42" t="e">
        <f>ROUNDUP('Отдыхай катай| FIT15'!H15*0.87,)+25</f>
        <v>#REF!</v>
      </c>
      <c r="I15" s="42" t="e">
        <f>ROUNDUP('Отдыхай катай| FIT15'!I15*0.87,)+25</f>
        <v>#REF!</v>
      </c>
      <c r="J15" s="42" t="e">
        <f>ROUNDUP('Отдыхай катай| FIT15'!J15*0.87,)+25</f>
        <v>#REF!</v>
      </c>
      <c r="K15" s="42" t="e">
        <f>ROUNDUP('Отдыхай катай| FIT15'!K15*0.87,)+25</f>
        <v>#REF!</v>
      </c>
      <c r="L15" s="42" t="e">
        <f>ROUNDUP('Отдыхай катай| FIT15'!L15*0.87,)+25</f>
        <v>#REF!</v>
      </c>
      <c r="M15" s="42" t="e">
        <f>ROUNDUP('Отдыхай катай| FIT15'!M15*0.87,)+25</f>
        <v>#REF!</v>
      </c>
      <c r="N15" s="42" t="e">
        <f>ROUNDUP('Отдыхай катай| FIT15'!N15*0.87,)+25</f>
        <v>#REF!</v>
      </c>
    </row>
    <row r="16" spans="1:14" s="53" customFormat="1" x14ac:dyDescent="0.2">
      <c r="A16" s="42" t="s">
        <v>85</v>
      </c>
      <c r="B16" s="42"/>
      <c r="C16" s="42"/>
      <c r="D16" s="42"/>
      <c r="E16" s="42"/>
      <c r="F16" s="42"/>
      <c r="G16" s="42"/>
      <c r="H16" s="42"/>
      <c r="I16" s="42"/>
      <c r="J16" s="42"/>
      <c r="K16" s="42"/>
      <c r="L16" s="42"/>
      <c r="M16" s="42"/>
      <c r="N16" s="42"/>
    </row>
    <row r="17" spans="1:14" s="53" customFormat="1" x14ac:dyDescent="0.2">
      <c r="A17" s="88">
        <f>A8</f>
        <v>1</v>
      </c>
      <c r="B17" s="42" t="e">
        <f>ROUNDUP('Отдыхай катай| FIT15'!B17*0.87,)+25</f>
        <v>#REF!</v>
      </c>
      <c r="C17" s="42" t="e">
        <f>ROUNDUP('Отдыхай катай| FIT15'!C17*0.87,)+25</f>
        <v>#REF!</v>
      </c>
      <c r="D17" s="42" t="e">
        <f>ROUNDUP('Отдыхай катай| FIT15'!D17*0.87,)+25</f>
        <v>#REF!</v>
      </c>
      <c r="E17" s="42" t="e">
        <f>ROUNDUP('Отдыхай катай| FIT15'!E17*0.87,)+25</f>
        <v>#REF!</v>
      </c>
      <c r="F17" s="42" t="e">
        <f>ROUNDUP('Отдыхай катай| FIT15'!F17*0.87,)+25</f>
        <v>#REF!</v>
      </c>
      <c r="G17" s="42" t="e">
        <f>ROUNDUP('Отдыхай катай| FIT15'!G17*0.87,)+25</f>
        <v>#REF!</v>
      </c>
      <c r="H17" s="42" t="e">
        <f>ROUNDUP('Отдыхай катай| FIT15'!H17*0.87,)+25</f>
        <v>#REF!</v>
      </c>
      <c r="I17" s="42" t="e">
        <f>ROUNDUP('Отдыхай катай| FIT15'!I17*0.87,)+25</f>
        <v>#REF!</v>
      </c>
      <c r="J17" s="42" t="e">
        <f>ROUNDUP('Отдыхай катай| FIT15'!J17*0.87,)+25</f>
        <v>#REF!</v>
      </c>
      <c r="K17" s="42" t="e">
        <f>ROUNDUP('Отдыхай катай| FIT15'!K17*0.87,)+25</f>
        <v>#REF!</v>
      </c>
      <c r="L17" s="42" t="e">
        <f>ROUNDUP('Отдыхай катай| FIT15'!L17*0.87,)+25</f>
        <v>#REF!</v>
      </c>
      <c r="M17" s="42" t="e">
        <f>ROUNDUP('Отдыхай катай| FIT15'!M17*0.87,)+25</f>
        <v>#REF!</v>
      </c>
      <c r="N17" s="42" t="e">
        <f>ROUNDUP('Отдыхай катай| FIT15'!N17*0.87,)+25</f>
        <v>#REF!</v>
      </c>
    </row>
    <row r="18" spans="1:14" s="53" customFormat="1" x14ac:dyDescent="0.2">
      <c r="A18" s="88">
        <f>A9</f>
        <v>2</v>
      </c>
      <c r="B18" s="42" t="e">
        <f>ROUNDUP('Отдыхай катай| FIT15'!B18*0.87,)+25</f>
        <v>#REF!</v>
      </c>
      <c r="C18" s="42" t="e">
        <f>ROUNDUP('Отдыхай катай| FIT15'!C18*0.87,)+25</f>
        <v>#REF!</v>
      </c>
      <c r="D18" s="42" t="e">
        <f>ROUNDUP('Отдыхай катай| FIT15'!D18*0.87,)+25</f>
        <v>#REF!</v>
      </c>
      <c r="E18" s="42" t="e">
        <f>ROUNDUP('Отдыхай катай| FIT15'!E18*0.87,)+25</f>
        <v>#REF!</v>
      </c>
      <c r="F18" s="42" t="e">
        <f>ROUNDUP('Отдыхай катай| FIT15'!F18*0.87,)+25</f>
        <v>#REF!</v>
      </c>
      <c r="G18" s="42" t="e">
        <f>ROUNDUP('Отдыхай катай| FIT15'!G18*0.87,)+25</f>
        <v>#REF!</v>
      </c>
      <c r="H18" s="42" t="e">
        <f>ROUNDUP('Отдыхай катай| FIT15'!H18*0.87,)+25</f>
        <v>#REF!</v>
      </c>
      <c r="I18" s="42" t="e">
        <f>ROUNDUP('Отдыхай катай| FIT15'!I18*0.87,)+25</f>
        <v>#REF!</v>
      </c>
      <c r="J18" s="42" t="e">
        <f>ROUNDUP('Отдыхай катай| FIT15'!J18*0.87,)+25</f>
        <v>#REF!</v>
      </c>
      <c r="K18" s="42" t="e">
        <f>ROUNDUP('Отдыхай катай| FIT15'!K18*0.87,)+25</f>
        <v>#REF!</v>
      </c>
      <c r="L18" s="42" t="e">
        <f>ROUNDUP('Отдыхай катай| FIT15'!L18*0.87,)+25</f>
        <v>#REF!</v>
      </c>
      <c r="M18" s="42" t="e">
        <f>ROUNDUP('Отдыхай катай| FIT15'!M18*0.87,)+25</f>
        <v>#REF!</v>
      </c>
      <c r="N18" s="42" t="e">
        <f>ROUNDUP('Отдыхай катай| FIT15'!N18*0.87,)+25</f>
        <v>#REF!</v>
      </c>
    </row>
    <row r="19" spans="1:14" s="53" customFormat="1" x14ac:dyDescent="0.2">
      <c r="A19" s="42" t="s">
        <v>86</v>
      </c>
      <c r="B19" s="42"/>
      <c r="C19" s="42"/>
      <c r="D19" s="42"/>
      <c r="E19" s="42"/>
      <c r="F19" s="42"/>
      <c r="G19" s="42"/>
      <c r="H19" s="42"/>
      <c r="I19" s="42"/>
      <c r="J19" s="42"/>
      <c r="K19" s="42"/>
      <c r="L19" s="42"/>
      <c r="M19" s="42"/>
      <c r="N19" s="42"/>
    </row>
    <row r="20" spans="1:14" s="53" customFormat="1" x14ac:dyDescent="0.2">
      <c r="A20" s="88">
        <v>1</v>
      </c>
      <c r="B20" s="42" t="e">
        <f>ROUNDUP('Отдыхай катай| FIT15'!B20*0.87,)+25</f>
        <v>#REF!</v>
      </c>
      <c r="C20" s="42" t="e">
        <f>ROUNDUP('Отдыхай катай| FIT15'!C20*0.87,)+25</f>
        <v>#REF!</v>
      </c>
      <c r="D20" s="42" t="e">
        <f>ROUNDUP('Отдыхай катай| FIT15'!D20*0.87,)+25</f>
        <v>#REF!</v>
      </c>
      <c r="E20" s="42" t="e">
        <f>ROUNDUP('Отдыхай катай| FIT15'!E20*0.87,)+25</f>
        <v>#REF!</v>
      </c>
      <c r="F20" s="42" t="e">
        <f>ROUNDUP('Отдыхай катай| FIT15'!F20*0.87,)+25</f>
        <v>#REF!</v>
      </c>
      <c r="G20" s="42" t="e">
        <f>ROUNDUP('Отдыхай катай| FIT15'!G20*0.87,)+25</f>
        <v>#REF!</v>
      </c>
      <c r="H20" s="42" t="e">
        <f>ROUNDUP('Отдыхай катай| FIT15'!H20*0.87,)+25</f>
        <v>#REF!</v>
      </c>
      <c r="I20" s="42" t="e">
        <f>ROUNDUP('Отдыхай катай| FIT15'!I20*0.87,)+25</f>
        <v>#REF!</v>
      </c>
      <c r="J20" s="42" t="e">
        <f>ROUNDUP('Отдыхай катай| FIT15'!J20*0.87,)+25</f>
        <v>#REF!</v>
      </c>
      <c r="K20" s="42" t="e">
        <f>ROUNDUP('Отдыхай катай| FIT15'!K20*0.87,)+25</f>
        <v>#REF!</v>
      </c>
      <c r="L20" s="42" t="e">
        <f>ROUNDUP('Отдыхай катай| FIT15'!L20*0.87,)+25</f>
        <v>#REF!</v>
      </c>
      <c r="M20" s="42" t="e">
        <f>ROUNDUP('Отдыхай катай| FIT15'!M20*0.87,)+25</f>
        <v>#REF!</v>
      </c>
      <c r="N20" s="42" t="e">
        <f>ROUNDUP('Отдыхай катай| FIT15'!N20*0.87,)+25</f>
        <v>#REF!</v>
      </c>
    </row>
    <row r="21" spans="1:14" s="53" customFormat="1" x14ac:dyDescent="0.2">
      <c r="A21" s="88">
        <v>2</v>
      </c>
      <c r="B21" s="42" t="e">
        <f>ROUNDUP('Отдыхай катай| FIT15'!B21*0.87,)+25</f>
        <v>#REF!</v>
      </c>
      <c r="C21" s="42" t="e">
        <f>ROUNDUP('Отдыхай катай| FIT15'!C21*0.87,)+25</f>
        <v>#REF!</v>
      </c>
      <c r="D21" s="42" t="e">
        <f>ROUNDUP('Отдыхай катай| FIT15'!D21*0.87,)+25</f>
        <v>#REF!</v>
      </c>
      <c r="E21" s="42" t="e">
        <f>ROUNDUP('Отдыхай катай| FIT15'!E21*0.87,)+25</f>
        <v>#REF!</v>
      </c>
      <c r="F21" s="42" t="e">
        <f>ROUNDUP('Отдыхай катай| FIT15'!F21*0.87,)+25</f>
        <v>#REF!</v>
      </c>
      <c r="G21" s="42" t="e">
        <f>ROUNDUP('Отдыхай катай| FIT15'!G21*0.87,)+25</f>
        <v>#REF!</v>
      </c>
      <c r="H21" s="42" t="e">
        <f>ROUNDUP('Отдыхай катай| FIT15'!H21*0.87,)+25</f>
        <v>#REF!</v>
      </c>
      <c r="I21" s="42" t="e">
        <f>ROUNDUP('Отдыхай катай| FIT15'!I21*0.87,)+25</f>
        <v>#REF!</v>
      </c>
      <c r="J21" s="42" t="e">
        <f>ROUNDUP('Отдыхай катай| FIT15'!J21*0.87,)+25</f>
        <v>#REF!</v>
      </c>
      <c r="K21" s="42" t="e">
        <f>ROUNDUP('Отдыхай катай| FIT15'!K21*0.87,)+25</f>
        <v>#REF!</v>
      </c>
      <c r="L21" s="42" t="e">
        <f>ROUNDUP('Отдыхай катай| FIT15'!L21*0.87,)+25</f>
        <v>#REF!</v>
      </c>
      <c r="M21" s="42" t="e">
        <f>ROUNDUP('Отдыхай катай| FIT15'!M21*0.87,)+25</f>
        <v>#REF!</v>
      </c>
      <c r="N21" s="42" t="e">
        <f>ROUNDUP('Отдыхай катай| FIT15'!N21*0.87,)+25</f>
        <v>#REF!</v>
      </c>
    </row>
    <row r="22" spans="1:14" s="53" customFormat="1" x14ac:dyDescent="0.2">
      <c r="A22" s="42" t="s">
        <v>87</v>
      </c>
      <c r="B22" s="42"/>
      <c r="C22" s="42"/>
      <c r="D22" s="42"/>
      <c r="E22" s="42"/>
      <c r="F22" s="42"/>
      <c r="G22" s="42"/>
      <c r="H22" s="42"/>
      <c r="I22" s="42"/>
      <c r="J22" s="42"/>
      <c r="K22" s="42"/>
      <c r="L22" s="42"/>
      <c r="M22" s="42"/>
      <c r="N22" s="42"/>
    </row>
    <row r="23" spans="1:14" s="53" customFormat="1" x14ac:dyDescent="0.2">
      <c r="A23" s="88" t="s">
        <v>88</v>
      </c>
      <c r="B23" s="42" t="e">
        <f>ROUNDUP('Отдыхай катай| FIT15'!B23*0.87,)+25</f>
        <v>#REF!</v>
      </c>
      <c r="C23" s="42" t="e">
        <f>ROUNDUP('Отдыхай катай| FIT15'!C23*0.87,)+25</f>
        <v>#REF!</v>
      </c>
      <c r="D23" s="42" t="e">
        <f>ROUNDUP('Отдыхай катай| FIT15'!D23*0.87,)+25</f>
        <v>#REF!</v>
      </c>
      <c r="E23" s="42" t="e">
        <f>ROUNDUP('Отдыхай катай| FIT15'!E23*0.87,)+25</f>
        <v>#REF!</v>
      </c>
      <c r="F23" s="42" t="e">
        <f>ROUNDUP('Отдыхай катай| FIT15'!F23*0.87,)+25</f>
        <v>#REF!</v>
      </c>
      <c r="G23" s="42" t="e">
        <f>ROUNDUP('Отдыхай катай| FIT15'!G23*0.87,)+25</f>
        <v>#REF!</v>
      </c>
      <c r="H23" s="42" t="e">
        <f>ROUNDUP('Отдыхай катай| FIT15'!H23*0.87,)+25</f>
        <v>#REF!</v>
      </c>
      <c r="I23" s="42" t="e">
        <f>ROUNDUP('Отдыхай катай| FIT15'!I23*0.87,)+25</f>
        <v>#REF!</v>
      </c>
      <c r="J23" s="42" t="e">
        <f>ROUNDUP('Отдыхай катай| FIT15'!J23*0.87,)+25</f>
        <v>#REF!</v>
      </c>
      <c r="K23" s="42" t="e">
        <f>ROUNDUP('Отдыхай катай| FIT15'!K23*0.87,)+25</f>
        <v>#REF!</v>
      </c>
      <c r="L23" s="42" t="e">
        <f>ROUNDUP('Отдыхай катай| FIT15'!L23*0.87,)+25</f>
        <v>#REF!</v>
      </c>
      <c r="M23" s="42" t="e">
        <f>ROUNDUP('Отдыхай катай| FIT15'!M23*0.87,)+25</f>
        <v>#REF!</v>
      </c>
      <c r="N23" s="42" t="e">
        <f>ROUNDUP('Отдыхай катай| FIT15'!N23*0.87,)+25</f>
        <v>#REF!</v>
      </c>
    </row>
    <row r="24" spans="1:14" s="53" customFormat="1" ht="12.75" thickBot="1" x14ac:dyDescent="0.25">
      <c r="A24" s="116"/>
    </row>
    <row r="25" spans="1:14" ht="12.75" thickBot="1" x14ac:dyDescent="0.25">
      <c r="A25" s="163" t="s">
        <v>182</v>
      </c>
    </row>
    <row r="26" spans="1:14" ht="36" x14ac:dyDescent="0.2">
      <c r="A26" s="185" t="s">
        <v>255</v>
      </c>
    </row>
    <row r="27" spans="1:14" ht="13.35" customHeight="1" x14ac:dyDescent="0.2">
      <c r="A27" s="186" t="s">
        <v>66</v>
      </c>
    </row>
    <row r="28" spans="1:14" ht="11.45" customHeight="1" x14ac:dyDescent="0.2">
      <c r="A28" s="63" t="s">
        <v>78</v>
      </c>
    </row>
    <row r="29" spans="1:14" x14ac:dyDescent="0.2">
      <c r="A29" s="43" t="s">
        <v>67</v>
      </c>
    </row>
    <row r="30" spans="1:14" x14ac:dyDescent="0.2">
      <c r="A30" s="43" t="s">
        <v>89</v>
      </c>
    </row>
    <row r="31" spans="1:14" x14ac:dyDescent="0.2">
      <c r="A31" s="43" t="s">
        <v>68</v>
      </c>
    </row>
    <row r="32" spans="1:14" ht="24" x14ac:dyDescent="0.2">
      <c r="A32" s="46" t="s">
        <v>69</v>
      </c>
    </row>
    <row r="33" spans="1:1" ht="84.75" thickBot="1" x14ac:dyDescent="0.25">
      <c r="A33" s="123" t="s">
        <v>256</v>
      </c>
    </row>
    <row r="34" spans="1:1" ht="12.75" thickBot="1" x14ac:dyDescent="0.25">
      <c r="A34" s="181" t="s">
        <v>71</v>
      </c>
    </row>
    <row r="35" spans="1:1" x14ac:dyDescent="0.2">
      <c r="A35" s="195" t="s">
        <v>263</v>
      </c>
    </row>
    <row r="36" spans="1:1" ht="48.75" thickBot="1" x14ac:dyDescent="0.25">
      <c r="A36" s="196" t="s">
        <v>264</v>
      </c>
    </row>
    <row r="37" spans="1:1" ht="12" customHeight="1" x14ac:dyDescent="0.2">
      <c r="A37" s="231" t="s">
        <v>261</v>
      </c>
    </row>
    <row r="38" spans="1:1" ht="132.6" customHeight="1" thickBot="1" x14ac:dyDescent="0.25">
      <c r="A38" s="232"/>
    </row>
    <row r="39" spans="1:1" ht="22.15" customHeight="1" thickBot="1" x14ac:dyDescent="0.25">
      <c r="A39" s="182" t="s">
        <v>259</v>
      </c>
    </row>
    <row r="40" spans="1:1" ht="24" x14ac:dyDescent="0.2">
      <c r="A40" s="194" t="s">
        <v>257</v>
      </c>
    </row>
    <row r="41" spans="1:1" ht="24" x14ac:dyDescent="0.2">
      <c r="A41" s="194" t="s">
        <v>258</v>
      </c>
    </row>
    <row r="42" spans="1:1" ht="24.75" thickBot="1" x14ac:dyDescent="0.25">
      <c r="A42" s="193" t="s">
        <v>262</v>
      </c>
    </row>
    <row r="43" spans="1:1" ht="12.75" thickBot="1" x14ac:dyDescent="0.25">
      <c r="A43" s="125" t="s">
        <v>70</v>
      </c>
    </row>
    <row r="44" spans="1:1" ht="60" x14ac:dyDescent="0.2">
      <c r="A44" s="112" t="s">
        <v>235</v>
      </c>
    </row>
  </sheetData>
  <mergeCells count="2">
    <mergeCell ref="A1:A2"/>
    <mergeCell ref="A37:A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J73"/>
  <sheetViews>
    <sheetView zoomScale="90" zoomScaleNormal="90" workbookViewId="0">
      <pane xSplit="1" topLeftCell="B1" activePane="topRight" state="frozen"/>
      <selection pane="topRight" activeCell="B1" sqref="B1:C1048576"/>
    </sheetView>
  </sheetViews>
  <sheetFormatPr defaultColWidth="9" defaultRowHeight="12" x14ac:dyDescent="0.2"/>
  <cols>
    <col min="1" max="1" width="84.5703125" style="48" customWidth="1"/>
    <col min="2" max="16384" width="9" style="48"/>
  </cols>
  <sheetData>
    <row r="1" spans="1:10" s="51" customFormat="1" ht="12" customHeight="1" x14ac:dyDescent="0.2">
      <c r="A1" s="228" t="s">
        <v>82</v>
      </c>
    </row>
    <row r="2" spans="1:10" s="51" customFormat="1" ht="12" customHeight="1" x14ac:dyDescent="0.2">
      <c r="A2" s="228"/>
    </row>
    <row r="3" spans="1:10" s="51" customFormat="1" ht="11.1" customHeight="1" x14ac:dyDescent="0.2">
      <c r="A3" s="170" t="s">
        <v>237</v>
      </c>
    </row>
    <row r="4" spans="1:10" s="52" customFormat="1" ht="32.1" customHeight="1" x14ac:dyDescent="0.2">
      <c r="A4" s="98" t="s">
        <v>64</v>
      </c>
      <c r="B4" s="197" t="e">
        <f>'Каникулы в горах | FIT15'!B4</f>
        <v>#REF!</v>
      </c>
      <c r="C4" s="197" t="e">
        <f>'Каникулы в горах | FIT15'!C4</f>
        <v>#REF!</v>
      </c>
      <c r="D4" s="197" t="e">
        <f>'Каникулы в горах | FIT15'!D4</f>
        <v>#REF!</v>
      </c>
      <c r="E4" s="197" t="e">
        <f>'Каникулы в горах | FIT15'!E4</f>
        <v>#REF!</v>
      </c>
      <c r="F4" s="197" t="e">
        <f>'Каникулы в горах | FIT15'!F4</f>
        <v>#REF!</v>
      </c>
      <c r="G4" s="197" t="e">
        <f>'Каникулы в горах | FIT15'!G4</f>
        <v>#REF!</v>
      </c>
      <c r="H4" s="197" t="e">
        <f>'Каникулы в горах | FIT15'!H4</f>
        <v>#REF!</v>
      </c>
      <c r="I4" s="197" t="e">
        <f>'Каникулы в горах | FIT15'!I4</f>
        <v>#REF!</v>
      </c>
      <c r="J4" s="197" t="e">
        <f>'Каникулы в горах | FIT15'!J4</f>
        <v>#REF!</v>
      </c>
    </row>
    <row r="5" spans="1:10" s="53" customFormat="1" ht="21.95" customHeight="1" x14ac:dyDescent="0.2">
      <c r="A5" s="98"/>
      <c r="B5" s="197" t="e">
        <f>'Каникулы в горах | FIT15'!B5</f>
        <v>#REF!</v>
      </c>
      <c r="C5" s="197" t="e">
        <f>'Каникулы в горах | FIT15'!C5</f>
        <v>#REF!</v>
      </c>
      <c r="D5" s="197" t="e">
        <f>'Каникулы в горах | FIT15'!D5</f>
        <v>#REF!</v>
      </c>
      <c r="E5" s="197" t="e">
        <f>'Каникулы в горах | FIT15'!E5</f>
        <v>#REF!</v>
      </c>
      <c r="F5" s="197" t="e">
        <f>'Каникулы в горах | FIT15'!F5</f>
        <v>#REF!</v>
      </c>
      <c r="G5" s="197" t="e">
        <f>'Каникулы в горах | FIT15'!G5</f>
        <v>#REF!</v>
      </c>
      <c r="H5" s="197" t="e">
        <f>'Каникулы в горах | FIT15'!H5</f>
        <v>#REF!</v>
      </c>
      <c r="I5" s="197" t="e">
        <f>'Каникулы в горах | FIT15'!I5</f>
        <v>#REF!</v>
      </c>
      <c r="J5" s="197" t="e">
        <f>'Каникулы в горах | FIT15'!J5</f>
        <v>#REF!</v>
      </c>
    </row>
    <row r="6" spans="1:10" s="53" customFormat="1" x14ac:dyDescent="0.2">
      <c r="A6" s="42" t="s">
        <v>83</v>
      </c>
      <c r="B6" s="203"/>
      <c r="C6" s="203"/>
      <c r="D6" s="203"/>
      <c r="E6" s="203"/>
      <c r="F6" s="203"/>
      <c r="G6" s="203"/>
      <c r="H6" s="203"/>
      <c r="I6" s="203"/>
      <c r="J6" s="203"/>
    </row>
    <row r="7" spans="1:10" s="53" customFormat="1" x14ac:dyDescent="0.2">
      <c r="A7" s="88">
        <v>1</v>
      </c>
      <c r="B7" s="7" t="e">
        <f>'Каникулы в горах | FIT15'!B7</f>
        <v>#REF!</v>
      </c>
      <c r="C7" s="7" t="e">
        <f>'Каникулы в горах | FIT15'!C7</f>
        <v>#REF!</v>
      </c>
      <c r="D7" s="7" t="e">
        <f>'Каникулы в горах | FIT15'!D7</f>
        <v>#REF!</v>
      </c>
      <c r="E7" s="7" t="e">
        <f>'Каникулы в горах | FIT15'!E7</f>
        <v>#REF!</v>
      </c>
      <c r="F7" s="7" t="e">
        <f>'Каникулы в горах | FIT15'!F7</f>
        <v>#REF!</v>
      </c>
      <c r="G7" s="7" t="e">
        <f>'Каникулы в горах | FIT15'!G7</f>
        <v>#REF!</v>
      </c>
      <c r="H7" s="7" t="e">
        <f>'Каникулы в горах | FIT15'!H7</f>
        <v>#REF!</v>
      </c>
      <c r="I7" s="7" t="e">
        <f>'Каникулы в горах | FIT15'!I7</f>
        <v>#REF!</v>
      </c>
      <c r="J7" s="7" t="e">
        <f>'Каникулы в горах | FIT15'!J7</f>
        <v>#REF!</v>
      </c>
    </row>
    <row r="8" spans="1:10" s="53" customFormat="1" x14ac:dyDescent="0.2">
      <c r="A8" s="88">
        <v>2</v>
      </c>
      <c r="B8" s="7" t="e">
        <f>'Каникулы в горах | FIT15'!B8</f>
        <v>#REF!</v>
      </c>
      <c r="C8" s="7" t="e">
        <f>'Каникулы в горах | FIT15'!C8</f>
        <v>#REF!</v>
      </c>
      <c r="D8" s="7" t="e">
        <f>'Каникулы в горах | FIT15'!D8</f>
        <v>#REF!</v>
      </c>
      <c r="E8" s="7" t="e">
        <f>'Каникулы в горах | FIT15'!E8</f>
        <v>#REF!</v>
      </c>
      <c r="F8" s="7" t="e">
        <f>'Каникулы в горах | FIT15'!F8</f>
        <v>#REF!</v>
      </c>
      <c r="G8" s="7" t="e">
        <f>'Каникулы в горах | FIT15'!G8</f>
        <v>#REF!</v>
      </c>
      <c r="H8" s="7" t="e">
        <f>'Каникулы в горах | FIT15'!H8</f>
        <v>#REF!</v>
      </c>
      <c r="I8" s="7" t="e">
        <f>'Каникулы в горах | FIT15'!I8</f>
        <v>#REF!</v>
      </c>
      <c r="J8" s="7" t="e">
        <f>'Каникулы в горах | FIT15'!J8</f>
        <v>#REF!</v>
      </c>
    </row>
    <row r="9" spans="1:10" s="53" customFormat="1" x14ac:dyDescent="0.2">
      <c r="A9" s="42" t="s">
        <v>234</v>
      </c>
      <c r="B9" s="7"/>
      <c r="C9" s="7"/>
      <c r="D9" s="7"/>
      <c r="E9" s="7"/>
      <c r="F9" s="7"/>
      <c r="G9" s="7"/>
      <c r="H9" s="7"/>
      <c r="I9" s="7"/>
      <c r="J9" s="7"/>
    </row>
    <row r="10" spans="1:10" s="53" customFormat="1" x14ac:dyDescent="0.2">
      <c r="A10" s="180">
        <v>1</v>
      </c>
      <c r="B10" s="7" t="e">
        <f>'Каникулы в горах | FIT15'!B10</f>
        <v>#REF!</v>
      </c>
      <c r="C10" s="7" t="e">
        <f>'Каникулы в горах | FIT15'!C10</f>
        <v>#REF!</v>
      </c>
      <c r="D10" s="7" t="e">
        <f>'Каникулы в горах | FIT15'!D10</f>
        <v>#REF!</v>
      </c>
      <c r="E10" s="7" t="e">
        <f>'Каникулы в горах | FIT15'!E10</f>
        <v>#REF!</v>
      </c>
      <c r="F10" s="7" t="e">
        <f>'Каникулы в горах | FIT15'!F10</f>
        <v>#REF!</v>
      </c>
      <c r="G10" s="7" t="e">
        <f>'Каникулы в горах | FIT15'!G10</f>
        <v>#REF!</v>
      </c>
      <c r="H10" s="7" t="e">
        <f>'Каникулы в горах | FIT15'!H10</f>
        <v>#REF!</v>
      </c>
      <c r="I10" s="7" t="e">
        <f>'Каникулы в горах | FIT15'!I10</f>
        <v>#REF!</v>
      </c>
      <c r="J10" s="7" t="e">
        <f>'Каникулы в горах | FIT15'!J10</f>
        <v>#REF!</v>
      </c>
    </row>
    <row r="11" spans="1:10" s="53" customFormat="1" x14ac:dyDescent="0.2">
      <c r="A11" s="180">
        <v>2</v>
      </c>
      <c r="B11" s="7" t="e">
        <f>'Каникулы в горах | FIT15'!B11</f>
        <v>#REF!</v>
      </c>
      <c r="C11" s="7" t="e">
        <f>'Каникулы в горах | FIT15'!C11</f>
        <v>#REF!</v>
      </c>
      <c r="D11" s="7" t="e">
        <f>'Каникулы в горах | FIT15'!D11</f>
        <v>#REF!</v>
      </c>
      <c r="E11" s="7" t="e">
        <f>'Каникулы в горах | FIT15'!E11</f>
        <v>#REF!</v>
      </c>
      <c r="F11" s="7" t="e">
        <f>'Каникулы в горах | FIT15'!F11</f>
        <v>#REF!</v>
      </c>
      <c r="G11" s="7" t="e">
        <f>'Каникулы в горах | FIT15'!G11</f>
        <v>#REF!</v>
      </c>
      <c r="H11" s="7" t="e">
        <f>'Каникулы в горах | FIT15'!H11</f>
        <v>#REF!</v>
      </c>
      <c r="I11" s="7" t="e">
        <f>'Каникулы в горах | FIT15'!I11</f>
        <v>#REF!</v>
      </c>
      <c r="J11" s="7" t="e">
        <f>'Каникулы в горах | FIT15'!J11</f>
        <v>#REF!</v>
      </c>
    </row>
    <row r="12" spans="1:10" s="53" customFormat="1" x14ac:dyDescent="0.2">
      <c r="A12" s="42" t="s">
        <v>84</v>
      </c>
      <c r="B12" s="7"/>
      <c r="C12" s="7"/>
      <c r="D12" s="7"/>
      <c r="E12" s="7"/>
      <c r="F12" s="7"/>
      <c r="G12" s="7"/>
      <c r="H12" s="7"/>
      <c r="I12" s="7"/>
      <c r="J12" s="7"/>
    </row>
    <row r="13" spans="1:10" s="53" customFormat="1" x14ac:dyDescent="0.2">
      <c r="A13" s="88">
        <f>A7</f>
        <v>1</v>
      </c>
      <c r="B13" s="7" t="e">
        <f>'Каникулы в горах | FIT15'!B13</f>
        <v>#REF!</v>
      </c>
      <c r="C13" s="7" t="e">
        <f>'Каникулы в горах | FIT15'!C13</f>
        <v>#REF!</v>
      </c>
      <c r="D13" s="7" t="e">
        <f>'Каникулы в горах | FIT15'!D13</f>
        <v>#REF!</v>
      </c>
      <c r="E13" s="7" t="e">
        <f>'Каникулы в горах | FIT15'!E13</f>
        <v>#REF!</v>
      </c>
      <c r="F13" s="7" t="e">
        <f>'Каникулы в горах | FIT15'!F13</f>
        <v>#REF!</v>
      </c>
      <c r="G13" s="7" t="e">
        <f>'Каникулы в горах | FIT15'!G13</f>
        <v>#REF!</v>
      </c>
      <c r="H13" s="7" t="e">
        <f>'Каникулы в горах | FIT15'!H13</f>
        <v>#REF!</v>
      </c>
      <c r="I13" s="7" t="e">
        <f>'Каникулы в горах | FIT15'!I13</f>
        <v>#REF!</v>
      </c>
      <c r="J13" s="7" t="e">
        <f>'Каникулы в горах | FIT15'!J13</f>
        <v>#REF!</v>
      </c>
    </row>
    <row r="14" spans="1:10" s="53" customFormat="1" x14ac:dyDescent="0.2">
      <c r="A14" s="88">
        <f>A8</f>
        <v>2</v>
      </c>
      <c r="B14" s="7" t="e">
        <f>'Каникулы в горах | FIT15'!B14</f>
        <v>#REF!</v>
      </c>
      <c r="C14" s="7" t="e">
        <f>'Каникулы в горах | FIT15'!C14</f>
        <v>#REF!</v>
      </c>
      <c r="D14" s="7" t="e">
        <f>'Каникулы в горах | FIT15'!D14</f>
        <v>#REF!</v>
      </c>
      <c r="E14" s="7" t="e">
        <f>'Каникулы в горах | FIT15'!E14</f>
        <v>#REF!</v>
      </c>
      <c r="F14" s="7" t="e">
        <f>'Каникулы в горах | FIT15'!F14</f>
        <v>#REF!</v>
      </c>
      <c r="G14" s="7" t="e">
        <f>'Каникулы в горах | FIT15'!G14</f>
        <v>#REF!</v>
      </c>
      <c r="H14" s="7" t="e">
        <f>'Каникулы в горах | FIT15'!H14</f>
        <v>#REF!</v>
      </c>
      <c r="I14" s="7" t="e">
        <f>'Каникулы в горах | FIT15'!I14</f>
        <v>#REF!</v>
      </c>
      <c r="J14" s="7" t="e">
        <f>'Каникулы в горах | FIT15'!J14</f>
        <v>#REF!</v>
      </c>
    </row>
    <row r="15" spans="1:10" s="53" customFormat="1" x14ac:dyDescent="0.2">
      <c r="A15" s="42" t="s">
        <v>85</v>
      </c>
      <c r="B15" s="7"/>
      <c r="C15" s="7"/>
      <c r="D15" s="7"/>
      <c r="E15" s="7"/>
      <c r="F15" s="7"/>
      <c r="G15" s="7"/>
      <c r="H15" s="7"/>
      <c r="I15" s="7"/>
      <c r="J15" s="7"/>
    </row>
    <row r="16" spans="1:10" s="53" customFormat="1" x14ac:dyDescent="0.2">
      <c r="A16" s="88">
        <f>A7</f>
        <v>1</v>
      </c>
      <c r="B16" s="7" t="e">
        <f>'Каникулы в горах | FIT15'!B16</f>
        <v>#REF!</v>
      </c>
      <c r="C16" s="7" t="e">
        <f>'Каникулы в горах | FIT15'!C16</f>
        <v>#REF!</v>
      </c>
      <c r="D16" s="7" t="e">
        <f>'Каникулы в горах | FIT15'!D16</f>
        <v>#REF!</v>
      </c>
      <c r="E16" s="7" t="e">
        <f>'Каникулы в горах | FIT15'!E16</f>
        <v>#REF!</v>
      </c>
      <c r="F16" s="7" t="e">
        <f>'Каникулы в горах | FIT15'!F16</f>
        <v>#REF!</v>
      </c>
      <c r="G16" s="7" t="e">
        <f>'Каникулы в горах | FIT15'!G16</f>
        <v>#REF!</v>
      </c>
      <c r="H16" s="7" t="e">
        <f>'Каникулы в горах | FIT15'!H16</f>
        <v>#REF!</v>
      </c>
      <c r="I16" s="7" t="e">
        <f>'Каникулы в горах | FIT15'!I16</f>
        <v>#REF!</v>
      </c>
      <c r="J16" s="7" t="e">
        <f>'Каникулы в горах | FIT15'!J16</f>
        <v>#REF!</v>
      </c>
    </row>
    <row r="17" spans="1:10" s="53" customFormat="1" x14ac:dyDescent="0.2">
      <c r="A17" s="88">
        <f>A8</f>
        <v>2</v>
      </c>
      <c r="B17" s="7" t="e">
        <f>'Каникулы в горах | FIT15'!B17</f>
        <v>#REF!</v>
      </c>
      <c r="C17" s="7" t="e">
        <f>'Каникулы в горах | FIT15'!C17</f>
        <v>#REF!</v>
      </c>
      <c r="D17" s="7" t="e">
        <f>'Каникулы в горах | FIT15'!D17</f>
        <v>#REF!</v>
      </c>
      <c r="E17" s="7" t="e">
        <f>'Каникулы в горах | FIT15'!E17</f>
        <v>#REF!</v>
      </c>
      <c r="F17" s="7" t="e">
        <f>'Каникулы в горах | FIT15'!F17</f>
        <v>#REF!</v>
      </c>
      <c r="G17" s="7" t="e">
        <f>'Каникулы в горах | FIT15'!G17</f>
        <v>#REF!</v>
      </c>
      <c r="H17" s="7" t="e">
        <f>'Каникулы в горах | FIT15'!H17</f>
        <v>#REF!</v>
      </c>
      <c r="I17" s="7" t="e">
        <f>'Каникулы в горах | FIT15'!I17</f>
        <v>#REF!</v>
      </c>
      <c r="J17" s="7" t="e">
        <f>'Каникулы в горах | FIT15'!J17</f>
        <v>#REF!</v>
      </c>
    </row>
    <row r="18" spans="1:10" s="53" customFormat="1" x14ac:dyDescent="0.2">
      <c r="A18" s="42" t="s">
        <v>86</v>
      </c>
      <c r="B18" s="7"/>
      <c r="C18" s="7"/>
      <c r="D18" s="7"/>
      <c r="E18" s="7"/>
      <c r="F18" s="7"/>
      <c r="G18" s="7"/>
      <c r="H18" s="7"/>
      <c r="I18" s="7"/>
      <c r="J18" s="7"/>
    </row>
    <row r="19" spans="1:10" s="53" customFormat="1" x14ac:dyDescent="0.2">
      <c r="A19" s="88">
        <f>A7</f>
        <v>1</v>
      </c>
      <c r="B19" s="7" t="e">
        <f>'Каникулы в горах | FIT15'!B19</f>
        <v>#REF!</v>
      </c>
      <c r="C19" s="7" t="e">
        <f>'Каникулы в горах | FIT15'!C19</f>
        <v>#REF!</v>
      </c>
      <c r="D19" s="7" t="e">
        <f>'Каникулы в горах | FIT15'!D19</f>
        <v>#REF!</v>
      </c>
      <c r="E19" s="7" t="e">
        <f>'Каникулы в горах | FIT15'!E19</f>
        <v>#REF!</v>
      </c>
      <c r="F19" s="7" t="e">
        <f>'Каникулы в горах | FIT15'!F19</f>
        <v>#REF!</v>
      </c>
      <c r="G19" s="7" t="e">
        <f>'Каникулы в горах | FIT15'!G19</f>
        <v>#REF!</v>
      </c>
      <c r="H19" s="7" t="e">
        <f>'Каникулы в горах | FIT15'!H19</f>
        <v>#REF!</v>
      </c>
      <c r="I19" s="7" t="e">
        <f>'Каникулы в горах | FIT15'!I19</f>
        <v>#REF!</v>
      </c>
      <c r="J19" s="7" t="e">
        <f>'Каникулы в горах | FIT15'!J19</f>
        <v>#REF!</v>
      </c>
    </row>
    <row r="20" spans="1:10" s="53" customFormat="1" x14ac:dyDescent="0.2">
      <c r="A20" s="88">
        <f>A8</f>
        <v>2</v>
      </c>
      <c r="B20" s="7" t="e">
        <f>'Каникулы в горах | FIT15'!B20</f>
        <v>#REF!</v>
      </c>
      <c r="C20" s="7" t="e">
        <f>'Каникулы в горах | FIT15'!C20</f>
        <v>#REF!</v>
      </c>
      <c r="D20" s="7" t="e">
        <f>'Каникулы в горах | FIT15'!D20</f>
        <v>#REF!</v>
      </c>
      <c r="E20" s="7" t="e">
        <f>'Каникулы в горах | FIT15'!E20</f>
        <v>#REF!</v>
      </c>
      <c r="F20" s="7" t="e">
        <f>'Каникулы в горах | FIT15'!F20</f>
        <v>#REF!</v>
      </c>
      <c r="G20" s="7" t="e">
        <f>'Каникулы в горах | FIT15'!G20</f>
        <v>#REF!</v>
      </c>
      <c r="H20" s="7" t="e">
        <f>'Каникулы в горах | FIT15'!H20</f>
        <v>#REF!</v>
      </c>
      <c r="I20" s="7" t="e">
        <f>'Каникулы в горах | FIT15'!I20</f>
        <v>#REF!</v>
      </c>
      <c r="J20" s="7" t="e">
        <f>'Каникулы в горах | FIT15'!J20</f>
        <v>#REF!</v>
      </c>
    </row>
    <row r="21" spans="1:10" s="53" customFormat="1" x14ac:dyDescent="0.2">
      <c r="A21" s="42" t="s">
        <v>87</v>
      </c>
      <c r="B21" s="7"/>
      <c r="C21" s="7"/>
      <c r="D21" s="7"/>
      <c r="E21" s="7"/>
      <c r="F21" s="7"/>
      <c r="G21" s="7"/>
      <c r="H21" s="7"/>
      <c r="I21" s="7"/>
      <c r="J21" s="7"/>
    </row>
    <row r="22" spans="1:10" s="53" customFormat="1" x14ac:dyDescent="0.2">
      <c r="A22" s="88" t="s">
        <v>88</v>
      </c>
      <c r="B22" s="7" t="e">
        <f>'Каникулы в горах | FIT15'!B22</f>
        <v>#REF!</v>
      </c>
      <c r="C22" s="7" t="e">
        <f>'Каникулы в горах | FIT15'!C22</f>
        <v>#REF!</v>
      </c>
      <c r="D22" s="7" t="e">
        <f>'Каникулы в горах | FIT15'!D22</f>
        <v>#REF!</v>
      </c>
      <c r="E22" s="7" t="e">
        <f>'Каникулы в горах | FIT15'!E22</f>
        <v>#REF!</v>
      </c>
      <c r="F22" s="7" t="e">
        <f>'Каникулы в горах | FIT15'!F22</f>
        <v>#REF!</v>
      </c>
      <c r="G22" s="7" t="e">
        <f>'Каникулы в горах | FIT15'!G22</f>
        <v>#REF!</v>
      </c>
      <c r="H22" s="7" t="e">
        <f>'Каникулы в горах | FIT15'!H22</f>
        <v>#REF!</v>
      </c>
      <c r="I22" s="7" t="e">
        <f>'Каникулы в горах | FIT15'!I22</f>
        <v>#REF!</v>
      </c>
      <c r="J22" s="7" t="e">
        <f>'Каникулы в горах | FIT15'!J22</f>
        <v>#REF!</v>
      </c>
    </row>
    <row r="23" spans="1:10" s="53" customFormat="1" x14ac:dyDescent="0.2">
      <c r="A23" s="89"/>
      <c r="B23" s="204"/>
      <c r="C23" s="204"/>
      <c r="D23" s="204"/>
      <c r="E23" s="204"/>
      <c r="F23" s="204"/>
      <c r="G23" s="204"/>
      <c r="H23" s="204"/>
      <c r="I23" s="204"/>
      <c r="J23" s="204"/>
    </row>
    <row r="24" spans="1:10" ht="18" customHeight="1" x14ac:dyDescent="0.2">
      <c r="A24" s="111" t="s">
        <v>100</v>
      </c>
      <c r="B24" s="197" t="e">
        <f t="shared" ref="B24:H24" si="0">B4</f>
        <v>#REF!</v>
      </c>
      <c r="C24" s="197" t="e">
        <f t="shared" si="0"/>
        <v>#REF!</v>
      </c>
      <c r="D24" s="197" t="e">
        <f t="shared" si="0"/>
        <v>#REF!</v>
      </c>
      <c r="E24" s="197" t="e">
        <f t="shared" si="0"/>
        <v>#REF!</v>
      </c>
      <c r="F24" s="197" t="e">
        <f t="shared" si="0"/>
        <v>#REF!</v>
      </c>
      <c r="G24" s="197" t="e">
        <f t="shared" si="0"/>
        <v>#REF!</v>
      </c>
      <c r="H24" s="197" t="e">
        <f t="shared" si="0"/>
        <v>#REF!</v>
      </c>
      <c r="I24" s="197" t="e">
        <f t="shared" ref="I24:J24" si="1">I4</f>
        <v>#REF!</v>
      </c>
      <c r="J24" s="197" t="e">
        <f t="shared" si="1"/>
        <v>#REF!</v>
      </c>
    </row>
    <row r="25" spans="1:10" ht="20.25" customHeight="1" x14ac:dyDescent="0.2">
      <c r="A25" s="90" t="s">
        <v>64</v>
      </c>
      <c r="B25" s="197" t="e">
        <f t="shared" ref="B25:H25" si="2">B5</f>
        <v>#REF!</v>
      </c>
      <c r="C25" s="197" t="e">
        <f t="shared" si="2"/>
        <v>#REF!</v>
      </c>
      <c r="D25" s="197" t="e">
        <f t="shared" si="2"/>
        <v>#REF!</v>
      </c>
      <c r="E25" s="197" t="e">
        <f t="shared" si="2"/>
        <v>#REF!</v>
      </c>
      <c r="F25" s="197" t="e">
        <f t="shared" si="2"/>
        <v>#REF!</v>
      </c>
      <c r="G25" s="197" t="e">
        <f t="shared" si="2"/>
        <v>#REF!</v>
      </c>
      <c r="H25" s="197" t="e">
        <f t="shared" si="2"/>
        <v>#REF!</v>
      </c>
      <c r="I25" s="197" t="e">
        <f t="shared" ref="I25:J25" si="3">I5</f>
        <v>#REF!</v>
      </c>
      <c r="J25" s="197" t="e">
        <f t="shared" si="3"/>
        <v>#REF!</v>
      </c>
    </row>
    <row r="26" spans="1:10" s="44" customFormat="1" x14ac:dyDescent="0.2">
      <c r="A26" s="42" t="s">
        <v>83</v>
      </c>
      <c r="B26" s="203"/>
      <c r="C26" s="203"/>
      <c r="D26" s="203"/>
      <c r="E26" s="203"/>
      <c r="F26" s="203"/>
      <c r="G26" s="203"/>
      <c r="H26" s="203"/>
      <c r="I26" s="203"/>
      <c r="J26" s="203"/>
    </row>
    <row r="27" spans="1:10" s="50" customFormat="1" x14ac:dyDescent="0.2">
      <c r="A27" s="88">
        <v>1</v>
      </c>
      <c r="B27" s="205" t="e">
        <f t="shared" ref="B27:H27" si="4">ROUNDUP(B7*0.85,)</f>
        <v>#REF!</v>
      </c>
      <c r="C27" s="205" t="e">
        <f t="shared" si="4"/>
        <v>#REF!</v>
      </c>
      <c r="D27" s="205" t="e">
        <f t="shared" si="4"/>
        <v>#REF!</v>
      </c>
      <c r="E27" s="205" t="e">
        <f t="shared" si="4"/>
        <v>#REF!</v>
      </c>
      <c r="F27" s="205" t="e">
        <f t="shared" si="4"/>
        <v>#REF!</v>
      </c>
      <c r="G27" s="205" t="e">
        <f t="shared" si="4"/>
        <v>#REF!</v>
      </c>
      <c r="H27" s="205" t="e">
        <f t="shared" si="4"/>
        <v>#REF!</v>
      </c>
      <c r="I27" s="205" t="e">
        <f t="shared" ref="I27:J27" si="5">ROUNDUP(I7*0.85,)</f>
        <v>#REF!</v>
      </c>
      <c r="J27" s="205" t="e">
        <f t="shared" si="5"/>
        <v>#REF!</v>
      </c>
    </row>
    <row r="28" spans="1:10" s="50" customFormat="1" x14ac:dyDescent="0.2">
      <c r="A28" s="88">
        <v>2</v>
      </c>
      <c r="B28" s="205" t="e">
        <f t="shared" ref="B28:H28" si="6">ROUNDUP(B8*0.85,)</f>
        <v>#REF!</v>
      </c>
      <c r="C28" s="205" t="e">
        <f t="shared" si="6"/>
        <v>#REF!</v>
      </c>
      <c r="D28" s="205" t="e">
        <f t="shared" si="6"/>
        <v>#REF!</v>
      </c>
      <c r="E28" s="205" t="e">
        <f t="shared" si="6"/>
        <v>#REF!</v>
      </c>
      <c r="F28" s="205" t="e">
        <f t="shared" si="6"/>
        <v>#REF!</v>
      </c>
      <c r="G28" s="205" t="e">
        <f t="shared" si="6"/>
        <v>#REF!</v>
      </c>
      <c r="H28" s="205" t="e">
        <f t="shared" si="6"/>
        <v>#REF!</v>
      </c>
      <c r="I28" s="205" t="e">
        <f t="shared" ref="I28:J28" si="7">ROUNDUP(I8*0.85,)</f>
        <v>#REF!</v>
      </c>
      <c r="J28" s="205" t="e">
        <f t="shared" si="7"/>
        <v>#REF!</v>
      </c>
    </row>
    <row r="29" spans="1:10" s="50" customFormat="1" x14ac:dyDescent="0.2">
      <c r="A29" s="42" t="s">
        <v>234</v>
      </c>
      <c r="B29" s="205"/>
      <c r="C29" s="205"/>
      <c r="D29" s="205"/>
      <c r="E29" s="205"/>
      <c r="F29" s="205"/>
      <c r="G29" s="205"/>
      <c r="H29" s="205"/>
      <c r="I29" s="205"/>
      <c r="J29" s="205"/>
    </row>
    <row r="30" spans="1:10" s="50" customFormat="1" x14ac:dyDescent="0.2">
      <c r="A30" s="180">
        <v>1</v>
      </c>
      <c r="B30" s="205" t="e">
        <f t="shared" ref="B30:H30" si="8">ROUNDUP(B10*0.85,)</f>
        <v>#REF!</v>
      </c>
      <c r="C30" s="205" t="e">
        <f t="shared" si="8"/>
        <v>#REF!</v>
      </c>
      <c r="D30" s="205" t="e">
        <f t="shared" si="8"/>
        <v>#REF!</v>
      </c>
      <c r="E30" s="205" t="e">
        <f t="shared" si="8"/>
        <v>#REF!</v>
      </c>
      <c r="F30" s="205" t="e">
        <f t="shared" si="8"/>
        <v>#REF!</v>
      </c>
      <c r="G30" s="205" t="e">
        <f t="shared" si="8"/>
        <v>#REF!</v>
      </c>
      <c r="H30" s="205" t="e">
        <f t="shared" si="8"/>
        <v>#REF!</v>
      </c>
      <c r="I30" s="205" t="e">
        <f t="shared" ref="I30:J30" si="9">ROUNDUP(I10*0.85,)</f>
        <v>#REF!</v>
      </c>
      <c r="J30" s="205" t="e">
        <f t="shared" si="9"/>
        <v>#REF!</v>
      </c>
    </row>
    <row r="31" spans="1:10" s="50" customFormat="1" x14ac:dyDescent="0.2">
      <c r="A31" s="180">
        <v>2</v>
      </c>
      <c r="B31" s="205" t="e">
        <f t="shared" ref="B31:H31" si="10">ROUNDUP(B11*0.85,)</f>
        <v>#REF!</v>
      </c>
      <c r="C31" s="205" t="e">
        <f t="shared" si="10"/>
        <v>#REF!</v>
      </c>
      <c r="D31" s="205" t="e">
        <f t="shared" si="10"/>
        <v>#REF!</v>
      </c>
      <c r="E31" s="205" t="e">
        <f t="shared" si="10"/>
        <v>#REF!</v>
      </c>
      <c r="F31" s="205" t="e">
        <f t="shared" si="10"/>
        <v>#REF!</v>
      </c>
      <c r="G31" s="205" t="e">
        <f t="shared" si="10"/>
        <v>#REF!</v>
      </c>
      <c r="H31" s="205" t="e">
        <f t="shared" si="10"/>
        <v>#REF!</v>
      </c>
      <c r="I31" s="205" t="e">
        <f t="shared" ref="I31:J31" si="11">ROUNDUP(I11*0.85,)</f>
        <v>#REF!</v>
      </c>
      <c r="J31" s="205" t="e">
        <f t="shared" si="11"/>
        <v>#REF!</v>
      </c>
    </row>
    <row r="32" spans="1:10" s="50" customFormat="1" x14ac:dyDescent="0.2">
      <c r="A32" s="42" t="s">
        <v>84</v>
      </c>
      <c r="B32" s="205"/>
      <c r="C32" s="205"/>
      <c r="D32" s="205"/>
      <c r="E32" s="205"/>
      <c r="F32" s="205"/>
      <c r="G32" s="205"/>
      <c r="H32" s="205"/>
      <c r="I32" s="205"/>
      <c r="J32" s="205"/>
    </row>
    <row r="33" spans="1:10" s="50" customFormat="1" x14ac:dyDescent="0.2">
      <c r="A33" s="88">
        <f>A27</f>
        <v>1</v>
      </c>
      <c r="B33" s="205" t="e">
        <f t="shared" ref="B33:H33" si="12">ROUNDUP(B13*0.85,)</f>
        <v>#REF!</v>
      </c>
      <c r="C33" s="205" t="e">
        <f t="shared" si="12"/>
        <v>#REF!</v>
      </c>
      <c r="D33" s="205" t="e">
        <f t="shared" si="12"/>
        <v>#REF!</v>
      </c>
      <c r="E33" s="205" t="e">
        <f t="shared" si="12"/>
        <v>#REF!</v>
      </c>
      <c r="F33" s="205" t="e">
        <f t="shared" si="12"/>
        <v>#REF!</v>
      </c>
      <c r="G33" s="205" t="e">
        <f t="shared" si="12"/>
        <v>#REF!</v>
      </c>
      <c r="H33" s="205" t="e">
        <f t="shared" si="12"/>
        <v>#REF!</v>
      </c>
      <c r="I33" s="205" t="e">
        <f t="shared" ref="I33:J33" si="13">ROUNDUP(I13*0.85,)</f>
        <v>#REF!</v>
      </c>
      <c r="J33" s="205" t="e">
        <f t="shared" si="13"/>
        <v>#REF!</v>
      </c>
    </row>
    <row r="34" spans="1:10" s="50" customFormat="1" x14ac:dyDescent="0.2">
      <c r="A34" s="88">
        <f>A28</f>
        <v>2</v>
      </c>
      <c r="B34" s="205" t="e">
        <f t="shared" ref="B34:H34" si="14">ROUNDUP(B14*0.85,)</f>
        <v>#REF!</v>
      </c>
      <c r="C34" s="205" t="e">
        <f t="shared" si="14"/>
        <v>#REF!</v>
      </c>
      <c r="D34" s="205" t="e">
        <f t="shared" si="14"/>
        <v>#REF!</v>
      </c>
      <c r="E34" s="205" t="e">
        <f t="shared" si="14"/>
        <v>#REF!</v>
      </c>
      <c r="F34" s="205" t="e">
        <f t="shared" si="14"/>
        <v>#REF!</v>
      </c>
      <c r="G34" s="205" t="e">
        <f t="shared" si="14"/>
        <v>#REF!</v>
      </c>
      <c r="H34" s="205" t="e">
        <f t="shared" si="14"/>
        <v>#REF!</v>
      </c>
      <c r="I34" s="205" t="e">
        <f t="shared" ref="I34:J34" si="15">ROUNDUP(I14*0.85,)</f>
        <v>#REF!</v>
      </c>
      <c r="J34" s="205" t="e">
        <f t="shared" si="15"/>
        <v>#REF!</v>
      </c>
    </row>
    <row r="35" spans="1:10" s="50" customFormat="1" x14ac:dyDescent="0.2">
      <c r="A35" s="42" t="s">
        <v>85</v>
      </c>
      <c r="B35" s="205"/>
      <c r="C35" s="205"/>
      <c r="D35" s="205"/>
      <c r="E35" s="205"/>
      <c r="F35" s="205"/>
      <c r="G35" s="205"/>
      <c r="H35" s="205"/>
      <c r="I35" s="205"/>
      <c r="J35" s="205"/>
    </row>
    <row r="36" spans="1:10" s="50" customFormat="1" x14ac:dyDescent="0.2">
      <c r="A36" s="88">
        <f>A27</f>
        <v>1</v>
      </c>
      <c r="B36" s="205" t="e">
        <f t="shared" ref="B36:H36" si="16">ROUNDUP(B16*0.85,)</f>
        <v>#REF!</v>
      </c>
      <c r="C36" s="205" t="e">
        <f t="shared" si="16"/>
        <v>#REF!</v>
      </c>
      <c r="D36" s="205" t="e">
        <f t="shared" si="16"/>
        <v>#REF!</v>
      </c>
      <c r="E36" s="205" t="e">
        <f t="shared" si="16"/>
        <v>#REF!</v>
      </c>
      <c r="F36" s="205" t="e">
        <f t="shared" si="16"/>
        <v>#REF!</v>
      </c>
      <c r="G36" s="205" t="e">
        <f t="shared" si="16"/>
        <v>#REF!</v>
      </c>
      <c r="H36" s="205" t="e">
        <f t="shared" si="16"/>
        <v>#REF!</v>
      </c>
      <c r="I36" s="205" t="e">
        <f t="shared" ref="I36:J36" si="17">ROUNDUP(I16*0.85,)</f>
        <v>#REF!</v>
      </c>
      <c r="J36" s="205" t="e">
        <f t="shared" si="17"/>
        <v>#REF!</v>
      </c>
    </row>
    <row r="37" spans="1:10" s="50" customFormat="1" x14ac:dyDescent="0.2">
      <c r="A37" s="88">
        <f>A28</f>
        <v>2</v>
      </c>
      <c r="B37" s="205" t="e">
        <f t="shared" ref="B37:H37" si="18">ROUNDUP(B17*0.85,)</f>
        <v>#REF!</v>
      </c>
      <c r="C37" s="205" t="e">
        <f t="shared" si="18"/>
        <v>#REF!</v>
      </c>
      <c r="D37" s="205" t="e">
        <f t="shared" si="18"/>
        <v>#REF!</v>
      </c>
      <c r="E37" s="205" t="e">
        <f t="shared" si="18"/>
        <v>#REF!</v>
      </c>
      <c r="F37" s="205" t="e">
        <f t="shared" si="18"/>
        <v>#REF!</v>
      </c>
      <c r="G37" s="205" t="e">
        <f t="shared" si="18"/>
        <v>#REF!</v>
      </c>
      <c r="H37" s="205" t="e">
        <f t="shared" si="18"/>
        <v>#REF!</v>
      </c>
      <c r="I37" s="205" t="e">
        <f t="shared" ref="I37:J37" si="19">ROUNDUP(I17*0.85,)</f>
        <v>#REF!</v>
      </c>
      <c r="J37" s="205" t="e">
        <f t="shared" si="19"/>
        <v>#REF!</v>
      </c>
    </row>
    <row r="38" spans="1:10" s="50" customFormat="1" x14ac:dyDescent="0.2">
      <c r="A38" s="42" t="s">
        <v>86</v>
      </c>
      <c r="B38" s="205"/>
      <c r="C38" s="205"/>
      <c r="D38" s="205"/>
      <c r="E38" s="205"/>
      <c r="F38" s="205"/>
      <c r="G38" s="205"/>
      <c r="H38" s="205"/>
      <c r="I38" s="205"/>
      <c r="J38" s="205"/>
    </row>
    <row r="39" spans="1:10" s="50" customFormat="1" x14ac:dyDescent="0.2">
      <c r="A39" s="88">
        <f>A27</f>
        <v>1</v>
      </c>
      <c r="B39" s="205" t="e">
        <f t="shared" ref="B39:H39" si="20">ROUNDUP(B19*0.85,)</f>
        <v>#REF!</v>
      </c>
      <c r="C39" s="205" t="e">
        <f t="shared" si="20"/>
        <v>#REF!</v>
      </c>
      <c r="D39" s="205" t="e">
        <f t="shared" si="20"/>
        <v>#REF!</v>
      </c>
      <c r="E39" s="205" t="e">
        <f t="shared" si="20"/>
        <v>#REF!</v>
      </c>
      <c r="F39" s="205" t="e">
        <f t="shared" si="20"/>
        <v>#REF!</v>
      </c>
      <c r="G39" s="205" t="e">
        <f t="shared" si="20"/>
        <v>#REF!</v>
      </c>
      <c r="H39" s="205" t="e">
        <f t="shared" si="20"/>
        <v>#REF!</v>
      </c>
      <c r="I39" s="205" t="e">
        <f t="shared" ref="I39:J39" si="21">ROUNDUP(I19*0.85,)</f>
        <v>#REF!</v>
      </c>
      <c r="J39" s="205" t="e">
        <f t="shared" si="21"/>
        <v>#REF!</v>
      </c>
    </row>
    <row r="40" spans="1:10" s="50" customFormat="1" x14ac:dyDescent="0.2">
      <c r="A40" s="88">
        <f>A28</f>
        <v>2</v>
      </c>
      <c r="B40" s="205" t="e">
        <f t="shared" ref="B40:H40" si="22">ROUNDUP(B20*0.85,)</f>
        <v>#REF!</v>
      </c>
      <c r="C40" s="205" t="e">
        <f t="shared" si="22"/>
        <v>#REF!</v>
      </c>
      <c r="D40" s="205" t="e">
        <f t="shared" si="22"/>
        <v>#REF!</v>
      </c>
      <c r="E40" s="205" t="e">
        <f t="shared" si="22"/>
        <v>#REF!</v>
      </c>
      <c r="F40" s="205" t="e">
        <f t="shared" si="22"/>
        <v>#REF!</v>
      </c>
      <c r="G40" s="205" t="e">
        <f t="shared" si="22"/>
        <v>#REF!</v>
      </c>
      <c r="H40" s="205" t="e">
        <f t="shared" si="22"/>
        <v>#REF!</v>
      </c>
      <c r="I40" s="205" t="e">
        <f t="shared" ref="I40:J40" si="23">ROUNDUP(I20*0.85,)</f>
        <v>#REF!</v>
      </c>
      <c r="J40" s="205" t="e">
        <f t="shared" si="23"/>
        <v>#REF!</v>
      </c>
    </row>
    <row r="41" spans="1:10" s="50" customFormat="1" x14ac:dyDescent="0.2">
      <c r="A41" s="42" t="s">
        <v>87</v>
      </c>
      <c r="B41" s="205"/>
      <c r="C41" s="205"/>
      <c r="D41" s="205"/>
      <c r="E41" s="205"/>
      <c r="F41" s="205"/>
      <c r="G41" s="205"/>
      <c r="H41" s="205"/>
      <c r="I41" s="205"/>
      <c r="J41" s="205"/>
    </row>
    <row r="42" spans="1:10" s="50" customFormat="1" x14ac:dyDescent="0.2">
      <c r="A42" s="88" t="s">
        <v>88</v>
      </c>
      <c r="B42" s="205" t="e">
        <f t="shared" ref="B42:H42" si="24">ROUNDUP(B22*0.85,)</f>
        <v>#REF!</v>
      </c>
      <c r="C42" s="205" t="e">
        <f t="shared" si="24"/>
        <v>#REF!</v>
      </c>
      <c r="D42" s="205" t="e">
        <f t="shared" si="24"/>
        <v>#REF!</v>
      </c>
      <c r="E42" s="205" t="e">
        <f t="shared" si="24"/>
        <v>#REF!</v>
      </c>
      <c r="F42" s="205" t="e">
        <f t="shared" si="24"/>
        <v>#REF!</v>
      </c>
      <c r="G42" s="205" t="e">
        <f t="shared" si="24"/>
        <v>#REF!</v>
      </c>
      <c r="H42" s="205" t="e">
        <f t="shared" si="24"/>
        <v>#REF!</v>
      </c>
      <c r="I42" s="205" t="e">
        <f t="shared" ref="I42:J42" si="25">ROUNDUP(I22*0.85,)</f>
        <v>#REF!</v>
      </c>
      <c r="J42" s="205" t="e">
        <f t="shared" si="25"/>
        <v>#REF!</v>
      </c>
    </row>
    <row r="43" spans="1:10" s="50" customFormat="1" ht="120" x14ac:dyDescent="0.2">
      <c r="A43" s="156" t="s">
        <v>239</v>
      </c>
    </row>
    <row r="44" spans="1:10" s="50" customFormat="1" x14ac:dyDescent="0.2">
      <c r="A44" s="169" t="s">
        <v>71</v>
      </c>
    </row>
    <row r="45" spans="1:10" s="50" customFormat="1" x14ac:dyDescent="0.2">
      <c r="A45" s="144" t="s">
        <v>71</v>
      </c>
    </row>
    <row r="46" spans="1:10" x14ac:dyDescent="0.2">
      <c r="A46" s="57" t="s">
        <v>283</v>
      </c>
    </row>
    <row r="47" spans="1:10" ht="9" customHeight="1" x14ac:dyDescent="0.2">
      <c r="A47" s="57" t="s">
        <v>284</v>
      </c>
    </row>
    <row r="48" spans="1:10" ht="10.7" customHeight="1" x14ac:dyDescent="0.2">
      <c r="A48" s="144" t="s">
        <v>66</v>
      </c>
    </row>
    <row r="49" spans="1:1" ht="13.35" customHeight="1" x14ac:dyDescent="0.2">
      <c r="A49" s="207" t="s">
        <v>78</v>
      </c>
    </row>
    <row r="50" spans="1:1" ht="13.35" customHeight="1" x14ac:dyDescent="0.2">
      <c r="A50" s="208" t="s">
        <v>67</v>
      </c>
    </row>
    <row r="51" spans="1:1" x14ac:dyDescent="0.2">
      <c r="A51" s="208" t="s">
        <v>68</v>
      </c>
    </row>
    <row r="52" spans="1:1" ht="24" x14ac:dyDescent="0.2">
      <c r="A52" s="209" t="s">
        <v>69</v>
      </c>
    </row>
    <row r="53" spans="1:1" ht="11.45" customHeight="1" x14ac:dyDescent="0.2">
      <c r="A53" s="210" t="s">
        <v>162</v>
      </c>
    </row>
    <row r="54" spans="1:1" ht="24" x14ac:dyDescent="0.2">
      <c r="A54" s="211" t="s">
        <v>116</v>
      </c>
    </row>
    <row r="55" spans="1:1" ht="24" x14ac:dyDescent="0.2">
      <c r="A55" s="54" t="s">
        <v>282</v>
      </c>
    </row>
    <row r="56" spans="1:1" x14ac:dyDescent="0.2">
      <c r="A56" s="59"/>
    </row>
    <row r="57" spans="1:1" ht="25.5" x14ac:dyDescent="0.2">
      <c r="A57" s="157" t="s">
        <v>285</v>
      </c>
    </row>
    <row r="58" spans="1:1" ht="45" x14ac:dyDescent="0.2">
      <c r="A58" s="201" t="s">
        <v>226</v>
      </c>
    </row>
    <row r="59" spans="1:1" ht="22.5" x14ac:dyDescent="0.2">
      <c r="A59" s="201" t="s">
        <v>277</v>
      </c>
    </row>
    <row r="60" spans="1:1" ht="22.5" x14ac:dyDescent="0.2">
      <c r="A60" s="201" t="s">
        <v>278</v>
      </c>
    </row>
    <row r="61" spans="1:1" ht="33.75" x14ac:dyDescent="0.2">
      <c r="A61" s="201" t="s">
        <v>279</v>
      </c>
    </row>
    <row r="62" spans="1:1" ht="22.5" x14ac:dyDescent="0.2">
      <c r="A62" s="201" t="s">
        <v>280</v>
      </c>
    </row>
    <row r="63" spans="1:1" ht="22.5" x14ac:dyDescent="0.2">
      <c r="A63" s="201" t="s">
        <v>281</v>
      </c>
    </row>
    <row r="64" spans="1:1" ht="56.25" x14ac:dyDescent="0.2">
      <c r="A64" s="212" t="s">
        <v>286</v>
      </c>
    </row>
    <row r="65" spans="1:1" ht="78.75" x14ac:dyDescent="0.2">
      <c r="A65" s="212" t="s">
        <v>287</v>
      </c>
    </row>
    <row r="66" spans="1:1" ht="21" x14ac:dyDescent="0.2">
      <c r="A66" s="140" t="s">
        <v>95</v>
      </c>
    </row>
    <row r="67" spans="1:1" ht="42.75" x14ac:dyDescent="0.2">
      <c r="A67" s="108" t="s">
        <v>96</v>
      </c>
    </row>
    <row r="68" spans="1:1" ht="21" x14ac:dyDescent="0.2">
      <c r="A68" s="66" t="s">
        <v>97</v>
      </c>
    </row>
    <row r="69" spans="1:1" x14ac:dyDescent="0.2">
      <c r="A69" s="68"/>
    </row>
    <row r="70" spans="1:1" x14ac:dyDescent="0.2">
      <c r="A70" s="69" t="s">
        <v>70</v>
      </c>
    </row>
    <row r="71" spans="1:1" ht="24" x14ac:dyDescent="0.2">
      <c r="A71" s="70" t="s">
        <v>76</v>
      </c>
    </row>
    <row r="72" spans="1:1" ht="24" x14ac:dyDescent="0.2">
      <c r="A72" s="70" t="s">
        <v>77</v>
      </c>
    </row>
    <row r="73" spans="1:1" x14ac:dyDescent="0.2">
      <c r="A73" s="68"/>
    </row>
  </sheetData>
  <mergeCells count="1">
    <mergeCell ref="A1:A2"/>
  </mergeCell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FF0000"/>
  </sheetPr>
  <dimension ref="A1:N44"/>
  <sheetViews>
    <sheetView zoomScale="80" zoomScaleNormal="80" workbookViewId="0">
      <selection activeCell="M1" sqref="M1:M1048576"/>
    </sheetView>
  </sheetViews>
  <sheetFormatPr defaultColWidth="9" defaultRowHeight="12" x14ac:dyDescent="0.2"/>
  <cols>
    <col min="1" max="1" width="71.85546875" style="48" customWidth="1"/>
    <col min="2" max="8" width="9" style="48" hidden="1" customWidth="1"/>
    <col min="9" max="12" width="0" style="48" hidden="1" customWidth="1"/>
    <col min="13" max="16384" width="9" style="48"/>
  </cols>
  <sheetData>
    <row r="1" spans="1:14" s="51" customFormat="1" ht="12" customHeight="1" x14ac:dyDescent="0.2">
      <c r="A1" s="230" t="s">
        <v>82</v>
      </c>
    </row>
    <row r="2" spans="1:14" s="51" customFormat="1" x14ac:dyDescent="0.2">
      <c r="A2" s="230"/>
    </row>
    <row r="3" spans="1:14" s="51" customFormat="1" x14ac:dyDescent="0.2">
      <c r="A3" s="160" t="s">
        <v>114</v>
      </c>
    </row>
    <row r="4" spans="1:14" s="53" customFormat="1" x14ac:dyDescent="0.2">
      <c r="A4" s="122" t="s">
        <v>100</v>
      </c>
    </row>
    <row r="5" spans="1:14" s="53" customFormat="1" x14ac:dyDescent="0.2">
      <c r="A5" s="98" t="s">
        <v>64</v>
      </c>
      <c r="B5" s="187" t="e">
        <f>'Отдыхай катай| FIT15'!B5</f>
        <v>#REF!</v>
      </c>
      <c r="C5" s="187" t="e">
        <f>'Отдыхай катай| FIT15'!C5</f>
        <v>#REF!</v>
      </c>
      <c r="D5" s="187" t="e">
        <f>'Отдыхай катай| FIT15'!D5</f>
        <v>#REF!</v>
      </c>
      <c r="E5" s="187" t="e">
        <f>'Отдыхай катай| FIT15'!E5</f>
        <v>#REF!</v>
      </c>
      <c r="F5" s="187" t="e">
        <f>'Отдыхай катай| FIT15'!F5</f>
        <v>#REF!</v>
      </c>
      <c r="G5" s="187" t="e">
        <f>'Отдыхай катай| FIT15'!G5</f>
        <v>#REF!</v>
      </c>
      <c r="H5" s="187" t="e">
        <f>'Отдыхай катай| FIT15'!H5</f>
        <v>#REF!</v>
      </c>
      <c r="I5" s="187" t="e">
        <f>'Отдыхай катай| FIT15'!I5</f>
        <v>#REF!</v>
      </c>
      <c r="J5" s="187" t="e">
        <f>'Отдыхай катай| FIT15'!J5</f>
        <v>#REF!</v>
      </c>
      <c r="K5" s="187" t="e">
        <f>'Отдыхай катай| FIT15'!K5</f>
        <v>#REF!</v>
      </c>
      <c r="L5" s="187" t="e">
        <f>'Отдыхай катай| FIT15'!L5</f>
        <v>#REF!</v>
      </c>
      <c r="M5" s="187" t="e">
        <f>'Отдыхай катай| FIT15'!M5</f>
        <v>#REF!</v>
      </c>
      <c r="N5" s="187" t="e">
        <f>'Отдыхай катай| FIT15'!N5</f>
        <v>#REF!</v>
      </c>
    </row>
    <row r="6" spans="1:14" s="53" customFormat="1" x14ac:dyDescent="0.2">
      <c r="A6" s="98"/>
      <c r="B6" s="187" t="e">
        <f>'Отдыхай катай| FIT15'!B6</f>
        <v>#REF!</v>
      </c>
      <c r="C6" s="187" t="e">
        <f>'Отдыхай катай| FIT15'!C6</f>
        <v>#REF!</v>
      </c>
      <c r="D6" s="187" t="e">
        <f>'Отдыхай катай| FIT15'!D6</f>
        <v>#REF!</v>
      </c>
      <c r="E6" s="187" t="e">
        <f>'Отдыхай катай| FIT15'!E6</f>
        <v>#REF!</v>
      </c>
      <c r="F6" s="187" t="e">
        <f>'Отдыхай катай| FIT15'!F6</f>
        <v>#REF!</v>
      </c>
      <c r="G6" s="187" t="e">
        <f>'Отдыхай катай| FIT15'!G6</f>
        <v>#REF!</v>
      </c>
      <c r="H6" s="187" t="e">
        <f>'Отдыхай катай| FIT15'!H6</f>
        <v>#REF!</v>
      </c>
      <c r="I6" s="187" t="e">
        <f>'Отдыхай катай| FIT15'!I6</f>
        <v>#REF!</v>
      </c>
      <c r="J6" s="187" t="e">
        <f>'Отдыхай катай| FIT15'!J6</f>
        <v>#REF!</v>
      </c>
      <c r="K6" s="187" t="e">
        <f>'Отдыхай катай| FIT15'!K6</f>
        <v>#REF!</v>
      </c>
      <c r="L6" s="187" t="e">
        <f>'Отдыхай катай| FIT15'!L6</f>
        <v>#REF!</v>
      </c>
      <c r="M6" s="187" t="e">
        <f>'Отдыхай катай| FIT15'!M6</f>
        <v>#REF!</v>
      </c>
      <c r="N6" s="187" t="e">
        <f>'Отдыхай катай| FIT15'!N6</f>
        <v>#REF!</v>
      </c>
    </row>
    <row r="7" spans="1:14" s="53" customFormat="1" x14ac:dyDescent="0.2">
      <c r="A7" s="42" t="s">
        <v>83</v>
      </c>
      <c r="B7" s="87"/>
      <c r="C7" s="87"/>
      <c r="D7" s="87"/>
      <c r="E7" s="87"/>
      <c r="F7" s="87"/>
      <c r="G7" s="87"/>
      <c r="H7" s="87"/>
      <c r="I7" s="87"/>
      <c r="J7" s="87"/>
      <c r="K7" s="87"/>
      <c r="L7" s="87"/>
      <c r="M7" s="87"/>
      <c r="N7" s="87"/>
    </row>
    <row r="8" spans="1:14" s="53" customFormat="1" x14ac:dyDescent="0.2">
      <c r="A8" s="88">
        <v>1</v>
      </c>
      <c r="B8" s="42" t="e">
        <f>ROUNDUP('Отдыхай катай| FIT15'!B8*0.85,)+35</f>
        <v>#REF!</v>
      </c>
      <c r="C8" s="42" t="e">
        <f>ROUNDUP('Отдыхай катай| FIT15'!C8*0.85,)+35</f>
        <v>#REF!</v>
      </c>
      <c r="D8" s="42" t="e">
        <f>ROUNDUP('Отдыхай катай| FIT15'!D8*0.85,)+35</f>
        <v>#REF!</v>
      </c>
      <c r="E8" s="42" t="e">
        <f>ROUNDUP('Отдыхай катай| FIT15'!E8*0.85,)+35</f>
        <v>#REF!</v>
      </c>
      <c r="F8" s="42" t="e">
        <f>ROUNDUP('Отдыхай катай| FIT15'!F8*0.85,)+35</f>
        <v>#REF!</v>
      </c>
      <c r="G8" s="42" t="e">
        <f>ROUNDUP('Отдыхай катай| FIT15'!G8*0.85,)+35</f>
        <v>#REF!</v>
      </c>
      <c r="H8" s="42" t="e">
        <f>ROUNDUP('Отдыхай катай| FIT15'!H8*0.85,)+35</f>
        <v>#REF!</v>
      </c>
      <c r="I8" s="42" t="e">
        <f>ROUNDUP('Отдыхай катай| FIT15'!I8*0.85,)+35</f>
        <v>#REF!</v>
      </c>
      <c r="J8" s="42" t="e">
        <f>ROUNDUP('Отдыхай катай| FIT15'!J8*0.85,)+35</f>
        <v>#REF!</v>
      </c>
      <c r="K8" s="42" t="e">
        <f>ROUNDUP('Отдыхай катай| FIT15'!K8*0.85,)+35</f>
        <v>#REF!</v>
      </c>
      <c r="L8" s="42" t="e">
        <f>ROUNDUP('Отдыхай катай| FIT15'!L8*0.85,)+35</f>
        <v>#REF!</v>
      </c>
      <c r="M8" s="42" t="e">
        <f>ROUNDUP('Отдыхай катай| FIT15'!M8*0.85,)</f>
        <v>#REF!</v>
      </c>
      <c r="N8" s="42" t="e">
        <f>ROUNDUP('Отдыхай катай| FIT15'!N8*0.85,)</f>
        <v>#REF!</v>
      </c>
    </row>
    <row r="9" spans="1:14" s="53" customFormat="1" x14ac:dyDescent="0.2">
      <c r="A9" s="88">
        <v>2</v>
      </c>
      <c r="B9" s="42" t="e">
        <f>ROUNDUP('Отдыхай катай| FIT15'!B9*0.85,)+35</f>
        <v>#REF!</v>
      </c>
      <c r="C9" s="42" t="e">
        <f>ROUNDUP('Отдыхай катай| FIT15'!C9*0.85,)+35</f>
        <v>#REF!</v>
      </c>
      <c r="D9" s="42" t="e">
        <f>ROUNDUP('Отдыхай катай| FIT15'!D9*0.85,)+35</f>
        <v>#REF!</v>
      </c>
      <c r="E9" s="42" t="e">
        <f>ROUNDUP('Отдыхай катай| FIT15'!E9*0.85,)+35</f>
        <v>#REF!</v>
      </c>
      <c r="F9" s="42" t="e">
        <f>ROUNDUP('Отдыхай катай| FIT15'!F9*0.85,)+35</f>
        <v>#REF!</v>
      </c>
      <c r="G9" s="42" t="e">
        <f>ROUNDUP('Отдыхай катай| FIT15'!G9*0.85,)+35</f>
        <v>#REF!</v>
      </c>
      <c r="H9" s="42" t="e">
        <f>ROUNDUP('Отдыхай катай| FIT15'!H9*0.85,)+35</f>
        <v>#REF!</v>
      </c>
      <c r="I9" s="42" t="e">
        <f>ROUNDUP('Отдыхай катай| FIT15'!I9*0.85,)+35</f>
        <v>#REF!</v>
      </c>
      <c r="J9" s="42" t="e">
        <f>ROUNDUP('Отдыхай катай| FIT15'!J9*0.85,)+35</f>
        <v>#REF!</v>
      </c>
      <c r="K9" s="42" t="e">
        <f>ROUNDUP('Отдыхай катай| FIT15'!K9*0.85,)+35</f>
        <v>#REF!</v>
      </c>
      <c r="L9" s="42" t="e">
        <f>ROUNDUP('Отдыхай катай| FIT15'!L9*0.85,)+35</f>
        <v>#REF!</v>
      </c>
      <c r="M9" s="42" t="e">
        <f>ROUNDUP('Отдыхай катай| FIT15'!M9*0.85,)</f>
        <v>#REF!</v>
      </c>
      <c r="N9" s="42" t="e">
        <f>ROUNDUP('Отдыхай катай| FIT15'!N9*0.85,)</f>
        <v>#REF!</v>
      </c>
    </row>
    <row r="10" spans="1:14" s="53" customFormat="1" x14ac:dyDescent="0.2">
      <c r="A10" s="42" t="s">
        <v>234</v>
      </c>
      <c r="B10" s="42"/>
      <c r="C10" s="42"/>
      <c r="D10" s="42"/>
      <c r="E10" s="42"/>
      <c r="F10" s="42"/>
      <c r="G10" s="42"/>
      <c r="H10" s="42"/>
      <c r="I10" s="42"/>
      <c r="J10" s="42"/>
      <c r="K10" s="42"/>
      <c r="L10" s="42"/>
      <c r="M10" s="42"/>
      <c r="N10" s="42"/>
    </row>
    <row r="11" spans="1:14" s="53" customFormat="1" x14ac:dyDescent="0.2">
      <c r="A11" s="180">
        <v>1</v>
      </c>
      <c r="B11" s="42" t="e">
        <f>ROUNDUP('Отдыхай катай| FIT15'!B11*0.85,)+35</f>
        <v>#REF!</v>
      </c>
      <c r="C11" s="42" t="e">
        <f>ROUNDUP('Отдыхай катай| FIT15'!C11*0.85,)+35</f>
        <v>#REF!</v>
      </c>
      <c r="D11" s="42" t="e">
        <f>ROUNDUP('Отдыхай катай| FIT15'!D11*0.85,)+35</f>
        <v>#REF!</v>
      </c>
      <c r="E11" s="42" t="e">
        <f>ROUNDUP('Отдыхай катай| FIT15'!E11*0.85,)+35</f>
        <v>#REF!</v>
      </c>
      <c r="F11" s="42" t="e">
        <f>ROUNDUP('Отдыхай катай| FIT15'!F11*0.85,)+35</f>
        <v>#REF!</v>
      </c>
      <c r="G11" s="42" t="e">
        <f>ROUNDUP('Отдыхай катай| FIT15'!G11*0.85,)+35</f>
        <v>#REF!</v>
      </c>
      <c r="H11" s="42" t="e">
        <f>ROUNDUP('Отдыхай катай| FIT15'!H11*0.85,)+35</f>
        <v>#REF!</v>
      </c>
      <c r="I11" s="42" t="e">
        <f>ROUNDUP('Отдыхай катай| FIT15'!I11*0.85,)+35</f>
        <v>#REF!</v>
      </c>
      <c r="J11" s="42" t="e">
        <f>ROUNDUP('Отдыхай катай| FIT15'!J11*0.85,)+35</f>
        <v>#REF!</v>
      </c>
      <c r="K11" s="42" t="e">
        <f>ROUNDUP('Отдыхай катай| FIT15'!K11*0.85,)+35</f>
        <v>#REF!</v>
      </c>
      <c r="L11" s="42" t="e">
        <f>ROUNDUP('Отдыхай катай| FIT15'!L11*0.85,)+35</f>
        <v>#REF!</v>
      </c>
      <c r="M11" s="42" t="e">
        <f>ROUNDUP('Отдыхай катай| FIT15'!M11*0.85,)</f>
        <v>#REF!</v>
      </c>
      <c r="N11" s="42" t="e">
        <f>ROUNDUP('Отдыхай катай| FIT15'!N11*0.85,)</f>
        <v>#REF!</v>
      </c>
    </row>
    <row r="12" spans="1:14" s="53" customFormat="1" x14ac:dyDescent="0.2">
      <c r="A12" s="180">
        <v>2</v>
      </c>
      <c r="B12" s="42" t="e">
        <f>ROUNDUP('Отдыхай катай| FIT15'!B12*0.85,)+35</f>
        <v>#REF!</v>
      </c>
      <c r="C12" s="42" t="e">
        <f>ROUNDUP('Отдыхай катай| FIT15'!C12*0.85,)+35</f>
        <v>#REF!</v>
      </c>
      <c r="D12" s="42" t="e">
        <f>ROUNDUP('Отдыхай катай| FIT15'!D12*0.85,)+35</f>
        <v>#REF!</v>
      </c>
      <c r="E12" s="42" t="e">
        <f>ROUNDUP('Отдыхай катай| FIT15'!E12*0.85,)+35</f>
        <v>#REF!</v>
      </c>
      <c r="F12" s="42" t="e">
        <f>ROUNDUP('Отдыхай катай| FIT15'!F12*0.85,)+35</f>
        <v>#REF!</v>
      </c>
      <c r="G12" s="42" t="e">
        <f>ROUNDUP('Отдыхай катай| FIT15'!G12*0.85,)+35</f>
        <v>#REF!</v>
      </c>
      <c r="H12" s="42" t="e">
        <f>ROUNDUP('Отдыхай катай| FIT15'!H12*0.85,)+35</f>
        <v>#REF!</v>
      </c>
      <c r="I12" s="42" t="e">
        <f>ROUNDUP('Отдыхай катай| FIT15'!I12*0.85,)+35</f>
        <v>#REF!</v>
      </c>
      <c r="J12" s="42" t="e">
        <f>ROUNDUP('Отдыхай катай| FIT15'!J12*0.85,)+35</f>
        <v>#REF!</v>
      </c>
      <c r="K12" s="42" t="e">
        <f>ROUNDUP('Отдыхай катай| FIT15'!K12*0.85,)+35</f>
        <v>#REF!</v>
      </c>
      <c r="L12" s="42" t="e">
        <f>ROUNDUP('Отдыхай катай| FIT15'!L12*0.85,)+35</f>
        <v>#REF!</v>
      </c>
      <c r="M12" s="42" t="e">
        <f>ROUNDUP('Отдыхай катай| FIT15'!M12*0.85,)</f>
        <v>#REF!</v>
      </c>
      <c r="N12" s="42" t="e">
        <f>ROUNDUP('Отдыхай катай| FIT15'!N12*0.85,)</f>
        <v>#REF!</v>
      </c>
    </row>
    <row r="13" spans="1:14" s="53" customFormat="1" x14ac:dyDescent="0.2">
      <c r="A13" s="42" t="s">
        <v>84</v>
      </c>
      <c r="B13" s="42"/>
      <c r="C13" s="42"/>
      <c r="D13" s="42"/>
      <c r="E13" s="42"/>
      <c r="F13" s="42"/>
      <c r="G13" s="42"/>
      <c r="H13" s="42"/>
      <c r="I13" s="42"/>
      <c r="J13" s="42"/>
      <c r="K13" s="42"/>
      <c r="L13" s="42"/>
      <c r="M13" s="42"/>
      <c r="N13" s="42"/>
    </row>
    <row r="14" spans="1:14" s="53" customFormat="1" x14ac:dyDescent="0.2">
      <c r="A14" s="88">
        <f>A8</f>
        <v>1</v>
      </c>
      <c r="B14" s="42" t="e">
        <f>ROUNDUP('Отдыхай катай| FIT15'!B14*0.85,)+35</f>
        <v>#REF!</v>
      </c>
      <c r="C14" s="42" t="e">
        <f>ROUNDUP('Отдыхай катай| FIT15'!C14*0.85,)+35</f>
        <v>#REF!</v>
      </c>
      <c r="D14" s="42" t="e">
        <f>ROUNDUP('Отдыхай катай| FIT15'!D14*0.85,)+35</f>
        <v>#REF!</v>
      </c>
      <c r="E14" s="42" t="e">
        <f>ROUNDUP('Отдыхай катай| FIT15'!E14*0.85,)+35</f>
        <v>#REF!</v>
      </c>
      <c r="F14" s="42" t="e">
        <f>ROUNDUP('Отдыхай катай| FIT15'!F14*0.85,)+35</f>
        <v>#REF!</v>
      </c>
      <c r="G14" s="42" t="e">
        <f>ROUNDUP('Отдыхай катай| FIT15'!G14*0.85,)+35</f>
        <v>#REF!</v>
      </c>
      <c r="H14" s="42" t="e">
        <f>ROUNDUP('Отдыхай катай| FIT15'!H14*0.85,)+35</f>
        <v>#REF!</v>
      </c>
      <c r="I14" s="42" t="e">
        <f>ROUNDUP('Отдыхай катай| FIT15'!I14*0.85,)+35</f>
        <v>#REF!</v>
      </c>
      <c r="J14" s="42" t="e">
        <f>ROUNDUP('Отдыхай катай| FIT15'!J14*0.85,)+35</f>
        <v>#REF!</v>
      </c>
      <c r="K14" s="42" t="e">
        <f>ROUNDUP('Отдыхай катай| FIT15'!K14*0.85,)+35</f>
        <v>#REF!</v>
      </c>
      <c r="L14" s="42" t="e">
        <f>ROUNDUP('Отдыхай катай| FIT15'!L14*0.85,)+35</f>
        <v>#REF!</v>
      </c>
      <c r="M14" s="42" t="e">
        <f>ROUNDUP('Отдыхай катай| FIT15'!M14*0.85,)</f>
        <v>#REF!</v>
      </c>
      <c r="N14" s="42" t="e">
        <f>ROUNDUP('Отдыхай катай| FIT15'!N14*0.85,)</f>
        <v>#REF!</v>
      </c>
    </row>
    <row r="15" spans="1:14" s="53" customFormat="1" x14ac:dyDescent="0.2">
      <c r="A15" s="88">
        <f>A9</f>
        <v>2</v>
      </c>
      <c r="B15" s="42" t="e">
        <f>ROUNDUP('Отдыхай катай| FIT15'!B15*0.85,)+35</f>
        <v>#REF!</v>
      </c>
      <c r="C15" s="42" t="e">
        <f>ROUNDUP('Отдыхай катай| FIT15'!C15*0.85,)+35</f>
        <v>#REF!</v>
      </c>
      <c r="D15" s="42" t="e">
        <f>ROUNDUP('Отдыхай катай| FIT15'!D15*0.85,)+35</f>
        <v>#REF!</v>
      </c>
      <c r="E15" s="42" t="e">
        <f>ROUNDUP('Отдыхай катай| FIT15'!E15*0.85,)+35</f>
        <v>#REF!</v>
      </c>
      <c r="F15" s="42" t="e">
        <f>ROUNDUP('Отдыхай катай| FIT15'!F15*0.85,)+35</f>
        <v>#REF!</v>
      </c>
      <c r="G15" s="42" t="e">
        <f>ROUNDUP('Отдыхай катай| FIT15'!G15*0.85,)+35</f>
        <v>#REF!</v>
      </c>
      <c r="H15" s="42" t="e">
        <f>ROUNDUP('Отдыхай катай| FIT15'!H15*0.85,)+35</f>
        <v>#REF!</v>
      </c>
      <c r="I15" s="42" t="e">
        <f>ROUNDUP('Отдыхай катай| FIT15'!I15*0.85,)+35</f>
        <v>#REF!</v>
      </c>
      <c r="J15" s="42" t="e">
        <f>ROUNDUP('Отдыхай катай| FIT15'!J15*0.85,)+35</f>
        <v>#REF!</v>
      </c>
      <c r="K15" s="42" t="e">
        <f>ROUNDUP('Отдыхай катай| FIT15'!K15*0.85,)+35</f>
        <v>#REF!</v>
      </c>
      <c r="L15" s="42" t="e">
        <f>ROUNDUP('Отдыхай катай| FIT15'!L15*0.85,)+35</f>
        <v>#REF!</v>
      </c>
      <c r="M15" s="42" t="e">
        <f>ROUNDUP('Отдыхай катай| FIT15'!M15*0.85,)</f>
        <v>#REF!</v>
      </c>
      <c r="N15" s="42" t="e">
        <f>ROUNDUP('Отдыхай катай| FIT15'!N15*0.85,)</f>
        <v>#REF!</v>
      </c>
    </row>
    <row r="16" spans="1:14" s="53" customFormat="1" x14ac:dyDescent="0.2">
      <c r="A16" s="42" t="s">
        <v>85</v>
      </c>
      <c r="B16" s="42"/>
      <c r="C16" s="42"/>
      <c r="D16" s="42"/>
      <c r="E16" s="42"/>
      <c r="F16" s="42"/>
      <c r="G16" s="42"/>
      <c r="H16" s="42"/>
      <c r="I16" s="42"/>
      <c r="J16" s="42"/>
      <c r="K16" s="42"/>
      <c r="L16" s="42"/>
      <c r="M16" s="42"/>
      <c r="N16" s="42"/>
    </row>
    <row r="17" spans="1:14" s="53" customFormat="1" x14ac:dyDescent="0.2">
      <c r="A17" s="88">
        <f>A8</f>
        <v>1</v>
      </c>
      <c r="B17" s="42" t="e">
        <f>ROUNDUP('Отдыхай катай| FIT15'!B17*0.85,)+35</f>
        <v>#REF!</v>
      </c>
      <c r="C17" s="42" t="e">
        <f>ROUNDUP('Отдыхай катай| FIT15'!C17*0.85,)+35</f>
        <v>#REF!</v>
      </c>
      <c r="D17" s="42" t="e">
        <f>ROUNDUP('Отдыхай катай| FIT15'!D17*0.85,)+35</f>
        <v>#REF!</v>
      </c>
      <c r="E17" s="42" t="e">
        <f>ROUNDUP('Отдыхай катай| FIT15'!E17*0.85,)+35</f>
        <v>#REF!</v>
      </c>
      <c r="F17" s="42" t="e">
        <f>ROUNDUP('Отдыхай катай| FIT15'!F17*0.85,)+35</f>
        <v>#REF!</v>
      </c>
      <c r="G17" s="42" t="e">
        <f>ROUNDUP('Отдыхай катай| FIT15'!G17*0.85,)+35</f>
        <v>#REF!</v>
      </c>
      <c r="H17" s="42" t="e">
        <f>ROUNDUP('Отдыхай катай| FIT15'!H17*0.85,)+35</f>
        <v>#REF!</v>
      </c>
      <c r="I17" s="42" t="e">
        <f>ROUNDUP('Отдыхай катай| FIT15'!I17*0.85,)+35</f>
        <v>#REF!</v>
      </c>
      <c r="J17" s="42" t="e">
        <f>ROUNDUP('Отдыхай катай| FIT15'!J17*0.85,)+35</f>
        <v>#REF!</v>
      </c>
      <c r="K17" s="42" t="e">
        <f>ROUNDUP('Отдыхай катай| FIT15'!K17*0.85,)+35</f>
        <v>#REF!</v>
      </c>
      <c r="L17" s="42" t="e">
        <f>ROUNDUP('Отдыхай катай| FIT15'!L17*0.85,)+35</f>
        <v>#REF!</v>
      </c>
      <c r="M17" s="42" t="e">
        <f>ROUNDUP('Отдыхай катай| FIT15'!M17*0.85,)</f>
        <v>#REF!</v>
      </c>
      <c r="N17" s="42" t="e">
        <f>ROUNDUP('Отдыхай катай| FIT15'!N17*0.85,)</f>
        <v>#REF!</v>
      </c>
    </row>
    <row r="18" spans="1:14" s="53" customFormat="1" x14ac:dyDescent="0.2">
      <c r="A18" s="88">
        <f>A9</f>
        <v>2</v>
      </c>
      <c r="B18" s="42" t="e">
        <f>ROUNDUP('Отдыхай катай| FIT15'!B18*0.85,)+35</f>
        <v>#REF!</v>
      </c>
      <c r="C18" s="42" t="e">
        <f>ROUNDUP('Отдыхай катай| FIT15'!C18*0.85,)+35</f>
        <v>#REF!</v>
      </c>
      <c r="D18" s="42" t="e">
        <f>ROUNDUP('Отдыхай катай| FIT15'!D18*0.85,)+35</f>
        <v>#REF!</v>
      </c>
      <c r="E18" s="42" t="e">
        <f>ROUNDUP('Отдыхай катай| FIT15'!E18*0.85,)+35</f>
        <v>#REF!</v>
      </c>
      <c r="F18" s="42" t="e">
        <f>ROUNDUP('Отдыхай катай| FIT15'!F18*0.85,)+35</f>
        <v>#REF!</v>
      </c>
      <c r="G18" s="42" t="e">
        <f>ROUNDUP('Отдыхай катай| FIT15'!G18*0.85,)+35</f>
        <v>#REF!</v>
      </c>
      <c r="H18" s="42" t="e">
        <f>ROUNDUP('Отдыхай катай| FIT15'!H18*0.85,)+35</f>
        <v>#REF!</v>
      </c>
      <c r="I18" s="42" t="e">
        <f>ROUNDUP('Отдыхай катай| FIT15'!I18*0.85,)+35</f>
        <v>#REF!</v>
      </c>
      <c r="J18" s="42" t="e">
        <f>ROUNDUP('Отдыхай катай| FIT15'!J18*0.85,)+35</f>
        <v>#REF!</v>
      </c>
      <c r="K18" s="42" t="e">
        <f>ROUNDUP('Отдыхай катай| FIT15'!K18*0.85,)+35</f>
        <v>#REF!</v>
      </c>
      <c r="L18" s="42" t="e">
        <f>ROUNDUP('Отдыхай катай| FIT15'!L18*0.85,)+35</f>
        <v>#REF!</v>
      </c>
      <c r="M18" s="42" t="e">
        <f>ROUNDUP('Отдыхай катай| FIT15'!M18*0.85,)</f>
        <v>#REF!</v>
      </c>
      <c r="N18" s="42" t="e">
        <f>ROUNDUP('Отдыхай катай| FIT15'!N18*0.85,)</f>
        <v>#REF!</v>
      </c>
    </row>
    <row r="19" spans="1:14" s="53" customFormat="1" x14ac:dyDescent="0.2">
      <c r="A19" s="42" t="s">
        <v>86</v>
      </c>
      <c r="B19" s="42"/>
      <c r="C19" s="42"/>
      <c r="D19" s="42"/>
      <c r="E19" s="42"/>
      <c r="F19" s="42"/>
      <c r="G19" s="42"/>
      <c r="H19" s="42"/>
      <c r="I19" s="42"/>
      <c r="J19" s="42"/>
      <c r="K19" s="42"/>
      <c r="L19" s="42"/>
      <c r="M19" s="42"/>
      <c r="N19" s="42"/>
    </row>
    <row r="20" spans="1:14" s="53" customFormat="1" x14ac:dyDescent="0.2">
      <c r="A20" s="88">
        <v>1</v>
      </c>
      <c r="B20" s="42" t="e">
        <f>ROUNDUP('Отдыхай катай| FIT15'!B20*0.85,)+35</f>
        <v>#REF!</v>
      </c>
      <c r="C20" s="42" t="e">
        <f>ROUNDUP('Отдыхай катай| FIT15'!C20*0.85,)+35</f>
        <v>#REF!</v>
      </c>
      <c r="D20" s="42" t="e">
        <f>ROUNDUP('Отдыхай катай| FIT15'!D20*0.85,)+35</f>
        <v>#REF!</v>
      </c>
      <c r="E20" s="42" t="e">
        <f>ROUNDUP('Отдыхай катай| FIT15'!E20*0.85,)+35</f>
        <v>#REF!</v>
      </c>
      <c r="F20" s="42" t="e">
        <f>ROUNDUP('Отдыхай катай| FIT15'!F20*0.85,)+35</f>
        <v>#REF!</v>
      </c>
      <c r="G20" s="42" t="e">
        <f>ROUNDUP('Отдыхай катай| FIT15'!G20*0.85,)+35</f>
        <v>#REF!</v>
      </c>
      <c r="H20" s="42" t="e">
        <f>ROUNDUP('Отдыхай катай| FIT15'!H20*0.85,)+35</f>
        <v>#REF!</v>
      </c>
      <c r="I20" s="42" t="e">
        <f>ROUNDUP('Отдыхай катай| FIT15'!I20*0.85,)+35</f>
        <v>#REF!</v>
      </c>
      <c r="J20" s="42" t="e">
        <f>ROUNDUP('Отдыхай катай| FIT15'!J20*0.85,)+35</f>
        <v>#REF!</v>
      </c>
      <c r="K20" s="42" t="e">
        <f>ROUNDUP('Отдыхай катай| FIT15'!K20*0.85,)+35</f>
        <v>#REF!</v>
      </c>
      <c r="L20" s="42" t="e">
        <f>ROUNDUP('Отдыхай катай| FIT15'!L20*0.85,)+35</f>
        <v>#REF!</v>
      </c>
      <c r="M20" s="42" t="e">
        <f>ROUNDUP('Отдыхай катай| FIT15'!M20*0.85,)</f>
        <v>#REF!</v>
      </c>
      <c r="N20" s="42" t="e">
        <f>ROUNDUP('Отдыхай катай| FIT15'!N20*0.85,)</f>
        <v>#REF!</v>
      </c>
    </row>
    <row r="21" spans="1:14" s="53" customFormat="1" x14ac:dyDescent="0.2">
      <c r="A21" s="88">
        <v>2</v>
      </c>
      <c r="B21" s="42" t="e">
        <f>ROUNDUP('Отдыхай катай| FIT15'!B21*0.85,)+35</f>
        <v>#REF!</v>
      </c>
      <c r="C21" s="42" t="e">
        <f>ROUNDUP('Отдыхай катай| FIT15'!C21*0.85,)+35</f>
        <v>#REF!</v>
      </c>
      <c r="D21" s="42" t="e">
        <f>ROUNDUP('Отдыхай катай| FIT15'!D21*0.85,)+35</f>
        <v>#REF!</v>
      </c>
      <c r="E21" s="42" t="e">
        <f>ROUNDUP('Отдыхай катай| FIT15'!E21*0.85,)+35</f>
        <v>#REF!</v>
      </c>
      <c r="F21" s="42" t="e">
        <f>ROUNDUP('Отдыхай катай| FIT15'!F21*0.85,)+35</f>
        <v>#REF!</v>
      </c>
      <c r="G21" s="42" t="e">
        <f>ROUNDUP('Отдыхай катай| FIT15'!G21*0.85,)+35</f>
        <v>#REF!</v>
      </c>
      <c r="H21" s="42" t="e">
        <f>ROUNDUP('Отдыхай катай| FIT15'!H21*0.85,)+35</f>
        <v>#REF!</v>
      </c>
      <c r="I21" s="42" t="e">
        <f>ROUNDUP('Отдыхай катай| FIT15'!I21*0.85,)+35</f>
        <v>#REF!</v>
      </c>
      <c r="J21" s="42" t="e">
        <f>ROUNDUP('Отдыхай катай| FIT15'!J21*0.85,)+35</f>
        <v>#REF!</v>
      </c>
      <c r="K21" s="42" t="e">
        <f>ROUNDUP('Отдыхай катай| FIT15'!K21*0.85,)+35</f>
        <v>#REF!</v>
      </c>
      <c r="L21" s="42" t="e">
        <f>ROUNDUP('Отдыхай катай| FIT15'!L21*0.85,)+35</f>
        <v>#REF!</v>
      </c>
      <c r="M21" s="42" t="e">
        <f>ROUNDUP('Отдыхай катай| FIT15'!M21*0.85,)</f>
        <v>#REF!</v>
      </c>
      <c r="N21" s="42" t="e">
        <f>ROUNDUP('Отдыхай катай| FIT15'!N21*0.85,)</f>
        <v>#REF!</v>
      </c>
    </row>
    <row r="22" spans="1:14" s="53" customFormat="1" x14ac:dyDescent="0.2">
      <c r="A22" s="42" t="s">
        <v>87</v>
      </c>
      <c r="B22" s="42"/>
      <c r="C22" s="42"/>
      <c r="D22" s="42"/>
      <c r="E22" s="42"/>
      <c r="F22" s="42"/>
      <c r="G22" s="42"/>
      <c r="H22" s="42"/>
      <c r="I22" s="42"/>
      <c r="J22" s="42"/>
      <c r="K22" s="42"/>
      <c r="L22" s="42"/>
      <c r="M22" s="42"/>
      <c r="N22" s="42"/>
    </row>
    <row r="23" spans="1:14" s="53" customFormat="1" x14ac:dyDescent="0.2">
      <c r="A23" s="88" t="s">
        <v>88</v>
      </c>
      <c r="B23" s="42" t="e">
        <f>ROUNDUP('Отдыхай катай| FIT15'!B23*0.85,)+35</f>
        <v>#REF!</v>
      </c>
      <c r="C23" s="42" t="e">
        <f>ROUNDUP('Отдыхай катай| FIT15'!C23*0.85,)+35</f>
        <v>#REF!</v>
      </c>
      <c r="D23" s="42" t="e">
        <f>ROUNDUP('Отдыхай катай| FIT15'!D23*0.85,)+35</f>
        <v>#REF!</v>
      </c>
      <c r="E23" s="42" t="e">
        <f>ROUNDUP('Отдыхай катай| FIT15'!E23*0.85,)+35</f>
        <v>#REF!</v>
      </c>
      <c r="F23" s="42" t="e">
        <f>ROUNDUP('Отдыхай катай| FIT15'!F23*0.85,)+35</f>
        <v>#REF!</v>
      </c>
      <c r="G23" s="42" t="e">
        <f>ROUNDUP('Отдыхай катай| FIT15'!G23*0.85,)+35</f>
        <v>#REF!</v>
      </c>
      <c r="H23" s="42" t="e">
        <f>ROUNDUP('Отдыхай катай| FIT15'!H23*0.85,)+35</f>
        <v>#REF!</v>
      </c>
      <c r="I23" s="42" t="e">
        <f>ROUNDUP('Отдыхай катай| FIT15'!I23*0.85,)+35</f>
        <v>#REF!</v>
      </c>
      <c r="J23" s="42" t="e">
        <f>ROUNDUP('Отдыхай катай| FIT15'!J23*0.85,)+35</f>
        <v>#REF!</v>
      </c>
      <c r="K23" s="42" t="e">
        <f>ROUNDUP('Отдыхай катай| FIT15'!K23*0.85,)+35</f>
        <v>#REF!</v>
      </c>
      <c r="L23" s="42" t="e">
        <f>ROUNDUP('Отдыхай катай| FIT15'!L23*0.85,)+35</f>
        <v>#REF!</v>
      </c>
      <c r="M23" s="42" t="e">
        <f>ROUNDUP('Отдыхай катай| FIT15'!M23*0.85,)</f>
        <v>#REF!</v>
      </c>
      <c r="N23" s="42" t="e">
        <f>ROUNDUP('Отдыхай катай| FIT15'!N23*0.85,)</f>
        <v>#REF!</v>
      </c>
    </row>
    <row r="24" spans="1:14" s="53" customFormat="1" ht="12.75" thickBot="1" x14ac:dyDescent="0.25">
      <c r="A24" s="116"/>
    </row>
    <row r="25" spans="1:14" ht="12.75" thickBot="1" x14ac:dyDescent="0.25">
      <c r="A25" s="163" t="s">
        <v>182</v>
      </c>
    </row>
    <row r="26" spans="1:14" ht="37.15" customHeight="1" x14ac:dyDescent="0.2">
      <c r="A26" s="185" t="s">
        <v>255</v>
      </c>
    </row>
    <row r="27" spans="1:14" ht="13.35" customHeight="1" x14ac:dyDescent="0.2">
      <c r="A27" s="186" t="s">
        <v>66</v>
      </c>
    </row>
    <row r="28" spans="1:14" ht="11.45" customHeight="1" x14ac:dyDescent="0.2">
      <c r="A28" s="63" t="s">
        <v>78</v>
      </c>
    </row>
    <row r="29" spans="1:14" x14ac:dyDescent="0.2">
      <c r="A29" s="43" t="s">
        <v>67</v>
      </c>
    </row>
    <row r="30" spans="1:14" x14ac:dyDescent="0.2">
      <c r="A30" s="43" t="s">
        <v>89</v>
      </c>
    </row>
    <row r="31" spans="1:14" x14ac:dyDescent="0.2">
      <c r="A31" s="43" t="s">
        <v>68</v>
      </c>
    </row>
    <row r="32" spans="1:14" ht="24" x14ac:dyDescent="0.2">
      <c r="A32" s="46" t="s">
        <v>69</v>
      </c>
    </row>
    <row r="33" spans="1:1" ht="84.75" thickBot="1" x14ac:dyDescent="0.25">
      <c r="A33" s="123" t="s">
        <v>256</v>
      </c>
    </row>
    <row r="34" spans="1:1" ht="12.75" thickBot="1" x14ac:dyDescent="0.25">
      <c r="A34" s="181" t="s">
        <v>71</v>
      </c>
    </row>
    <row r="35" spans="1:1" x14ac:dyDescent="0.2">
      <c r="A35" s="195" t="s">
        <v>263</v>
      </c>
    </row>
    <row r="36" spans="1:1" ht="48.75" thickBot="1" x14ac:dyDescent="0.25">
      <c r="A36" s="196" t="s">
        <v>264</v>
      </c>
    </row>
    <row r="37" spans="1:1" ht="12" customHeight="1" x14ac:dyDescent="0.2">
      <c r="A37" s="231" t="s">
        <v>261</v>
      </c>
    </row>
    <row r="38" spans="1:1" ht="132.6" customHeight="1" thickBot="1" x14ac:dyDescent="0.25">
      <c r="A38" s="232"/>
    </row>
    <row r="39" spans="1:1" ht="22.15" customHeight="1" thickBot="1" x14ac:dyDescent="0.25">
      <c r="A39" s="182" t="s">
        <v>259</v>
      </c>
    </row>
    <row r="40" spans="1:1" ht="24" x14ac:dyDescent="0.2">
      <c r="A40" s="194" t="s">
        <v>257</v>
      </c>
    </row>
    <row r="41" spans="1:1" ht="24" x14ac:dyDescent="0.2">
      <c r="A41" s="194" t="s">
        <v>258</v>
      </c>
    </row>
    <row r="42" spans="1:1" ht="24.75" thickBot="1" x14ac:dyDescent="0.25">
      <c r="A42" s="193" t="s">
        <v>262</v>
      </c>
    </row>
    <row r="43" spans="1:1" ht="12.75" thickBot="1" x14ac:dyDescent="0.25">
      <c r="A43" s="125" t="s">
        <v>70</v>
      </c>
    </row>
    <row r="44" spans="1:1" ht="60" x14ac:dyDescent="0.2">
      <c r="A44" s="112" t="s">
        <v>235</v>
      </c>
    </row>
  </sheetData>
  <mergeCells count="2">
    <mergeCell ref="A1:A2"/>
    <mergeCell ref="A37:A38"/>
  </mergeCell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N43"/>
  <sheetViews>
    <sheetView zoomScale="80" zoomScaleNormal="80" workbookViewId="0">
      <selection activeCell="M1" sqref="M1:M1048576"/>
    </sheetView>
  </sheetViews>
  <sheetFormatPr defaultColWidth="9" defaultRowHeight="12" x14ac:dyDescent="0.2"/>
  <cols>
    <col min="1" max="1" width="70.5703125" style="48" customWidth="1"/>
    <col min="2" max="8" width="9" style="48" hidden="1" customWidth="1"/>
    <col min="9" max="12" width="0" style="48" hidden="1" customWidth="1"/>
    <col min="13" max="16384" width="9" style="48"/>
  </cols>
  <sheetData>
    <row r="1" spans="1:14" s="51" customFormat="1" ht="12" customHeight="1" x14ac:dyDescent="0.2">
      <c r="A1" s="230" t="s">
        <v>82</v>
      </c>
    </row>
    <row r="2" spans="1:14" s="51" customFormat="1" x14ac:dyDescent="0.2">
      <c r="A2" s="230"/>
    </row>
    <row r="3" spans="1:14" s="51" customFormat="1" x14ac:dyDescent="0.2">
      <c r="A3" s="160" t="s">
        <v>114</v>
      </c>
    </row>
    <row r="4" spans="1:14" s="51" customFormat="1" x14ac:dyDescent="0.2">
      <c r="A4" s="128" t="s">
        <v>65</v>
      </c>
    </row>
    <row r="5" spans="1:14" s="52" customFormat="1" x14ac:dyDescent="0.2">
      <c r="A5" s="98" t="s">
        <v>64</v>
      </c>
      <c r="B5" s="187" t="e">
        <f>'C завтраками| Bed and breakfast'!#REF!</f>
        <v>#REF!</v>
      </c>
      <c r="C5" s="187" t="e">
        <f>'C завтраками| Bed and breakfast'!#REF!</f>
        <v>#REF!</v>
      </c>
      <c r="D5" s="187" t="e">
        <f>'C завтраками| Bed and breakfast'!#REF!</f>
        <v>#REF!</v>
      </c>
      <c r="E5" s="187" t="e">
        <f>'C завтраками| Bed and breakfast'!#REF!</f>
        <v>#REF!</v>
      </c>
      <c r="F5" s="187" t="e">
        <f>'C завтраками| Bed and breakfast'!#REF!</f>
        <v>#REF!</v>
      </c>
      <c r="G5" s="187" t="e">
        <f>'C завтраками| Bed and breakfast'!#REF!</f>
        <v>#REF!</v>
      </c>
      <c r="H5" s="187" t="e">
        <f>'C завтраками| Bed and breakfast'!#REF!</f>
        <v>#REF!</v>
      </c>
      <c r="I5" s="187" t="e">
        <f>'C завтраками| Bed and breakfast'!#REF!</f>
        <v>#REF!</v>
      </c>
      <c r="J5" s="187" t="e">
        <f>'C завтраками| Bed and breakfast'!#REF!</f>
        <v>#REF!</v>
      </c>
      <c r="K5" s="187" t="e">
        <f>'C завтраками| Bed and breakfast'!#REF!</f>
        <v>#REF!</v>
      </c>
      <c r="L5" s="187" t="e">
        <f>'C завтраками| Bed and breakfast'!#REF!</f>
        <v>#REF!</v>
      </c>
      <c r="M5" s="187" t="e">
        <f>'C завтраками| Bed and breakfast'!#REF!</f>
        <v>#REF!</v>
      </c>
      <c r="N5" s="187" t="e">
        <f>'C завтраками| Bed and breakfast'!#REF!</f>
        <v>#REF!</v>
      </c>
    </row>
    <row r="6" spans="1:14" s="53" customFormat="1" x14ac:dyDescent="0.2">
      <c r="A6" s="98"/>
      <c r="B6" s="187" t="e">
        <f>'C завтраками| Bed and breakfast'!#REF!</f>
        <v>#REF!</v>
      </c>
      <c r="C6" s="187" t="e">
        <f>'C завтраками| Bed and breakfast'!#REF!</f>
        <v>#REF!</v>
      </c>
      <c r="D6" s="187" t="e">
        <f>'C завтраками| Bed and breakfast'!#REF!</f>
        <v>#REF!</v>
      </c>
      <c r="E6" s="187" t="e">
        <f>'C завтраками| Bed and breakfast'!#REF!</f>
        <v>#REF!</v>
      </c>
      <c r="F6" s="187" t="e">
        <f>'C завтраками| Bed and breakfast'!#REF!</f>
        <v>#REF!</v>
      </c>
      <c r="G6" s="187" t="e">
        <f>'C завтраками| Bed and breakfast'!#REF!</f>
        <v>#REF!</v>
      </c>
      <c r="H6" s="187" t="e">
        <f>'C завтраками| Bed and breakfast'!#REF!</f>
        <v>#REF!</v>
      </c>
      <c r="I6" s="187" t="e">
        <f>'C завтраками| Bed and breakfast'!#REF!</f>
        <v>#REF!</v>
      </c>
      <c r="J6" s="187" t="e">
        <f>'C завтраками| Bed and breakfast'!#REF!</f>
        <v>#REF!</v>
      </c>
      <c r="K6" s="187" t="e">
        <f>'C завтраками| Bed and breakfast'!#REF!</f>
        <v>#REF!</v>
      </c>
      <c r="L6" s="187" t="e">
        <f>'C завтраками| Bed and breakfast'!#REF!</f>
        <v>#REF!</v>
      </c>
      <c r="M6" s="187" t="e">
        <f>'C завтраками| Bed and breakfast'!#REF!</f>
        <v>#REF!</v>
      </c>
      <c r="N6" s="187" t="e">
        <f>'C завтраками| Bed and breakfast'!#REF!</f>
        <v>#REF!</v>
      </c>
    </row>
    <row r="7" spans="1:14" s="53" customFormat="1" x14ac:dyDescent="0.2">
      <c r="A7" s="42" t="s">
        <v>83</v>
      </c>
      <c r="B7" s="87"/>
      <c r="C7" s="87"/>
      <c r="D7" s="87"/>
      <c r="E7" s="87"/>
      <c r="F7" s="87"/>
      <c r="G7" s="87"/>
      <c r="H7" s="87"/>
      <c r="I7" s="87"/>
      <c r="J7" s="87"/>
      <c r="K7" s="87"/>
      <c r="L7" s="87"/>
      <c r="M7" s="87"/>
      <c r="N7" s="87"/>
    </row>
    <row r="8" spans="1:14" s="53" customFormat="1" x14ac:dyDescent="0.2">
      <c r="A8" s="88">
        <v>1</v>
      </c>
      <c r="B8" s="42" t="e">
        <f>'C завтраками| Bed and breakfast'!#REF!*0.9</f>
        <v>#REF!</v>
      </c>
      <c r="C8" s="42" t="e">
        <f>'C завтраками| Bed and breakfast'!#REF!*0.9</f>
        <v>#REF!</v>
      </c>
      <c r="D8" s="42" t="e">
        <f>'C завтраками| Bed and breakfast'!#REF!*0.9</f>
        <v>#REF!</v>
      </c>
      <c r="E8" s="42" t="e">
        <f>'C завтраками| Bed and breakfast'!#REF!*0.9</f>
        <v>#REF!</v>
      </c>
      <c r="F8" s="42" t="e">
        <f>'C завтраками| Bed and breakfast'!#REF!*0.9</f>
        <v>#REF!</v>
      </c>
      <c r="G8" s="42" t="e">
        <f>'C завтраками| Bed and breakfast'!#REF!*0.9</f>
        <v>#REF!</v>
      </c>
      <c r="H8" s="42" t="e">
        <f>'C завтраками| Bed and breakfast'!#REF!*0.9</f>
        <v>#REF!</v>
      </c>
      <c r="I8" s="42" t="e">
        <f>'C завтраками| Bed and breakfast'!#REF!*0.9</f>
        <v>#REF!</v>
      </c>
      <c r="J8" s="42" t="e">
        <f>'C завтраками| Bed and breakfast'!#REF!*0.9</f>
        <v>#REF!</v>
      </c>
      <c r="K8" s="42" t="e">
        <f>'C завтраками| Bed and breakfast'!#REF!*0.9</f>
        <v>#REF!</v>
      </c>
      <c r="L8" s="42" t="e">
        <f>'C завтраками| Bed and breakfast'!#REF!*0.9</f>
        <v>#REF!</v>
      </c>
      <c r="M8" s="42" t="e">
        <f>'C завтраками| Bed and breakfast'!#REF!*0.9</f>
        <v>#REF!</v>
      </c>
      <c r="N8" s="42" t="e">
        <f>'C завтраками| Bed and breakfast'!#REF!*0.9</f>
        <v>#REF!</v>
      </c>
    </row>
    <row r="9" spans="1:14" s="53" customFormat="1" x14ac:dyDescent="0.2">
      <c r="A9" s="88">
        <v>2</v>
      </c>
      <c r="B9" s="42" t="e">
        <f>'C завтраками| Bed and breakfast'!#REF!*0.9</f>
        <v>#REF!</v>
      </c>
      <c r="C9" s="42" t="e">
        <f>'C завтраками| Bed and breakfast'!#REF!*0.9</f>
        <v>#REF!</v>
      </c>
      <c r="D9" s="42" t="e">
        <f>'C завтраками| Bed and breakfast'!#REF!*0.9</f>
        <v>#REF!</v>
      </c>
      <c r="E9" s="42" t="e">
        <f>'C завтраками| Bed and breakfast'!#REF!*0.9</f>
        <v>#REF!</v>
      </c>
      <c r="F9" s="42" t="e">
        <f>'C завтраками| Bed and breakfast'!#REF!*0.9</f>
        <v>#REF!</v>
      </c>
      <c r="G9" s="42" t="e">
        <f>'C завтраками| Bed and breakfast'!#REF!*0.9</f>
        <v>#REF!</v>
      </c>
      <c r="H9" s="42" t="e">
        <f>'C завтраками| Bed and breakfast'!#REF!*0.9</f>
        <v>#REF!</v>
      </c>
      <c r="I9" s="42" t="e">
        <f>'C завтраками| Bed and breakfast'!#REF!*0.9</f>
        <v>#REF!</v>
      </c>
      <c r="J9" s="42" t="e">
        <f>'C завтраками| Bed and breakfast'!#REF!*0.9</f>
        <v>#REF!</v>
      </c>
      <c r="K9" s="42" t="e">
        <f>'C завтраками| Bed and breakfast'!#REF!*0.9</f>
        <v>#REF!</v>
      </c>
      <c r="L9" s="42" t="e">
        <f>'C завтраками| Bed and breakfast'!#REF!*0.9</f>
        <v>#REF!</v>
      </c>
      <c r="M9" s="42" t="e">
        <f>'C завтраками| Bed and breakfast'!#REF!*0.9</f>
        <v>#REF!</v>
      </c>
      <c r="N9" s="42" t="e">
        <f>'C завтраками| Bed and breakfast'!#REF!*0.9</f>
        <v>#REF!</v>
      </c>
    </row>
    <row r="10" spans="1:14" s="53" customFormat="1" x14ac:dyDescent="0.2">
      <c r="A10" s="42" t="s">
        <v>234</v>
      </c>
      <c r="B10" s="42"/>
      <c r="C10" s="42"/>
      <c r="D10" s="42"/>
      <c r="E10" s="42"/>
      <c r="F10" s="42"/>
      <c r="G10" s="42"/>
      <c r="H10" s="42"/>
      <c r="I10" s="42"/>
      <c r="J10" s="42"/>
      <c r="K10" s="42"/>
      <c r="L10" s="42"/>
      <c r="M10" s="42"/>
      <c r="N10" s="42"/>
    </row>
    <row r="11" spans="1:14" s="53" customFormat="1" x14ac:dyDescent="0.2">
      <c r="A11" s="180">
        <v>1</v>
      </c>
      <c r="B11" s="42" t="e">
        <f>'C завтраками| Bed and breakfast'!#REF!*0.9</f>
        <v>#REF!</v>
      </c>
      <c r="C11" s="42" t="e">
        <f>'C завтраками| Bed and breakfast'!#REF!*0.9</f>
        <v>#REF!</v>
      </c>
      <c r="D11" s="42" t="e">
        <f>'C завтраками| Bed and breakfast'!#REF!*0.9</f>
        <v>#REF!</v>
      </c>
      <c r="E11" s="42" t="e">
        <f>'C завтраками| Bed and breakfast'!#REF!*0.9</f>
        <v>#REF!</v>
      </c>
      <c r="F11" s="42" t="e">
        <f>'C завтраками| Bed and breakfast'!#REF!*0.9</f>
        <v>#REF!</v>
      </c>
      <c r="G11" s="42" t="e">
        <f>'C завтраками| Bed and breakfast'!#REF!*0.9</f>
        <v>#REF!</v>
      </c>
      <c r="H11" s="42" t="e">
        <f>'C завтраками| Bed and breakfast'!#REF!*0.9</f>
        <v>#REF!</v>
      </c>
      <c r="I11" s="42" t="e">
        <f>'C завтраками| Bed and breakfast'!#REF!*0.9</f>
        <v>#REF!</v>
      </c>
      <c r="J11" s="42" t="e">
        <f>'C завтраками| Bed and breakfast'!#REF!*0.9</f>
        <v>#REF!</v>
      </c>
      <c r="K11" s="42" t="e">
        <f>'C завтраками| Bed and breakfast'!#REF!*0.9</f>
        <v>#REF!</v>
      </c>
      <c r="L11" s="42" t="e">
        <f>'C завтраками| Bed and breakfast'!#REF!*0.9</f>
        <v>#REF!</v>
      </c>
      <c r="M11" s="42" t="e">
        <f>'C завтраками| Bed and breakfast'!#REF!*0.9</f>
        <v>#REF!</v>
      </c>
      <c r="N11" s="42" t="e">
        <f>'C завтраками| Bed and breakfast'!#REF!*0.9</f>
        <v>#REF!</v>
      </c>
    </row>
    <row r="12" spans="1:14" s="53" customFormat="1" x14ac:dyDescent="0.2">
      <c r="A12" s="180">
        <v>2</v>
      </c>
      <c r="B12" s="42" t="e">
        <f>'C завтраками| Bed and breakfast'!#REF!*0.9</f>
        <v>#REF!</v>
      </c>
      <c r="C12" s="42" t="e">
        <f>'C завтраками| Bed and breakfast'!#REF!*0.9</f>
        <v>#REF!</v>
      </c>
      <c r="D12" s="42" t="e">
        <f>'C завтраками| Bed and breakfast'!#REF!*0.9</f>
        <v>#REF!</v>
      </c>
      <c r="E12" s="42" t="e">
        <f>'C завтраками| Bed and breakfast'!#REF!*0.9</f>
        <v>#REF!</v>
      </c>
      <c r="F12" s="42" t="e">
        <f>'C завтраками| Bed and breakfast'!#REF!*0.9</f>
        <v>#REF!</v>
      </c>
      <c r="G12" s="42" t="e">
        <f>'C завтраками| Bed and breakfast'!#REF!*0.9</f>
        <v>#REF!</v>
      </c>
      <c r="H12" s="42" t="e">
        <f>'C завтраками| Bed and breakfast'!#REF!*0.9</f>
        <v>#REF!</v>
      </c>
      <c r="I12" s="42" t="e">
        <f>'C завтраками| Bed and breakfast'!#REF!*0.9</f>
        <v>#REF!</v>
      </c>
      <c r="J12" s="42" t="e">
        <f>'C завтраками| Bed and breakfast'!#REF!*0.9</f>
        <v>#REF!</v>
      </c>
      <c r="K12" s="42" t="e">
        <f>'C завтраками| Bed and breakfast'!#REF!*0.9</f>
        <v>#REF!</v>
      </c>
      <c r="L12" s="42" t="e">
        <f>'C завтраками| Bed and breakfast'!#REF!*0.9</f>
        <v>#REF!</v>
      </c>
      <c r="M12" s="42" t="e">
        <f>'C завтраками| Bed and breakfast'!#REF!*0.9</f>
        <v>#REF!</v>
      </c>
      <c r="N12" s="42" t="e">
        <f>'C завтраками| Bed and breakfast'!#REF!*0.9</f>
        <v>#REF!</v>
      </c>
    </row>
    <row r="13" spans="1:14" s="53" customFormat="1" x14ac:dyDescent="0.2">
      <c r="A13" s="42" t="s">
        <v>84</v>
      </c>
      <c r="B13" s="42"/>
      <c r="C13" s="42"/>
      <c r="D13" s="42"/>
      <c r="E13" s="42"/>
      <c r="F13" s="42"/>
      <c r="G13" s="42"/>
      <c r="H13" s="42"/>
      <c r="I13" s="42"/>
      <c r="J13" s="42"/>
      <c r="K13" s="42"/>
      <c r="L13" s="42"/>
      <c r="M13" s="42"/>
      <c r="N13" s="42"/>
    </row>
    <row r="14" spans="1:14" s="53" customFormat="1" x14ac:dyDescent="0.2">
      <c r="A14" s="88">
        <f>A8</f>
        <v>1</v>
      </c>
      <c r="B14" s="42" t="e">
        <f>'C завтраками| Bed and breakfast'!#REF!*0.9</f>
        <v>#REF!</v>
      </c>
      <c r="C14" s="42" t="e">
        <f>'C завтраками| Bed and breakfast'!#REF!*0.9</f>
        <v>#REF!</v>
      </c>
      <c r="D14" s="42" t="e">
        <f>'C завтраками| Bed and breakfast'!#REF!*0.9</f>
        <v>#REF!</v>
      </c>
      <c r="E14" s="42" t="e">
        <f>'C завтраками| Bed and breakfast'!#REF!*0.9</f>
        <v>#REF!</v>
      </c>
      <c r="F14" s="42" t="e">
        <f>'C завтраками| Bed and breakfast'!#REF!*0.9</f>
        <v>#REF!</v>
      </c>
      <c r="G14" s="42" t="e">
        <f>'C завтраками| Bed and breakfast'!#REF!*0.9</f>
        <v>#REF!</v>
      </c>
      <c r="H14" s="42" t="e">
        <f>'C завтраками| Bed and breakfast'!#REF!*0.9</f>
        <v>#REF!</v>
      </c>
      <c r="I14" s="42" t="e">
        <f>'C завтраками| Bed and breakfast'!#REF!*0.9</f>
        <v>#REF!</v>
      </c>
      <c r="J14" s="42" t="e">
        <f>'C завтраками| Bed and breakfast'!#REF!*0.9</f>
        <v>#REF!</v>
      </c>
      <c r="K14" s="42" t="e">
        <f>'C завтраками| Bed and breakfast'!#REF!*0.9</f>
        <v>#REF!</v>
      </c>
      <c r="L14" s="42" t="e">
        <f>'C завтраками| Bed and breakfast'!#REF!*0.9</f>
        <v>#REF!</v>
      </c>
      <c r="M14" s="42" t="e">
        <f>'C завтраками| Bed and breakfast'!#REF!*0.9</f>
        <v>#REF!</v>
      </c>
      <c r="N14" s="42" t="e">
        <f>'C завтраками| Bed and breakfast'!#REF!*0.9</f>
        <v>#REF!</v>
      </c>
    </row>
    <row r="15" spans="1:14" s="53" customFormat="1" x14ac:dyDescent="0.2">
      <c r="A15" s="88">
        <f>A9</f>
        <v>2</v>
      </c>
      <c r="B15" s="42" t="e">
        <f>'C завтраками| Bed and breakfast'!#REF!*0.9</f>
        <v>#REF!</v>
      </c>
      <c r="C15" s="42" t="e">
        <f>'C завтраками| Bed and breakfast'!#REF!*0.9</f>
        <v>#REF!</v>
      </c>
      <c r="D15" s="42" t="e">
        <f>'C завтраками| Bed and breakfast'!#REF!*0.9</f>
        <v>#REF!</v>
      </c>
      <c r="E15" s="42" t="e">
        <f>'C завтраками| Bed and breakfast'!#REF!*0.9</f>
        <v>#REF!</v>
      </c>
      <c r="F15" s="42" t="e">
        <f>'C завтраками| Bed and breakfast'!#REF!*0.9</f>
        <v>#REF!</v>
      </c>
      <c r="G15" s="42" t="e">
        <f>'C завтраками| Bed and breakfast'!#REF!*0.9</f>
        <v>#REF!</v>
      </c>
      <c r="H15" s="42" t="e">
        <f>'C завтраками| Bed and breakfast'!#REF!*0.9</f>
        <v>#REF!</v>
      </c>
      <c r="I15" s="42" t="e">
        <f>'C завтраками| Bed and breakfast'!#REF!*0.9</f>
        <v>#REF!</v>
      </c>
      <c r="J15" s="42" t="e">
        <f>'C завтраками| Bed and breakfast'!#REF!*0.9</f>
        <v>#REF!</v>
      </c>
      <c r="K15" s="42" t="e">
        <f>'C завтраками| Bed and breakfast'!#REF!*0.9</f>
        <v>#REF!</v>
      </c>
      <c r="L15" s="42" t="e">
        <f>'C завтраками| Bed and breakfast'!#REF!*0.9</f>
        <v>#REF!</v>
      </c>
      <c r="M15" s="42" t="e">
        <f>'C завтраками| Bed and breakfast'!#REF!*0.9</f>
        <v>#REF!</v>
      </c>
      <c r="N15" s="42" t="e">
        <f>'C завтраками| Bed and breakfast'!#REF!*0.9</f>
        <v>#REF!</v>
      </c>
    </row>
    <row r="16" spans="1:14" s="53" customFormat="1" x14ac:dyDescent="0.2">
      <c r="A16" s="42" t="s">
        <v>85</v>
      </c>
      <c r="B16" s="42"/>
      <c r="C16" s="42"/>
      <c r="D16" s="42"/>
      <c r="E16" s="42"/>
      <c r="F16" s="42"/>
      <c r="G16" s="42"/>
      <c r="H16" s="42"/>
      <c r="I16" s="42"/>
      <c r="J16" s="42"/>
      <c r="K16" s="42"/>
      <c r="L16" s="42"/>
      <c r="M16" s="42"/>
      <c r="N16" s="42"/>
    </row>
    <row r="17" spans="1:14" s="53" customFormat="1" x14ac:dyDescent="0.2">
      <c r="A17" s="88">
        <f>A8</f>
        <v>1</v>
      </c>
      <c r="B17" s="42" t="e">
        <f>'C завтраками| Bed and breakfast'!#REF!*0.9</f>
        <v>#REF!</v>
      </c>
      <c r="C17" s="42" t="e">
        <f>'C завтраками| Bed and breakfast'!#REF!*0.9</f>
        <v>#REF!</v>
      </c>
      <c r="D17" s="42" t="e">
        <f>'C завтраками| Bed and breakfast'!#REF!*0.9</f>
        <v>#REF!</v>
      </c>
      <c r="E17" s="42" t="e">
        <f>'C завтраками| Bed and breakfast'!#REF!*0.9</f>
        <v>#REF!</v>
      </c>
      <c r="F17" s="42" t="e">
        <f>'C завтраками| Bed and breakfast'!#REF!*0.9</f>
        <v>#REF!</v>
      </c>
      <c r="G17" s="42" t="e">
        <f>'C завтраками| Bed and breakfast'!#REF!*0.9</f>
        <v>#REF!</v>
      </c>
      <c r="H17" s="42" t="e">
        <f>'C завтраками| Bed and breakfast'!#REF!*0.9</f>
        <v>#REF!</v>
      </c>
      <c r="I17" s="42" t="e">
        <f>'C завтраками| Bed and breakfast'!#REF!*0.9</f>
        <v>#REF!</v>
      </c>
      <c r="J17" s="42" t="e">
        <f>'C завтраками| Bed and breakfast'!#REF!*0.9</f>
        <v>#REF!</v>
      </c>
      <c r="K17" s="42" t="e">
        <f>'C завтраками| Bed and breakfast'!#REF!*0.9</f>
        <v>#REF!</v>
      </c>
      <c r="L17" s="42" t="e">
        <f>'C завтраками| Bed and breakfast'!#REF!*0.9</f>
        <v>#REF!</v>
      </c>
      <c r="M17" s="42" t="e">
        <f>'C завтраками| Bed and breakfast'!#REF!*0.9</f>
        <v>#REF!</v>
      </c>
      <c r="N17" s="42" t="e">
        <f>'C завтраками| Bed and breakfast'!#REF!*0.9</f>
        <v>#REF!</v>
      </c>
    </row>
    <row r="18" spans="1:14" s="53" customFormat="1" x14ac:dyDescent="0.2">
      <c r="A18" s="88">
        <f>A9</f>
        <v>2</v>
      </c>
      <c r="B18" s="42" t="e">
        <f>'C завтраками| Bed and breakfast'!#REF!*0.9</f>
        <v>#REF!</v>
      </c>
      <c r="C18" s="42" t="e">
        <f>'C завтраками| Bed and breakfast'!#REF!*0.9</f>
        <v>#REF!</v>
      </c>
      <c r="D18" s="42" t="e">
        <f>'C завтраками| Bed and breakfast'!#REF!*0.9</f>
        <v>#REF!</v>
      </c>
      <c r="E18" s="42" t="e">
        <f>'C завтраками| Bed and breakfast'!#REF!*0.9</f>
        <v>#REF!</v>
      </c>
      <c r="F18" s="42" t="e">
        <f>'C завтраками| Bed and breakfast'!#REF!*0.9</f>
        <v>#REF!</v>
      </c>
      <c r="G18" s="42" t="e">
        <f>'C завтраками| Bed and breakfast'!#REF!*0.9</f>
        <v>#REF!</v>
      </c>
      <c r="H18" s="42" t="e">
        <f>'C завтраками| Bed and breakfast'!#REF!*0.9</f>
        <v>#REF!</v>
      </c>
      <c r="I18" s="42" t="e">
        <f>'C завтраками| Bed and breakfast'!#REF!*0.9</f>
        <v>#REF!</v>
      </c>
      <c r="J18" s="42" t="e">
        <f>'C завтраками| Bed and breakfast'!#REF!*0.9</f>
        <v>#REF!</v>
      </c>
      <c r="K18" s="42" t="e">
        <f>'C завтраками| Bed and breakfast'!#REF!*0.9</f>
        <v>#REF!</v>
      </c>
      <c r="L18" s="42" t="e">
        <f>'C завтраками| Bed and breakfast'!#REF!*0.9</f>
        <v>#REF!</v>
      </c>
      <c r="M18" s="42" t="e">
        <f>'C завтраками| Bed and breakfast'!#REF!*0.9</f>
        <v>#REF!</v>
      </c>
      <c r="N18" s="42" t="e">
        <f>'C завтраками| Bed and breakfast'!#REF!*0.9</f>
        <v>#REF!</v>
      </c>
    </row>
    <row r="19" spans="1:14" s="53" customFormat="1" x14ac:dyDescent="0.2">
      <c r="A19" s="42" t="s">
        <v>86</v>
      </c>
      <c r="B19" s="42"/>
      <c r="C19" s="42"/>
      <c r="D19" s="42"/>
      <c r="E19" s="42"/>
      <c r="F19" s="42"/>
      <c r="G19" s="42"/>
      <c r="H19" s="42"/>
      <c r="I19" s="42"/>
      <c r="J19" s="42"/>
      <c r="K19" s="42"/>
      <c r="L19" s="42"/>
      <c r="M19" s="42"/>
      <c r="N19" s="42"/>
    </row>
    <row r="20" spans="1:14" s="53" customFormat="1" x14ac:dyDescent="0.2">
      <c r="A20" s="88">
        <v>1</v>
      </c>
      <c r="B20" s="42" t="e">
        <f>'C завтраками| Bed and breakfast'!#REF!*0.9</f>
        <v>#REF!</v>
      </c>
      <c r="C20" s="42" t="e">
        <f>'C завтраками| Bed and breakfast'!#REF!*0.9</f>
        <v>#REF!</v>
      </c>
      <c r="D20" s="42" t="e">
        <f>'C завтраками| Bed and breakfast'!#REF!*0.9</f>
        <v>#REF!</v>
      </c>
      <c r="E20" s="42" t="e">
        <f>'C завтраками| Bed and breakfast'!#REF!*0.9</f>
        <v>#REF!</v>
      </c>
      <c r="F20" s="42" t="e">
        <f>'C завтраками| Bed and breakfast'!#REF!*0.9</f>
        <v>#REF!</v>
      </c>
      <c r="G20" s="42" t="e">
        <f>'C завтраками| Bed and breakfast'!#REF!*0.9</f>
        <v>#REF!</v>
      </c>
      <c r="H20" s="42" t="e">
        <f>'C завтраками| Bed and breakfast'!#REF!*0.9</f>
        <v>#REF!</v>
      </c>
      <c r="I20" s="42" t="e">
        <f>'C завтраками| Bed and breakfast'!#REF!*0.9</f>
        <v>#REF!</v>
      </c>
      <c r="J20" s="42" t="e">
        <f>'C завтраками| Bed and breakfast'!#REF!*0.9</f>
        <v>#REF!</v>
      </c>
      <c r="K20" s="42" t="e">
        <f>'C завтраками| Bed and breakfast'!#REF!*0.9</f>
        <v>#REF!</v>
      </c>
      <c r="L20" s="42" t="e">
        <f>'C завтраками| Bed and breakfast'!#REF!*0.9</f>
        <v>#REF!</v>
      </c>
      <c r="M20" s="42" t="e">
        <f>'C завтраками| Bed and breakfast'!#REF!*0.9</f>
        <v>#REF!</v>
      </c>
      <c r="N20" s="42" t="e">
        <f>'C завтраками| Bed and breakfast'!#REF!*0.9</f>
        <v>#REF!</v>
      </c>
    </row>
    <row r="21" spans="1:14" s="53" customFormat="1" x14ac:dyDescent="0.2">
      <c r="A21" s="88">
        <v>2</v>
      </c>
      <c r="B21" s="42" t="e">
        <f>'C завтраками| Bed and breakfast'!#REF!*0.9</f>
        <v>#REF!</v>
      </c>
      <c r="C21" s="42" t="e">
        <f>'C завтраками| Bed and breakfast'!#REF!*0.9</f>
        <v>#REF!</v>
      </c>
      <c r="D21" s="42" t="e">
        <f>'C завтраками| Bed and breakfast'!#REF!*0.9</f>
        <v>#REF!</v>
      </c>
      <c r="E21" s="42" t="e">
        <f>'C завтраками| Bed and breakfast'!#REF!*0.9</f>
        <v>#REF!</v>
      </c>
      <c r="F21" s="42" t="e">
        <f>'C завтраками| Bed and breakfast'!#REF!*0.9</f>
        <v>#REF!</v>
      </c>
      <c r="G21" s="42" t="e">
        <f>'C завтраками| Bed and breakfast'!#REF!*0.9</f>
        <v>#REF!</v>
      </c>
      <c r="H21" s="42" t="e">
        <f>'C завтраками| Bed and breakfast'!#REF!*0.9</f>
        <v>#REF!</v>
      </c>
      <c r="I21" s="42" t="e">
        <f>'C завтраками| Bed and breakfast'!#REF!*0.9</f>
        <v>#REF!</v>
      </c>
      <c r="J21" s="42" t="e">
        <f>'C завтраками| Bed and breakfast'!#REF!*0.9</f>
        <v>#REF!</v>
      </c>
      <c r="K21" s="42" t="e">
        <f>'C завтраками| Bed and breakfast'!#REF!*0.9</f>
        <v>#REF!</v>
      </c>
      <c r="L21" s="42" t="e">
        <f>'C завтраками| Bed and breakfast'!#REF!*0.9</f>
        <v>#REF!</v>
      </c>
      <c r="M21" s="42" t="e">
        <f>'C завтраками| Bed and breakfast'!#REF!*0.9</f>
        <v>#REF!</v>
      </c>
      <c r="N21" s="42" t="e">
        <f>'C завтраками| Bed and breakfast'!#REF!*0.9</f>
        <v>#REF!</v>
      </c>
    </row>
    <row r="22" spans="1:14" s="53" customFormat="1" x14ac:dyDescent="0.2">
      <c r="A22" s="42" t="s">
        <v>87</v>
      </c>
      <c r="B22" s="42"/>
      <c r="C22" s="42"/>
      <c r="D22" s="42"/>
      <c r="E22" s="42"/>
      <c r="F22" s="42"/>
      <c r="G22" s="42"/>
      <c r="H22" s="42"/>
      <c r="I22" s="42"/>
      <c r="J22" s="42"/>
      <c r="K22" s="42"/>
      <c r="L22" s="42"/>
      <c r="M22" s="42"/>
      <c r="N22" s="42"/>
    </row>
    <row r="23" spans="1:14" s="53" customFormat="1" ht="12.75" thickBot="1" x14ac:dyDescent="0.25">
      <c r="A23" s="88" t="s">
        <v>88</v>
      </c>
      <c r="B23" s="42" t="e">
        <f>'C завтраками| Bed and breakfast'!#REF!*0.9</f>
        <v>#REF!</v>
      </c>
      <c r="C23" s="42" t="e">
        <f>'C завтраками| Bed and breakfast'!#REF!*0.9</f>
        <v>#REF!</v>
      </c>
      <c r="D23" s="42" t="e">
        <f>'C завтраками| Bed and breakfast'!#REF!*0.9</f>
        <v>#REF!</v>
      </c>
      <c r="E23" s="42" t="e">
        <f>'C завтраками| Bed and breakfast'!#REF!*0.9</f>
        <v>#REF!</v>
      </c>
      <c r="F23" s="42" t="e">
        <f>'C завтраками| Bed and breakfast'!#REF!*0.9</f>
        <v>#REF!</v>
      </c>
      <c r="G23" s="42" t="e">
        <f>'C завтраками| Bed and breakfast'!#REF!*0.9</f>
        <v>#REF!</v>
      </c>
      <c r="H23" s="42" t="e">
        <f>'C завтраками| Bed and breakfast'!#REF!*0.9</f>
        <v>#REF!</v>
      </c>
      <c r="I23" s="42" t="e">
        <f>'C завтраками| Bed and breakfast'!#REF!*0.9</f>
        <v>#REF!</v>
      </c>
      <c r="J23" s="42" t="e">
        <f>'C завтраками| Bed and breakfast'!#REF!*0.9</f>
        <v>#REF!</v>
      </c>
      <c r="K23" s="42" t="e">
        <f>'C завтраками| Bed and breakfast'!#REF!*0.9</f>
        <v>#REF!</v>
      </c>
      <c r="L23" s="42" t="e">
        <f>'C завтраками| Bed and breakfast'!#REF!*0.9</f>
        <v>#REF!</v>
      </c>
      <c r="M23" s="42" t="e">
        <f>'C завтраками| Bed and breakfast'!#REF!*0.9</f>
        <v>#REF!</v>
      </c>
      <c r="N23" s="42" t="e">
        <f>'C завтраками| Bed and breakfast'!#REF!*0.9</f>
        <v>#REF!</v>
      </c>
    </row>
    <row r="24" spans="1:14" ht="12.75" thickBot="1" x14ac:dyDescent="0.25">
      <c r="A24" s="163" t="s">
        <v>182</v>
      </c>
    </row>
    <row r="25" spans="1:14" ht="36" x14ac:dyDescent="0.2">
      <c r="A25" s="185" t="s">
        <v>255</v>
      </c>
    </row>
    <row r="26" spans="1:14" ht="13.35" customHeight="1" x14ac:dyDescent="0.2">
      <c r="A26" s="186" t="s">
        <v>66</v>
      </c>
    </row>
    <row r="27" spans="1:14" ht="11.45" customHeight="1" x14ac:dyDescent="0.2">
      <c r="A27" s="63" t="s">
        <v>78</v>
      </c>
    </row>
    <row r="28" spans="1:14" x14ac:dyDescent="0.2">
      <c r="A28" s="43" t="s">
        <v>67</v>
      </c>
    </row>
    <row r="29" spans="1:14" x14ac:dyDescent="0.2">
      <c r="A29" s="43" t="s">
        <v>89</v>
      </c>
    </row>
    <row r="30" spans="1:14" x14ac:dyDescent="0.2">
      <c r="A30" s="43" t="s">
        <v>68</v>
      </c>
    </row>
    <row r="31" spans="1:14" ht="24" x14ac:dyDescent="0.2">
      <c r="A31" s="46" t="s">
        <v>69</v>
      </c>
    </row>
    <row r="32" spans="1:14" ht="84.75" thickBot="1" x14ac:dyDescent="0.25">
      <c r="A32" s="123" t="s">
        <v>256</v>
      </c>
    </row>
    <row r="33" spans="1:1" ht="12.75" thickBot="1" x14ac:dyDescent="0.25">
      <c r="A33" s="181" t="s">
        <v>71</v>
      </c>
    </row>
    <row r="34" spans="1:1" x14ac:dyDescent="0.2">
      <c r="A34" s="195" t="s">
        <v>263</v>
      </c>
    </row>
    <row r="35" spans="1:1" ht="48.75" thickBot="1" x14ac:dyDescent="0.25">
      <c r="A35" s="196" t="s">
        <v>264</v>
      </c>
    </row>
    <row r="36" spans="1:1" ht="12" customHeight="1" x14ac:dyDescent="0.2">
      <c r="A36" s="231" t="s">
        <v>261</v>
      </c>
    </row>
    <row r="37" spans="1:1" ht="132.6" customHeight="1" thickBot="1" x14ac:dyDescent="0.25">
      <c r="A37" s="232"/>
    </row>
    <row r="38" spans="1:1" ht="22.15" customHeight="1" thickBot="1" x14ac:dyDescent="0.25">
      <c r="A38" s="182" t="s">
        <v>259</v>
      </c>
    </row>
    <row r="39" spans="1:1" ht="24" x14ac:dyDescent="0.2">
      <c r="A39" s="194" t="s">
        <v>257</v>
      </c>
    </row>
    <row r="40" spans="1:1" ht="24" x14ac:dyDescent="0.2">
      <c r="A40" s="194" t="s">
        <v>258</v>
      </c>
    </row>
    <row r="41" spans="1:1" ht="24.75" thickBot="1" x14ac:dyDescent="0.25">
      <c r="A41" s="193" t="s">
        <v>262</v>
      </c>
    </row>
    <row r="42" spans="1:1" ht="12.75" thickBot="1" x14ac:dyDescent="0.25">
      <c r="A42" s="125" t="s">
        <v>70</v>
      </c>
    </row>
    <row r="43" spans="1:1" ht="60" x14ac:dyDescent="0.2">
      <c r="A43" s="112" t="s">
        <v>235</v>
      </c>
    </row>
  </sheetData>
  <mergeCells count="2">
    <mergeCell ref="A1:A2"/>
    <mergeCell ref="A36:A37"/>
  </mergeCell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C74"/>
  <sheetViews>
    <sheetView zoomScale="90" zoomScaleNormal="90" workbookViewId="0">
      <pane xSplit="1" topLeftCell="B1" activePane="topRight" state="frozen"/>
      <selection pane="topRight" activeCell="B4" sqref="B4"/>
    </sheetView>
  </sheetViews>
  <sheetFormatPr defaultColWidth="9" defaultRowHeight="12" x14ac:dyDescent="0.2"/>
  <cols>
    <col min="1" max="1" width="84.5703125" style="48" customWidth="1"/>
    <col min="2" max="3" width="9.7109375" style="48" bestFit="1" customWidth="1"/>
    <col min="4" max="16384" width="9" style="48"/>
  </cols>
  <sheetData>
    <row r="1" spans="1:3" s="51" customFormat="1" ht="12" customHeight="1" x14ac:dyDescent="0.2">
      <c r="A1" s="228" t="s">
        <v>82</v>
      </c>
    </row>
    <row r="2" spans="1:3" s="51" customFormat="1" ht="12" customHeight="1" x14ac:dyDescent="0.2">
      <c r="A2" s="228"/>
    </row>
    <row r="3" spans="1:3" s="51" customFormat="1" ht="11.1" customHeight="1" x14ac:dyDescent="0.2">
      <c r="A3" s="147" t="s">
        <v>238</v>
      </c>
    </row>
    <row r="4" spans="1:3" s="52" customFormat="1" ht="32.1" customHeight="1" x14ac:dyDescent="0.2">
      <c r="A4" s="98" t="s">
        <v>64</v>
      </c>
      <c r="B4" s="136" t="e">
        <f>'C завтраками| Bed and breakfast'!#REF!</f>
        <v>#REF!</v>
      </c>
      <c r="C4" s="136" t="e">
        <f>'C завтраками| Bed and breakfast'!#REF!</f>
        <v>#REF!</v>
      </c>
    </row>
    <row r="5" spans="1:3" s="53" customFormat="1" ht="21.95" customHeight="1" x14ac:dyDescent="0.2">
      <c r="A5" s="98"/>
      <c r="B5" s="136" t="e">
        <f>'C завтраками| Bed and breakfast'!#REF!</f>
        <v>#REF!</v>
      </c>
      <c r="C5" s="136" t="e">
        <f>'C завтраками| Bed and breakfast'!#REF!</f>
        <v>#REF!</v>
      </c>
    </row>
    <row r="6" spans="1:3" s="53" customFormat="1" x14ac:dyDescent="0.2">
      <c r="A6" s="42" t="s">
        <v>83</v>
      </c>
      <c r="B6" s="87"/>
      <c r="C6" s="87"/>
    </row>
    <row r="7" spans="1:3" s="53" customFormat="1" x14ac:dyDescent="0.2">
      <c r="A7" s="88">
        <v>1</v>
      </c>
      <c r="B7" s="42" t="e">
        <f>'C завтраками| Bed and breakfast'!#REF!*0.9</f>
        <v>#REF!</v>
      </c>
      <c r="C7" s="42" t="e">
        <f>'C завтраками| Bed and breakfast'!#REF!*0.9</f>
        <v>#REF!</v>
      </c>
    </row>
    <row r="8" spans="1:3" s="53" customFormat="1" x14ac:dyDescent="0.2">
      <c r="A8" s="88">
        <v>2</v>
      </c>
      <c r="B8" s="42" t="e">
        <f>'C завтраками| Bed and breakfast'!#REF!*0.9</f>
        <v>#REF!</v>
      </c>
      <c r="C8" s="42" t="e">
        <f>'C завтраками| Bed and breakfast'!#REF!*0.9</f>
        <v>#REF!</v>
      </c>
    </row>
    <row r="9" spans="1:3" s="53" customFormat="1" x14ac:dyDescent="0.2">
      <c r="A9" s="42" t="s">
        <v>234</v>
      </c>
      <c r="B9" s="42"/>
      <c r="C9" s="42"/>
    </row>
    <row r="10" spans="1:3" s="53" customFormat="1" x14ac:dyDescent="0.2">
      <c r="A10" s="180">
        <v>1</v>
      </c>
      <c r="B10" s="42" t="e">
        <f>'C завтраками| Bed and breakfast'!#REF!*0.9</f>
        <v>#REF!</v>
      </c>
      <c r="C10" s="42" t="e">
        <f>'C завтраками| Bed and breakfast'!#REF!*0.9</f>
        <v>#REF!</v>
      </c>
    </row>
    <row r="11" spans="1:3" s="53" customFormat="1" x14ac:dyDescent="0.2">
      <c r="A11" s="180">
        <v>2</v>
      </c>
      <c r="B11" s="42" t="e">
        <f>'C завтраками| Bed and breakfast'!#REF!*0.9</f>
        <v>#REF!</v>
      </c>
      <c r="C11" s="42" t="e">
        <f>'C завтраками| Bed and breakfast'!#REF!*0.9</f>
        <v>#REF!</v>
      </c>
    </row>
    <row r="12" spans="1:3" s="53" customFormat="1" x14ac:dyDescent="0.2">
      <c r="A12" s="42" t="s">
        <v>84</v>
      </c>
      <c r="B12" s="42"/>
      <c r="C12" s="42"/>
    </row>
    <row r="13" spans="1:3" s="53" customFormat="1" x14ac:dyDescent="0.2">
      <c r="A13" s="88">
        <f>A7</f>
        <v>1</v>
      </c>
      <c r="B13" s="42" t="e">
        <f>'C завтраками| Bed and breakfast'!#REF!*0.9</f>
        <v>#REF!</v>
      </c>
      <c r="C13" s="42" t="e">
        <f>'C завтраками| Bed and breakfast'!#REF!*0.9</f>
        <v>#REF!</v>
      </c>
    </row>
    <row r="14" spans="1:3" s="53" customFormat="1" x14ac:dyDescent="0.2">
      <c r="A14" s="88">
        <f>A8</f>
        <v>2</v>
      </c>
      <c r="B14" s="42" t="e">
        <f>'C завтраками| Bed and breakfast'!#REF!*0.9</f>
        <v>#REF!</v>
      </c>
      <c r="C14" s="42" t="e">
        <f>'C завтраками| Bed and breakfast'!#REF!*0.9</f>
        <v>#REF!</v>
      </c>
    </row>
    <row r="15" spans="1:3" s="53" customFormat="1" x14ac:dyDescent="0.2">
      <c r="A15" s="42" t="s">
        <v>85</v>
      </c>
      <c r="B15" s="42"/>
      <c r="C15" s="42"/>
    </row>
    <row r="16" spans="1:3" s="53" customFormat="1" x14ac:dyDescent="0.2">
      <c r="A16" s="88">
        <f>A7</f>
        <v>1</v>
      </c>
      <c r="B16" s="42" t="e">
        <f>'C завтраками| Bed and breakfast'!#REF!*0.9</f>
        <v>#REF!</v>
      </c>
      <c r="C16" s="42" t="e">
        <f>'C завтраками| Bed and breakfast'!#REF!*0.9</f>
        <v>#REF!</v>
      </c>
    </row>
    <row r="17" spans="1:3" s="53" customFormat="1" x14ac:dyDescent="0.2">
      <c r="A17" s="88">
        <f>A8</f>
        <v>2</v>
      </c>
      <c r="B17" s="42" t="e">
        <f>'C завтраками| Bed and breakfast'!#REF!*0.9</f>
        <v>#REF!</v>
      </c>
      <c r="C17" s="42" t="e">
        <f>'C завтраками| Bed and breakfast'!#REF!*0.9</f>
        <v>#REF!</v>
      </c>
    </row>
    <row r="18" spans="1:3" s="53" customFormat="1" x14ac:dyDescent="0.2">
      <c r="A18" s="42" t="s">
        <v>86</v>
      </c>
      <c r="B18" s="42"/>
      <c r="C18" s="42"/>
    </row>
    <row r="19" spans="1:3" s="53" customFormat="1" x14ac:dyDescent="0.2">
      <c r="A19" s="88">
        <f>A7</f>
        <v>1</v>
      </c>
      <c r="B19" s="42" t="e">
        <f>'C завтраками| Bed and breakfast'!#REF!*0.9</f>
        <v>#REF!</v>
      </c>
      <c r="C19" s="42" t="e">
        <f>'C завтраками| Bed and breakfast'!#REF!*0.9</f>
        <v>#REF!</v>
      </c>
    </row>
    <row r="20" spans="1:3" s="53" customFormat="1" x14ac:dyDescent="0.2">
      <c r="A20" s="88">
        <f>A8</f>
        <v>2</v>
      </c>
      <c r="B20" s="42" t="e">
        <f>'C завтраками| Bed and breakfast'!#REF!*0.9</f>
        <v>#REF!</v>
      </c>
      <c r="C20" s="42" t="e">
        <f>'C завтраками| Bed and breakfast'!#REF!*0.9</f>
        <v>#REF!</v>
      </c>
    </row>
    <row r="21" spans="1:3" s="53" customFormat="1" x14ac:dyDescent="0.2">
      <c r="A21" s="42" t="s">
        <v>87</v>
      </c>
      <c r="B21" s="42"/>
      <c r="C21" s="42"/>
    </row>
    <row r="22" spans="1:3" s="53" customFormat="1" x14ac:dyDescent="0.2">
      <c r="A22" s="88" t="s">
        <v>88</v>
      </c>
      <c r="B22" s="42" t="e">
        <f>'C завтраками| Bed and breakfast'!#REF!*0.9</f>
        <v>#REF!</v>
      </c>
      <c r="C22" s="42" t="e">
        <f>'C завтраками| Bed and breakfast'!#REF!*0.9</f>
        <v>#REF!</v>
      </c>
    </row>
    <row r="23" spans="1:3" s="53" customFormat="1" x14ac:dyDescent="0.2">
      <c r="A23" s="89"/>
      <c r="B23" s="89"/>
      <c r="C23" s="89"/>
    </row>
    <row r="24" spans="1:3" ht="18" customHeight="1" x14ac:dyDescent="0.2">
      <c r="A24" s="111" t="s">
        <v>100</v>
      </c>
      <c r="B24" s="136" t="e">
        <f t="shared" ref="B24:C24" si="0">B4</f>
        <v>#REF!</v>
      </c>
      <c r="C24" s="136" t="e">
        <f t="shared" si="0"/>
        <v>#REF!</v>
      </c>
    </row>
    <row r="25" spans="1:3" ht="20.25" customHeight="1" x14ac:dyDescent="0.2">
      <c r="A25" s="90" t="s">
        <v>64</v>
      </c>
      <c r="B25" s="136" t="e">
        <f t="shared" ref="B25:C25" si="1">B5</f>
        <v>#REF!</v>
      </c>
      <c r="C25" s="136" t="e">
        <f t="shared" si="1"/>
        <v>#REF!</v>
      </c>
    </row>
    <row r="26" spans="1:3" s="44" customFormat="1" x14ac:dyDescent="0.2">
      <c r="A26" s="42" t="s">
        <v>83</v>
      </c>
      <c r="B26" s="87"/>
      <c r="C26" s="87"/>
    </row>
    <row r="27" spans="1:3" s="50" customFormat="1" x14ac:dyDescent="0.2">
      <c r="A27" s="88">
        <v>1</v>
      </c>
      <c r="B27" s="94" t="e">
        <f t="shared" ref="B27:C27" si="2">ROUNDUP(B7*0.9,)</f>
        <v>#REF!</v>
      </c>
      <c r="C27" s="94" t="e">
        <f t="shared" si="2"/>
        <v>#REF!</v>
      </c>
    </row>
    <row r="28" spans="1:3" s="50" customFormat="1" x14ac:dyDescent="0.2">
      <c r="A28" s="88">
        <v>2</v>
      </c>
      <c r="B28" s="94" t="e">
        <f t="shared" ref="B28:C28" si="3">ROUNDUP(B8*0.9,)</f>
        <v>#REF!</v>
      </c>
      <c r="C28" s="94" t="e">
        <f t="shared" si="3"/>
        <v>#REF!</v>
      </c>
    </row>
    <row r="29" spans="1:3" s="50" customFormat="1" x14ac:dyDescent="0.2">
      <c r="A29" s="42" t="s">
        <v>234</v>
      </c>
      <c r="B29" s="94"/>
      <c r="C29" s="94"/>
    </row>
    <row r="30" spans="1:3" s="50" customFormat="1" x14ac:dyDescent="0.2">
      <c r="A30" s="180">
        <v>1</v>
      </c>
      <c r="B30" s="94" t="e">
        <f t="shared" ref="B30:C30" si="4">ROUNDUP(B10*0.9,)</f>
        <v>#REF!</v>
      </c>
      <c r="C30" s="94" t="e">
        <f t="shared" si="4"/>
        <v>#REF!</v>
      </c>
    </row>
    <row r="31" spans="1:3" s="50" customFormat="1" x14ac:dyDescent="0.2">
      <c r="A31" s="180">
        <v>2</v>
      </c>
      <c r="B31" s="94" t="e">
        <f t="shared" ref="B31:C31" si="5">ROUNDUP(B11*0.9,)</f>
        <v>#REF!</v>
      </c>
      <c r="C31" s="94" t="e">
        <f t="shared" si="5"/>
        <v>#REF!</v>
      </c>
    </row>
    <row r="32" spans="1:3" s="50" customFormat="1" x14ac:dyDescent="0.2">
      <c r="A32" s="42" t="s">
        <v>84</v>
      </c>
      <c r="B32" s="94"/>
      <c r="C32" s="94"/>
    </row>
    <row r="33" spans="1:3" s="50" customFormat="1" x14ac:dyDescent="0.2">
      <c r="A33" s="88">
        <f>A27</f>
        <v>1</v>
      </c>
      <c r="B33" s="94" t="e">
        <f t="shared" ref="B33:C33" si="6">ROUNDUP(B13*0.9,)</f>
        <v>#REF!</v>
      </c>
      <c r="C33" s="94" t="e">
        <f t="shared" si="6"/>
        <v>#REF!</v>
      </c>
    </row>
    <row r="34" spans="1:3" s="50" customFormat="1" x14ac:dyDescent="0.2">
      <c r="A34" s="88">
        <f>A28</f>
        <v>2</v>
      </c>
      <c r="B34" s="94" t="e">
        <f t="shared" ref="B34:C34" si="7">ROUNDUP(B14*0.9,)</f>
        <v>#REF!</v>
      </c>
      <c r="C34" s="94" t="e">
        <f t="shared" si="7"/>
        <v>#REF!</v>
      </c>
    </row>
    <row r="35" spans="1:3" s="50" customFormat="1" x14ac:dyDescent="0.2">
      <c r="A35" s="42" t="s">
        <v>85</v>
      </c>
      <c r="B35" s="94"/>
      <c r="C35" s="94"/>
    </row>
    <row r="36" spans="1:3" s="50" customFormat="1" x14ac:dyDescent="0.2">
      <c r="A36" s="88">
        <f>A27</f>
        <v>1</v>
      </c>
      <c r="B36" s="94" t="e">
        <f t="shared" ref="B36:C36" si="8">ROUNDUP(B16*0.9,)</f>
        <v>#REF!</v>
      </c>
      <c r="C36" s="94" t="e">
        <f t="shared" si="8"/>
        <v>#REF!</v>
      </c>
    </row>
    <row r="37" spans="1:3" s="50" customFormat="1" x14ac:dyDescent="0.2">
      <c r="A37" s="88">
        <f>A28</f>
        <v>2</v>
      </c>
      <c r="B37" s="94" t="e">
        <f t="shared" ref="B37:C37" si="9">ROUNDUP(B17*0.9,)</f>
        <v>#REF!</v>
      </c>
      <c r="C37" s="94" t="e">
        <f t="shared" si="9"/>
        <v>#REF!</v>
      </c>
    </row>
    <row r="38" spans="1:3" s="50" customFormat="1" x14ac:dyDescent="0.2">
      <c r="A38" s="42" t="s">
        <v>86</v>
      </c>
      <c r="B38" s="94"/>
      <c r="C38" s="94"/>
    </row>
    <row r="39" spans="1:3" s="50" customFormat="1" x14ac:dyDescent="0.2">
      <c r="A39" s="88">
        <f>A27</f>
        <v>1</v>
      </c>
      <c r="B39" s="94" t="e">
        <f t="shared" ref="B39:C39" si="10">ROUNDUP(B19*0.9,)</f>
        <v>#REF!</v>
      </c>
      <c r="C39" s="94" t="e">
        <f t="shared" si="10"/>
        <v>#REF!</v>
      </c>
    </row>
    <row r="40" spans="1:3" s="50" customFormat="1" x14ac:dyDescent="0.2">
      <c r="A40" s="88">
        <f>A28</f>
        <v>2</v>
      </c>
      <c r="B40" s="94" t="e">
        <f t="shared" ref="B40:C40" si="11">ROUNDUP(B20*0.9,)</f>
        <v>#REF!</v>
      </c>
      <c r="C40" s="94" t="e">
        <f t="shared" si="11"/>
        <v>#REF!</v>
      </c>
    </row>
    <row r="41" spans="1:3" s="50" customFormat="1" x14ac:dyDescent="0.2">
      <c r="A41" s="42" t="s">
        <v>87</v>
      </c>
      <c r="B41" s="94"/>
      <c r="C41" s="94"/>
    </row>
    <row r="42" spans="1:3" s="50" customFormat="1" x14ac:dyDescent="0.2">
      <c r="A42" s="88" t="s">
        <v>88</v>
      </c>
      <c r="B42" s="42" t="e">
        <f t="shared" ref="B42:C42" si="12">ROUNDUP(B22*0.9,)</f>
        <v>#REF!</v>
      </c>
      <c r="C42" s="42" t="e">
        <f t="shared" si="12"/>
        <v>#REF!</v>
      </c>
    </row>
    <row r="43" spans="1:3" s="50" customFormat="1" ht="135" x14ac:dyDescent="0.2">
      <c r="A43" s="156" t="s">
        <v>265</v>
      </c>
    </row>
    <row r="44" spans="1:3" s="50" customFormat="1" x14ac:dyDescent="0.2">
      <c r="A44" s="144" t="s">
        <v>71</v>
      </c>
    </row>
    <row r="45" spans="1:3" s="50" customFormat="1" x14ac:dyDescent="0.2">
      <c r="A45" s="57" t="s">
        <v>266</v>
      </c>
    </row>
    <row r="46" spans="1:3" x14ac:dyDescent="0.2">
      <c r="A46" s="57" t="s">
        <v>267</v>
      </c>
    </row>
    <row r="47" spans="1:3" ht="10.7" customHeight="1" thickBot="1" x14ac:dyDescent="0.25">
      <c r="A47" s="41"/>
    </row>
    <row r="48" spans="1:3" ht="12.75" thickBot="1" x14ac:dyDescent="0.25">
      <c r="A48" s="104" t="s">
        <v>66</v>
      </c>
    </row>
    <row r="49" spans="1:1" ht="13.35" customHeight="1" x14ac:dyDescent="0.2">
      <c r="A49" s="63" t="s">
        <v>78</v>
      </c>
    </row>
    <row r="50" spans="1:1" ht="13.35" customHeight="1" x14ac:dyDescent="0.2">
      <c r="A50" s="56" t="s">
        <v>240</v>
      </c>
    </row>
    <row r="51" spans="1:1" ht="12.6" customHeight="1" x14ac:dyDescent="0.2">
      <c r="A51" s="43" t="s">
        <v>67</v>
      </c>
    </row>
    <row r="52" spans="1:1" ht="13.35" customHeight="1" x14ac:dyDescent="0.2">
      <c r="A52" s="43" t="s">
        <v>89</v>
      </c>
    </row>
    <row r="53" spans="1:1" ht="11.45" customHeight="1" x14ac:dyDescent="0.2">
      <c r="A53" s="43" t="s">
        <v>68</v>
      </c>
    </row>
    <row r="54" spans="1:1" x14ac:dyDescent="0.2">
      <c r="A54" s="43" t="s">
        <v>69</v>
      </c>
    </row>
    <row r="55" spans="1:1" x14ac:dyDescent="0.2">
      <c r="A55" s="159" t="s">
        <v>162</v>
      </c>
    </row>
    <row r="56" spans="1:1" ht="31.5" x14ac:dyDescent="0.2">
      <c r="A56" s="145" t="s">
        <v>247</v>
      </c>
    </row>
    <row r="57" spans="1:1" ht="42" x14ac:dyDescent="0.2">
      <c r="A57" s="184" t="s">
        <v>243</v>
      </c>
    </row>
    <row r="58" spans="1:1" ht="21" x14ac:dyDescent="0.2">
      <c r="A58" s="184" t="s">
        <v>244</v>
      </c>
    </row>
    <row r="59" spans="1:1" ht="21" x14ac:dyDescent="0.2">
      <c r="A59" s="184" t="s">
        <v>268</v>
      </c>
    </row>
    <row r="60" spans="1:1" ht="75" customHeight="1" x14ac:dyDescent="0.2">
      <c r="A60" s="184" t="s">
        <v>269</v>
      </c>
    </row>
    <row r="61" spans="1:1" ht="42" x14ac:dyDescent="0.2">
      <c r="A61" s="145" t="s">
        <v>270</v>
      </c>
    </row>
    <row r="62" spans="1:1" ht="31.5" x14ac:dyDescent="0.2">
      <c r="A62" s="184" t="s">
        <v>271</v>
      </c>
    </row>
    <row r="63" spans="1:1" ht="21" x14ac:dyDescent="0.2">
      <c r="A63" s="184" t="s">
        <v>272</v>
      </c>
    </row>
    <row r="64" spans="1:1" ht="31.5" x14ac:dyDescent="0.2">
      <c r="A64" s="113" t="s">
        <v>99</v>
      </c>
    </row>
    <row r="65" spans="1:1" ht="63" x14ac:dyDescent="0.2">
      <c r="A65" s="149" t="s">
        <v>245</v>
      </c>
    </row>
    <row r="66" spans="1:1" ht="21" x14ac:dyDescent="0.2">
      <c r="A66" s="140" t="s">
        <v>95</v>
      </c>
    </row>
    <row r="67" spans="1:1" ht="42.75" x14ac:dyDescent="0.2">
      <c r="A67" s="108" t="s">
        <v>242</v>
      </c>
    </row>
    <row r="68" spans="1:1" ht="21" x14ac:dyDescent="0.2">
      <c r="A68" s="66" t="s">
        <v>97</v>
      </c>
    </row>
    <row r="69" spans="1:1" x14ac:dyDescent="0.2">
      <c r="A69" s="68"/>
    </row>
    <row r="70" spans="1:1" x14ac:dyDescent="0.2">
      <c r="A70" s="69" t="s">
        <v>70</v>
      </c>
    </row>
    <row r="71" spans="1:1" ht="24" x14ac:dyDescent="0.2">
      <c r="A71" s="70" t="s">
        <v>76</v>
      </c>
    </row>
    <row r="72" spans="1:1" ht="24" x14ac:dyDescent="0.2">
      <c r="A72" s="70" t="s">
        <v>77</v>
      </c>
    </row>
    <row r="73" spans="1:1" ht="12.75" x14ac:dyDescent="0.2">
      <c r="A73" s="55"/>
    </row>
    <row r="74" spans="1:1" ht="12.75" x14ac:dyDescent="0.2">
      <c r="A74" s="55"/>
    </row>
  </sheetData>
  <mergeCells count="1">
    <mergeCell ref="A1:A2"/>
  </mergeCell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C74"/>
  <sheetViews>
    <sheetView zoomScale="90" zoomScaleNormal="90" workbookViewId="0">
      <pane xSplit="1" topLeftCell="B1" activePane="topRight" state="frozen"/>
      <selection pane="topRight" activeCell="B1" sqref="B1:B1048576"/>
    </sheetView>
  </sheetViews>
  <sheetFormatPr defaultColWidth="9" defaultRowHeight="12" x14ac:dyDescent="0.2"/>
  <cols>
    <col min="1" max="1" width="84.5703125" style="48" customWidth="1"/>
    <col min="2" max="3" width="9.7109375" style="48" bestFit="1" customWidth="1"/>
    <col min="4" max="16384" width="9" style="48"/>
  </cols>
  <sheetData>
    <row r="1" spans="1:3" s="51" customFormat="1" ht="12" customHeight="1" x14ac:dyDescent="0.2">
      <c r="A1" s="228" t="s">
        <v>82</v>
      </c>
    </row>
    <row r="2" spans="1:3" s="51" customFormat="1" ht="12" customHeight="1" x14ac:dyDescent="0.2">
      <c r="A2" s="228"/>
    </row>
    <row r="3" spans="1:3" s="51" customFormat="1" ht="11.1" customHeight="1" x14ac:dyDescent="0.2">
      <c r="A3" s="147" t="s">
        <v>238</v>
      </c>
    </row>
    <row r="4" spans="1:3" s="52" customFormat="1" ht="32.1" customHeight="1" x14ac:dyDescent="0.2">
      <c r="A4" s="98" t="s">
        <v>64</v>
      </c>
      <c r="B4" s="136" t="e">
        <f>'C завтраками| Bed and breakfast'!#REF!</f>
        <v>#REF!</v>
      </c>
      <c r="C4" s="136" t="e">
        <f>'C завтраками| Bed and breakfast'!#REF!</f>
        <v>#REF!</v>
      </c>
    </row>
    <row r="5" spans="1:3" s="53" customFormat="1" ht="21.95" customHeight="1" x14ac:dyDescent="0.2">
      <c r="A5" s="98"/>
      <c r="B5" s="136" t="e">
        <f>'C завтраками| Bed and breakfast'!#REF!</f>
        <v>#REF!</v>
      </c>
      <c r="C5" s="136" t="e">
        <f>'C завтраками| Bed and breakfast'!#REF!</f>
        <v>#REF!</v>
      </c>
    </row>
    <row r="6" spans="1:3" s="53" customFormat="1" x14ac:dyDescent="0.2">
      <c r="A6" s="42" t="s">
        <v>83</v>
      </c>
      <c r="B6" s="87"/>
      <c r="C6" s="87"/>
    </row>
    <row r="7" spans="1:3" s="53" customFormat="1" x14ac:dyDescent="0.2">
      <c r="A7" s="88">
        <v>1</v>
      </c>
      <c r="B7" s="42" t="e">
        <f>'C завтраками| Bed and breakfast'!#REF!*0.9</f>
        <v>#REF!</v>
      </c>
      <c r="C7" s="42" t="e">
        <f>'C завтраками| Bed and breakfast'!#REF!*0.9</f>
        <v>#REF!</v>
      </c>
    </row>
    <row r="8" spans="1:3" s="53" customFormat="1" x14ac:dyDescent="0.2">
      <c r="A8" s="88">
        <v>2</v>
      </c>
      <c r="B8" s="42" t="e">
        <f>'C завтраками| Bed and breakfast'!#REF!*0.9</f>
        <v>#REF!</v>
      </c>
      <c r="C8" s="42" t="e">
        <f>'C завтраками| Bed and breakfast'!#REF!*0.9</f>
        <v>#REF!</v>
      </c>
    </row>
    <row r="9" spans="1:3" s="53" customFormat="1" x14ac:dyDescent="0.2">
      <c r="A9" s="42" t="s">
        <v>234</v>
      </c>
      <c r="B9" s="42"/>
      <c r="C9" s="42"/>
    </row>
    <row r="10" spans="1:3" s="53" customFormat="1" x14ac:dyDescent="0.2">
      <c r="A10" s="180">
        <v>1</v>
      </c>
      <c r="B10" s="42" t="e">
        <f>'C завтраками| Bed and breakfast'!#REF!*0.9</f>
        <v>#REF!</v>
      </c>
      <c r="C10" s="42" t="e">
        <f>'C завтраками| Bed and breakfast'!#REF!*0.9</f>
        <v>#REF!</v>
      </c>
    </row>
    <row r="11" spans="1:3" s="53" customFormat="1" x14ac:dyDescent="0.2">
      <c r="A11" s="180">
        <v>2</v>
      </c>
      <c r="B11" s="42" t="e">
        <f>'C завтраками| Bed and breakfast'!#REF!*0.9</f>
        <v>#REF!</v>
      </c>
      <c r="C11" s="42" t="e">
        <f>'C завтраками| Bed and breakfast'!#REF!*0.9</f>
        <v>#REF!</v>
      </c>
    </row>
    <row r="12" spans="1:3" s="53" customFormat="1" x14ac:dyDescent="0.2">
      <c r="A12" s="42" t="s">
        <v>84</v>
      </c>
      <c r="B12" s="42"/>
      <c r="C12" s="42"/>
    </row>
    <row r="13" spans="1:3" s="53" customFormat="1" x14ac:dyDescent="0.2">
      <c r="A13" s="88">
        <f>A7</f>
        <v>1</v>
      </c>
      <c r="B13" s="42" t="e">
        <f>'C завтраками| Bed and breakfast'!#REF!*0.9</f>
        <v>#REF!</v>
      </c>
      <c r="C13" s="42" t="e">
        <f>'C завтраками| Bed and breakfast'!#REF!*0.9</f>
        <v>#REF!</v>
      </c>
    </row>
    <row r="14" spans="1:3" s="53" customFormat="1" x14ac:dyDescent="0.2">
      <c r="A14" s="88">
        <f>A8</f>
        <v>2</v>
      </c>
      <c r="B14" s="42" t="e">
        <f>'C завтраками| Bed and breakfast'!#REF!*0.9</f>
        <v>#REF!</v>
      </c>
      <c r="C14" s="42" t="e">
        <f>'C завтраками| Bed and breakfast'!#REF!*0.9</f>
        <v>#REF!</v>
      </c>
    </row>
    <row r="15" spans="1:3" s="53" customFormat="1" x14ac:dyDescent="0.2">
      <c r="A15" s="42" t="s">
        <v>85</v>
      </c>
      <c r="B15" s="42"/>
      <c r="C15" s="42"/>
    </row>
    <row r="16" spans="1:3" s="53" customFormat="1" x14ac:dyDescent="0.2">
      <c r="A16" s="88">
        <f>A7</f>
        <v>1</v>
      </c>
      <c r="B16" s="42" t="e">
        <f>'C завтраками| Bed and breakfast'!#REF!*0.9</f>
        <v>#REF!</v>
      </c>
      <c r="C16" s="42" t="e">
        <f>'C завтраками| Bed and breakfast'!#REF!*0.9</f>
        <v>#REF!</v>
      </c>
    </row>
    <row r="17" spans="1:3" s="53" customFormat="1" x14ac:dyDescent="0.2">
      <c r="A17" s="88">
        <f>A8</f>
        <v>2</v>
      </c>
      <c r="B17" s="42" t="e">
        <f>'C завтраками| Bed and breakfast'!#REF!*0.9</f>
        <v>#REF!</v>
      </c>
      <c r="C17" s="42" t="e">
        <f>'C завтраками| Bed and breakfast'!#REF!*0.9</f>
        <v>#REF!</v>
      </c>
    </row>
    <row r="18" spans="1:3" s="53" customFormat="1" x14ac:dyDescent="0.2">
      <c r="A18" s="42" t="s">
        <v>86</v>
      </c>
      <c r="B18" s="42"/>
      <c r="C18" s="42"/>
    </row>
    <row r="19" spans="1:3" s="53" customFormat="1" x14ac:dyDescent="0.2">
      <c r="A19" s="88">
        <f>A7</f>
        <v>1</v>
      </c>
      <c r="B19" s="42" t="e">
        <f>'C завтраками| Bed and breakfast'!#REF!*0.9</f>
        <v>#REF!</v>
      </c>
      <c r="C19" s="42" t="e">
        <f>'C завтраками| Bed and breakfast'!#REF!*0.9</f>
        <v>#REF!</v>
      </c>
    </row>
    <row r="20" spans="1:3" s="53" customFormat="1" x14ac:dyDescent="0.2">
      <c r="A20" s="88">
        <f>A8</f>
        <v>2</v>
      </c>
      <c r="B20" s="42" t="e">
        <f>'C завтраками| Bed and breakfast'!#REF!*0.9</f>
        <v>#REF!</v>
      </c>
      <c r="C20" s="42" t="e">
        <f>'C завтраками| Bed and breakfast'!#REF!*0.9</f>
        <v>#REF!</v>
      </c>
    </row>
    <row r="21" spans="1:3" s="53" customFormat="1" x14ac:dyDescent="0.2">
      <c r="A21" s="42" t="s">
        <v>87</v>
      </c>
      <c r="B21" s="42"/>
      <c r="C21" s="42"/>
    </row>
    <row r="22" spans="1:3" s="53" customFormat="1" x14ac:dyDescent="0.2">
      <c r="A22" s="88" t="s">
        <v>88</v>
      </c>
      <c r="B22" s="42" t="e">
        <f>'C завтраками| Bed and breakfast'!#REF!*0.9</f>
        <v>#REF!</v>
      </c>
      <c r="C22" s="42" t="e">
        <f>'C завтраками| Bed and breakfast'!#REF!*0.9</f>
        <v>#REF!</v>
      </c>
    </row>
    <row r="23" spans="1:3" s="53" customFormat="1" x14ac:dyDescent="0.2">
      <c r="A23" s="89"/>
      <c r="B23" s="89"/>
      <c r="C23" s="89"/>
    </row>
    <row r="24" spans="1:3" ht="18" customHeight="1" x14ac:dyDescent="0.2">
      <c r="A24" s="111" t="s">
        <v>100</v>
      </c>
      <c r="B24" s="136" t="e">
        <f t="shared" ref="B24:C24" si="0">B4</f>
        <v>#REF!</v>
      </c>
      <c r="C24" s="136" t="e">
        <f t="shared" si="0"/>
        <v>#REF!</v>
      </c>
    </row>
    <row r="25" spans="1:3" ht="20.25" customHeight="1" x14ac:dyDescent="0.2">
      <c r="A25" s="90" t="s">
        <v>64</v>
      </c>
      <c r="B25" s="136" t="e">
        <f t="shared" ref="B25:C25" si="1">B5</f>
        <v>#REF!</v>
      </c>
      <c r="C25" s="136" t="e">
        <f t="shared" si="1"/>
        <v>#REF!</v>
      </c>
    </row>
    <row r="26" spans="1:3" s="44" customFormat="1" x14ac:dyDescent="0.2">
      <c r="A26" s="42" t="s">
        <v>83</v>
      </c>
      <c r="B26" s="87"/>
      <c r="C26" s="87"/>
    </row>
    <row r="27" spans="1:3" s="50" customFormat="1" x14ac:dyDescent="0.2">
      <c r="A27" s="88">
        <v>1</v>
      </c>
      <c r="B27" s="94" t="e">
        <f t="shared" ref="B27:C27" si="2">ROUNDUP(B7*0.87,)</f>
        <v>#REF!</v>
      </c>
      <c r="C27" s="94" t="e">
        <f t="shared" si="2"/>
        <v>#REF!</v>
      </c>
    </row>
    <row r="28" spans="1:3" s="50" customFormat="1" x14ac:dyDescent="0.2">
      <c r="A28" s="88">
        <v>2</v>
      </c>
      <c r="B28" s="94" t="e">
        <f t="shared" ref="B28:C28" si="3">ROUNDUP(B8*0.87,)</f>
        <v>#REF!</v>
      </c>
      <c r="C28" s="94" t="e">
        <f t="shared" si="3"/>
        <v>#REF!</v>
      </c>
    </row>
    <row r="29" spans="1:3" s="50" customFormat="1" x14ac:dyDescent="0.2">
      <c r="A29" s="42" t="s">
        <v>234</v>
      </c>
      <c r="B29" s="94"/>
      <c r="C29" s="94"/>
    </row>
    <row r="30" spans="1:3" s="50" customFormat="1" x14ac:dyDescent="0.2">
      <c r="A30" s="180">
        <v>1</v>
      </c>
      <c r="B30" s="94" t="e">
        <f t="shared" ref="B30:C30" si="4">ROUNDUP(B10*0.87,)</f>
        <v>#REF!</v>
      </c>
      <c r="C30" s="94" t="e">
        <f t="shared" si="4"/>
        <v>#REF!</v>
      </c>
    </row>
    <row r="31" spans="1:3" s="50" customFormat="1" x14ac:dyDescent="0.2">
      <c r="A31" s="180">
        <v>2</v>
      </c>
      <c r="B31" s="94" t="e">
        <f t="shared" ref="B31:C31" si="5">ROUNDUP(B11*0.87,)</f>
        <v>#REF!</v>
      </c>
      <c r="C31" s="94" t="e">
        <f t="shared" si="5"/>
        <v>#REF!</v>
      </c>
    </row>
    <row r="32" spans="1:3" s="50" customFormat="1" x14ac:dyDescent="0.2">
      <c r="A32" s="42" t="s">
        <v>84</v>
      </c>
      <c r="B32" s="94"/>
      <c r="C32" s="94"/>
    </row>
    <row r="33" spans="1:3" s="50" customFormat="1" x14ac:dyDescent="0.2">
      <c r="A33" s="88">
        <f>A27</f>
        <v>1</v>
      </c>
      <c r="B33" s="94" t="e">
        <f t="shared" ref="B33:C33" si="6">ROUNDUP(B13*0.87,)</f>
        <v>#REF!</v>
      </c>
      <c r="C33" s="94" t="e">
        <f t="shared" si="6"/>
        <v>#REF!</v>
      </c>
    </row>
    <row r="34" spans="1:3" s="50" customFormat="1" x14ac:dyDescent="0.2">
      <c r="A34" s="88">
        <f>A28</f>
        <v>2</v>
      </c>
      <c r="B34" s="94" t="e">
        <f t="shared" ref="B34:C34" si="7">ROUNDUP(B14*0.87,)</f>
        <v>#REF!</v>
      </c>
      <c r="C34" s="94" t="e">
        <f t="shared" si="7"/>
        <v>#REF!</v>
      </c>
    </row>
    <row r="35" spans="1:3" s="50" customFormat="1" x14ac:dyDescent="0.2">
      <c r="A35" s="42" t="s">
        <v>85</v>
      </c>
      <c r="B35" s="94"/>
      <c r="C35" s="94"/>
    </row>
    <row r="36" spans="1:3" s="50" customFormat="1" x14ac:dyDescent="0.2">
      <c r="A36" s="88">
        <f>A27</f>
        <v>1</v>
      </c>
      <c r="B36" s="94" t="e">
        <f t="shared" ref="B36:C36" si="8">ROUNDUP(B16*0.87,)</f>
        <v>#REF!</v>
      </c>
      <c r="C36" s="94" t="e">
        <f t="shared" si="8"/>
        <v>#REF!</v>
      </c>
    </row>
    <row r="37" spans="1:3" s="50" customFormat="1" x14ac:dyDescent="0.2">
      <c r="A37" s="88">
        <f>A28</f>
        <v>2</v>
      </c>
      <c r="B37" s="94" t="e">
        <f t="shared" ref="B37:C37" si="9">ROUNDUP(B17*0.87,)</f>
        <v>#REF!</v>
      </c>
      <c r="C37" s="94" t="e">
        <f t="shared" si="9"/>
        <v>#REF!</v>
      </c>
    </row>
    <row r="38" spans="1:3" s="50" customFormat="1" x14ac:dyDescent="0.2">
      <c r="A38" s="42" t="s">
        <v>86</v>
      </c>
      <c r="B38" s="94"/>
      <c r="C38" s="94"/>
    </row>
    <row r="39" spans="1:3" s="50" customFormat="1" x14ac:dyDescent="0.2">
      <c r="A39" s="88">
        <f>A27</f>
        <v>1</v>
      </c>
      <c r="B39" s="94" t="e">
        <f t="shared" ref="B39:C39" si="10">ROUNDUP(B19*0.87,)</f>
        <v>#REF!</v>
      </c>
      <c r="C39" s="94" t="e">
        <f t="shared" si="10"/>
        <v>#REF!</v>
      </c>
    </row>
    <row r="40" spans="1:3" s="50" customFormat="1" x14ac:dyDescent="0.2">
      <c r="A40" s="88">
        <f>A28</f>
        <v>2</v>
      </c>
      <c r="B40" s="94" t="e">
        <f t="shared" ref="B40:C40" si="11">ROUNDUP(B20*0.87,)</f>
        <v>#REF!</v>
      </c>
      <c r="C40" s="94" t="e">
        <f t="shared" si="11"/>
        <v>#REF!</v>
      </c>
    </row>
    <row r="41" spans="1:3" s="50" customFormat="1" x14ac:dyDescent="0.2">
      <c r="A41" s="42" t="s">
        <v>87</v>
      </c>
      <c r="B41" s="94"/>
      <c r="C41" s="94"/>
    </row>
    <row r="42" spans="1:3" s="50" customFormat="1" x14ac:dyDescent="0.2">
      <c r="A42" s="88" t="s">
        <v>88</v>
      </c>
      <c r="B42" s="94" t="e">
        <f t="shared" ref="B42:C42" si="12">ROUNDUP(B22*0.87,)</f>
        <v>#REF!</v>
      </c>
      <c r="C42" s="94" t="e">
        <f t="shared" si="12"/>
        <v>#REF!</v>
      </c>
    </row>
    <row r="43" spans="1:3" s="50" customFormat="1" ht="135" x14ac:dyDescent="0.2">
      <c r="A43" s="156" t="s">
        <v>265</v>
      </c>
    </row>
    <row r="44" spans="1:3" s="50" customFormat="1" x14ac:dyDescent="0.2">
      <c r="A44" s="144" t="s">
        <v>71</v>
      </c>
    </row>
    <row r="45" spans="1:3" s="50" customFormat="1" x14ac:dyDescent="0.2">
      <c r="A45" s="57" t="s">
        <v>266</v>
      </c>
    </row>
    <row r="46" spans="1:3" x14ac:dyDescent="0.2">
      <c r="A46" s="57" t="s">
        <v>267</v>
      </c>
    </row>
    <row r="47" spans="1:3" ht="10.7" customHeight="1" thickBot="1" x14ac:dyDescent="0.25">
      <c r="A47" s="41"/>
    </row>
    <row r="48" spans="1:3" ht="12.75" thickBot="1" x14ac:dyDescent="0.25">
      <c r="A48" s="104" t="s">
        <v>66</v>
      </c>
    </row>
    <row r="49" spans="1:1" ht="13.35" customHeight="1" x14ac:dyDescent="0.2">
      <c r="A49" s="63" t="s">
        <v>78</v>
      </c>
    </row>
    <row r="50" spans="1:1" ht="13.35" customHeight="1" x14ac:dyDescent="0.2">
      <c r="A50" s="56" t="s">
        <v>240</v>
      </c>
    </row>
    <row r="51" spans="1:1" ht="12.6" customHeight="1" x14ac:dyDescent="0.2">
      <c r="A51" s="43" t="s">
        <v>67</v>
      </c>
    </row>
    <row r="52" spans="1:1" ht="13.35" customHeight="1" x14ac:dyDescent="0.2">
      <c r="A52" s="43" t="s">
        <v>89</v>
      </c>
    </row>
    <row r="53" spans="1:1" ht="11.45" customHeight="1" x14ac:dyDescent="0.2">
      <c r="A53" s="43" t="s">
        <v>68</v>
      </c>
    </row>
    <row r="54" spans="1:1" x14ac:dyDescent="0.2">
      <c r="A54" s="43" t="s">
        <v>69</v>
      </c>
    </row>
    <row r="55" spans="1:1" x14ac:dyDescent="0.2">
      <c r="A55" s="159" t="s">
        <v>162</v>
      </c>
    </row>
    <row r="56" spans="1:1" ht="31.5" x14ac:dyDescent="0.2">
      <c r="A56" s="145" t="s">
        <v>247</v>
      </c>
    </row>
    <row r="57" spans="1:1" ht="42" x14ac:dyDescent="0.2">
      <c r="A57" s="184" t="s">
        <v>243</v>
      </c>
    </row>
    <row r="58" spans="1:1" ht="21" x14ac:dyDescent="0.2">
      <c r="A58" s="184" t="s">
        <v>244</v>
      </c>
    </row>
    <row r="59" spans="1:1" ht="21" x14ac:dyDescent="0.2">
      <c r="A59" s="184" t="s">
        <v>268</v>
      </c>
    </row>
    <row r="60" spans="1:1" ht="65.25" customHeight="1" x14ac:dyDescent="0.2">
      <c r="A60" s="184" t="s">
        <v>269</v>
      </c>
    </row>
    <row r="61" spans="1:1" ht="42" x14ac:dyDescent="0.2">
      <c r="A61" s="145" t="s">
        <v>270</v>
      </c>
    </row>
    <row r="62" spans="1:1" ht="31.5" x14ac:dyDescent="0.2">
      <c r="A62" s="184" t="s">
        <v>271</v>
      </c>
    </row>
    <row r="63" spans="1:1" ht="29.25" customHeight="1" x14ac:dyDescent="0.2">
      <c r="A63" s="184" t="s">
        <v>272</v>
      </c>
    </row>
    <row r="64" spans="1:1" ht="31.5" x14ac:dyDescent="0.2">
      <c r="A64" s="113" t="s">
        <v>99</v>
      </c>
    </row>
    <row r="65" spans="1:1" ht="63" x14ac:dyDescent="0.2">
      <c r="A65" s="149" t="s">
        <v>245</v>
      </c>
    </row>
    <row r="66" spans="1:1" ht="21" x14ac:dyDescent="0.2">
      <c r="A66" s="140" t="s">
        <v>95</v>
      </c>
    </row>
    <row r="67" spans="1:1" ht="42.75" x14ac:dyDescent="0.2">
      <c r="A67" s="108" t="s">
        <v>242</v>
      </c>
    </row>
    <row r="68" spans="1:1" ht="21" x14ac:dyDescent="0.2">
      <c r="A68" s="66" t="s">
        <v>97</v>
      </c>
    </row>
    <row r="69" spans="1:1" x14ac:dyDescent="0.2">
      <c r="A69" s="68"/>
    </row>
    <row r="70" spans="1:1" x14ac:dyDescent="0.2">
      <c r="A70" s="69" t="s">
        <v>70</v>
      </c>
    </row>
    <row r="71" spans="1:1" ht="24" x14ac:dyDescent="0.2">
      <c r="A71" s="70" t="s">
        <v>76</v>
      </c>
    </row>
    <row r="72" spans="1:1" ht="24" x14ac:dyDescent="0.2">
      <c r="A72" s="70" t="s">
        <v>77</v>
      </c>
    </row>
    <row r="73" spans="1:1" ht="12.75" x14ac:dyDescent="0.2">
      <c r="A73" s="55"/>
    </row>
    <row r="74" spans="1:1" ht="12.75" x14ac:dyDescent="0.2">
      <c r="A74" s="55"/>
    </row>
  </sheetData>
  <mergeCells count="1">
    <mergeCell ref="A1:A2"/>
  </mergeCell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FFC000"/>
  </sheetPr>
  <dimension ref="A1:C54"/>
  <sheetViews>
    <sheetView zoomScale="90" zoomScaleNormal="90" workbookViewId="0">
      <pane xSplit="1" topLeftCell="B1" activePane="topRight" state="frozen"/>
      <selection pane="topRight" activeCell="B1" sqref="B1:B1048576"/>
    </sheetView>
  </sheetViews>
  <sheetFormatPr defaultColWidth="9" defaultRowHeight="12" x14ac:dyDescent="0.2"/>
  <cols>
    <col min="1" max="1" width="84.5703125" style="48" customWidth="1"/>
    <col min="2" max="3" width="9.7109375" style="48" customWidth="1"/>
    <col min="4" max="16384" width="9" style="48"/>
  </cols>
  <sheetData>
    <row r="1" spans="1:3" s="51" customFormat="1" ht="12" customHeight="1" x14ac:dyDescent="0.2">
      <c r="A1" s="228" t="s">
        <v>82</v>
      </c>
    </row>
    <row r="2" spans="1:3" s="51" customFormat="1" ht="12" customHeight="1" x14ac:dyDescent="0.2">
      <c r="A2" s="228"/>
    </row>
    <row r="3" spans="1:3" s="51" customFormat="1" ht="11.1" customHeight="1" x14ac:dyDescent="0.2">
      <c r="A3" s="147" t="s">
        <v>238</v>
      </c>
    </row>
    <row r="4" spans="1:3" ht="18" customHeight="1" x14ac:dyDescent="0.2">
      <c r="A4" s="111" t="s">
        <v>100</v>
      </c>
      <c r="B4" s="136" t="e">
        <f>'Наполни свое лето |FIT18'!B24</f>
        <v>#REF!</v>
      </c>
      <c r="C4" s="136" t="e">
        <f>'Наполни свое лето |FIT18'!C24</f>
        <v>#REF!</v>
      </c>
    </row>
    <row r="5" spans="1:3" ht="20.25" customHeight="1" x14ac:dyDescent="0.2">
      <c r="A5" s="90" t="s">
        <v>64</v>
      </c>
      <c r="B5" s="136" t="e">
        <f>'Наполни свое лето |FIT18'!B25</f>
        <v>#REF!</v>
      </c>
      <c r="C5" s="136" t="e">
        <f>'Наполни свое лето |FIT18'!C25</f>
        <v>#REF!</v>
      </c>
    </row>
    <row r="6" spans="1:3" s="44" customFormat="1" x14ac:dyDescent="0.2">
      <c r="A6" s="42" t="s">
        <v>83</v>
      </c>
      <c r="B6" s="87"/>
      <c r="C6" s="87"/>
    </row>
    <row r="7" spans="1:3" s="50" customFormat="1" x14ac:dyDescent="0.2">
      <c r="A7" s="88">
        <v>1</v>
      </c>
      <c r="B7" s="94" t="e">
        <f>'Наполни свое лето |FIT18'!B27+25</f>
        <v>#REF!</v>
      </c>
      <c r="C7" s="94" t="e">
        <f>'Наполни свое лето |FIT18'!C27+25</f>
        <v>#REF!</v>
      </c>
    </row>
    <row r="8" spans="1:3" s="50" customFormat="1" x14ac:dyDescent="0.2">
      <c r="A8" s="88">
        <v>2</v>
      </c>
      <c r="B8" s="94" t="e">
        <f>'Наполни свое лето |FIT18'!B28+25</f>
        <v>#REF!</v>
      </c>
      <c r="C8" s="94" t="e">
        <f>'Наполни свое лето |FIT18'!C28+25</f>
        <v>#REF!</v>
      </c>
    </row>
    <row r="9" spans="1:3" s="50" customFormat="1" x14ac:dyDescent="0.2">
      <c r="A9" s="42" t="s">
        <v>234</v>
      </c>
      <c r="B9" s="94"/>
      <c r="C9" s="94"/>
    </row>
    <row r="10" spans="1:3" s="50" customFormat="1" x14ac:dyDescent="0.2">
      <c r="A10" s="180">
        <v>1</v>
      </c>
      <c r="B10" s="94" t="e">
        <f>'Наполни свое лето |FIT18'!B30+25</f>
        <v>#REF!</v>
      </c>
      <c r="C10" s="94" t="e">
        <f>'Наполни свое лето |FIT18'!C30+25</f>
        <v>#REF!</v>
      </c>
    </row>
    <row r="11" spans="1:3" s="50" customFormat="1" x14ac:dyDescent="0.2">
      <c r="A11" s="180">
        <v>2</v>
      </c>
      <c r="B11" s="94" t="e">
        <f>'Наполни свое лето |FIT18'!B31+25</f>
        <v>#REF!</v>
      </c>
      <c r="C11" s="94" t="e">
        <f>'Наполни свое лето |FIT18'!C31+25</f>
        <v>#REF!</v>
      </c>
    </row>
    <row r="12" spans="1:3" s="50" customFormat="1" x14ac:dyDescent="0.2">
      <c r="A12" s="42" t="s">
        <v>84</v>
      </c>
      <c r="B12" s="94"/>
      <c r="C12" s="94"/>
    </row>
    <row r="13" spans="1:3" s="50" customFormat="1" x14ac:dyDescent="0.2">
      <c r="A13" s="88">
        <f>A7</f>
        <v>1</v>
      </c>
      <c r="B13" s="94" t="e">
        <f>'Наполни свое лето |FIT18'!B33+25</f>
        <v>#REF!</v>
      </c>
      <c r="C13" s="94" t="e">
        <f>'Наполни свое лето |FIT18'!C33+25</f>
        <v>#REF!</v>
      </c>
    </row>
    <row r="14" spans="1:3" s="50" customFormat="1" x14ac:dyDescent="0.2">
      <c r="A14" s="88">
        <f>A8</f>
        <v>2</v>
      </c>
      <c r="B14" s="94" t="e">
        <f>'Наполни свое лето |FIT18'!B34+25</f>
        <v>#REF!</v>
      </c>
      <c r="C14" s="94" t="e">
        <f>'Наполни свое лето |FIT18'!C34+25</f>
        <v>#REF!</v>
      </c>
    </row>
    <row r="15" spans="1:3" s="50" customFormat="1" x14ac:dyDescent="0.2">
      <c r="A15" s="42" t="s">
        <v>85</v>
      </c>
      <c r="B15" s="94"/>
      <c r="C15" s="94"/>
    </row>
    <row r="16" spans="1:3" s="50" customFormat="1" x14ac:dyDescent="0.2">
      <c r="A16" s="88">
        <f>A7</f>
        <v>1</v>
      </c>
      <c r="B16" s="94" t="e">
        <f>'Наполни свое лето |FIT18'!B36+25</f>
        <v>#REF!</v>
      </c>
      <c r="C16" s="94" t="e">
        <f>'Наполни свое лето |FIT18'!C36+25</f>
        <v>#REF!</v>
      </c>
    </row>
    <row r="17" spans="1:3" s="50" customFormat="1" x14ac:dyDescent="0.2">
      <c r="A17" s="88">
        <f>A8</f>
        <v>2</v>
      </c>
      <c r="B17" s="94" t="e">
        <f>'Наполни свое лето |FIT18'!B37+25</f>
        <v>#REF!</v>
      </c>
      <c r="C17" s="94" t="e">
        <f>'Наполни свое лето |FIT18'!C37+25</f>
        <v>#REF!</v>
      </c>
    </row>
    <row r="18" spans="1:3" s="50" customFormat="1" x14ac:dyDescent="0.2">
      <c r="A18" s="42" t="s">
        <v>86</v>
      </c>
      <c r="B18" s="94"/>
      <c r="C18" s="94"/>
    </row>
    <row r="19" spans="1:3" s="50" customFormat="1" x14ac:dyDescent="0.2">
      <c r="A19" s="88">
        <f>A7</f>
        <v>1</v>
      </c>
      <c r="B19" s="94" t="e">
        <f>'Наполни свое лето |FIT18'!B39+25</f>
        <v>#REF!</v>
      </c>
      <c r="C19" s="94" t="e">
        <f>'Наполни свое лето |FIT18'!C39+25</f>
        <v>#REF!</v>
      </c>
    </row>
    <row r="20" spans="1:3" s="50" customFormat="1" x14ac:dyDescent="0.2">
      <c r="A20" s="88">
        <f>A8</f>
        <v>2</v>
      </c>
      <c r="B20" s="94" t="e">
        <f>'Наполни свое лето |FIT18'!B40+25</f>
        <v>#REF!</v>
      </c>
      <c r="C20" s="94" t="e">
        <f>'Наполни свое лето |FIT18'!C40+25</f>
        <v>#REF!</v>
      </c>
    </row>
    <row r="21" spans="1:3" s="50" customFormat="1" x14ac:dyDescent="0.2">
      <c r="A21" s="42" t="s">
        <v>87</v>
      </c>
      <c r="B21" s="94"/>
      <c r="C21" s="94"/>
    </row>
    <row r="22" spans="1:3" s="50" customFormat="1" x14ac:dyDescent="0.2">
      <c r="A22" s="88" t="s">
        <v>88</v>
      </c>
      <c r="B22" s="94" t="e">
        <f>'Наполни свое лето |FIT18'!B42+25</f>
        <v>#REF!</v>
      </c>
      <c r="C22" s="94" t="e">
        <f>'Наполни свое лето |FIT18'!C42+25</f>
        <v>#REF!</v>
      </c>
    </row>
    <row r="23" spans="1:3" s="50" customFormat="1" ht="135" x14ac:dyDescent="0.2">
      <c r="A23" s="156" t="s">
        <v>265</v>
      </c>
    </row>
    <row r="24" spans="1:3" s="50" customFormat="1" x14ac:dyDescent="0.2">
      <c r="A24" s="144" t="s">
        <v>71</v>
      </c>
    </row>
    <row r="25" spans="1:3" s="50" customFormat="1" x14ac:dyDescent="0.2">
      <c r="A25" s="57" t="s">
        <v>266</v>
      </c>
    </row>
    <row r="26" spans="1:3" x14ac:dyDescent="0.2">
      <c r="A26" s="57" t="s">
        <v>267</v>
      </c>
    </row>
    <row r="27" spans="1:3" ht="10.7" customHeight="1" thickBot="1" x14ac:dyDescent="0.25">
      <c r="A27" s="41"/>
    </row>
    <row r="28" spans="1:3" ht="12.75" thickBot="1" x14ac:dyDescent="0.25">
      <c r="A28" s="104" t="s">
        <v>66</v>
      </c>
    </row>
    <row r="29" spans="1:3" ht="13.35" customHeight="1" x14ac:dyDescent="0.2">
      <c r="A29" s="63" t="s">
        <v>78</v>
      </c>
    </row>
    <row r="30" spans="1:3" ht="13.35" customHeight="1" x14ac:dyDescent="0.2">
      <c r="A30" s="56" t="s">
        <v>240</v>
      </c>
    </row>
    <row r="31" spans="1:3" ht="12.6" customHeight="1" x14ac:dyDescent="0.2">
      <c r="A31" s="43" t="s">
        <v>67</v>
      </c>
    </row>
    <row r="32" spans="1:3" ht="13.35" customHeight="1" x14ac:dyDescent="0.2">
      <c r="A32" s="43" t="s">
        <v>89</v>
      </c>
    </row>
    <row r="33" spans="1:1" ht="11.45" customHeight="1" x14ac:dyDescent="0.2">
      <c r="A33" s="43" t="s">
        <v>68</v>
      </c>
    </row>
    <row r="34" spans="1:1" x14ac:dyDescent="0.2">
      <c r="A34" s="43" t="s">
        <v>69</v>
      </c>
    </row>
    <row r="35" spans="1:1" x14ac:dyDescent="0.2">
      <c r="A35" s="159" t="s">
        <v>162</v>
      </c>
    </row>
    <row r="36" spans="1:1" ht="31.5" x14ac:dyDescent="0.2">
      <c r="A36" s="145" t="s">
        <v>247</v>
      </c>
    </row>
    <row r="37" spans="1:1" ht="42" x14ac:dyDescent="0.2">
      <c r="A37" s="184" t="s">
        <v>243</v>
      </c>
    </row>
    <row r="38" spans="1:1" ht="21" x14ac:dyDescent="0.2">
      <c r="A38" s="184" t="s">
        <v>244</v>
      </c>
    </row>
    <row r="39" spans="1:1" ht="21" x14ac:dyDescent="0.2">
      <c r="A39" s="184" t="s">
        <v>268</v>
      </c>
    </row>
    <row r="40" spans="1:1" ht="63" customHeight="1" x14ac:dyDescent="0.2">
      <c r="A40" s="184" t="s">
        <v>269</v>
      </c>
    </row>
    <row r="41" spans="1:1" ht="42" x14ac:dyDescent="0.2">
      <c r="A41" s="145" t="s">
        <v>270</v>
      </c>
    </row>
    <row r="42" spans="1:1" ht="31.5" x14ac:dyDescent="0.2">
      <c r="A42" s="184" t="s">
        <v>271</v>
      </c>
    </row>
    <row r="43" spans="1:1" ht="21" x14ac:dyDescent="0.2">
      <c r="A43" s="184" t="s">
        <v>272</v>
      </c>
    </row>
    <row r="44" spans="1:1" ht="31.5" x14ac:dyDescent="0.2">
      <c r="A44" s="113" t="s">
        <v>99</v>
      </c>
    </row>
    <row r="45" spans="1:1" ht="63" x14ac:dyDescent="0.2">
      <c r="A45" s="149" t="s">
        <v>245</v>
      </c>
    </row>
    <row r="46" spans="1:1" ht="21" x14ac:dyDescent="0.2">
      <c r="A46" s="140" t="s">
        <v>95</v>
      </c>
    </row>
    <row r="47" spans="1:1" ht="42.75" x14ac:dyDescent="0.2">
      <c r="A47" s="108" t="s">
        <v>242</v>
      </c>
    </row>
    <row r="48" spans="1:1" ht="21" x14ac:dyDescent="0.2">
      <c r="A48" s="66" t="s">
        <v>97</v>
      </c>
    </row>
    <row r="49" spans="1:1" x14ac:dyDescent="0.2">
      <c r="A49" s="68"/>
    </row>
    <row r="50" spans="1:1" x14ac:dyDescent="0.2">
      <c r="A50" s="69" t="s">
        <v>70</v>
      </c>
    </row>
    <row r="51" spans="1:1" ht="24" x14ac:dyDescent="0.2">
      <c r="A51" s="70" t="s">
        <v>76</v>
      </c>
    </row>
    <row r="52" spans="1:1" ht="24" x14ac:dyDescent="0.2">
      <c r="A52" s="70" t="s">
        <v>77</v>
      </c>
    </row>
    <row r="53" spans="1:1" ht="12.75" x14ac:dyDescent="0.2">
      <c r="A53" s="55"/>
    </row>
    <row r="54" spans="1:1" ht="12.75" x14ac:dyDescent="0.2">
      <c r="A54" s="55"/>
    </row>
  </sheetData>
  <mergeCells count="1">
    <mergeCell ref="A1:A2"/>
  </mergeCell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FF0000"/>
  </sheetPr>
  <dimension ref="A1:C54"/>
  <sheetViews>
    <sheetView zoomScaleNormal="100" workbookViewId="0">
      <pane xSplit="1" topLeftCell="B1" activePane="topRight" state="frozen"/>
      <selection pane="topRight" activeCell="B1" sqref="B1:B1048576"/>
    </sheetView>
  </sheetViews>
  <sheetFormatPr defaultColWidth="9" defaultRowHeight="12" x14ac:dyDescent="0.2"/>
  <cols>
    <col min="1" max="1" width="84.5703125" style="48" customWidth="1"/>
    <col min="2" max="16384" width="9" style="48"/>
  </cols>
  <sheetData>
    <row r="1" spans="1:3" s="51" customFormat="1" ht="12" customHeight="1" x14ac:dyDescent="0.2">
      <c r="A1" s="228" t="s">
        <v>82</v>
      </c>
    </row>
    <row r="2" spans="1:3" s="51" customFormat="1" ht="12" customHeight="1" x14ac:dyDescent="0.2">
      <c r="A2" s="228"/>
    </row>
    <row r="3" spans="1:3" s="51" customFormat="1" ht="11.1" customHeight="1" x14ac:dyDescent="0.2">
      <c r="A3" s="147" t="s">
        <v>238</v>
      </c>
    </row>
    <row r="4" spans="1:3" ht="18" customHeight="1" x14ac:dyDescent="0.2">
      <c r="A4" s="111" t="s">
        <v>100</v>
      </c>
      <c r="B4" s="136" t="e">
        <f>'Наполни свое лето | FIT15'!B4</f>
        <v>#REF!</v>
      </c>
      <c r="C4" s="136" t="e">
        <f>'Наполни свое лето | FIT15'!C4</f>
        <v>#REF!</v>
      </c>
    </row>
    <row r="5" spans="1:3" ht="20.25" customHeight="1" x14ac:dyDescent="0.2">
      <c r="A5" s="90" t="s">
        <v>64</v>
      </c>
      <c r="B5" s="136" t="e">
        <f>'Наполни свое лето | FIT15'!B5</f>
        <v>#REF!</v>
      </c>
      <c r="C5" s="136" t="e">
        <f>'Наполни свое лето | FIT15'!C5</f>
        <v>#REF!</v>
      </c>
    </row>
    <row r="6" spans="1:3" s="44" customFormat="1" x14ac:dyDescent="0.2">
      <c r="A6" s="42" t="s">
        <v>83</v>
      </c>
      <c r="B6" s="87"/>
      <c r="C6" s="87"/>
    </row>
    <row r="7" spans="1:3" s="50" customFormat="1" x14ac:dyDescent="0.2">
      <c r="A7" s="88">
        <v>1</v>
      </c>
      <c r="B7" s="94" t="e">
        <f>'Наполни свое лето | FIT15'!B7*0.85</f>
        <v>#REF!</v>
      </c>
      <c r="C7" s="94" t="e">
        <f>'Наполни свое лето | FIT15'!C7*0.85</f>
        <v>#REF!</v>
      </c>
    </row>
    <row r="8" spans="1:3" s="50" customFormat="1" x14ac:dyDescent="0.2">
      <c r="A8" s="88">
        <v>2</v>
      </c>
      <c r="B8" s="94" t="e">
        <f>'Наполни свое лето | FIT15'!B8*0.85</f>
        <v>#REF!</v>
      </c>
      <c r="C8" s="94" t="e">
        <f>'Наполни свое лето | FIT15'!C8*0.85</f>
        <v>#REF!</v>
      </c>
    </row>
    <row r="9" spans="1:3" s="50" customFormat="1" x14ac:dyDescent="0.2">
      <c r="A9" s="42" t="s">
        <v>234</v>
      </c>
      <c r="B9" s="94"/>
      <c r="C9" s="94"/>
    </row>
    <row r="10" spans="1:3" s="50" customFormat="1" x14ac:dyDescent="0.2">
      <c r="A10" s="180">
        <v>1</v>
      </c>
      <c r="B10" s="94" t="e">
        <f>'Наполни свое лето | FIT15'!B10*0.85</f>
        <v>#REF!</v>
      </c>
      <c r="C10" s="94" t="e">
        <f>'Наполни свое лето | FIT15'!C10*0.85</f>
        <v>#REF!</v>
      </c>
    </row>
    <row r="11" spans="1:3" s="50" customFormat="1" x14ac:dyDescent="0.2">
      <c r="A11" s="180">
        <v>2</v>
      </c>
      <c r="B11" s="94" t="e">
        <f>'Наполни свое лето | FIT15'!B11*0.85</f>
        <v>#REF!</v>
      </c>
      <c r="C11" s="94" t="e">
        <f>'Наполни свое лето | FIT15'!C11*0.85</f>
        <v>#REF!</v>
      </c>
    </row>
    <row r="12" spans="1:3" s="50" customFormat="1" x14ac:dyDescent="0.2">
      <c r="A12" s="42" t="s">
        <v>84</v>
      </c>
      <c r="B12" s="94"/>
      <c r="C12" s="94"/>
    </row>
    <row r="13" spans="1:3" s="50" customFormat="1" x14ac:dyDescent="0.2">
      <c r="A13" s="88">
        <f>A7</f>
        <v>1</v>
      </c>
      <c r="B13" s="94" t="e">
        <f>'Наполни свое лето | FIT15'!B13*0.85</f>
        <v>#REF!</v>
      </c>
      <c r="C13" s="94" t="e">
        <f>'Наполни свое лето | FIT15'!C13*0.85</f>
        <v>#REF!</v>
      </c>
    </row>
    <row r="14" spans="1:3" s="50" customFormat="1" x14ac:dyDescent="0.2">
      <c r="A14" s="88">
        <f>A8</f>
        <v>2</v>
      </c>
      <c r="B14" s="94" t="e">
        <f>'Наполни свое лето | FIT15'!B14*0.85</f>
        <v>#REF!</v>
      </c>
      <c r="C14" s="94" t="e">
        <f>'Наполни свое лето | FIT15'!C14*0.85</f>
        <v>#REF!</v>
      </c>
    </row>
    <row r="15" spans="1:3" s="50" customFormat="1" x14ac:dyDescent="0.2">
      <c r="A15" s="42" t="s">
        <v>85</v>
      </c>
      <c r="B15" s="94"/>
      <c r="C15" s="94"/>
    </row>
    <row r="16" spans="1:3" s="50" customFormat="1" x14ac:dyDescent="0.2">
      <c r="A16" s="88">
        <f>A7</f>
        <v>1</v>
      </c>
      <c r="B16" s="94" t="e">
        <f>'Наполни свое лето | FIT15'!B16*0.85</f>
        <v>#REF!</v>
      </c>
      <c r="C16" s="94" t="e">
        <f>'Наполни свое лето | FIT15'!C16*0.85</f>
        <v>#REF!</v>
      </c>
    </row>
    <row r="17" spans="1:3" s="50" customFormat="1" x14ac:dyDescent="0.2">
      <c r="A17" s="88">
        <f>A8</f>
        <v>2</v>
      </c>
      <c r="B17" s="94" t="e">
        <f>'Наполни свое лето | FIT15'!B17*0.85</f>
        <v>#REF!</v>
      </c>
      <c r="C17" s="94" t="e">
        <f>'Наполни свое лето | FIT15'!C17*0.85</f>
        <v>#REF!</v>
      </c>
    </row>
    <row r="18" spans="1:3" s="50" customFormat="1" x14ac:dyDescent="0.2">
      <c r="A18" s="42" t="s">
        <v>86</v>
      </c>
      <c r="B18" s="94"/>
      <c r="C18" s="94"/>
    </row>
    <row r="19" spans="1:3" s="50" customFormat="1" x14ac:dyDescent="0.2">
      <c r="A19" s="88">
        <f>A7</f>
        <v>1</v>
      </c>
      <c r="B19" s="94" t="e">
        <f>'Наполни свое лето | FIT15'!B19*0.85</f>
        <v>#REF!</v>
      </c>
      <c r="C19" s="94" t="e">
        <f>'Наполни свое лето | FIT15'!C19*0.85</f>
        <v>#REF!</v>
      </c>
    </row>
    <row r="20" spans="1:3" s="50" customFormat="1" x14ac:dyDescent="0.2">
      <c r="A20" s="88">
        <f>A8</f>
        <v>2</v>
      </c>
      <c r="B20" s="94" t="e">
        <f>'Наполни свое лето | FIT15'!B20*0.85</f>
        <v>#REF!</v>
      </c>
      <c r="C20" s="94" t="e">
        <f>'Наполни свое лето | FIT15'!C20*0.85</f>
        <v>#REF!</v>
      </c>
    </row>
    <row r="21" spans="1:3" s="50" customFormat="1" x14ac:dyDescent="0.2">
      <c r="A21" s="42" t="s">
        <v>87</v>
      </c>
      <c r="B21" s="94"/>
      <c r="C21" s="94"/>
    </row>
    <row r="22" spans="1:3" s="50" customFormat="1" x14ac:dyDescent="0.2">
      <c r="A22" s="88" t="s">
        <v>88</v>
      </c>
      <c r="B22" s="94" t="e">
        <f>'Наполни свое лето | FIT15'!B22*0.85</f>
        <v>#REF!</v>
      </c>
      <c r="C22" s="94" t="e">
        <f>'Наполни свое лето | FIT15'!C22*0.85</f>
        <v>#REF!</v>
      </c>
    </row>
    <row r="23" spans="1:3" s="50" customFormat="1" ht="135" x14ac:dyDescent="0.2">
      <c r="A23" s="156" t="s">
        <v>265</v>
      </c>
    </row>
    <row r="24" spans="1:3" s="50" customFormat="1" x14ac:dyDescent="0.2">
      <c r="A24" s="144" t="s">
        <v>71</v>
      </c>
    </row>
    <row r="25" spans="1:3" s="50" customFormat="1" x14ac:dyDescent="0.2">
      <c r="A25" s="57" t="s">
        <v>266</v>
      </c>
    </row>
    <row r="26" spans="1:3" x14ac:dyDescent="0.2">
      <c r="A26" s="57" t="s">
        <v>267</v>
      </c>
    </row>
    <row r="27" spans="1:3" ht="10.7" customHeight="1" thickBot="1" x14ac:dyDescent="0.25">
      <c r="A27" s="41"/>
    </row>
    <row r="28" spans="1:3" ht="12.75" thickBot="1" x14ac:dyDescent="0.25">
      <c r="A28" s="104" t="s">
        <v>66</v>
      </c>
    </row>
    <row r="29" spans="1:3" ht="13.35" customHeight="1" x14ac:dyDescent="0.2">
      <c r="A29" s="63" t="s">
        <v>78</v>
      </c>
    </row>
    <row r="30" spans="1:3" ht="13.35" customHeight="1" x14ac:dyDescent="0.2">
      <c r="A30" s="56" t="s">
        <v>240</v>
      </c>
    </row>
    <row r="31" spans="1:3" ht="12.6" customHeight="1" x14ac:dyDescent="0.2">
      <c r="A31" s="43" t="s">
        <v>67</v>
      </c>
    </row>
    <row r="32" spans="1:3" ht="13.35" customHeight="1" x14ac:dyDescent="0.2">
      <c r="A32" s="43" t="s">
        <v>89</v>
      </c>
    </row>
    <row r="33" spans="1:1" ht="11.45" customHeight="1" x14ac:dyDescent="0.2">
      <c r="A33" s="43" t="s">
        <v>68</v>
      </c>
    </row>
    <row r="34" spans="1:1" x14ac:dyDescent="0.2">
      <c r="A34" s="43" t="s">
        <v>69</v>
      </c>
    </row>
    <row r="35" spans="1:1" x14ac:dyDescent="0.2">
      <c r="A35" s="159" t="s">
        <v>162</v>
      </c>
    </row>
    <row r="36" spans="1:1" ht="31.5" x14ac:dyDescent="0.2">
      <c r="A36" s="145" t="s">
        <v>247</v>
      </c>
    </row>
    <row r="37" spans="1:1" ht="42" x14ac:dyDescent="0.2">
      <c r="A37" s="184" t="s">
        <v>243</v>
      </c>
    </row>
    <row r="38" spans="1:1" ht="21" x14ac:dyDescent="0.2">
      <c r="A38" s="184" t="s">
        <v>244</v>
      </c>
    </row>
    <row r="39" spans="1:1" ht="25.5" customHeight="1" x14ac:dyDescent="0.2">
      <c r="A39" s="184" t="s">
        <v>268</v>
      </c>
    </row>
    <row r="40" spans="1:1" ht="66" customHeight="1" x14ac:dyDescent="0.2">
      <c r="A40" s="184" t="s">
        <v>269</v>
      </c>
    </row>
    <row r="41" spans="1:1" ht="42" x14ac:dyDescent="0.2">
      <c r="A41" s="145" t="s">
        <v>270</v>
      </c>
    </row>
    <row r="42" spans="1:1" ht="31.5" x14ac:dyDescent="0.2">
      <c r="A42" s="184" t="s">
        <v>271</v>
      </c>
    </row>
    <row r="43" spans="1:1" ht="21" x14ac:dyDescent="0.2">
      <c r="A43" s="184" t="s">
        <v>272</v>
      </c>
    </row>
    <row r="44" spans="1:1" ht="31.5" x14ac:dyDescent="0.2">
      <c r="A44" s="113" t="s">
        <v>99</v>
      </c>
    </row>
    <row r="45" spans="1:1" ht="63" x14ac:dyDescent="0.2">
      <c r="A45" s="149" t="s">
        <v>245</v>
      </c>
    </row>
    <row r="46" spans="1:1" ht="21" x14ac:dyDescent="0.2">
      <c r="A46" s="140" t="s">
        <v>95</v>
      </c>
    </row>
    <row r="47" spans="1:1" ht="42.75" x14ac:dyDescent="0.2">
      <c r="A47" s="108" t="s">
        <v>242</v>
      </c>
    </row>
    <row r="48" spans="1:1" ht="21" x14ac:dyDescent="0.2">
      <c r="A48" s="66" t="s">
        <v>97</v>
      </c>
    </row>
    <row r="49" spans="1:1" x14ac:dyDescent="0.2">
      <c r="A49" s="68"/>
    </row>
    <row r="50" spans="1:1" x14ac:dyDescent="0.2">
      <c r="A50" s="69" t="s">
        <v>70</v>
      </c>
    </row>
    <row r="51" spans="1:1" ht="24" x14ac:dyDescent="0.2">
      <c r="A51" s="70" t="s">
        <v>76</v>
      </c>
    </row>
    <row r="52" spans="1:1" ht="24" x14ac:dyDescent="0.2">
      <c r="A52" s="70" t="s">
        <v>77</v>
      </c>
    </row>
    <row r="53" spans="1:1" ht="12.75" x14ac:dyDescent="0.2">
      <c r="A53" s="55"/>
    </row>
    <row r="54" spans="1:1" ht="12.75" x14ac:dyDescent="0.2">
      <c r="A54" s="55"/>
    </row>
  </sheetData>
  <mergeCells count="1">
    <mergeCell ref="A1:A2"/>
  </mergeCell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C55"/>
  <sheetViews>
    <sheetView zoomScale="90" zoomScaleNormal="90" workbookViewId="0">
      <pane xSplit="1" topLeftCell="B1" activePane="topRight" state="frozen"/>
      <selection pane="topRight" activeCell="B1" sqref="B1:B1048576"/>
    </sheetView>
  </sheetViews>
  <sheetFormatPr defaultColWidth="9" defaultRowHeight="12" x14ac:dyDescent="0.2"/>
  <cols>
    <col min="1" max="1" width="84.5703125" style="48" customWidth="1"/>
    <col min="2" max="4" width="9.7109375" style="48" customWidth="1"/>
    <col min="5" max="16384" width="9" style="48"/>
  </cols>
  <sheetData>
    <row r="1" spans="1:3" s="51" customFormat="1" ht="12" customHeight="1" x14ac:dyDescent="0.2">
      <c r="A1" s="228" t="s">
        <v>82</v>
      </c>
    </row>
    <row r="2" spans="1:3" s="51" customFormat="1" ht="12" customHeight="1" x14ac:dyDescent="0.2">
      <c r="A2" s="228"/>
    </row>
    <row r="3" spans="1:3" s="51" customFormat="1" ht="11.1" customHeight="1" x14ac:dyDescent="0.2">
      <c r="A3" s="147" t="s">
        <v>238</v>
      </c>
    </row>
    <row r="4" spans="1:3" s="52" customFormat="1" ht="32.1" customHeight="1" x14ac:dyDescent="0.2">
      <c r="A4" s="98" t="s">
        <v>64</v>
      </c>
      <c r="B4" s="136" t="e">
        <f>'C завтраками| Bed and breakfast'!#REF!</f>
        <v>#REF!</v>
      </c>
      <c r="C4" s="136" t="e">
        <f>'C завтраками| Bed and breakfast'!#REF!</f>
        <v>#REF!</v>
      </c>
    </row>
    <row r="5" spans="1:3" s="53" customFormat="1" ht="21.95" customHeight="1" x14ac:dyDescent="0.2">
      <c r="A5" s="98"/>
      <c r="B5" s="136" t="e">
        <f>'C завтраками| Bed and breakfast'!#REF!</f>
        <v>#REF!</v>
      </c>
      <c r="C5" s="136" t="e">
        <f>'C завтраками| Bed and breakfast'!#REF!</f>
        <v>#REF!</v>
      </c>
    </row>
    <row r="6" spans="1:3" s="53" customFormat="1" x14ac:dyDescent="0.2">
      <c r="A6" s="42" t="s">
        <v>83</v>
      </c>
      <c r="B6" s="87"/>
      <c r="C6" s="87"/>
    </row>
    <row r="7" spans="1:3" s="53" customFormat="1" x14ac:dyDescent="0.2">
      <c r="A7" s="88">
        <v>1</v>
      </c>
      <c r="B7" s="42" t="e">
        <f>'C завтраками| Bed and breakfast'!#REF!*0.9</f>
        <v>#REF!</v>
      </c>
      <c r="C7" s="42" t="e">
        <f>'C завтраками| Bed and breakfast'!#REF!*0.9</f>
        <v>#REF!</v>
      </c>
    </row>
    <row r="8" spans="1:3" s="53" customFormat="1" x14ac:dyDescent="0.2">
      <c r="A8" s="88">
        <v>2</v>
      </c>
      <c r="B8" s="42" t="e">
        <f>'C завтраками| Bed and breakfast'!#REF!*0.9</f>
        <v>#REF!</v>
      </c>
      <c r="C8" s="42" t="e">
        <f>'C завтраками| Bed and breakfast'!#REF!*0.9</f>
        <v>#REF!</v>
      </c>
    </row>
    <row r="9" spans="1:3" s="53" customFormat="1" x14ac:dyDescent="0.2">
      <c r="A9" s="42" t="s">
        <v>234</v>
      </c>
      <c r="B9" s="42"/>
      <c r="C9" s="42"/>
    </row>
    <row r="10" spans="1:3" s="53" customFormat="1" x14ac:dyDescent="0.2">
      <c r="A10" s="180">
        <v>1</v>
      </c>
      <c r="B10" s="42" t="e">
        <f>'C завтраками| Bed and breakfast'!#REF!*0.9</f>
        <v>#REF!</v>
      </c>
      <c r="C10" s="42" t="e">
        <f>'C завтраками| Bed and breakfast'!#REF!*0.9</f>
        <v>#REF!</v>
      </c>
    </row>
    <row r="11" spans="1:3" s="53" customFormat="1" x14ac:dyDescent="0.2">
      <c r="A11" s="180">
        <v>2</v>
      </c>
      <c r="B11" s="42" t="e">
        <f>'C завтраками| Bed and breakfast'!#REF!*0.9</f>
        <v>#REF!</v>
      </c>
      <c r="C11" s="42" t="e">
        <f>'C завтраками| Bed and breakfast'!#REF!*0.9</f>
        <v>#REF!</v>
      </c>
    </row>
    <row r="12" spans="1:3" s="53" customFormat="1" x14ac:dyDescent="0.2">
      <c r="A12" s="42" t="s">
        <v>84</v>
      </c>
      <c r="B12" s="42"/>
      <c r="C12" s="42"/>
    </row>
    <row r="13" spans="1:3" s="53" customFormat="1" x14ac:dyDescent="0.2">
      <c r="A13" s="88">
        <f>A7</f>
        <v>1</v>
      </c>
      <c r="B13" s="42" t="e">
        <f>'C завтраками| Bed and breakfast'!#REF!*0.9</f>
        <v>#REF!</v>
      </c>
      <c r="C13" s="42" t="e">
        <f>'C завтраками| Bed and breakfast'!#REF!*0.9</f>
        <v>#REF!</v>
      </c>
    </row>
    <row r="14" spans="1:3" s="53" customFormat="1" x14ac:dyDescent="0.2">
      <c r="A14" s="88">
        <f>A8</f>
        <v>2</v>
      </c>
      <c r="B14" s="42" t="e">
        <f>'C завтраками| Bed and breakfast'!#REF!*0.9</f>
        <v>#REF!</v>
      </c>
      <c r="C14" s="42" t="e">
        <f>'C завтраками| Bed and breakfast'!#REF!*0.9</f>
        <v>#REF!</v>
      </c>
    </row>
    <row r="15" spans="1:3" s="53" customFormat="1" x14ac:dyDescent="0.2">
      <c r="A15" s="42" t="s">
        <v>85</v>
      </c>
      <c r="B15" s="42"/>
      <c r="C15" s="42"/>
    </row>
    <row r="16" spans="1:3" s="53" customFormat="1" x14ac:dyDescent="0.2">
      <c r="A16" s="88">
        <f>A7</f>
        <v>1</v>
      </c>
      <c r="B16" s="42" t="e">
        <f>'C завтраками| Bed and breakfast'!#REF!*0.9</f>
        <v>#REF!</v>
      </c>
      <c r="C16" s="42" t="e">
        <f>'C завтраками| Bed and breakfast'!#REF!*0.9</f>
        <v>#REF!</v>
      </c>
    </row>
    <row r="17" spans="1:3" s="53" customFormat="1" x14ac:dyDescent="0.2">
      <c r="A17" s="88">
        <f>A8</f>
        <v>2</v>
      </c>
      <c r="B17" s="42" t="e">
        <f>'C завтраками| Bed and breakfast'!#REF!*0.9</f>
        <v>#REF!</v>
      </c>
      <c r="C17" s="42" t="e">
        <f>'C завтраками| Bed and breakfast'!#REF!*0.9</f>
        <v>#REF!</v>
      </c>
    </row>
    <row r="18" spans="1:3" s="53" customFormat="1" x14ac:dyDescent="0.2">
      <c r="A18" s="42" t="s">
        <v>86</v>
      </c>
      <c r="B18" s="42"/>
      <c r="C18" s="42"/>
    </row>
    <row r="19" spans="1:3" s="53" customFormat="1" x14ac:dyDescent="0.2">
      <c r="A19" s="88">
        <f>A7</f>
        <v>1</v>
      </c>
      <c r="B19" s="42" t="e">
        <f>'C завтраками| Bed and breakfast'!#REF!*0.9</f>
        <v>#REF!</v>
      </c>
      <c r="C19" s="42" t="e">
        <f>'C завтраками| Bed and breakfast'!#REF!*0.9</f>
        <v>#REF!</v>
      </c>
    </row>
    <row r="20" spans="1:3" s="53" customFormat="1" x14ac:dyDescent="0.2">
      <c r="A20" s="88">
        <f>A8</f>
        <v>2</v>
      </c>
      <c r="B20" s="42" t="e">
        <f>'C завтраками| Bed and breakfast'!#REF!*0.9</f>
        <v>#REF!</v>
      </c>
      <c r="C20" s="42" t="e">
        <f>'C завтраками| Bed and breakfast'!#REF!*0.9</f>
        <v>#REF!</v>
      </c>
    </row>
    <row r="21" spans="1:3" s="53" customFormat="1" x14ac:dyDescent="0.2">
      <c r="A21" s="42" t="s">
        <v>87</v>
      </c>
      <c r="B21" s="42"/>
      <c r="C21" s="42"/>
    </row>
    <row r="22" spans="1:3" s="53" customFormat="1" x14ac:dyDescent="0.2">
      <c r="A22" s="88" t="s">
        <v>88</v>
      </c>
      <c r="B22" s="42" t="e">
        <f>'C завтраками| Bed and breakfast'!#REF!*0.9</f>
        <v>#REF!</v>
      </c>
      <c r="C22" s="42" t="e">
        <f>'C завтраками| Bed and breakfast'!#REF!*0.9</f>
        <v>#REF!</v>
      </c>
    </row>
    <row r="23" spans="1:3" s="53" customFormat="1" x14ac:dyDescent="0.2">
      <c r="A23" s="89"/>
    </row>
    <row r="24" spans="1:3" s="50" customFormat="1" ht="135" x14ac:dyDescent="0.2">
      <c r="A24" s="156" t="s">
        <v>265</v>
      </c>
    </row>
    <row r="25" spans="1:3" s="50" customFormat="1" x14ac:dyDescent="0.2">
      <c r="A25" s="144" t="s">
        <v>71</v>
      </c>
    </row>
    <row r="26" spans="1:3" s="50" customFormat="1" x14ac:dyDescent="0.2">
      <c r="A26" s="57" t="s">
        <v>266</v>
      </c>
    </row>
    <row r="27" spans="1:3" x14ac:dyDescent="0.2">
      <c r="A27" s="57" t="s">
        <v>267</v>
      </c>
    </row>
    <row r="28" spans="1:3" ht="10.7" customHeight="1" thickBot="1" x14ac:dyDescent="0.25">
      <c r="A28" s="41"/>
    </row>
    <row r="29" spans="1:3" ht="12.75" thickBot="1" x14ac:dyDescent="0.25">
      <c r="A29" s="104" t="s">
        <v>66</v>
      </c>
    </row>
    <row r="30" spans="1:3" ht="13.35" customHeight="1" x14ac:dyDescent="0.2">
      <c r="A30" s="63" t="s">
        <v>78</v>
      </c>
    </row>
    <row r="31" spans="1:3" ht="13.35" customHeight="1" x14ac:dyDescent="0.2">
      <c r="A31" s="56" t="s">
        <v>240</v>
      </c>
    </row>
    <row r="32" spans="1:3" ht="12.6" customHeight="1" x14ac:dyDescent="0.2">
      <c r="A32" s="43" t="s">
        <v>67</v>
      </c>
    </row>
    <row r="33" spans="1:1" ht="13.35" customHeight="1" x14ac:dyDescent="0.2">
      <c r="A33" s="43" t="s">
        <v>89</v>
      </c>
    </row>
    <row r="34" spans="1:1" ht="11.45" customHeight="1" x14ac:dyDescent="0.2">
      <c r="A34" s="43" t="s">
        <v>68</v>
      </c>
    </row>
    <row r="35" spans="1:1" x14ac:dyDescent="0.2">
      <c r="A35" s="43" t="s">
        <v>69</v>
      </c>
    </row>
    <row r="36" spans="1:1" x14ac:dyDescent="0.2">
      <c r="A36" s="159" t="s">
        <v>162</v>
      </c>
    </row>
    <row r="37" spans="1:1" ht="31.5" x14ac:dyDescent="0.2">
      <c r="A37" s="145" t="s">
        <v>247</v>
      </c>
    </row>
    <row r="38" spans="1:1" ht="50.25" customHeight="1" x14ac:dyDescent="0.2">
      <c r="A38" s="184" t="s">
        <v>243</v>
      </c>
    </row>
    <row r="39" spans="1:1" ht="25.5" customHeight="1" x14ac:dyDescent="0.2">
      <c r="A39" s="184" t="s">
        <v>244</v>
      </c>
    </row>
    <row r="40" spans="1:1" ht="30" customHeight="1" x14ac:dyDescent="0.2">
      <c r="A40" s="184" t="s">
        <v>268</v>
      </c>
    </row>
    <row r="41" spans="1:1" ht="74.25" customHeight="1" x14ac:dyDescent="0.2">
      <c r="A41" s="184" t="s">
        <v>269</v>
      </c>
    </row>
    <row r="42" spans="1:1" ht="42" x14ac:dyDescent="0.2">
      <c r="A42" s="145" t="s">
        <v>270</v>
      </c>
    </row>
    <row r="43" spans="1:1" ht="36.75" customHeight="1" x14ac:dyDescent="0.2">
      <c r="A43" s="184" t="s">
        <v>271</v>
      </c>
    </row>
    <row r="44" spans="1:1" ht="27" customHeight="1" x14ac:dyDescent="0.2">
      <c r="A44" s="184" t="s">
        <v>272</v>
      </c>
    </row>
    <row r="45" spans="1:1" ht="31.5" x14ac:dyDescent="0.2">
      <c r="A45" s="113" t="s">
        <v>99</v>
      </c>
    </row>
    <row r="46" spans="1:1" ht="63" x14ac:dyDescent="0.2">
      <c r="A46" s="149" t="s">
        <v>245</v>
      </c>
    </row>
    <row r="47" spans="1:1" ht="21" x14ac:dyDescent="0.2">
      <c r="A47" s="140" t="s">
        <v>95</v>
      </c>
    </row>
    <row r="48" spans="1:1" ht="42.75" x14ac:dyDescent="0.2">
      <c r="A48" s="108" t="s">
        <v>242</v>
      </c>
    </row>
    <row r="49" spans="1:1" ht="21" x14ac:dyDescent="0.2">
      <c r="A49" s="66" t="s">
        <v>97</v>
      </c>
    </row>
    <row r="50" spans="1:1" x14ac:dyDescent="0.2">
      <c r="A50" s="68"/>
    </row>
    <row r="51" spans="1:1" x14ac:dyDescent="0.2">
      <c r="A51" s="69" t="s">
        <v>70</v>
      </c>
    </row>
    <row r="52" spans="1:1" ht="24" x14ac:dyDescent="0.2">
      <c r="A52" s="70" t="s">
        <v>76</v>
      </c>
    </row>
    <row r="53" spans="1:1" ht="24" x14ac:dyDescent="0.2">
      <c r="A53" s="70" t="s">
        <v>77</v>
      </c>
    </row>
    <row r="54" spans="1:1" ht="12.75" x14ac:dyDescent="0.2">
      <c r="A54" s="55"/>
    </row>
    <row r="55" spans="1:1" ht="12.75" x14ac:dyDescent="0.2">
      <c r="A55" s="55"/>
    </row>
  </sheetData>
  <mergeCells count="1">
    <mergeCell ref="A1:A2"/>
  </mergeCells>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Z58"/>
  <sheetViews>
    <sheetView zoomScaleNormal="100" workbookViewId="0">
      <pane xSplit="1" topLeftCell="B1" activePane="topRight" state="frozen"/>
      <selection pane="topRight" activeCell="B4" sqref="B4:AZ43"/>
    </sheetView>
  </sheetViews>
  <sheetFormatPr defaultColWidth="9" defaultRowHeight="12" x14ac:dyDescent="0.2"/>
  <cols>
    <col min="1" max="1" width="84.5703125" style="48" customWidth="1"/>
    <col min="2" max="16384" width="9" style="48"/>
  </cols>
  <sheetData>
    <row r="1" spans="1:52" s="51" customFormat="1" ht="12" customHeight="1" x14ac:dyDescent="0.2">
      <c r="A1" s="228" t="s">
        <v>82</v>
      </c>
    </row>
    <row r="2" spans="1:52" s="51" customFormat="1" ht="12" customHeight="1" x14ac:dyDescent="0.2">
      <c r="A2" s="228"/>
    </row>
    <row r="3" spans="1:52" s="51" customFormat="1" ht="11.1" customHeight="1" x14ac:dyDescent="0.2">
      <c r="A3" s="97" t="s">
        <v>217</v>
      </c>
    </row>
    <row r="4" spans="1:52" s="52" customFormat="1" ht="32.1" customHeight="1" x14ac:dyDescent="0.2">
      <c r="A4" s="98" t="s">
        <v>64</v>
      </c>
      <c r="B4" s="136" t="e">
        <f>'C завтраками| Bed and breakfast'!#REF!</f>
        <v>#REF!</v>
      </c>
      <c r="C4" s="136" t="e">
        <f>'C завтраками| Bed and breakfast'!#REF!</f>
        <v>#REF!</v>
      </c>
      <c r="D4" s="136" t="e">
        <f>'C завтраками| Bed and breakfast'!#REF!</f>
        <v>#REF!</v>
      </c>
      <c r="E4" s="136" t="e">
        <f>'C завтраками| Bed and breakfast'!#REF!</f>
        <v>#REF!</v>
      </c>
      <c r="F4" s="136" t="e">
        <f>'C завтраками| Bed and breakfast'!#REF!</f>
        <v>#REF!</v>
      </c>
      <c r="G4" s="136" t="e">
        <f>'C завтраками| Bed and breakfast'!#REF!</f>
        <v>#REF!</v>
      </c>
      <c r="H4" s="136" t="e">
        <f>'C завтраками| Bed and breakfast'!#REF!</f>
        <v>#REF!</v>
      </c>
      <c r="I4" s="136" t="e">
        <f>'C завтраками| Bed and breakfast'!#REF!</f>
        <v>#REF!</v>
      </c>
      <c r="J4" s="136" t="e">
        <f>'C завтраками| Bed and breakfast'!#REF!</f>
        <v>#REF!</v>
      </c>
      <c r="K4" s="136" t="e">
        <f>'C завтраками| Bed and breakfast'!#REF!</f>
        <v>#REF!</v>
      </c>
      <c r="L4" s="136" t="e">
        <f>'C завтраками| Bed and breakfast'!#REF!</f>
        <v>#REF!</v>
      </c>
      <c r="M4" s="136" t="e">
        <f>'C завтраками| Bed and breakfast'!#REF!</f>
        <v>#REF!</v>
      </c>
      <c r="N4" s="136" t="e">
        <f>'C завтраками| Bed and breakfast'!#REF!</f>
        <v>#REF!</v>
      </c>
      <c r="O4" s="136" t="e">
        <f>'C завтраками| Bed and breakfast'!#REF!</f>
        <v>#REF!</v>
      </c>
      <c r="P4" s="136" t="e">
        <f>'C завтраками| Bed and breakfast'!#REF!</f>
        <v>#REF!</v>
      </c>
      <c r="Q4" s="136" t="e">
        <f>'C завтраками| Bed and breakfast'!#REF!</f>
        <v>#REF!</v>
      </c>
      <c r="R4" s="136" t="e">
        <f>'C завтраками| Bed and breakfast'!#REF!</f>
        <v>#REF!</v>
      </c>
      <c r="S4" s="136" t="e">
        <f>'C завтраками| Bed and breakfast'!#REF!</f>
        <v>#REF!</v>
      </c>
      <c r="T4" s="136" t="e">
        <f>'C завтраками| Bed and breakfast'!#REF!</f>
        <v>#REF!</v>
      </c>
      <c r="U4" s="136" t="e">
        <f>'C завтраками| Bed and breakfast'!#REF!</f>
        <v>#REF!</v>
      </c>
      <c r="V4" s="136" t="e">
        <f>'C завтраками| Bed and breakfast'!#REF!</f>
        <v>#REF!</v>
      </c>
      <c r="W4" s="136" t="e">
        <f>'C завтраками| Bed and breakfast'!#REF!</f>
        <v>#REF!</v>
      </c>
      <c r="X4" s="136" t="e">
        <f>'C завтраками| Bed and breakfast'!#REF!</f>
        <v>#REF!</v>
      </c>
      <c r="Y4" s="136" t="e">
        <f>'C завтраками| Bed and breakfast'!#REF!</f>
        <v>#REF!</v>
      </c>
      <c r="Z4" s="136" t="e">
        <f>'C завтраками| Bed and breakfast'!#REF!</f>
        <v>#REF!</v>
      </c>
      <c r="AA4" s="136" t="e">
        <f>'C завтраками| Bed and breakfast'!#REF!</f>
        <v>#REF!</v>
      </c>
      <c r="AB4" s="136" t="e">
        <f>'C завтраками| Bed and breakfast'!#REF!</f>
        <v>#REF!</v>
      </c>
      <c r="AC4" s="136" t="e">
        <f>'C завтраками| Bed and breakfast'!#REF!</f>
        <v>#REF!</v>
      </c>
      <c r="AD4" s="136" t="e">
        <f>'C завтраками| Bed and breakfast'!#REF!</f>
        <v>#REF!</v>
      </c>
      <c r="AE4" s="136" t="e">
        <f>'C завтраками| Bed and breakfast'!#REF!</f>
        <v>#REF!</v>
      </c>
      <c r="AF4" s="136" t="e">
        <f>'C завтраками| Bed and breakfast'!#REF!</f>
        <v>#REF!</v>
      </c>
      <c r="AG4" s="136" t="e">
        <f>'C завтраками| Bed and breakfast'!#REF!</f>
        <v>#REF!</v>
      </c>
      <c r="AH4" s="136" t="e">
        <f>'C завтраками| Bed and breakfast'!#REF!</f>
        <v>#REF!</v>
      </c>
      <c r="AI4" s="136" t="e">
        <f>'C завтраками| Bed and breakfast'!#REF!</f>
        <v>#REF!</v>
      </c>
      <c r="AJ4" s="136" t="e">
        <f>'C завтраками| Bed and breakfast'!#REF!</f>
        <v>#REF!</v>
      </c>
      <c r="AK4" s="136" t="e">
        <f>'C завтраками| Bed and breakfast'!#REF!</f>
        <v>#REF!</v>
      </c>
      <c r="AL4" s="136" t="e">
        <f>'C завтраками| Bed and breakfast'!#REF!</f>
        <v>#REF!</v>
      </c>
      <c r="AM4" s="136" t="e">
        <f>'C завтраками| Bed and breakfast'!#REF!</f>
        <v>#REF!</v>
      </c>
      <c r="AN4" s="136" t="e">
        <f>'C завтраками| Bed and breakfast'!#REF!</f>
        <v>#REF!</v>
      </c>
      <c r="AO4" s="136" t="e">
        <f>'C завтраками| Bed and breakfast'!#REF!</f>
        <v>#REF!</v>
      </c>
      <c r="AP4" s="136" t="e">
        <f>'C завтраками| Bed and breakfast'!#REF!</f>
        <v>#REF!</v>
      </c>
      <c r="AQ4" s="136" t="e">
        <f>'C завтраками| Bed and breakfast'!#REF!</f>
        <v>#REF!</v>
      </c>
      <c r="AR4" s="136" t="e">
        <f>'C завтраками| Bed and breakfast'!#REF!</f>
        <v>#REF!</v>
      </c>
      <c r="AS4" s="136" t="e">
        <f>'C завтраками| Bed and breakfast'!#REF!</f>
        <v>#REF!</v>
      </c>
      <c r="AT4" s="136" t="e">
        <f>'C завтраками| Bed and breakfast'!#REF!</f>
        <v>#REF!</v>
      </c>
      <c r="AU4" s="136" t="e">
        <f>'C завтраками| Bed and breakfast'!#REF!</f>
        <v>#REF!</v>
      </c>
      <c r="AV4" s="136" t="e">
        <f>'C завтраками| Bed and breakfast'!#REF!</f>
        <v>#REF!</v>
      </c>
      <c r="AW4" s="136" t="e">
        <f>'C завтраками| Bed and breakfast'!#REF!</f>
        <v>#REF!</v>
      </c>
      <c r="AX4" s="136" t="e">
        <f>'C завтраками| Bed and breakfast'!#REF!</f>
        <v>#REF!</v>
      </c>
      <c r="AY4" s="136" t="e">
        <f>'C завтраками| Bed and breakfast'!#REF!</f>
        <v>#REF!</v>
      </c>
      <c r="AZ4" s="136" t="e">
        <f>'C завтраками| Bed and breakfast'!#REF!</f>
        <v>#REF!</v>
      </c>
    </row>
    <row r="5" spans="1:52" s="53" customFormat="1" ht="21.95" customHeight="1" x14ac:dyDescent="0.2">
      <c r="A5" s="98"/>
      <c r="B5" s="136" t="e">
        <f>'C завтраками| Bed and breakfast'!#REF!</f>
        <v>#REF!</v>
      </c>
      <c r="C5" s="136" t="e">
        <f>'C завтраками| Bed and breakfast'!#REF!</f>
        <v>#REF!</v>
      </c>
      <c r="D5" s="136" t="e">
        <f>'C завтраками| Bed and breakfast'!#REF!</f>
        <v>#REF!</v>
      </c>
      <c r="E5" s="136" t="e">
        <f>'C завтраками| Bed and breakfast'!#REF!</f>
        <v>#REF!</v>
      </c>
      <c r="F5" s="136" t="e">
        <f>'C завтраками| Bed and breakfast'!#REF!</f>
        <v>#REF!</v>
      </c>
      <c r="G5" s="136" t="e">
        <f>'C завтраками| Bed and breakfast'!#REF!</f>
        <v>#REF!</v>
      </c>
      <c r="H5" s="136" t="e">
        <f>'C завтраками| Bed and breakfast'!#REF!</f>
        <v>#REF!</v>
      </c>
      <c r="I5" s="136" t="e">
        <f>'C завтраками| Bed and breakfast'!#REF!</f>
        <v>#REF!</v>
      </c>
      <c r="J5" s="136" t="e">
        <f>'C завтраками| Bed and breakfast'!#REF!</f>
        <v>#REF!</v>
      </c>
      <c r="K5" s="136" t="e">
        <f>'C завтраками| Bed and breakfast'!#REF!</f>
        <v>#REF!</v>
      </c>
      <c r="L5" s="136" t="e">
        <f>'C завтраками| Bed and breakfast'!#REF!</f>
        <v>#REF!</v>
      </c>
      <c r="M5" s="136" t="e">
        <f>'C завтраками| Bed and breakfast'!#REF!</f>
        <v>#REF!</v>
      </c>
      <c r="N5" s="136" t="e">
        <f>'C завтраками| Bed and breakfast'!#REF!</f>
        <v>#REF!</v>
      </c>
      <c r="O5" s="136" t="e">
        <f>'C завтраками| Bed and breakfast'!#REF!</f>
        <v>#REF!</v>
      </c>
      <c r="P5" s="136" t="e">
        <f>'C завтраками| Bed and breakfast'!#REF!</f>
        <v>#REF!</v>
      </c>
      <c r="Q5" s="136" t="e">
        <f>'C завтраками| Bed and breakfast'!#REF!</f>
        <v>#REF!</v>
      </c>
      <c r="R5" s="136" t="e">
        <f>'C завтраками| Bed and breakfast'!#REF!</f>
        <v>#REF!</v>
      </c>
      <c r="S5" s="136" t="e">
        <f>'C завтраками| Bed and breakfast'!#REF!</f>
        <v>#REF!</v>
      </c>
      <c r="T5" s="136" t="e">
        <f>'C завтраками| Bed and breakfast'!#REF!</f>
        <v>#REF!</v>
      </c>
      <c r="U5" s="136" t="e">
        <f>'C завтраками| Bed and breakfast'!#REF!</f>
        <v>#REF!</v>
      </c>
      <c r="V5" s="136" t="e">
        <f>'C завтраками| Bed and breakfast'!#REF!</f>
        <v>#REF!</v>
      </c>
      <c r="W5" s="136" t="e">
        <f>'C завтраками| Bed and breakfast'!#REF!</f>
        <v>#REF!</v>
      </c>
      <c r="X5" s="136" t="e">
        <f>'C завтраками| Bed and breakfast'!#REF!</f>
        <v>#REF!</v>
      </c>
      <c r="Y5" s="136" t="e">
        <f>'C завтраками| Bed and breakfast'!#REF!</f>
        <v>#REF!</v>
      </c>
      <c r="Z5" s="136" t="e">
        <f>'C завтраками| Bed and breakfast'!#REF!</f>
        <v>#REF!</v>
      </c>
      <c r="AA5" s="136" t="e">
        <f>'C завтраками| Bed and breakfast'!#REF!</f>
        <v>#REF!</v>
      </c>
      <c r="AB5" s="136" t="e">
        <f>'C завтраками| Bed and breakfast'!#REF!</f>
        <v>#REF!</v>
      </c>
      <c r="AC5" s="136" t="e">
        <f>'C завтраками| Bed and breakfast'!#REF!</f>
        <v>#REF!</v>
      </c>
      <c r="AD5" s="136" t="e">
        <f>'C завтраками| Bed and breakfast'!#REF!</f>
        <v>#REF!</v>
      </c>
      <c r="AE5" s="136" t="e">
        <f>'C завтраками| Bed and breakfast'!#REF!</f>
        <v>#REF!</v>
      </c>
      <c r="AF5" s="136" t="e">
        <f>'C завтраками| Bed and breakfast'!#REF!</f>
        <v>#REF!</v>
      </c>
      <c r="AG5" s="136" t="e">
        <f>'C завтраками| Bed and breakfast'!#REF!</f>
        <v>#REF!</v>
      </c>
      <c r="AH5" s="136" t="e">
        <f>'C завтраками| Bed and breakfast'!#REF!</f>
        <v>#REF!</v>
      </c>
      <c r="AI5" s="136" t="e">
        <f>'C завтраками| Bed and breakfast'!#REF!</f>
        <v>#REF!</v>
      </c>
      <c r="AJ5" s="136" t="e">
        <f>'C завтраками| Bed and breakfast'!#REF!</f>
        <v>#REF!</v>
      </c>
      <c r="AK5" s="136" t="e">
        <f>'C завтраками| Bed and breakfast'!#REF!</f>
        <v>#REF!</v>
      </c>
      <c r="AL5" s="136" t="e">
        <f>'C завтраками| Bed and breakfast'!#REF!</f>
        <v>#REF!</v>
      </c>
      <c r="AM5" s="136" t="e">
        <f>'C завтраками| Bed and breakfast'!#REF!</f>
        <v>#REF!</v>
      </c>
      <c r="AN5" s="136" t="e">
        <f>'C завтраками| Bed and breakfast'!#REF!</f>
        <v>#REF!</v>
      </c>
      <c r="AO5" s="136" t="e">
        <f>'C завтраками| Bed and breakfast'!#REF!</f>
        <v>#REF!</v>
      </c>
      <c r="AP5" s="136" t="e">
        <f>'C завтраками| Bed and breakfast'!#REF!</f>
        <v>#REF!</v>
      </c>
      <c r="AQ5" s="136" t="e">
        <f>'C завтраками| Bed and breakfast'!#REF!</f>
        <v>#REF!</v>
      </c>
      <c r="AR5" s="136" t="e">
        <f>'C завтраками| Bed and breakfast'!#REF!</f>
        <v>#REF!</v>
      </c>
      <c r="AS5" s="136" t="e">
        <f>'C завтраками| Bed and breakfast'!#REF!</f>
        <v>#REF!</v>
      </c>
      <c r="AT5" s="136" t="e">
        <f>'C завтраками| Bed and breakfast'!#REF!</f>
        <v>#REF!</v>
      </c>
      <c r="AU5" s="136" t="e">
        <f>'C завтраками| Bed and breakfast'!#REF!</f>
        <v>#REF!</v>
      </c>
      <c r="AV5" s="136" t="e">
        <f>'C завтраками| Bed and breakfast'!#REF!</f>
        <v>#REF!</v>
      </c>
      <c r="AW5" s="136" t="e">
        <f>'C завтраками| Bed and breakfast'!#REF!</f>
        <v>#REF!</v>
      </c>
      <c r="AX5" s="136" t="e">
        <f>'C завтраками| Bed and breakfast'!#REF!</f>
        <v>#REF!</v>
      </c>
      <c r="AY5" s="136" t="e">
        <f>'C завтраками| Bed and breakfast'!#REF!</f>
        <v>#REF!</v>
      </c>
      <c r="AZ5" s="136" t="e">
        <f>'C завтраками| Bed and breakfast'!#REF!</f>
        <v>#REF!</v>
      </c>
    </row>
    <row r="6" spans="1:52" s="53" customFormat="1" x14ac:dyDescent="0.2">
      <c r="A6" s="42" t="s">
        <v>83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row>
    <row r="7" spans="1:52" s="53" customFormat="1" x14ac:dyDescent="0.2">
      <c r="A7" s="88">
        <v>1</v>
      </c>
      <c r="B7" s="42" t="e">
        <f>'C завтраками| Bed and breakfast'!#REF!*0.85</f>
        <v>#REF!</v>
      </c>
      <c r="C7" s="42" t="e">
        <f>'C завтраками| Bed and breakfast'!#REF!*0.85</f>
        <v>#REF!</v>
      </c>
      <c r="D7" s="42" t="e">
        <f>'C завтраками| Bed and breakfast'!#REF!*0.85</f>
        <v>#REF!</v>
      </c>
      <c r="E7" s="42" t="e">
        <f>'C завтраками| Bed and breakfast'!#REF!*0.85</f>
        <v>#REF!</v>
      </c>
      <c r="F7" s="42" t="e">
        <f>'C завтраками| Bed and breakfast'!#REF!*0.85</f>
        <v>#REF!</v>
      </c>
      <c r="G7" s="42" t="e">
        <f>'C завтраками| Bed and breakfast'!#REF!*0.85</f>
        <v>#REF!</v>
      </c>
      <c r="H7" s="42" t="e">
        <f>'C завтраками| Bed and breakfast'!#REF!*0.85</f>
        <v>#REF!</v>
      </c>
      <c r="I7" s="42" t="e">
        <f>'C завтраками| Bed and breakfast'!#REF!*0.85</f>
        <v>#REF!</v>
      </c>
      <c r="J7" s="42" t="e">
        <f>'C завтраками| Bed and breakfast'!#REF!*0.85</f>
        <v>#REF!</v>
      </c>
      <c r="K7" s="42" t="e">
        <f>'C завтраками| Bed and breakfast'!#REF!*0.85</f>
        <v>#REF!</v>
      </c>
      <c r="L7" s="42" t="e">
        <f>'C завтраками| Bed and breakfast'!#REF!*0.85</f>
        <v>#REF!</v>
      </c>
      <c r="M7" s="42" t="e">
        <f>'C завтраками| Bed and breakfast'!#REF!*0.85</f>
        <v>#REF!</v>
      </c>
      <c r="N7" s="42" t="e">
        <f>'C завтраками| Bed and breakfast'!#REF!*0.85</f>
        <v>#REF!</v>
      </c>
      <c r="O7" s="42" t="e">
        <f>'C завтраками| Bed and breakfast'!#REF!*0.85</f>
        <v>#REF!</v>
      </c>
      <c r="P7" s="42" t="e">
        <f>'C завтраками| Bed and breakfast'!#REF!*0.85</f>
        <v>#REF!</v>
      </c>
      <c r="Q7" s="42" t="e">
        <f>'C завтраками| Bed and breakfast'!#REF!*0.85</f>
        <v>#REF!</v>
      </c>
      <c r="R7" s="42" t="e">
        <f>'C завтраками| Bed and breakfast'!#REF!*0.85</f>
        <v>#REF!</v>
      </c>
      <c r="S7" s="42" t="e">
        <f>'C завтраками| Bed and breakfast'!#REF!*0.85</f>
        <v>#REF!</v>
      </c>
      <c r="T7" s="42" t="e">
        <f>'C завтраками| Bed and breakfast'!#REF!*0.85</f>
        <v>#REF!</v>
      </c>
      <c r="U7" s="42" t="e">
        <f>'C завтраками| Bed and breakfast'!#REF!*0.85</f>
        <v>#REF!</v>
      </c>
      <c r="V7" s="42" t="e">
        <f>'C завтраками| Bed and breakfast'!#REF!*0.85</f>
        <v>#REF!</v>
      </c>
      <c r="W7" s="42" t="e">
        <f>'C завтраками| Bed and breakfast'!#REF!*0.85</f>
        <v>#REF!</v>
      </c>
      <c r="X7" s="42" t="e">
        <f>'C завтраками| Bed and breakfast'!#REF!*0.85</f>
        <v>#REF!</v>
      </c>
      <c r="Y7" s="42" t="e">
        <f>'C завтраками| Bed and breakfast'!#REF!*0.85</f>
        <v>#REF!</v>
      </c>
      <c r="Z7" s="42" t="e">
        <f>'C завтраками| Bed and breakfast'!#REF!*0.85</f>
        <v>#REF!</v>
      </c>
      <c r="AA7" s="42" t="e">
        <f>'C завтраками| Bed and breakfast'!#REF!*0.85</f>
        <v>#REF!</v>
      </c>
      <c r="AB7" s="42" t="e">
        <f>'C завтраками| Bed and breakfast'!#REF!*0.85</f>
        <v>#REF!</v>
      </c>
      <c r="AC7" s="42" t="e">
        <f>'C завтраками| Bed and breakfast'!#REF!*0.85</f>
        <v>#REF!</v>
      </c>
      <c r="AD7" s="42" t="e">
        <f>'C завтраками| Bed and breakfast'!#REF!*0.85</f>
        <v>#REF!</v>
      </c>
      <c r="AE7" s="42" t="e">
        <f>'C завтраками| Bed and breakfast'!#REF!*0.85</f>
        <v>#REF!</v>
      </c>
      <c r="AF7" s="42" t="e">
        <f>'C завтраками| Bed and breakfast'!#REF!*0.85</f>
        <v>#REF!</v>
      </c>
      <c r="AG7" s="42" t="e">
        <f>'C завтраками| Bed and breakfast'!#REF!*0.85</f>
        <v>#REF!</v>
      </c>
      <c r="AH7" s="42" t="e">
        <f>'C завтраками| Bed and breakfast'!#REF!*0.85</f>
        <v>#REF!</v>
      </c>
      <c r="AI7" s="42" t="e">
        <f>'C завтраками| Bed and breakfast'!#REF!*0.85</f>
        <v>#REF!</v>
      </c>
      <c r="AJ7" s="42" t="e">
        <f>'C завтраками| Bed and breakfast'!#REF!*0.85</f>
        <v>#REF!</v>
      </c>
      <c r="AK7" s="42" t="e">
        <f>'C завтраками| Bed and breakfast'!#REF!*0.85</f>
        <v>#REF!</v>
      </c>
      <c r="AL7" s="42" t="e">
        <f>'C завтраками| Bed and breakfast'!#REF!*0.85</f>
        <v>#REF!</v>
      </c>
      <c r="AM7" s="42" t="e">
        <f>'C завтраками| Bed and breakfast'!#REF!*0.85</f>
        <v>#REF!</v>
      </c>
      <c r="AN7" s="42" t="e">
        <f>'C завтраками| Bed and breakfast'!#REF!*0.85</f>
        <v>#REF!</v>
      </c>
      <c r="AO7" s="42" t="e">
        <f>'C завтраками| Bed and breakfast'!#REF!*0.85</f>
        <v>#REF!</v>
      </c>
      <c r="AP7" s="42" t="e">
        <f>'C завтраками| Bed and breakfast'!#REF!*0.85</f>
        <v>#REF!</v>
      </c>
      <c r="AQ7" s="42" t="e">
        <f>'C завтраками| Bed and breakfast'!#REF!*0.85</f>
        <v>#REF!</v>
      </c>
      <c r="AR7" s="42" t="e">
        <f>'C завтраками| Bed and breakfast'!#REF!*0.85</f>
        <v>#REF!</v>
      </c>
      <c r="AS7" s="42" t="e">
        <f>'C завтраками| Bed and breakfast'!#REF!*0.85</f>
        <v>#REF!</v>
      </c>
      <c r="AT7" s="42" t="e">
        <f>'C завтраками| Bed and breakfast'!#REF!*0.85</f>
        <v>#REF!</v>
      </c>
      <c r="AU7" s="42" t="e">
        <f>'C завтраками| Bed and breakfast'!#REF!*0.85</f>
        <v>#REF!</v>
      </c>
      <c r="AV7" s="42" t="e">
        <f>'C завтраками| Bed and breakfast'!#REF!*0.85</f>
        <v>#REF!</v>
      </c>
      <c r="AW7" s="42" t="e">
        <f>'C завтраками| Bed and breakfast'!#REF!*0.85</f>
        <v>#REF!</v>
      </c>
      <c r="AX7" s="42" t="e">
        <f>'C завтраками| Bed and breakfast'!#REF!*0.85</f>
        <v>#REF!</v>
      </c>
      <c r="AY7" s="42" t="e">
        <f>'C завтраками| Bed and breakfast'!#REF!*0.85</f>
        <v>#REF!</v>
      </c>
      <c r="AZ7" s="42" t="e">
        <f>'C завтраками| Bed and breakfast'!#REF!*0.85</f>
        <v>#REF!</v>
      </c>
    </row>
    <row r="8" spans="1:52" s="53" customFormat="1" x14ac:dyDescent="0.2">
      <c r="A8" s="88">
        <v>2</v>
      </c>
      <c r="B8" s="42" t="e">
        <f>'C завтраками| Bed and breakfast'!#REF!*0.85</f>
        <v>#REF!</v>
      </c>
      <c r="C8" s="42" t="e">
        <f>'C завтраками| Bed and breakfast'!#REF!*0.85</f>
        <v>#REF!</v>
      </c>
      <c r="D8" s="42" t="e">
        <f>'C завтраками| Bed and breakfast'!#REF!*0.85</f>
        <v>#REF!</v>
      </c>
      <c r="E8" s="42" t="e">
        <f>'C завтраками| Bed and breakfast'!#REF!*0.85</f>
        <v>#REF!</v>
      </c>
      <c r="F8" s="42" t="e">
        <f>'C завтраками| Bed and breakfast'!#REF!*0.85</f>
        <v>#REF!</v>
      </c>
      <c r="G8" s="42" t="e">
        <f>'C завтраками| Bed and breakfast'!#REF!*0.85</f>
        <v>#REF!</v>
      </c>
      <c r="H8" s="42" t="e">
        <f>'C завтраками| Bed and breakfast'!#REF!*0.85</f>
        <v>#REF!</v>
      </c>
      <c r="I8" s="42" t="e">
        <f>'C завтраками| Bed and breakfast'!#REF!*0.85</f>
        <v>#REF!</v>
      </c>
      <c r="J8" s="42" t="e">
        <f>'C завтраками| Bed and breakfast'!#REF!*0.85</f>
        <v>#REF!</v>
      </c>
      <c r="K8" s="42" t="e">
        <f>'C завтраками| Bed and breakfast'!#REF!*0.85</f>
        <v>#REF!</v>
      </c>
      <c r="L8" s="42" t="e">
        <f>'C завтраками| Bed and breakfast'!#REF!*0.85</f>
        <v>#REF!</v>
      </c>
      <c r="M8" s="42" t="e">
        <f>'C завтраками| Bed and breakfast'!#REF!*0.85</f>
        <v>#REF!</v>
      </c>
      <c r="N8" s="42" t="e">
        <f>'C завтраками| Bed and breakfast'!#REF!*0.85</f>
        <v>#REF!</v>
      </c>
      <c r="O8" s="42" t="e">
        <f>'C завтраками| Bed and breakfast'!#REF!*0.85</f>
        <v>#REF!</v>
      </c>
      <c r="P8" s="42" t="e">
        <f>'C завтраками| Bed and breakfast'!#REF!*0.85</f>
        <v>#REF!</v>
      </c>
      <c r="Q8" s="42" t="e">
        <f>'C завтраками| Bed and breakfast'!#REF!*0.85</f>
        <v>#REF!</v>
      </c>
      <c r="R8" s="42" t="e">
        <f>'C завтраками| Bed and breakfast'!#REF!*0.85</f>
        <v>#REF!</v>
      </c>
      <c r="S8" s="42" t="e">
        <f>'C завтраками| Bed and breakfast'!#REF!*0.85</f>
        <v>#REF!</v>
      </c>
      <c r="T8" s="42" t="e">
        <f>'C завтраками| Bed and breakfast'!#REF!*0.85</f>
        <v>#REF!</v>
      </c>
      <c r="U8" s="42" t="e">
        <f>'C завтраками| Bed and breakfast'!#REF!*0.85</f>
        <v>#REF!</v>
      </c>
      <c r="V8" s="42" t="e">
        <f>'C завтраками| Bed and breakfast'!#REF!*0.85</f>
        <v>#REF!</v>
      </c>
      <c r="W8" s="42" t="e">
        <f>'C завтраками| Bed and breakfast'!#REF!*0.85</f>
        <v>#REF!</v>
      </c>
      <c r="X8" s="42" t="e">
        <f>'C завтраками| Bed and breakfast'!#REF!*0.85</f>
        <v>#REF!</v>
      </c>
      <c r="Y8" s="42" t="e">
        <f>'C завтраками| Bed and breakfast'!#REF!*0.85</f>
        <v>#REF!</v>
      </c>
      <c r="Z8" s="42" t="e">
        <f>'C завтраками| Bed and breakfast'!#REF!*0.85</f>
        <v>#REF!</v>
      </c>
      <c r="AA8" s="42" t="e">
        <f>'C завтраками| Bed and breakfast'!#REF!*0.85</f>
        <v>#REF!</v>
      </c>
      <c r="AB8" s="42" t="e">
        <f>'C завтраками| Bed and breakfast'!#REF!*0.85</f>
        <v>#REF!</v>
      </c>
      <c r="AC8" s="42" t="e">
        <f>'C завтраками| Bed and breakfast'!#REF!*0.85</f>
        <v>#REF!</v>
      </c>
      <c r="AD8" s="42" t="e">
        <f>'C завтраками| Bed and breakfast'!#REF!*0.85</f>
        <v>#REF!</v>
      </c>
      <c r="AE8" s="42" t="e">
        <f>'C завтраками| Bed and breakfast'!#REF!*0.85</f>
        <v>#REF!</v>
      </c>
      <c r="AF8" s="42" t="e">
        <f>'C завтраками| Bed and breakfast'!#REF!*0.85</f>
        <v>#REF!</v>
      </c>
      <c r="AG8" s="42" t="e">
        <f>'C завтраками| Bed and breakfast'!#REF!*0.85</f>
        <v>#REF!</v>
      </c>
      <c r="AH8" s="42" t="e">
        <f>'C завтраками| Bed and breakfast'!#REF!*0.85</f>
        <v>#REF!</v>
      </c>
      <c r="AI8" s="42" t="e">
        <f>'C завтраками| Bed and breakfast'!#REF!*0.85</f>
        <v>#REF!</v>
      </c>
      <c r="AJ8" s="42" t="e">
        <f>'C завтраками| Bed and breakfast'!#REF!*0.85</f>
        <v>#REF!</v>
      </c>
      <c r="AK8" s="42" t="e">
        <f>'C завтраками| Bed and breakfast'!#REF!*0.85</f>
        <v>#REF!</v>
      </c>
      <c r="AL8" s="42" t="e">
        <f>'C завтраками| Bed and breakfast'!#REF!*0.85</f>
        <v>#REF!</v>
      </c>
      <c r="AM8" s="42" t="e">
        <f>'C завтраками| Bed and breakfast'!#REF!*0.85</f>
        <v>#REF!</v>
      </c>
      <c r="AN8" s="42" t="e">
        <f>'C завтраками| Bed and breakfast'!#REF!*0.85</f>
        <v>#REF!</v>
      </c>
      <c r="AO8" s="42" t="e">
        <f>'C завтраками| Bed and breakfast'!#REF!*0.85</f>
        <v>#REF!</v>
      </c>
      <c r="AP8" s="42" t="e">
        <f>'C завтраками| Bed and breakfast'!#REF!*0.85</f>
        <v>#REF!</v>
      </c>
      <c r="AQ8" s="42" t="e">
        <f>'C завтраками| Bed and breakfast'!#REF!*0.85</f>
        <v>#REF!</v>
      </c>
      <c r="AR8" s="42" t="e">
        <f>'C завтраками| Bed and breakfast'!#REF!*0.85</f>
        <v>#REF!</v>
      </c>
      <c r="AS8" s="42" t="e">
        <f>'C завтраками| Bed and breakfast'!#REF!*0.85</f>
        <v>#REF!</v>
      </c>
      <c r="AT8" s="42" t="e">
        <f>'C завтраками| Bed and breakfast'!#REF!*0.85</f>
        <v>#REF!</v>
      </c>
      <c r="AU8" s="42" t="e">
        <f>'C завтраками| Bed and breakfast'!#REF!*0.85</f>
        <v>#REF!</v>
      </c>
      <c r="AV8" s="42" t="e">
        <f>'C завтраками| Bed and breakfast'!#REF!*0.85</f>
        <v>#REF!</v>
      </c>
      <c r="AW8" s="42" t="e">
        <f>'C завтраками| Bed and breakfast'!#REF!*0.85</f>
        <v>#REF!</v>
      </c>
      <c r="AX8" s="42" t="e">
        <f>'C завтраками| Bed and breakfast'!#REF!*0.85</f>
        <v>#REF!</v>
      </c>
      <c r="AY8" s="42" t="e">
        <f>'C завтраками| Bed and breakfast'!#REF!*0.85</f>
        <v>#REF!</v>
      </c>
      <c r="AZ8" s="42" t="e">
        <f>'C завтраками| Bed and breakfast'!#REF!*0.85</f>
        <v>#REF!</v>
      </c>
    </row>
    <row r="9" spans="1:52" s="53" customFormat="1" x14ac:dyDescent="0.2">
      <c r="A9" s="42" t="s">
        <v>234</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row>
    <row r="10" spans="1:52" s="53" customFormat="1" x14ac:dyDescent="0.2">
      <c r="A10" s="180">
        <v>1</v>
      </c>
      <c r="B10" s="42" t="e">
        <f>'C завтраками| Bed and breakfast'!#REF!*0.85</f>
        <v>#REF!</v>
      </c>
      <c r="C10" s="42" t="e">
        <f>'C завтраками| Bed and breakfast'!#REF!*0.85</f>
        <v>#REF!</v>
      </c>
      <c r="D10" s="42" t="e">
        <f>'C завтраками| Bed and breakfast'!#REF!*0.85</f>
        <v>#REF!</v>
      </c>
      <c r="E10" s="42" t="e">
        <f>'C завтраками| Bed and breakfast'!#REF!*0.85</f>
        <v>#REF!</v>
      </c>
      <c r="F10" s="42" t="e">
        <f>'C завтраками| Bed and breakfast'!#REF!*0.85</f>
        <v>#REF!</v>
      </c>
      <c r="G10" s="42" t="e">
        <f>'C завтраками| Bed and breakfast'!#REF!*0.85</f>
        <v>#REF!</v>
      </c>
      <c r="H10" s="42" t="e">
        <f>'C завтраками| Bed and breakfast'!#REF!*0.85</f>
        <v>#REF!</v>
      </c>
      <c r="I10" s="42" t="e">
        <f>'C завтраками| Bed and breakfast'!#REF!*0.85</f>
        <v>#REF!</v>
      </c>
      <c r="J10" s="42" t="e">
        <f>'C завтраками| Bed and breakfast'!#REF!*0.85</f>
        <v>#REF!</v>
      </c>
      <c r="K10" s="42" t="e">
        <f>'C завтраками| Bed and breakfast'!#REF!*0.85</f>
        <v>#REF!</v>
      </c>
      <c r="L10" s="42" t="e">
        <f>'C завтраками| Bed and breakfast'!#REF!*0.85</f>
        <v>#REF!</v>
      </c>
      <c r="M10" s="42" t="e">
        <f>'C завтраками| Bed and breakfast'!#REF!*0.85</f>
        <v>#REF!</v>
      </c>
      <c r="N10" s="42" t="e">
        <f>'C завтраками| Bed and breakfast'!#REF!*0.85</f>
        <v>#REF!</v>
      </c>
      <c r="O10" s="42" t="e">
        <f>'C завтраками| Bed and breakfast'!#REF!*0.85</f>
        <v>#REF!</v>
      </c>
      <c r="P10" s="42" t="e">
        <f>'C завтраками| Bed and breakfast'!#REF!*0.85</f>
        <v>#REF!</v>
      </c>
      <c r="Q10" s="42" t="e">
        <f>'C завтраками| Bed and breakfast'!#REF!*0.85</f>
        <v>#REF!</v>
      </c>
      <c r="R10" s="42" t="e">
        <f>'C завтраками| Bed and breakfast'!#REF!*0.85</f>
        <v>#REF!</v>
      </c>
      <c r="S10" s="42" t="e">
        <f>'C завтраками| Bed and breakfast'!#REF!*0.85</f>
        <v>#REF!</v>
      </c>
      <c r="T10" s="42" t="e">
        <f>'C завтраками| Bed and breakfast'!#REF!*0.85</f>
        <v>#REF!</v>
      </c>
      <c r="U10" s="42" t="e">
        <f>'C завтраками| Bed and breakfast'!#REF!*0.85</f>
        <v>#REF!</v>
      </c>
      <c r="V10" s="42" t="e">
        <f>'C завтраками| Bed and breakfast'!#REF!*0.85</f>
        <v>#REF!</v>
      </c>
      <c r="W10" s="42" t="e">
        <f>'C завтраками| Bed and breakfast'!#REF!*0.85</f>
        <v>#REF!</v>
      </c>
      <c r="X10" s="42" t="e">
        <f>'C завтраками| Bed and breakfast'!#REF!*0.85</f>
        <v>#REF!</v>
      </c>
      <c r="Y10" s="42" t="e">
        <f>'C завтраками| Bed and breakfast'!#REF!*0.85</f>
        <v>#REF!</v>
      </c>
      <c r="Z10" s="42" t="e">
        <f>'C завтраками| Bed and breakfast'!#REF!*0.85</f>
        <v>#REF!</v>
      </c>
      <c r="AA10" s="42" t="e">
        <f>'C завтраками| Bed and breakfast'!#REF!*0.85</f>
        <v>#REF!</v>
      </c>
      <c r="AB10" s="42" t="e">
        <f>'C завтраками| Bed and breakfast'!#REF!*0.85</f>
        <v>#REF!</v>
      </c>
      <c r="AC10" s="42" t="e">
        <f>'C завтраками| Bed and breakfast'!#REF!*0.85</f>
        <v>#REF!</v>
      </c>
      <c r="AD10" s="42" t="e">
        <f>'C завтраками| Bed and breakfast'!#REF!*0.85</f>
        <v>#REF!</v>
      </c>
      <c r="AE10" s="42" t="e">
        <f>'C завтраками| Bed and breakfast'!#REF!*0.85</f>
        <v>#REF!</v>
      </c>
      <c r="AF10" s="42" t="e">
        <f>'C завтраками| Bed and breakfast'!#REF!*0.85</f>
        <v>#REF!</v>
      </c>
      <c r="AG10" s="42" t="e">
        <f>'C завтраками| Bed and breakfast'!#REF!*0.85</f>
        <v>#REF!</v>
      </c>
      <c r="AH10" s="42" t="e">
        <f>'C завтраками| Bed and breakfast'!#REF!*0.85</f>
        <v>#REF!</v>
      </c>
      <c r="AI10" s="42" t="e">
        <f>'C завтраками| Bed and breakfast'!#REF!*0.85</f>
        <v>#REF!</v>
      </c>
      <c r="AJ10" s="42" t="e">
        <f>'C завтраками| Bed and breakfast'!#REF!*0.85</f>
        <v>#REF!</v>
      </c>
      <c r="AK10" s="42" t="e">
        <f>'C завтраками| Bed and breakfast'!#REF!*0.85</f>
        <v>#REF!</v>
      </c>
      <c r="AL10" s="42" t="e">
        <f>'C завтраками| Bed and breakfast'!#REF!*0.85</f>
        <v>#REF!</v>
      </c>
      <c r="AM10" s="42" t="e">
        <f>'C завтраками| Bed and breakfast'!#REF!*0.85</f>
        <v>#REF!</v>
      </c>
      <c r="AN10" s="42" t="e">
        <f>'C завтраками| Bed and breakfast'!#REF!*0.85</f>
        <v>#REF!</v>
      </c>
      <c r="AO10" s="42" t="e">
        <f>'C завтраками| Bed and breakfast'!#REF!*0.85</f>
        <v>#REF!</v>
      </c>
      <c r="AP10" s="42" t="e">
        <f>'C завтраками| Bed and breakfast'!#REF!*0.85</f>
        <v>#REF!</v>
      </c>
      <c r="AQ10" s="42" t="e">
        <f>'C завтраками| Bed and breakfast'!#REF!*0.85</f>
        <v>#REF!</v>
      </c>
      <c r="AR10" s="42" t="e">
        <f>'C завтраками| Bed and breakfast'!#REF!*0.85</f>
        <v>#REF!</v>
      </c>
      <c r="AS10" s="42" t="e">
        <f>'C завтраками| Bed and breakfast'!#REF!*0.85</f>
        <v>#REF!</v>
      </c>
      <c r="AT10" s="42" t="e">
        <f>'C завтраками| Bed and breakfast'!#REF!*0.85</f>
        <v>#REF!</v>
      </c>
      <c r="AU10" s="42" t="e">
        <f>'C завтраками| Bed and breakfast'!#REF!*0.85</f>
        <v>#REF!</v>
      </c>
      <c r="AV10" s="42" t="e">
        <f>'C завтраками| Bed and breakfast'!#REF!*0.85</f>
        <v>#REF!</v>
      </c>
      <c r="AW10" s="42" t="e">
        <f>'C завтраками| Bed and breakfast'!#REF!*0.85</f>
        <v>#REF!</v>
      </c>
      <c r="AX10" s="42" t="e">
        <f>'C завтраками| Bed and breakfast'!#REF!*0.85</f>
        <v>#REF!</v>
      </c>
      <c r="AY10" s="42" t="e">
        <f>'C завтраками| Bed and breakfast'!#REF!*0.85</f>
        <v>#REF!</v>
      </c>
      <c r="AZ10" s="42" t="e">
        <f>'C завтраками| Bed and breakfast'!#REF!*0.85</f>
        <v>#REF!</v>
      </c>
    </row>
    <row r="11" spans="1:52" s="53" customFormat="1" x14ac:dyDescent="0.2">
      <c r="A11" s="180">
        <v>2</v>
      </c>
      <c r="B11" s="42" t="e">
        <f>'C завтраками| Bed and breakfast'!#REF!*0.85</f>
        <v>#REF!</v>
      </c>
      <c r="C11" s="42" t="e">
        <f>'C завтраками| Bed and breakfast'!#REF!*0.85</f>
        <v>#REF!</v>
      </c>
      <c r="D11" s="42" t="e">
        <f>'C завтраками| Bed and breakfast'!#REF!*0.85</f>
        <v>#REF!</v>
      </c>
      <c r="E11" s="42" t="e">
        <f>'C завтраками| Bed and breakfast'!#REF!*0.85</f>
        <v>#REF!</v>
      </c>
      <c r="F11" s="42" t="e">
        <f>'C завтраками| Bed and breakfast'!#REF!*0.85</f>
        <v>#REF!</v>
      </c>
      <c r="G11" s="42" t="e">
        <f>'C завтраками| Bed and breakfast'!#REF!*0.85</f>
        <v>#REF!</v>
      </c>
      <c r="H11" s="42" t="e">
        <f>'C завтраками| Bed and breakfast'!#REF!*0.85</f>
        <v>#REF!</v>
      </c>
      <c r="I11" s="42" t="e">
        <f>'C завтраками| Bed and breakfast'!#REF!*0.85</f>
        <v>#REF!</v>
      </c>
      <c r="J11" s="42" t="e">
        <f>'C завтраками| Bed and breakfast'!#REF!*0.85</f>
        <v>#REF!</v>
      </c>
      <c r="K11" s="42" t="e">
        <f>'C завтраками| Bed and breakfast'!#REF!*0.85</f>
        <v>#REF!</v>
      </c>
      <c r="L11" s="42" t="e">
        <f>'C завтраками| Bed and breakfast'!#REF!*0.85</f>
        <v>#REF!</v>
      </c>
      <c r="M11" s="42" t="e">
        <f>'C завтраками| Bed and breakfast'!#REF!*0.85</f>
        <v>#REF!</v>
      </c>
      <c r="N11" s="42" t="e">
        <f>'C завтраками| Bed and breakfast'!#REF!*0.85</f>
        <v>#REF!</v>
      </c>
      <c r="O11" s="42" t="e">
        <f>'C завтраками| Bed and breakfast'!#REF!*0.85</f>
        <v>#REF!</v>
      </c>
      <c r="P11" s="42" t="e">
        <f>'C завтраками| Bed and breakfast'!#REF!*0.85</f>
        <v>#REF!</v>
      </c>
      <c r="Q11" s="42" t="e">
        <f>'C завтраками| Bed and breakfast'!#REF!*0.85</f>
        <v>#REF!</v>
      </c>
      <c r="R11" s="42" t="e">
        <f>'C завтраками| Bed and breakfast'!#REF!*0.85</f>
        <v>#REF!</v>
      </c>
      <c r="S11" s="42" t="e">
        <f>'C завтраками| Bed and breakfast'!#REF!*0.85</f>
        <v>#REF!</v>
      </c>
      <c r="T11" s="42" t="e">
        <f>'C завтраками| Bed and breakfast'!#REF!*0.85</f>
        <v>#REF!</v>
      </c>
      <c r="U11" s="42" t="e">
        <f>'C завтраками| Bed and breakfast'!#REF!*0.85</f>
        <v>#REF!</v>
      </c>
      <c r="V11" s="42" t="e">
        <f>'C завтраками| Bed and breakfast'!#REF!*0.85</f>
        <v>#REF!</v>
      </c>
      <c r="W11" s="42" t="e">
        <f>'C завтраками| Bed and breakfast'!#REF!*0.85</f>
        <v>#REF!</v>
      </c>
      <c r="X11" s="42" t="e">
        <f>'C завтраками| Bed and breakfast'!#REF!*0.85</f>
        <v>#REF!</v>
      </c>
      <c r="Y11" s="42" t="e">
        <f>'C завтраками| Bed and breakfast'!#REF!*0.85</f>
        <v>#REF!</v>
      </c>
      <c r="Z11" s="42" t="e">
        <f>'C завтраками| Bed and breakfast'!#REF!*0.85</f>
        <v>#REF!</v>
      </c>
      <c r="AA11" s="42" t="e">
        <f>'C завтраками| Bed and breakfast'!#REF!*0.85</f>
        <v>#REF!</v>
      </c>
      <c r="AB11" s="42" t="e">
        <f>'C завтраками| Bed and breakfast'!#REF!*0.85</f>
        <v>#REF!</v>
      </c>
      <c r="AC11" s="42" t="e">
        <f>'C завтраками| Bed and breakfast'!#REF!*0.85</f>
        <v>#REF!</v>
      </c>
      <c r="AD11" s="42" t="e">
        <f>'C завтраками| Bed and breakfast'!#REF!*0.85</f>
        <v>#REF!</v>
      </c>
      <c r="AE11" s="42" t="e">
        <f>'C завтраками| Bed and breakfast'!#REF!*0.85</f>
        <v>#REF!</v>
      </c>
      <c r="AF11" s="42" t="e">
        <f>'C завтраками| Bed and breakfast'!#REF!*0.85</f>
        <v>#REF!</v>
      </c>
      <c r="AG11" s="42" t="e">
        <f>'C завтраками| Bed and breakfast'!#REF!*0.85</f>
        <v>#REF!</v>
      </c>
      <c r="AH11" s="42" t="e">
        <f>'C завтраками| Bed and breakfast'!#REF!*0.85</f>
        <v>#REF!</v>
      </c>
      <c r="AI11" s="42" t="e">
        <f>'C завтраками| Bed and breakfast'!#REF!*0.85</f>
        <v>#REF!</v>
      </c>
      <c r="AJ11" s="42" t="e">
        <f>'C завтраками| Bed and breakfast'!#REF!*0.85</f>
        <v>#REF!</v>
      </c>
      <c r="AK11" s="42" t="e">
        <f>'C завтраками| Bed and breakfast'!#REF!*0.85</f>
        <v>#REF!</v>
      </c>
      <c r="AL11" s="42" t="e">
        <f>'C завтраками| Bed and breakfast'!#REF!*0.85</f>
        <v>#REF!</v>
      </c>
      <c r="AM11" s="42" t="e">
        <f>'C завтраками| Bed and breakfast'!#REF!*0.85</f>
        <v>#REF!</v>
      </c>
      <c r="AN11" s="42" t="e">
        <f>'C завтраками| Bed and breakfast'!#REF!*0.85</f>
        <v>#REF!</v>
      </c>
      <c r="AO11" s="42" t="e">
        <f>'C завтраками| Bed and breakfast'!#REF!*0.85</f>
        <v>#REF!</v>
      </c>
      <c r="AP11" s="42" t="e">
        <f>'C завтраками| Bed and breakfast'!#REF!*0.85</f>
        <v>#REF!</v>
      </c>
      <c r="AQ11" s="42" t="e">
        <f>'C завтраками| Bed and breakfast'!#REF!*0.85</f>
        <v>#REF!</v>
      </c>
      <c r="AR11" s="42" t="e">
        <f>'C завтраками| Bed and breakfast'!#REF!*0.85</f>
        <v>#REF!</v>
      </c>
      <c r="AS11" s="42" t="e">
        <f>'C завтраками| Bed and breakfast'!#REF!*0.85</f>
        <v>#REF!</v>
      </c>
      <c r="AT11" s="42" t="e">
        <f>'C завтраками| Bed and breakfast'!#REF!*0.85</f>
        <v>#REF!</v>
      </c>
      <c r="AU11" s="42" t="e">
        <f>'C завтраками| Bed and breakfast'!#REF!*0.85</f>
        <v>#REF!</v>
      </c>
      <c r="AV11" s="42" t="e">
        <f>'C завтраками| Bed and breakfast'!#REF!*0.85</f>
        <v>#REF!</v>
      </c>
      <c r="AW11" s="42" t="e">
        <f>'C завтраками| Bed and breakfast'!#REF!*0.85</f>
        <v>#REF!</v>
      </c>
      <c r="AX11" s="42" t="e">
        <f>'C завтраками| Bed and breakfast'!#REF!*0.85</f>
        <v>#REF!</v>
      </c>
      <c r="AY11" s="42" t="e">
        <f>'C завтраками| Bed and breakfast'!#REF!*0.85</f>
        <v>#REF!</v>
      </c>
      <c r="AZ11" s="42" t="e">
        <f>'C завтраками| Bed and breakfast'!#REF!*0.85</f>
        <v>#REF!</v>
      </c>
    </row>
    <row r="12" spans="1:52" s="53" customFormat="1" x14ac:dyDescent="0.2">
      <c r="A12" s="42" t="s">
        <v>84</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row>
    <row r="13" spans="1:52" s="53" customFormat="1" x14ac:dyDescent="0.2">
      <c r="A13" s="88">
        <f>A7</f>
        <v>1</v>
      </c>
      <c r="B13" s="42" t="e">
        <f>'C завтраками| Bed and breakfast'!#REF!*0.85</f>
        <v>#REF!</v>
      </c>
      <c r="C13" s="42" t="e">
        <f>'C завтраками| Bed and breakfast'!#REF!*0.85</f>
        <v>#REF!</v>
      </c>
      <c r="D13" s="42" t="e">
        <f>'C завтраками| Bed and breakfast'!#REF!*0.85</f>
        <v>#REF!</v>
      </c>
      <c r="E13" s="42" t="e">
        <f>'C завтраками| Bed and breakfast'!#REF!*0.85</f>
        <v>#REF!</v>
      </c>
      <c r="F13" s="42" t="e">
        <f>'C завтраками| Bed and breakfast'!#REF!*0.85</f>
        <v>#REF!</v>
      </c>
      <c r="G13" s="42" t="e">
        <f>'C завтраками| Bed and breakfast'!#REF!*0.85</f>
        <v>#REF!</v>
      </c>
      <c r="H13" s="42" t="e">
        <f>'C завтраками| Bed and breakfast'!#REF!*0.85</f>
        <v>#REF!</v>
      </c>
      <c r="I13" s="42" t="e">
        <f>'C завтраками| Bed and breakfast'!#REF!*0.85</f>
        <v>#REF!</v>
      </c>
      <c r="J13" s="42" t="e">
        <f>'C завтраками| Bed and breakfast'!#REF!*0.85</f>
        <v>#REF!</v>
      </c>
      <c r="K13" s="42" t="e">
        <f>'C завтраками| Bed and breakfast'!#REF!*0.85</f>
        <v>#REF!</v>
      </c>
      <c r="L13" s="42" t="e">
        <f>'C завтраками| Bed and breakfast'!#REF!*0.85</f>
        <v>#REF!</v>
      </c>
      <c r="M13" s="42" t="e">
        <f>'C завтраками| Bed and breakfast'!#REF!*0.85</f>
        <v>#REF!</v>
      </c>
      <c r="N13" s="42" t="e">
        <f>'C завтраками| Bed and breakfast'!#REF!*0.85</f>
        <v>#REF!</v>
      </c>
      <c r="O13" s="42" t="e">
        <f>'C завтраками| Bed and breakfast'!#REF!*0.85</f>
        <v>#REF!</v>
      </c>
      <c r="P13" s="42" t="e">
        <f>'C завтраками| Bed and breakfast'!#REF!*0.85</f>
        <v>#REF!</v>
      </c>
      <c r="Q13" s="42" t="e">
        <f>'C завтраками| Bed and breakfast'!#REF!*0.85</f>
        <v>#REF!</v>
      </c>
      <c r="R13" s="42" t="e">
        <f>'C завтраками| Bed and breakfast'!#REF!*0.85</f>
        <v>#REF!</v>
      </c>
      <c r="S13" s="42" t="e">
        <f>'C завтраками| Bed and breakfast'!#REF!*0.85</f>
        <v>#REF!</v>
      </c>
      <c r="T13" s="42" t="e">
        <f>'C завтраками| Bed and breakfast'!#REF!*0.85</f>
        <v>#REF!</v>
      </c>
      <c r="U13" s="42" t="e">
        <f>'C завтраками| Bed and breakfast'!#REF!*0.85</f>
        <v>#REF!</v>
      </c>
      <c r="V13" s="42" t="e">
        <f>'C завтраками| Bed and breakfast'!#REF!*0.85</f>
        <v>#REF!</v>
      </c>
      <c r="W13" s="42" t="e">
        <f>'C завтраками| Bed and breakfast'!#REF!*0.85</f>
        <v>#REF!</v>
      </c>
      <c r="X13" s="42" t="e">
        <f>'C завтраками| Bed and breakfast'!#REF!*0.85</f>
        <v>#REF!</v>
      </c>
      <c r="Y13" s="42" t="e">
        <f>'C завтраками| Bed and breakfast'!#REF!*0.85</f>
        <v>#REF!</v>
      </c>
      <c r="Z13" s="42" t="e">
        <f>'C завтраками| Bed and breakfast'!#REF!*0.85</f>
        <v>#REF!</v>
      </c>
      <c r="AA13" s="42" t="e">
        <f>'C завтраками| Bed and breakfast'!#REF!*0.85</f>
        <v>#REF!</v>
      </c>
      <c r="AB13" s="42" t="e">
        <f>'C завтраками| Bed and breakfast'!#REF!*0.85</f>
        <v>#REF!</v>
      </c>
      <c r="AC13" s="42" t="e">
        <f>'C завтраками| Bed and breakfast'!#REF!*0.85</f>
        <v>#REF!</v>
      </c>
      <c r="AD13" s="42" t="e">
        <f>'C завтраками| Bed and breakfast'!#REF!*0.85</f>
        <v>#REF!</v>
      </c>
      <c r="AE13" s="42" t="e">
        <f>'C завтраками| Bed and breakfast'!#REF!*0.85</f>
        <v>#REF!</v>
      </c>
      <c r="AF13" s="42" t="e">
        <f>'C завтраками| Bed and breakfast'!#REF!*0.85</f>
        <v>#REF!</v>
      </c>
      <c r="AG13" s="42" t="e">
        <f>'C завтраками| Bed and breakfast'!#REF!*0.85</f>
        <v>#REF!</v>
      </c>
      <c r="AH13" s="42" t="e">
        <f>'C завтраками| Bed and breakfast'!#REF!*0.85</f>
        <v>#REF!</v>
      </c>
      <c r="AI13" s="42" t="e">
        <f>'C завтраками| Bed and breakfast'!#REF!*0.85</f>
        <v>#REF!</v>
      </c>
      <c r="AJ13" s="42" t="e">
        <f>'C завтраками| Bed and breakfast'!#REF!*0.85</f>
        <v>#REF!</v>
      </c>
      <c r="AK13" s="42" t="e">
        <f>'C завтраками| Bed and breakfast'!#REF!*0.85</f>
        <v>#REF!</v>
      </c>
      <c r="AL13" s="42" t="e">
        <f>'C завтраками| Bed and breakfast'!#REF!*0.85</f>
        <v>#REF!</v>
      </c>
      <c r="AM13" s="42" t="e">
        <f>'C завтраками| Bed and breakfast'!#REF!*0.85</f>
        <v>#REF!</v>
      </c>
      <c r="AN13" s="42" t="e">
        <f>'C завтраками| Bed and breakfast'!#REF!*0.85</f>
        <v>#REF!</v>
      </c>
      <c r="AO13" s="42" t="e">
        <f>'C завтраками| Bed and breakfast'!#REF!*0.85</f>
        <v>#REF!</v>
      </c>
      <c r="AP13" s="42" t="e">
        <f>'C завтраками| Bed and breakfast'!#REF!*0.85</f>
        <v>#REF!</v>
      </c>
      <c r="AQ13" s="42" t="e">
        <f>'C завтраками| Bed and breakfast'!#REF!*0.85</f>
        <v>#REF!</v>
      </c>
      <c r="AR13" s="42" t="e">
        <f>'C завтраками| Bed and breakfast'!#REF!*0.85</f>
        <v>#REF!</v>
      </c>
      <c r="AS13" s="42" t="e">
        <f>'C завтраками| Bed and breakfast'!#REF!*0.85</f>
        <v>#REF!</v>
      </c>
      <c r="AT13" s="42" t="e">
        <f>'C завтраками| Bed and breakfast'!#REF!*0.85</f>
        <v>#REF!</v>
      </c>
      <c r="AU13" s="42" t="e">
        <f>'C завтраками| Bed and breakfast'!#REF!*0.85</f>
        <v>#REF!</v>
      </c>
      <c r="AV13" s="42" t="e">
        <f>'C завтраками| Bed and breakfast'!#REF!*0.85</f>
        <v>#REF!</v>
      </c>
      <c r="AW13" s="42" t="e">
        <f>'C завтраками| Bed and breakfast'!#REF!*0.85</f>
        <v>#REF!</v>
      </c>
      <c r="AX13" s="42" t="e">
        <f>'C завтраками| Bed and breakfast'!#REF!*0.85</f>
        <v>#REF!</v>
      </c>
      <c r="AY13" s="42" t="e">
        <f>'C завтраками| Bed and breakfast'!#REF!*0.85</f>
        <v>#REF!</v>
      </c>
      <c r="AZ13" s="42" t="e">
        <f>'C завтраками| Bed and breakfast'!#REF!*0.85</f>
        <v>#REF!</v>
      </c>
    </row>
    <row r="14" spans="1:52" s="53" customFormat="1" x14ac:dyDescent="0.2">
      <c r="A14" s="88">
        <f>A8</f>
        <v>2</v>
      </c>
      <c r="B14" s="42" t="e">
        <f>'C завтраками| Bed and breakfast'!#REF!*0.85</f>
        <v>#REF!</v>
      </c>
      <c r="C14" s="42" t="e">
        <f>'C завтраками| Bed and breakfast'!#REF!*0.85</f>
        <v>#REF!</v>
      </c>
      <c r="D14" s="42" t="e">
        <f>'C завтраками| Bed and breakfast'!#REF!*0.85</f>
        <v>#REF!</v>
      </c>
      <c r="E14" s="42" t="e">
        <f>'C завтраками| Bed and breakfast'!#REF!*0.85</f>
        <v>#REF!</v>
      </c>
      <c r="F14" s="42" t="e">
        <f>'C завтраками| Bed and breakfast'!#REF!*0.85</f>
        <v>#REF!</v>
      </c>
      <c r="G14" s="42" t="e">
        <f>'C завтраками| Bed and breakfast'!#REF!*0.85</f>
        <v>#REF!</v>
      </c>
      <c r="H14" s="42" t="e">
        <f>'C завтраками| Bed and breakfast'!#REF!*0.85</f>
        <v>#REF!</v>
      </c>
      <c r="I14" s="42" t="e">
        <f>'C завтраками| Bed and breakfast'!#REF!*0.85</f>
        <v>#REF!</v>
      </c>
      <c r="J14" s="42" t="e">
        <f>'C завтраками| Bed and breakfast'!#REF!*0.85</f>
        <v>#REF!</v>
      </c>
      <c r="K14" s="42" t="e">
        <f>'C завтраками| Bed and breakfast'!#REF!*0.85</f>
        <v>#REF!</v>
      </c>
      <c r="L14" s="42" t="e">
        <f>'C завтраками| Bed and breakfast'!#REF!*0.85</f>
        <v>#REF!</v>
      </c>
      <c r="M14" s="42" t="e">
        <f>'C завтраками| Bed and breakfast'!#REF!*0.85</f>
        <v>#REF!</v>
      </c>
      <c r="N14" s="42" t="e">
        <f>'C завтраками| Bed and breakfast'!#REF!*0.85</f>
        <v>#REF!</v>
      </c>
      <c r="O14" s="42" t="e">
        <f>'C завтраками| Bed and breakfast'!#REF!*0.85</f>
        <v>#REF!</v>
      </c>
      <c r="P14" s="42" t="e">
        <f>'C завтраками| Bed and breakfast'!#REF!*0.85</f>
        <v>#REF!</v>
      </c>
      <c r="Q14" s="42" t="e">
        <f>'C завтраками| Bed and breakfast'!#REF!*0.85</f>
        <v>#REF!</v>
      </c>
      <c r="R14" s="42" t="e">
        <f>'C завтраками| Bed and breakfast'!#REF!*0.85</f>
        <v>#REF!</v>
      </c>
      <c r="S14" s="42" t="e">
        <f>'C завтраками| Bed and breakfast'!#REF!*0.85</f>
        <v>#REF!</v>
      </c>
      <c r="T14" s="42" t="e">
        <f>'C завтраками| Bed and breakfast'!#REF!*0.85</f>
        <v>#REF!</v>
      </c>
      <c r="U14" s="42" t="e">
        <f>'C завтраками| Bed and breakfast'!#REF!*0.85</f>
        <v>#REF!</v>
      </c>
      <c r="V14" s="42" t="e">
        <f>'C завтраками| Bed and breakfast'!#REF!*0.85</f>
        <v>#REF!</v>
      </c>
      <c r="W14" s="42" t="e">
        <f>'C завтраками| Bed and breakfast'!#REF!*0.85</f>
        <v>#REF!</v>
      </c>
      <c r="X14" s="42" t="e">
        <f>'C завтраками| Bed and breakfast'!#REF!*0.85</f>
        <v>#REF!</v>
      </c>
      <c r="Y14" s="42" t="e">
        <f>'C завтраками| Bed and breakfast'!#REF!*0.85</f>
        <v>#REF!</v>
      </c>
      <c r="Z14" s="42" t="e">
        <f>'C завтраками| Bed and breakfast'!#REF!*0.85</f>
        <v>#REF!</v>
      </c>
      <c r="AA14" s="42" t="e">
        <f>'C завтраками| Bed and breakfast'!#REF!*0.85</f>
        <v>#REF!</v>
      </c>
      <c r="AB14" s="42" t="e">
        <f>'C завтраками| Bed and breakfast'!#REF!*0.85</f>
        <v>#REF!</v>
      </c>
      <c r="AC14" s="42" t="e">
        <f>'C завтраками| Bed and breakfast'!#REF!*0.85</f>
        <v>#REF!</v>
      </c>
      <c r="AD14" s="42" t="e">
        <f>'C завтраками| Bed and breakfast'!#REF!*0.85</f>
        <v>#REF!</v>
      </c>
      <c r="AE14" s="42" t="e">
        <f>'C завтраками| Bed and breakfast'!#REF!*0.85</f>
        <v>#REF!</v>
      </c>
      <c r="AF14" s="42" t="e">
        <f>'C завтраками| Bed and breakfast'!#REF!*0.85</f>
        <v>#REF!</v>
      </c>
      <c r="AG14" s="42" t="e">
        <f>'C завтраками| Bed and breakfast'!#REF!*0.85</f>
        <v>#REF!</v>
      </c>
      <c r="AH14" s="42" t="e">
        <f>'C завтраками| Bed and breakfast'!#REF!*0.85</f>
        <v>#REF!</v>
      </c>
      <c r="AI14" s="42" t="e">
        <f>'C завтраками| Bed and breakfast'!#REF!*0.85</f>
        <v>#REF!</v>
      </c>
      <c r="AJ14" s="42" t="e">
        <f>'C завтраками| Bed and breakfast'!#REF!*0.85</f>
        <v>#REF!</v>
      </c>
      <c r="AK14" s="42" t="e">
        <f>'C завтраками| Bed and breakfast'!#REF!*0.85</f>
        <v>#REF!</v>
      </c>
      <c r="AL14" s="42" t="e">
        <f>'C завтраками| Bed and breakfast'!#REF!*0.85</f>
        <v>#REF!</v>
      </c>
      <c r="AM14" s="42" t="e">
        <f>'C завтраками| Bed and breakfast'!#REF!*0.85</f>
        <v>#REF!</v>
      </c>
      <c r="AN14" s="42" t="e">
        <f>'C завтраками| Bed and breakfast'!#REF!*0.85</f>
        <v>#REF!</v>
      </c>
      <c r="AO14" s="42" t="e">
        <f>'C завтраками| Bed and breakfast'!#REF!*0.85</f>
        <v>#REF!</v>
      </c>
      <c r="AP14" s="42" t="e">
        <f>'C завтраками| Bed and breakfast'!#REF!*0.85</f>
        <v>#REF!</v>
      </c>
      <c r="AQ14" s="42" t="e">
        <f>'C завтраками| Bed and breakfast'!#REF!*0.85</f>
        <v>#REF!</v>
      </c>
      <c r="AR14" s="42" t="e">
        <f>'C завтраками| Bed and breakfast'!#REF!*0.85</f>
        <v>#REF!</v>
      </c>
      <c r="AS14" s="42" t="e">
        <f>'C завтраками| Bed and breakfast'!#REF!*0.85</f>
        <v>#REF!</v>
      </c>
      <c r="AT14" s="42" t="e">
        <f>'C завтраками| Bed and breakfast'!#REF!*0.85</f>
        <v>#REF!</v>
      </c>
      <c r="AU14" s="42" t="e">
        <f>'C завтраками| Bed and breakfast'!#REF!*0.85</f>
        <v>#REF!</v>
      </c>
      <c r="AV14" s="42" t="e">
        <f>'C завтраками| Bed and breakfast'!#REF!*0.85</f>
        <v>#REF!</v>
      </c>
      <c r="AW14" s="42" t="e">
        <f>'C завтраками| Bed and breakfast'!#REF!*0.85</f>
        <v>#REF!</v>
      </c>
      <c r="AX14" s="42" t="e">
        <f>'C завтраками| Bed and breakfast'!#REF!*0.85</f>
        <v>#REF!</v>
      </c>
      <c r="AY14" s="42" t="e">
        <f>'C завтраками| Bed and breakfast'!#REF!*0.85</f>
        <v>#REF!</v>
      </c>
      <c r="AZ14" s="42" t="e">
        <f>'C завтраками| Bed and breakfast'!#REF!*0.85</f>
        <v>#REF!</v>
      </c>
    </row>
    <row r="15" spans="1:52" s="53" customFormat="1" x14ac:dyDescent="0.2">
      <c r="A15" s="42" t="s">
        <v>85</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row>
    <row r="16" spans="1:52" s="53" customFormat="1" x14ac:dyDescent="0.2">
      <c r="A16" s="88">
        <f>A7</f>
        <v>1</v>
      </c>
      <c r="B16" s="42" t="e">
        <f>'C завтраками| Bed and breakfast'!#REF!*0.85</f>
        <v>#REF!</v>
      </c>
      <c r="C16" s="42" t="e">
        <f>'C завтраками| Bed and breakfast'!#REF!*0.85</f>
        <v>#REF!</v>
      </c>
      <c r="D16" s="42" t="e">
        <f>'C завтраками| Bed and breakfast'!#REF!*0.85</f>
        <v>#REF!</v>
      </c>
      <c r="E16" s="42" t="e">
        <f>'C завтраками| Bed and breakfast'!#REF!*0.85</f>
        <v>#REF!</v>
      </c>
      <c r="F16" s="42" t="e">
        <f>'C завтраками| Bed and breakfast'!#REF!*0.85</f>
        <v>#REF!</v>
      </c>
      <c r="G16" s="42" t="e">
        <f>'C завтраками| Bed and breakfast'!#REF!*0.85</f>
        <v>#REF!</v>
      </c>
      <c r="H16" s="42" t="e">
        <f>'C завтраками| Bed and breakfast'!#REF!*0.85</f>
        <v>#REF!</v>
      </c>
      <c r="I16" s="42" t="e">
        <f>'C завтраками| Bed and breakfast'!#REF!*0.85</f>
        <v>#REF!</v>
      </c>
      <c r="J16" s="42" t="e">
        <f>'C завтраками| Bed and breakfast'!#REF!*0.85</f>
        <v>#REF!</v>
      </c>
      <c r="K16" s="42" t="e">
        <f>'C завтраками| Bed and breakfast'!#REF!*0.85</f>
        <v>#REF!</v>
      </c>
      <c r="L16" s="42" t="e">
        <f>'C завтраками| Bed and breakfast'!#REF!*0.85</f>
        <v>#REF!</v>
      </c>
      <c r="M16" s="42" t="e">
        <f>'C завтраками| Bed and breakfast'!#REF!*0.85</f>
        <v>#REF!</v>
      </c>
      <c r="N16" s="42" t="e">
        <f>'C завтраками| Bed and breakfast'!#REF!*0.85</f>
        <v>#REF!</v>
      </c>
      <c r="O16" s="42" t="e">
        <f>'C завтраками| Bed and breakfast'!#REF!*0.85</f>
        <v>#REF!</v>
      </c>
      <c r="P16" s="42" t="e">
        <f>'C завтраками| Bed and breakfast'!#REF!*0.85</f>
        <v>#REF!</v>
      </c>
      <c r="Q16" s="42" t="e">
        <f>'C завтраками| Bed and breakfast'!#REF!*0.85</f>
        <v>#REF!</v>
      </c>
      <c r="R16" s="42" t="e">
        <f>'C завтраками| Bed and breakfast'!#REF!*0.85</f>
        <v>#REF!</v>
      </c>
      <c r="S16" s="42" t="e">
        <f>'C завтраками| Bed and breakfast'!#REF!*0.85</f>
        <v>#REF!</v>
      </c>
      <c r="T16" s="42" t="e">
        <f>'C завтраками| Bed and breakfast'!#REF!*0.85</f>
        <v>#REF!</v>
      </c>
      <c r="U16" s="42" t="e">
        <f>'C завтраками| Bed and breakfast'!#REF!*0.85</f>
        <v>#REF!</v>
      </c>
      <c r="V16" s="42" t="e">
        <f>'C завтраками| Bed and breakfast'!#REF!*0.85</f>
        <v>#REF!</v>
      </c>
      <c r="W16" s="42" t="e">
        <f>'C завтраками| Bed and breakfast'!#REF!*0.85</f>
        <v>#REF!</v>
      </c>
      <c r="X16" s="42" t="e">
        <f>'C завтраками| Bed and breakfast'!#REF!*0.85</f>
        <v>#REF!</v>
      </c>
      <c r="Y16" s="42" t="e">
        <f>'C завтраками| Bed and breakfast'!#REF!*0.85</f>
        <v>#REF!</v>
      </c>
      <c r="Z16" s="42" t="e">
        <f>'C завтраками| Bed and breakfast'!#REF!*0.85</f>
        <v>#REF!</v>
      </c>
      <c r="AA16" s="42" t="e">
        <f>'C завтраками| Bed and breakfast'!#REF!*0.85</f>
        <v>#REF!</v>
      </c>
      <c r="AB16" s="42" t="e">
        <f>'C завтраками| Bed and breakfast'!#REF!*0.85</f>
        <v>#REF!</v>
      </c>
      <c r="AC16" s="42" t="e">
        <f>'C завтраками| Bed and breakfast'!#REF!*0.85</f>
        <v>#REF!</v>
      </c>
      <c r="AD16" s="42" t="e">
        <f>'C завтраками| Bed and breakfast'!#REF!*0.85</f>
        <v>#REF!</v>
      </c>
      <c r="AE16" s="42" t="e">
        <f>'C завтраками| Bed and breakfast'!#REF!*0.85</f>
        <v>#REF!</v>
      </c>
      <c r="AF16" s="42" t="e">
        <f>'C завтраками| Bed and breakfast'!#REF!*0.85</f>
        <v>#REF!</v>
      </c>
      <c r="AG16" s="42" t="e">
        <f>'C завтраками| Bed and breakfast'!#REF!*0.85</f>
        <v>#REF!</v>
      </c>
      <c r="AH16" s="42" t="e">
        <f>'C завтраками| Bed and breakfast'!#REF!*0.85</f>
        <v>#REF!</v>
      </c>
      <c r="AI16" s="42" t="e">
        <f>'C завтраками| Bed and breakfast'!#REF!*0.85</f>
        <v>#REF!</v>
      </c>
      <c r="AJ16" s="42" t="e">
        <f>'C завтраками| Bed and breakfast'!#REF!*0.85</f>
        <v>#REF!</v>
      </c>
      <c r="AK16" s="42" t="e">
        <f>'C завтраками| Bed and breakfast'!#REF!*0.85</f>
        <v>#REF!</v>
      </c>
      <c r="AL16" s="42" t="e">
        <f>'C завтраками| Bed and breakfast'!#REF!*0.85</f>
        <v>#REF!</v>
      </c>
      <c r="AM16" s="42" t="e">
        <f>'C завтраками| Bed and breakfast'!#REF!*0.85</f>
        <v>#REF!</v>
      </c>
      <c r="AN16" s="42" t="e">
        <f>'C завтраками| Bed and breakfast'!#REF!*0.85</f>
        <v>#REF!</v>
      </c>
      <c r="AO16" s="42" t="e">
        <f>'C завтраками| Bed and breakfast'!#REF!*0.85</f>
        <v>#REF!</v>
      </c>
      <c r="AP16" s="42" t="e">
        <f>'C завтраками| Bed and breakfast'!#REF!*0.85</f>
        <v>#REF!</v>
      </c>
      <c r="AQ16" s="42" t="e">
        <f>'C завтраками| Bed and breakfast'!#REF!*0.85</f>
        <v>#REF!</v>
      </c>
      <c r="AR16" s="42" t="e">
        <f>'C завтраками| Bed and breakfast'!#REF!*0.85</f>
        <v>#REF!</v>
      </c>
      <c r="AS16" s="42" t="e">
        <f>'C завтраками| Bed and breakfast'!#REF!*0.85</f>
        <v>#REF!</v>
      </c>
      <c r="AT16" s="42" t="e">
        <f>'C завтраками| Bed and breakfast'!#REF!*0.85</f>
        <v>#REF!</v>
      </c>
      <c r="AU16" s="42" t="e">
        <f>'C завтраками| Bed and breakfast'!#REF!*0.85</f>
        <v>#REF!</v>
      </c>
      <c r="AV16" s="42" t="e">
        <f>'C завтраками| Bed and breakfast'!#REF!*0.85</f>
        <v>#REF!</v>
      </c>
      <c r="AW16" s="42" t="e">
        <f>'C завтраками| Bed and breakfast'!#REF!*0.85</f>
        <v>#REF!</v>
      </c>
      <c r="AX16" s="42" t="e">
        <f>'C завтраками| Bed and breakfast'!#REF!*0.85</f>
        <v>#REF!</v>
      </c>
      <c r="AY16" s="42" t="e">
        <f>'C завтраками| Bed and breakfast'!#REF!*0.85</f>
        <v>#REF!</v>
      </c>
      <c r="AZ16" s="42" t="e">
        <f>'C завтраками| Bed and breakfast'!#REF!*0.85</f>
        <v>#REF!</v>
      </c>
    </row>
    <row r="17" spans="1:52" s="53" customFormat="1" x14ac:dyDescent="0.2">
      <c r="A17" s="88">
        <f>A8</f>
        <v>2</v>
      </c>
      <c r="B17" s="42" t="e">
        <f>'C завтраками| Bed and breakfast'!#REF!*0.85</f>
        <v>#REF!</v>
      </c>
      <c r="C17" s="42" t="e">
        <f>'C завтраками| Bed and breakfast'!#REF!*0.85</f>
        <v>#REF!</v>
      </c>
      <c r="D17" s="42" t="e">
        <f>'C завтраками| Bed and breakfast'!#REF!*0.85</f>
        <v>#REF!</v>
      </c>
      <c r="E17" s="42" t="e">
        <f>'C завтраками| Bed and breakfast'!#REF!*0.85</f>
        <v>#REF!</v>
      </c>
      <c r="F17" s="42" t="e">
        <f>'C завтраками| Bed and breakfast'!#REF!*0.85</f>
        <v>#REF!</v>
      </c>
      <c r="G17" s="42" t="e">
        <f>'C завтраками| Bed and breakfast'!#REF!*0.85</f>
        <v>#REF!</v>
      </c>
      <c r="H17" s="42" t="e">
        <f>'C завтраками| Bed and breakfast'!#REF!*0.85</f>
        <v>#REF!</v>
      </c>
      <c r="I17" s="42" t="e">
        <f>'C завтраками| Bed and breakfast'!#REF!*0.85</f>
        <v>#REF!</v>
      </c>
      <c r="J17" s="42" t="e">
        <f>'C завтраками| Bed and breakfast'!#REF!*0.85</f>
        <v>#REF!</v>
      </c>
      <c r="K17" s="42" t="e">
        <f>'C завтраками| Bed and breakfast'!#REF!*0.85</f>
        <v>#REF!</v>
      </c>
      <c r="L17" s="42" t="e">
        <f>'C завтраками| Bed and breakfast'!#REF!*0.85</f>
        <v>#REF!</v>
      </c>
      <c r="M17" s="42" t="e">
        <f>'C завтраками| Bed and breakfast'!#REF!*0.85</f>
        <v>#REF!</v>
      </c>
      <c r="N17" s="42" t="e">
        <f>'C завтраками| Bed and breakfast'!#REF!*0.85</f>
        <v>#REF!</v>
      </c>
      <c r="O17" s="42" t="e">
        <f>'C завтраками| Bed and breakfast'!#REF!*0.85</f>
        <v>#REF!</v>
      </c>
      <c r="P17" s="42" t="e">
        <f>'C завтраками| Bed and breakfast'!#REF!*0.85</f>
        <v>#REF!</v>
      </c>
      <c r="Q17" s="42" t="e">
        <f>'C завтраками| Bed and breakfast'!#REF!*0.85</f>
        <v>#REF!</v>
      </c>
      <c r="R17" s="42" t="e">
        <f>'C завтраками| Bed and breakfast'!#REF!*0.85</f>
        <v>#REF!</v>
      </c>
      <c r="S17" s="42" t="e">
        <f>'C завтраками| Bed and breakfast'!#REF!*0.85</f>
        <v>#REF!</v>
      </c>
      <c r="T17" s="42" t="e">
        <f>'C завтраками| Bed and breakfast'!#REF!*0.85</f>
        <v>#REF!</v>
      </c>
      <c r="U17" s="42" t="e">
        <f>'C завтраками| Bed and breakfast'!#REF!*0.85</f>
        <v>#REF!</v>
      </c>
      <c r="V17" s="42" t="e">
        <f>'C завтраками| Bed and breakfast'!#REF!*0.85</f>
        <v>#REF!</v>
      </c>
      <c r="W17" s="42" t="e">
        <f>'C завтраками| Bed and breakfast'!#REF!*0.85</f>
        <v>#REF!</v>
      </c>
      <c r="X17" s="42" t="e">
        <f>'C завтраками| Bed and breakfast'!#REF!*0.85</f>
        <v>#REF!</v>
      </c>
      <c r="Y17" s="42" t="e">
        <f>'C завтраками| Bed and breakfast'!#REF!*0.85</f>
        <v>#REF!</v>
      </c>
      <c r="Z17" s="42" t="e">
        <f>'C завтраками| Bed and breakfast'!#REF!*0.85</f>
        <v>#REF!</v>
      </c>
      <c r="AA17" s="42" t="e">
        <f>'C завтраками| Bed and breakfast'!#REF!*0.85</f>
        <v>#REF!</v>
      </c>
      <c r="AB17" s="42" t="e">
        <f>'C завтраками| Bed and breakfast'!#REF!*0.85</f>
        <v>#REF!</v>
      </c>
      <c r="AC17" s="42" t="e">
        <f>'C завтраками| Bed and breakfast'!#REF!*0.85</f>
        <v>#REF!</v>
      </c>
      <c r="AD17" s="42" t="e">
        <f>'C завтраками| Bed and breakfast'!#REF!*0.85</f>
        <v>#REF!</v>
      </c>
      <c r="AE17" s="42" t="e">
        <f>'C завтраками| Bed and breakfast'!#REF!*0.85</f>
        <v>#REF!</v>
      </c>
      <c r="AF17" s="42" t="e">
        <f>'C завтраками| Bed and breakfast'!#REF!*0.85</f>
        <v>#REF!</v>
      </c>
      <c r="AG17" s="42" t="e">
        <f>'C завтраками| Bed and breakfast'!#REF!*0.85</f>
        <v>#REF!</v>
      </c>
      <c r="AH17" s="42" t="e">
        <f>'C завтраками| Bed and breakfast'!#REF!*0.85</f>
        <v>#REF!</v>
      </c>
      <c r="AI17" s="42" t="e">
        <f>'C завтраками| Bed and breakfast'!#REF!*0.85</f>
        <v>#REF!</v>
      </c>
      <c r="AJ17" s="42" t="e">
        <f>'C завтраками| Bed and breakfast'!#REF!*0.85</f>
        <v>#REF!</v>
      </c>
      <c r="AK17" s="42" t="e">
        <f>'C завтраками| Bed and breakfast'!#REF!*0.85</f>
        <v>#REF!</v>
      </c>
      <c r="AL17" s="42" t="e">
        <f>'C завтраками| Bed and breakfast'!#REF!*0.85</f>
        <v>#REF!</v>
      </c>
      <c r="AM17" s="42" t="e">
        <f>'C завтраками| Bed and breakfast'!#REF!*0.85</f>
        <v>#REF!</v>
      </c>
      <c r="AN17" s="42" t="e">
        <f>'C завтраками| Bed and breakfast'!#REF!*0.85</f>
        <v>#REF!</v>
      </c>
      <c r="AO17" s="42" t="e">
        <f>'C завтраками| Bed and breakfast'!#REF!*0.85</f>
        <v>#REF!</v>
      </c>
      <c r="AP17" s="42" t="e">
        <f>'C завтраками| Bed and breakfast'!#REF!*0.85</f>
        <v>#REF!</v>
      </c>
      <c r="AQ17" s="42" t="e">
        <f>'C завтраками| Bed and breakfast'!#REF!*0.85</f>
        <v>#REF!</v>
      </c>
      <c r="AR17" s="42" t="e">
        <f>'C завтраками| Bed and breakfast'!#REF!*0.85</f>
        <v>#REF!</v>
      </c>
      <c r="AS17" s="42" t="e">
        <f>'C завтраками| Bed and breakfast'!#REF!*0.85</f>
        <v>#REF!</v>
      </c>
      <c r="AT17" s="42" t="e">
        <f>'C завтраками| Bed and breakfast'!#REF!*0.85</f>
        <v>#REF!</v>
      </c>
      <c r="AU17" s="42" t="e">
        <f>'C завтраками| Bed and breakfast'!#REF!*0.85</f>
        <v>#REF!</v>
      </c>
      <c r="AV17" s="42" t="e">
        <f>'C завтраками| Bed and breakfast'!#REF!*0.85</f>
        <v>#REF!</v>
      </c>
      <c r="AW17" s="42" t="e">
        <f>'C завтраками| Bed and breakfast'!#REF!*0.85</f>
        <v>#REF!</v>
      </c>
      <c r="AX17" s="42" t="e">
        <f>'C завтраками| Bed and breakfast'!#REF!*0.85</f>
        <v>#REF!</v>
      </c>
      <c r="AY17" s="42" t="e">
        <f>'C завтраками| Bed and breakfast'!#REF!*0.85</f>
        <v>#REF!</v>
      </c>
      <c r="AZ17" s="42" t="e">
        <f>'C завтраками| Bed and breakfast'!#REF!*0.85</f>
        <v>#REF!</v>
      </c>
    </row>
    <row r="18" spans="1:52" s="53" customFormat="1" x14ac:dyDescent="0.2">
      <c r="A18" s="42" t="s">
        <v>86</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row>
    <row r="19" spans="1:52" s="53" customFormat="1" x14ac:dyDescent="0.2">
      <c r="A19" s="88">
        <f>A7</f>
        <v>1</v>
      </c>
      <c r="B19" s="42" t="e">
        <f>'C завтраками| Bed and breakfast'!#REF!*0.85</f>
        <v>#REF!</v>
      </c>
      <c r="C19" s="42" t="e">
        <f>'C завтраками| Bed and breakfast'!#REF!*0.85</f>
        <v>#REF!</v>
      </c>
      <c r="D19" s="42" t="e">
        <f>'C завтраками| Bed and breakfast'!#REF!*0.85</f>
        <v>#REF!</v>
      </c>
      <c r="E19" s="42" t="e">
        <f>'C завтраками| Bed and breakfast'!#REF!*0.85</f>
        <v>#REF!</v>
      </c>
      <c r="F19" s="42" t="e">
        <f>'C завтраками| Bed and breakfast'!#REF!*0.85</f>
        <v>#REF!</v>
      </c>
      <c r="G19" s="42" t="e">
        <f>'C завтраками| Bed and breakfast'!#REF!*0.85</f>
        <v>#REF!</v>
      </c>
      <c r="H19" s="42" t="e">
        <f>'C завтраками| Bed and breakfast'!#REF!*0.85</f>
        <v>#REF!</v>
      </c>
      <c r="I19" s="42" t="e">
        <f>'C завтраками| Bed and breakfast'!#REF!*0.85</f>
        <v>#REF!</v>
      </c>
      <c r="J19" s="42" t="e">
        <f>'C завтраками| Bed and breakfast'!#REF!*0.85</f>
        <v>#REF!</v>
      </c>
      <c r="K19" s="42" t="e">
        <f>'C завтраками| Bed and breakfast'!#REF!*0.85</f>
        <v>#REF!</v>
      </c>
      <c r="L19" s="42" t="e">
        <f>'C завтраками| Bed and breakfast'!#REF!*0.85</f>
        <v>#REF!</v>
      </c>
      <c r="M19" s="42" t="e">
        <f>'C завтраками| Bed and breakfast'!#REF!*0.85</f>
        <v>#REF!</v>
      </c>
      <c r="N19" s="42" t="e">
        <f>'C завтраками| Bed and breakfast'!#REF!*0.85</f>
        <v>#REF!</v>
      </c>
      <c r="O19" s="42" t="e">
        <f>'C завтраками| Bed and breakfast'!#REF!*0.85</f>
        <v>#REF!</v>
      </c>
      <c r="P19" s="42" t="e">
        <f>'C завтраками| Bed and breakfast'!#REF!*0.85</f>
        <v>#REF!</v>
      </c>
      <c r="Q19" s="42" t="e">
        <f>'C завтраками| Bed and breakfast'!#REF!*0.85</f>
        <v>#REF!</v>
      </c>
      <c r="R19" s="42" t="e">
        <f>'C завтраками| Bed and breakfast'!#REF!*0.85</f>
        <v>#REF!</v>
      </c>
      <c r="S19" s="42" t="e">
        <f>'C завтраками| Bed and breakfast'!#REF!*0.85</f>
        <v>#REF!</v>
      </c>
      <c r="T19" s="42" t="e">
        <f>'C завтраками| Bed and breakfast'!#REF!*0.85</f>
        <v>#REF!</v>
      </c>
      <c r="U19" s="42" t="e">
        <f>'C завтраками| Bed and breakfast'!#REF!*0.85</f>
        <v>#REF!</v>
      </c>
      <c r="V19" s="42" t="e">
        <f>'C завтраками| Bed and breakfast'!#REF!*0.85</f>
        <v>#REF!</v>
      </c>
      <c r="W19" s="42" t="e">
        <f>'C завтраками| Bed and breakfast'!#REF!*0.85</f>
        <v>#REF!</v>
      </c>
      <c r="X19" s="42" t="e">
        <f>'C завтраками| Bed and breakfast'!#REF!*0.85</f>
        <v>#REF!</v>
      </c>
      <c r="Y19" s="42" t="e">
        <f>'C завтраками| Bed and breakfast'!#REF!*0.85</f>
        <v>#REF!</v>
      </c>
      <c r="Z19" s="42" t="e">
        <f>'C завтраками| Bed and breakfast'!#REF!*0.85</f>
        <v>#REF!</v>
      </c>
      <c r="AA19" s="42" t="e">
        <f>'C завтраками| Bed and breakfast'!#REF!*0.85</f>
        <v>#REF!</v>
      </c>
      <c r="AB19" s="42" t="e">
        <f>'C завтраками| Bed and breakfast'!#REF!*0.85</f>
        <v>#REF!</v>
      </c>
      <c r="AC19" s="42" t="e">
        <f>'C завтраками| Bed and breakfast'!#REF!*0.85</f>
        <v>#REF!</v>
      </c>
      <c r="AD19" s="42" t="e">
        <f>'C завтраками| Bed and breakfast'!#REF!*0.85</f>
        <v>#REF!</v>
      </c>
      <c r="AE19" s="42" t="e">
        <f>'C завтраками| Bed and breakfast'!#REF!*0.85</f>
        <v>#REF!</v>
      </c>
      <c r="AF19" s="42" t="e">
        <f>'C завтраками| Bed and breakfast'!#REF!*0.85</f>
        <v>#REF!</v>
      </c>
      <c r="AG19" s="42" t="e">
        <f>'C завтраками| Bed and breakfast'!#REF!*0.85</f>
        <v>#REF!</v>
      </c>
      <c r="AH19" s="42" t="e">
        <f>'C завтраками| Bed and breakfast'!#REF!*0.85</f>
        <v>#REF!</v>
      </c>
      <c r="AI19" s="42" t="e">
        <f>'C завтраками| Bed and breakfast'!#REF!*0.85</f>
        <v>#REF!</v>
      </c>
      <c r="AJ19" s="42" t="e">
        <f>'C завтраками| Bed and breakfast'!#REF!*0.85</f>
        <v>#REF!</v>
      </c>
      <c r="AK19" s="42" t="e">
        <f>'C завтраками| Bed and breakfast'!#REF!*0.85</f>
        <v>#REF!</v>
      </c>
      <c r="AL19" s="42" t="e">
        <f>'C завтраками| Bed and breakfast'!#REF!*0.85</f>
        <v>#REF!</v>
      </c>
      <c r="AM19" s="42" t="e">
        <f>'C завтраками| Bed and breakfast'!#REF!*0.85</f>
        <v>#REF!</v>
      </c>
      <c r="AN19" s="42" t="e">
        <f>'C завтраками| Bed and breakfast'!#REF!*0.85</f>
        <v>#REF!</v>
      </c>
      <c r="AO19" s="42" t="e">
        <f>'C завтраками| Bed and breakfast'!#REF!*0.85</f>
        <v>#REF!</v>
      </c>
      <c r="AP19" s="42" t="e">
        <f>'C завтраками| Bed and breakfast'!#REF!*0.85</f>
        <v>#REF!</v>
      </c>
      <c r="AQ19" s="42" t="e">
        <f>'C завтраками| Bed and breakfast'!#REF!*0.85</f>
        <v>#REF!</v>
      </c>
      <c r="AR19" s="42" t="e">
        <f>'C завтраками| Bed and breakfast'!#REF!*0.85</f>
        <v>#REF!</v>
      </c>
      <c r="AS19" s="42" t="e">
        <f>'C завтраками| Bed and breakfast'!#REF!*0.85</f>
        <v>#REF!</v>
      </c>
      <c r="AT19" s="42" t="e">
        <f>'C завтраками| Bed and breakfast'!#REF!*0.85</f>
        <v>#REF!</v>
      </c>
      <c r="AU19" s="42" t="e">
        <f>'C завтраками| Bed and breakfast'!#REF!*0.85</f>
        <v>#REF!</v>
      </c>
      <c r="AV19" s="42" t="e">
        <f>'C завтраками| Bed and breakfast'!#REF!*0.85</f>
        <v>#REF!</v>
      </c>
      <c r="AW19" s="42" t="e">
        <f>'C завтраками| Bed and breakfast'!#REF!*0.85</f>
        <v>#REF!</v>
      </c>
      <c r="AX19" s="42" t="e">
        <f>'C завтраками| Bed and breakfast'!#REF!*0.85</f>
        <v>#REF!</v>
      </c>
      <c r="AY19" s="42" t="e">
        <f>'C завтраками| Bed and breakfast'!#REF!*0.85</f>
        <v>#REF!</v>
      </c>
      <c r="AZ19" s="42" t="e">
        <f>'C завтраками| Bed and breakfast'!#REF!*0.85</f>
        <v>#REF!</v>
      </c>
    </row>
    <row r="20" spans="1:52" s="53" customFormat="1" x14ac:dyDescent="0.2">
      <c r="A20" s="88">
        <f>A8</f>
        <v>2</v>
      </c>
      <c r="B20" s="42" t="e">
        <f>'C завтраками| Bed and breakfast'!#REF!*0.85</f>
        <v>#REF!</v>
      </c>
      <c r="C20" s="42" t="e">
        <f>'C завтраками| Bed and breakfast'!#REF!*0.85</f>
        <v>#REF!</v>
      </c>
      <c r="D20" s="42" t="e">
        <f>'C завтраками| Bed and breakfast'!#REF!*0.85</f>
        <v>#REF!</v>
      </c>
      <c r="E20" s="42" t="e">
        <f>'C завтраками| Bed and breakfast'!#REF!*0.85</f>
        <v>#REF!</v>
      </c>
      <c r="F20" s="42" t="e">
        <f>'C завтраками| Bed and breakfast'!#REF!*0.85</f>
        <v>#REF!</v>
      </c>
      <c r="G20" s="42" t="e">
        <f>'C завтраками| Bed and breakfast'!#REF!*0.85</f>
        <v>#REF!</v>
      </c>
      <c r="H20" s="42" t="e">
        <f>'C завтраками| Bed and breakfast'!#REF!*0.85</f>
        <v>#REF!</v>
      </c>
      <c r="I20" s="42" t="e">
        <f>'C завтраками| Bed and breakfast'!#REF!*0.85</f>
        <v>#REF!</v>
      </c>
      <c r="J20" s="42" t="e">
        <f>'C завтраками| Bed and breakfast'!#REF!*0.85</f>
        <v>#REF!</v>
      </c>
      <c r="K20" s="42" t="e">
        <f>'C завтраками| Bed and breakfast'!#REF!*0.85</f>
        <v>#REF!</v>
      </c>
      <c r="L20" s="42" t="e">
        <f>'C завтраками| Bed and breakfast'!#REF!*0.85</f>
        <v>#REF!</v>
      </c>
      <c r="M20" s="42" t="e">
        <f>'C завтраками| Bed and breakfast'!#REF!*0.85</f>
        <v>#REF!</v>
      </c>
      <c r="N20" s="42" t="e">
        <f>'C завтраками| Bed and breakfast'!#REF!*0.85</f>
        <v>#REF!</v>
      </c>
      <c r="O20" s="42" t="e">
        <f>'C завтраками| Bed and breakfast'!#REF!*0.85</f>
        <v>#REF!</v>
      </c>
      <c r="P20" s="42" t="e">
        <f>'C завтраками| Bed and breakfast'!#REF!*0.85</f>
        <v>#REF!</v>
      </c>
      <c r="Q20" s="42" t="e">
        <f>'C завтраками| Bed and breakfast'!#REF!*0.85</f>
        <v>#REF!</v>
      </c>
      <c r="R20" s="42" t="e">
        <f>'C завтраками| Bed and breakfast'!#REF!*0.85</f>
        <v>#REF!</v>
      </c>
      <c r="S20" s="42" t="e">
        <f>'C завтраками| Bed and breakfast'!#REF!*0.85</f>
        <v>#REF!</v>
      </c>
      <c r="T20" s="42" t="e">
        <f>'C завтраками| Bed and breakfast'!#REF!*0.85</f>
        <v>#REF!</v>
      </c>
      <c r="U20" s="42" t="e">
        <f>'C завтраками| Bed and breakfast'!#REF!*0.85</f>
        <v>#REF!</v>
      </c>
      <c r="V20" s="42" t="e">
        <f>'C завтраками| Bed and breakfast'!#REF!*0.85</f>
        <v>#REF!</v>
      </c>
      <c r="W20" s="42" t="e">
        <f>'C завтраками| Bed and breakfast'!#REF!*0.85</f>
        <v>#REF!</v>
      </c>
      <c r="X20" s="42" t="e">
        <f>'C завтраками| Bed and breakfast'!#REF!*0.85</f>
        <v>#REF!</v>
      </c>
      <c r="Y20" s="42" t="e">
        <f>'C завтраками| Bed and breakfast'!#REF!*0.85</f>
        <v>#REF!</v>
      </c>
      <c r="Z20" s="42" t="e">
        <f>'C завтраками| Bed and breakfast'!#REF!*0.85</f>
        <v>#REF!</v>
      </c>
      <c r="AA20" s="42" t="e">
        <f>'C завтраками| Bed and breakfast'!#REF!*0.85</f>
        <v>#REF!</v>
      </c>
      <c r="AB20" s="42" t="e">
        <f>'C завтраками| Bed and breakfast'!#REF!*0.85</f>
        <v>#REF!</v>
      </c>
      <c r="AC20" s="42" t="e">
        <f>'C завтраками| Bed and breakfast'!#REF!*0.85</f>
        <v>#REF!</v>
      </c>
      <c r="AD20" s="42" t="e">
        <f>'C завтраками| Bed and breakfast'!#REF!*0.85</f>
        <v>#REF!</v>
      </c>
      <c r="AE20" s="42" t="e">
        <f>'C завтраками| Bed and breakfast'!#REF!*0.85</f>
        <v>#REF!</v>
      </c>
      <c r="AF20" s="42" t="e">
        <f>'C завтраками| Bed and breakfast'!#REF!*0.85</f>
        <v>#REF!</v>
      </c>
      <c r="AG20" s="42" t="e">
        <f>'C завтраками| Bed and breakfast'!#REF!*0.85</f>
        <v>#REF!</v>
      </c>
      <c r="AH20" s="42" t="e">
        <f>'C завтраками| Bed and breakfast'!#REF!*0.85</f>
        <v>#REF!</v>
      </c>
      <c r="AI20" s="42" t="e">
        <f>'C завтраками| Bed and breakfast'!#REF!*0.85</f>
        <v>#REF!</v>
      </c>
      <c r="AJ20" s="42" t="e">
        <f>'C завтраками| Bed and breakfast'!#REF!*0.85</f>
        <v>#REF!</v>
      </c>
      <c r="AK20" s="42" t="e">
        <f>'C завтраками| Bed and breakfast'!#REF!*0.85</f>
        <v>#REF!</v>
      </c>
      <c r="AL20" s="42" t="e">
        <f>'C завтраками| Bed and breakfast'!#REF!*0.85</f>
        <v>#REF!</v>
      </c>
      <c r="AM20" s="42" t="e">
        <f>'C завтраками| Bed and breakfast'!#REF!*0.85</f>
        <v>#REF!</v>
      </c>
      <c r="AN20" s="42" t="e">
        <f>'C завтраками| Bed and breakfast'!#REF!*0.85</f>
        <v>#REF!</v>
      </c>
      <c r="AO20" s="42" t="e">
        <f>'C завтраками| Bed and breakfast'!#REF!*0.85</f>
        <v>#REF!</v>
      </c>
      <c r="AP20" s="42" t="e">
        <f>'C завтраками| Bed and breakfast'!#REF!*0.85</f>
        <v>#REF!</v>
      </c>
      <c r="AQ20" s="42" t="e">
        <f>'C завтраками| Bed and breakfast'!#REF!*0.85</f>
        <v>#REF!</v>
      </c>
      <c r="AR20" s="42" t="e">
        <f>'C завтраками| Bed and breakfast'!#REF!*0.85</f>
        <v>#REF!</v>
      </c>
      <c r="AS20" s="42" t="e">
        <f>'C завтраками| Bed and breakfast'!#REF!*0.85</f>
        <v>#REF!</v>
      </c>
      <c r="AT20" s="42" t="e">
        <f>'C завтраками| Bed and breakfast'!#REF!*0.85</f>
        <v>#REF!</v>
      </c>
      <c r="AU20" s="42" t="e">
        <f>'C завтраками| Bed and breakfast'!#REF!*0.85</f>
        <v>#REF!</v>
      </c>
      <c r="AV20" s="42" t="e">
        <f>'C завтраками| Bed and breakfast'!#REF!*0.85</f>
        <v>#REF!</v>
      </c>
      <c r="AW20" s="42" t="e">
        <f>'C завтраками| Bed and breakfast'!#REF!*0.85</f>
        <v>#REF!</v>
      </c>
      <c r="AX20" s="42" t="e">
        <f>'C завтраками| Bed and breakfast'!#REF!*0.85</f>
        <v>#REF!</v>
      </c>
      <c r="AY20" s="42" t="e">
        <f>'C завтраками| Bed and breakfast'!#REF!*0.85</f>
        <v>#REF!</v>
      </c>
      <c r="AZ20" s="42" t="e">
        <f>'C завтраками| Bed and breakfast'!#REF!*0.85</f>
        <v>#REF!</v>
      </c>
    </row>
    <row r="21" spans="1:52" s="53" customFormat="1" x14ac:dyDescent="0.2">
      <c r="A21" s="42" t="s">
        <v>87</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row>
    <row r="22" spans="1:52" s="53" customFormat="1" x14ac:dyDescent="0.2">
      <c r="A22" s="88" t="s">
        <v>88</v>
      </c>
      <c r="B22" s="42" t="e">
        <f>'C завтраками| Bed and breakfast'!#REF!*0.85</f>
        <v>#REF!</v>
      </c>
      <c r="C22" s="42" t="e">
        <f>'C завтраками| Bed and breakfast'!#REF!*0.85</f>
        <v>#REF!</v>
      </c>
      <c r="D22" s="42" t="e">
        <f>'C завтраками| Bed and breakfast'!#REF!*0.85</f>
        <v>#REF!</v>
      </c>
      <c r="E22" s="42" t="e">
        <f>'C завтраками| Bed and breakfast'!#REF!*0.85</f>
        <v>#REF!</v>
      </c>
      <c r="F22" s="42" t="e">
        <f>'C завтраками| Bed and breakfast'!#REF!*0.85</f>
        <v>#REF!</v>
      </c>
      <c r="G22" s="42" t="e">
        <f>'C завтраками| Bed and breakfast'!#REF!*0.85</f>
        <v>#REF!</v>
      </c>
      <c r="H22" s="42" t="e">
        <f>'C завтраками| Bed and breakfast'!#REF!*0.85</f>
        <v>#REF!</v>
      </c>
      <c r="I22" s="42" t="e">
        <f>'C завтраками| Bed and breakfast'!#REF!*0.85</f>
        <v>#REF!</v>
      </c>
      <c r="J22" s="42" t="e">
        <f>'C завтраками| Bed and breakfast'!#REF!*0.85</f>
        <v>#REF!</v>
      </c>
      <c r="K22" s="42" t="e">
        <f>'C завтраками| Bed and breakfast'!#REF!*0.85</f>
        <v>#REF!</v>
      </c>
      <c r="L22" s="42" t="e">
        <f>'C завтраками| Bed and breakfast'!#REF!*0.85</f>
        <v>#REF!</v>
      </c>
      <c r="M22" s="42" t="e">
        <f>'C завтраками| Bed and breakfast'!#REF!*0.85</f>
        <v>#REF!</v>
      </c>
      <c r="N22" s="42" t="e">
        <f>'C завтраками| Bed and breakfast'!#REF!*0.85</f>
        <v>#REF!</v>
      </c>
      <c r="O22" s="42" t="e">
        <f>'C завтраками| Bed and breakfast'!#REF!*0.85</f>
        <v>#REF!</v>
      </c>
      <c r="P22" s="42" t="e">
        <f>'C завтраками| Bed and breakfast'!#REF!*0.85</f>
        <v>#REF!</v>
      </c>
      <c r="Q22" s="42" t="e">
        <f>'C завтраками| Bed and breakfast'!#REF!*0.85</f>
        <v>#REF!</v>
      </c>
      <c r="R22" s="42" t="e">
        <f>'C завтраками| Bed and breakfast'!#REF!*0.85</f>
        <v>#REF!</v>
      </c>
      <c r="S22" s="42" t="e">
        <f>'C завтраками| Bed and breakfast'!#REF!*0.85</f>
        <v>#REF!</v>
      </c>
      <c r="T22" s="42" t="e">
        <f>'C завтраками| Bed and breakfast'!#REF!*0.85</f>
        <v>#REF!</v>
      </c>
      <c r="U22" s="42" t="e">
        <f>'C завтраками| Bed and breakfast'!#REF!*0.85</f>
        <v>#REF!</v>
      </c>
      <c r="V22" s="42" t="e">
        <f>'C завтраками| Bed and breakfast'!#REF!*0.85</f>
        <v>#REF!</v>
      </c>
      <c r="W22" s="42" t="e">
        <f>'C завтраками| Bed and breakfast'!#REF!*0.85</f>
        <v>#REF!</v>
      </c>
      <c r="X22" s="42" t="e">
        <f>'C завтраками| Bed and breakfast'!#REF!*0.85</f>
        <v>#REF!</v>
      </c>
      <c r="Y22" s="42" t="e">
        <f>'C завтраками| Bed and breakfast'!#REF!*0.85</f>
        <v>#REF!</v>
      </c>
      <c r="Z22" s="42" t="e">
        <f>'C завтраками| Bed and breakfast'!#REF!*0.85</f>
        <v>#REF!</v>
      </c>
      <c r="AA22" s="42" t="e">
        <f>'C завтраками| Bed and breakfast'!#REF!*0.85</f>
        <v>#REF!</v>
      </c>
      <c r="AB22" s="42" t="e">
        <f>'C завтраками| Bed and breakfast'!#REF!*0.85</f>
        <v>#REF!</v>
      </c>
      <c r="AC22" s="42" t="e">
        <f>'C завтраками| Bed and breakfast'!#REF!*0.85</f>
        <v>#REF!</v>
      </c>
      <c r="AD22" s="42" t="e">
        <f>'C завтраками| Bed and breakfast'!#REF!*0.85</f>
        <v>#REF!</v>
      </c>
      <c r="AE22" s="42" t="e">
        <f>'C завтраками| Bed and breakfast'!#REF!*0.85</f>
        <v>#REF!</v>
      </c>
      <c r="AF22" s="42" t="e">
        <f>'C завтраками| Bed and breakfast'!#REF!*0.85</f>
        <v>#REF!</v>
      </c>
      <c r="AG22" s="42" t="e">
        <f>'C завтраками| Bed and breakfast'!#REF!*0.85</f>
        <v>#REF!</v>
      </c>
      <c r="AH22" s="42" t="e">
        <f>'C завтраками| Bed and breakfast'!#REF!*0.85</f>
        <v>#REF!</v>
      </c>
      <c r="AI22" s="42" t="e">
        <f>'C завтраками| Bed and breakfast'!#REF!*0.85</f>
        <v>#REF!</v>
      </c>
      <c r="AJ22" s="42" t="e">
        <f>'C завтраками| Bed and breakfast'!#REF!*0.85</f>
        <v>#REF!</v>
      </c>
      <c r="AK22" s="42" t="e">
        <f>'C завтраками| Bed and breakfast'!#REF!*0.85</f>
        <v>#REF!</v>
      </c>
      <c r="AL22" s="42" t="e">
        <f>'C завтраками| Bed and breakfast'!#REF!*0.85</f>
        <v>#REF!</v>
      </c>
      <c r="AM22" s="42" t="e">
        <f>'C завтраками| Bed and breakfast'!#REF!*0.85</f>
        <v>#REF!</v>
      </c>
      <c r="AN22" s="42" t="e">
        <f>'C завтраками| Bed and breakfast'!#REF!*0.85</f>
        <v>#REF!</v>
      </c>
      <c r="AO22" s="42" t="e">
        <f>'C завтраками| Bed and breakfast'!#REF!*0.85</f>
        <v>#REF!</v>
      </c>
      <c r="AP22" s="42" t="e">
        <f>'C завтраками| Bed and breakfast'!#REF!*0.85</f>
        <v>#REF!</v>
      </c>
      <c r="AQ22" s="42" t="e">
        <f>'C завтраками| Bed and breakfast'!#REF!*0.85</f>
        <v>#REF!</v>
      </c>
      <c r="AR22" s="42" t="e">
        <f>'C завтраками| Bed and breakfast'!#REF!*0.85</f>
        <v>#REF!</v>
      </c>
      <c r="AS22" s="42" t="e">
        <f>'C завтраками| Bed and breakfast'!#REF!*0.85</f>
        <v>#REF!</v>
      </c>
      <c r="AT22" s="42" t="e">
        <f>'C завтраками| Bed and breakfast'!#REF!*0.85</f>
        <v>#REF!</v>
      </c>
      <c r="AU22" s="42" t="e">
        <f>'C завтраками| Bed and breakfast'!#REF!*0.85</f>
        <v>#REF!</v>
      </c>
      <c r="AV22" s="42" t="e">
        <f>'C завтраками| Bed and breakfast'!#REF!*0.85</f>
        <v>#REF!</v>
      </c>
      <c r="AW22" s="42" t="e">
        <f>'C завтраками| Bed and breakfast'!#REF!*0.85</f>
        <v>#REF!</v>
      </c>
      <c r="AX22" s="42" t="e">
        <f>'C завтраками| Bed and breakfast'!#REF!*0.85</f>
        <v>#REF!</v>
      </c>
      <c r="AY22" s="42" t="e">
        <f>'C завтраками| Bed and breakfast'!#REF!*0.85</f>
        <v>#REF!</v>
      </c>
      <c r="AZ22" s="42" t="e">
        <f>'C завтраками| Bed and breakfast'!#REF!*0.85</f>
        <v>#REF!</v>
      </c>
    </row>
    <row r="23" spans="1:52" s="53" customFormat="1" x14ac:dyDescent="0.2">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row>
    <row r="24" spans="1:52" ht="18" customHeight="1" x14ac:dyDescent="0.2">
      <c r="A24" s="111" t="s">
        <v>100</v>
      </c>
      <c r="B24" s="136" t="e">
        <f t="shared" ref="B24:B25" si="0">B4</f>
        <v>#REF!</v>
      </c>
      <c r="C24" s="136" t="e">
        <f t="shared" ref="C24:AZ24" si="1">C4</f>
        <v>#REF!</v>
      </c>
      <c r="D24" s="136" t="e">
        <f t="shared" si="1"/>
        <v>#REF!</v>
      </c>
      <c r="E24" s="136" t="e">
        <f t="shared" si="1"/>
        <v>#REF!</v>
      </c>
      <c r="F24" s="136" t="e">
        <f t="shared" si="1"/>
        <v>#REF!</v>
      </c>
      <c r="G24" s="136" t="e">
        <f t="shared" si="1"/>
        <v>#REF!</v>
      </c>
      <c r="H24" s="136" t="e">
        <f t="shared" si="1"/>
        <v>#REF!</v>
      </c>
      <c r="I24" s="136" t="e">
        <f t="shared" si="1"/>
        <v>#REF!</v>
      </c>
      <c r="J24" s="136" t="e">
        <f t="shared" si="1"/>
        <v>#REF!</v>
      </c>
      <c r="K24" s="136" t="e">
        <f t="shared" si="1"/>
        <v>#REF!</v>
      </c>
      <c r="L24" s="136" t="e">
        <f t="shared" si="1"/>
        <v>#REF!</v>
      </c>
      <c r="M24" s="136" t="e">
        <f t="shared" si="1"/>
        <v>#REF!</v>
      </c>
      <c r="N24" s="136" t="e">
        <f t="shared" si="1"/>
        <v>#REF!</v>
      </c>
      <c r="O24" s="136" t="e">
        <f t="shared" si="1"/>
        <v>#REF!</v>
      </c>
      <c r="P24" s="136" t="e">
        <f t="shared" si="1"/>
        <v>#REF!</v>
      </c>
      <c r="Q24" s="136" t="e">
        <f t="shared" si="1"/>
        <v>#REF!</v>
      </c>
      <c r="R24" s="136" t="e">
        <f t="shared" si="1"/>
        <v>#REF!</v>
      </c>
      <c r="S24" s="136" t="e">
        <f t="shared" si="1"/>
        <v>#REF!</v>
      </c>
      <c r="T24" s="136" t="e">
        <f t="shared" si="1"/>
        <v>#REF!</v>
      </c>
      <c r="U24" s="136" t="e">
        <f t="shared" si="1"/>
        <v>#REF!</v>
      </c>
      <c r="V24" s="136" t="e">
        <f t="shared" si="1"/>
        <v>#REF!</v>
      </c>
      <c r="W24" s="136" t="e">
        <f t="shared" si="1"/>
        <v>#REF!</v>
      </c>
      <c r="X24" s="136" t="e">
        <f t="shared" si="1"/>
        <v>#REF!</v>
      </c>
      <c r="Y24" s="136" t="e">
        <f t="shared" si="1"/>
        <v>#REF!</v>
      </c>
      <c r="Z24" s="136" t="e">
        <f t="shared" si="1"/>
        <v>#REF!</v>
      </c>
      <c r="AA24" s="136" t="e">
        <f t="shared" si="1"/>
        <v>#REF!</v>
      </c>
      <c r="AB24" s="136" t="e">
        <f t="shared" si="1"/>
        <v>#REF!</v>
      </c>
      <c r="AC24" s="136" t="e">
        <f t="shared" si="1"/>
        <v>#REF!</v>
      </c>
      <c r="AD24" s="136" t="e">
        <f t="shared" si="1"/>
        <v>#REF!</v>
      </c>
      <c r="AE24" s="136" t="e">
        <f t="shared" si="1"/>
        <v>#REF!</v>
      </c>
      <c r="AF24" s="136" t="e">
        <f t="shared" si="1"/>
        <v>#REF!</v>
      </c>
      <c r="AG24" s="136" t="e">
        <f t="shared" si="1"/>
        <v>#REF!</v>
      </c>
      <c r="AH24" s="136" t="e">
        <f t="shared" si="1"/>
        <v>#REF!</v>
      </c>
      <c r="AI24" s="136" t="e">
        <f t="shared" si="1"/>
        <v>#REF!</v>
      </c>
      <c r="AJ24" s="136" t="e">
        <f t="shared" si="1"/>
        <v>#REF!</v>
      </c>
      <c r="AK24" s="136" t="e">
        <f t="shared" si="1"/>
        <v>#REF!</v>
      </c>
      <c r="AL24" s="136" t="e">
        <f t="shared" si="1"/>
        <v>#REF!</v>
      </c>
      <c r="AM24" s="136" t="e">
        <f t="shared" si="1"/>
        <v>#REF!</v>
      </c>
      <c r="AN24" s="136" t="e">
        <f t="shared" si="1"/>
        <v>#REF!</v>
      </c>
      <c r="AO24" s="136" t="e">
        <f t="shared" si="1"/>
        <v>#REF!</v>
      </c>
      <c r="AP24" s="136" t="e">
        <f t="shared" si="1"/>
        <v>#REF!</v>
      </c>
      <c r="AQ24" s="136" t="e">
        <f t="shared" si="1"/>
        <v>#REF!</v>
      </c>
      <c r="AR24" s="136" t="e">
        <f t="shared" si="1"/>
        <v>#REF!</v>
      </c>
      <c r="AS24" s="136" t="e">
        <f t="shared" si="1"/>
        <v>#REF!</v>
      </c>
      <c r="AT24" s="136" t="e">
        <f t="shared" si="1"/>
        <v>#REF!</v>
      </c>
      <c r="AU24" s="136" t="e">
        <f t="shared" si="1"/>
        <v>#REF!</v>
      </c>
      <c r="AV24" s="136" t="e">
        <f t="shared" si="1"/>
        <v>#REF!</v>
      </c>
      <c r="AW24" s="136" t="e">
        <f t="shared" si="1"/>
        <v>#REF!</v>
      </c>
      <c r="AX24" s="136" t="e">
        <f t="shared" si="1"/>
        <v>#REF!</v>
      </c>
      <c r="AY24" s="136" t="e">
        <f t="shared" si="1"/>
        <v>#REF!</v>
      </c>
      <c r="AZ24" s="136" t="e">
        <f t="shared" si="1"/>
        <v>#REF!</v>
      </c>
    </row>
    <row r="25" spans="1:52" ht="20.25" customHeight="1" x14ac:dyDescent="0.2">
      <c r="A25" s="90" t="s">
        <v>64</v>
      </c>
      <c r="B25" s="136" t="e">
        <f t="shared" si="0"/>
        <v>#REF!</v>
      </c>
      <c r="C25" s="136" t="e">
        <f t="shared" ref="C25:AZ25" si="2">C5</f>
        <v>#REF!</v>
      </c>
      <c r="D25" s="136" t="e">
        <f t="shared" si="2"/>
        <v>#REF!</v>
      </c>
      <c r="E25" s="136" t="e">
        <f t="shared" si="2"/>
        <v>#REF!</v>
      </c>
      <c r="F25" s="136" t="e">
        <f t="shared" si="2"/>
        <v>#REF!</v>
      </c>
      <c r="G25" s="136" t="e">
        <f t="shared" si="2"/>
        <v>#REF!</v>
      </c>
      <c r="H25" s="136" t="e">
        <f t="shared" si="2"/>
        <v>#REF!</v>
      </c>
      <c r="I25" s="136" t="e">
        <f t="shared" si="2"/>
        <v>#REF!</v>
      </c>
      <c r="J25" s="136" t="e">
        <f t="shared" si="2"/>
        <v>#REF!</v>
      </c>
      <c r="K25" s="136" t="e">
        <f t="shared" si="2"/>
        <v>#REF!</v>
      </c>
      <c r="L25" s="136" t="e">
        <f t="shared" si="2"/>
        <v>#REF!</v>
      </c>
      <c r="M25" s="136" t="e">
        <f t="shared" si="2"/>
        <v>#REF!</v>
      </c>
      <c r="N25" s="136" t="e">
        <f t="shared" si="2"/>
        <v>#REF!</v>
      </c>
      <c r="O25" s="136" t="e">
        <f t="shared" si="2"/>
        <v>#REF!</v>
      </c>
      <c r="P25" s="136" t="e">
        <f t="shared" si="2"/>
        <v>#REF!</v>
      </c>
      <c r="Q25" s="136" t="e">
        <f t="shared" si="2"/>
        <v>#REF!</v>
      </c>
      <c r="R25" s="136" t="e">
        <f t="shared" si="2"/>
        <v>#REF!</v>
      </c>
      <c r="S25" s="136" t="e">
        <f t="shared" si="2"/>
        <v>#REF!</v>
      </c>
      <c r="T25" s="136" t="e">
        <f t="shared" si="2"/>
        <v>#REF!</v>
      </c>
      <c r="U25" s="136" t="e">
        <f t="shared" si="2"/>
        <v>#REF!</v>
      </c>
      <c r="V25" s="136" t="e">
        <f t="shared" si="2"/>
        <v>#REF!</v>
      </c>
      <c r="W25" s="136" t="e">
        <f t="shared" si="2"/>
        <v>#REF!</v>
      </c>
      <c r="X25" s="136" t="e">
        <f t="shared" si="2"/>
        <v>#REF!</v>
      </c>
      <c r="Y25" s="136" t="e">
        <f t="shared" si="2"/>
        <v>#REF!</v>
      </c>
      <c r="Z25" s="136" t="e">
        <f t="shared" si="2"/>
        <v>#REF!</v>
      </c>
      <c r="AA25" s="136" t="e">
        <f t="shared" si="2"/>
        <v>#REF!</v>
      </c>
      <c r="AB25" s="136" t="e">
        <f t="shared" si="2"/>
        <v>#REF!</v>
      </c>
      <c r="AC25" s="136" t="e">
        <f t="shared" si="2"/>
        <v>#REF!</v>
      </c>
      <c r="AD25" s="136" t="e">
        <f t="shared" si="2"/>
        <v>#REF!</v>
      </c>
      <c r="AE25" s="136" t="e">
        <f t="shared" si="2"/>
        <v>#REF!</v>
      </c>
      <c r="AF25" s="136" t="e">
        <f t="shared" si="2"/>
        <v>#REF!</v>
      </c>
      <c r="AG25" s="136" t="e">
        <f t="shared" si="2"/>
        <v>#REF!</v>
      </c>
      <c r="AH25" s="136" t="e">
        <f t="shared" si="2"/>
        <v>#REF!</v>
      </c>
      <c r="AI25" s="136" t="e">
        <f t="shared" si="2"/>
        <v>#REF!</v>
      </c>
      <c r="AJ25" s="136" t="e">
        <f t="shared" si="2"/>
        <v>#REF!</v>
      </c>
      <c r="AK25" s="136" t="e">
        <f t="shared" si="2"/>
        <v>#REF!</v>
      </c>
      <c r="AL25" s="136" t="e">
        <f t="shared" si="2"/>
        <v>#REF!</v>
      </c>
      <c r="AM25" s="136" t="e">
        <f t="shared" si="2"/>
        <v>#REF!</v>
      </c>
      <c r="AN25" s="136" t="e">
        <f t="shared" si="2"/>
        <v>#REF!</v>
      </c>
      <c r="AO25" s="136" t="e">
        <f t="shared" si="2"/>
        <v>#REF!</v>
      </c>
      <c r="AP25" s="136" t="e">
        <f t="shared" si="2"/>
        <v>#REF!</v>
      </c>
      <c r="AQ25" s="136" t="e">
        <f t="shared" si="2"/>
        <v>#REF!</v>
      </c>
      <c r="AR25" s="136" t="e">
        <f t="shared" si="2"/>
        <v>#REF!</v>
      </c>
      <c r="AS25" s="136" t="e">
        <f t="shared" si="2"/>
        <v>#REF!</v>
      </c>
      <c r="AT25" s="136" t="e">
        <f t="shared" si="2"/>
        <v>#REF!</v>
      </c>
      <c r="AU25" s="136" t="e">
        <f t="shared" si="2"/>
        <v>#REF!</v>
      </c>
      <c r="AV25" s="136" t="e">
        <f t="shared" si="2"/>
        <v>#REF!</v>
      </c>
      <c r="AW25" s="136" t="e">
        <f t="shared" si="2"/>
        <v>#REF!</v>
      </c>
      <c r="AX25" s="136" t="e">
        <f t="shared" si="2"/>
        <v>#REF!</v>
      </c>
      <c r="AY25" s="136" t="e">
        <f t="shared" si="2"/>
        <v>#REF!</v>
      </c>
      <c r="AZ25" s="136" t="e">
        <f t="shared" si="2"/>
        <v>#REF!</v>
      </c>
    </row>
    <row r="26" spans="1:52" s="44" customFormat="1" x14ac:dyDescent="0.2">
      <c r="A26" s="42" t="s">
        <v>83</v>
      </c>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row>
    <row r="27" spans="1:52" s="50" customFormat="1" x14ac:dyDescent="0.2">
      <c r="A27" s="88">
        <v>1</v>
      </c>
      <c r="B27" s="94" t="e">
        <f t="shared" ref="B27:B28" si="3">ROUNDUP(B7*0.9,)</f>
        <v>#REF!</v>
      </c>
      <c r="C27" s="94" t="e">
        <f t="shared" ref="C27:AZ27" si="4">ROUNDUP(C7*0.9,)</f>
        <v>#REF!</v>
      </c>
      <c r="D27" s="94" t="e">
        <f t="shared" si="4"/>
        <v>#REF!</v>
      </c>
      <c r="E27" s="94" t="e">
        <f t="shared" si="4"/>
        <v>#REF!</v>
      </c>
      <c r="F27" s="94" t="e">
        <f t="shared" si="4"/>
        <v>#REF!</v>
      </c>
      <c r="G27" s="94" t="e">
        <f t="shared" si="4"/>
        <v>#REF!</v>
      </c>
      <c r="H27" s="94" t="e">
        <f t="shared" si="4"/>
        <v>#REF!</v>
      </c>
      <c r="I27" s="94" t="e">
        <f t="shared" si="4"/>
        <v>#REF!</v>
      </c>
      <c r="J27" s="94" t="e">
        <f t="shared" si="4"/>
        <v>#REF!</v>
      </c>
      <c r="K27" s="94" t="e">
        <f t="shared" si="4"/>
        <v>#REF!</v>
      </c>
      <c r="L27" s="94" t="e">
        <f t="shared" si="4"/>
        <v>#REF!</v>
      </c>
      <c r="M27" s="94" t="e">
        <f t="shared" si="4"/>
        <v>#REF!</v>
      </c>
      <c r="N27" s="94" t="e">
        <f t="shared" si="4"/>
        <v>#REF!</v>
      </c>
      <c r="O27" s="94" t="e">
        <f t="shared" si="4"/>
        <v>#REF!</v>
      </c>
      <c r="P27" s="94" t="e">
        <f t="shared" si="4"/>
        <v>#REF!</v>
      </c>
      <c r="Q27" s="94" t="e">
        <f t="shared" si="4"/>
        <v>#REF!</v>
      </c>
      <c r="R27" s="94" t="e">
        <f t="shared" si="4"/>
        <v>#REF!</v>
      </c>
      <c r="S27" s="94" t="e">
        <f t="shared" si="4"/>
        <v>#REF!</v>
      </c>
      <c r="T27" s="94" t="e">
        <f t="shared" si="4"/>
        <v>#REF!</v>
      </c>
      <c r="U27" s="94" t="e">
        <f t="shared" si="4"/>
        <v>#REF!</v>
      </c>
      <c r="V27" s="94" t="e">
        <f t="shared" si="4"/>
        <v>#REF!</v>
      </c>
      <c r="W27" s="94" t="e">
        <f t="shared" si="4"/>
        <v>#REF!</v>
      </c>
      <c r="X27" s="94" t="e">
        <f t="shared" si="4"/>
        <v>#REF!</v>
      </c>
      <c r="Y27" s="94" t="e">
        <f t="shared" si="4"/>
        <v>#REF!</v>
      </c>
      <c r="Z27" s="94" t="e">
        <f t="shared" si="4"/>
        <v>#REF!</v>
      </c>
      <c r="AA27" s="94" t="e">
        <f t="shared" si="4"/>
        <v>#REF!</v>
      </c>
      <c r="AB27" s="94" t="e">
        <f t="shared" si="4"/>
        <v>#REF!</v>
      </c>
      <c r="AC27" s="94" t="e">
        <f t="shared" si="4"/>
        <v>#REF!</v>
      </c>
      <c r="AD27" s="94" t="e">
        <f t="shared" si="4"/>
        <v>#REF!</v>
      </c>
      <c r="AE27" s="94" t="e">
        <f t="shared" si="4"/>
        <v>#REF!</v>
      </c>
      <c r="AF27" s="94" t="e">
        <f t="shared" si="4"/>
        <v>#REF!</v>
      </c>
      <c r="AG27" s="94" t="e">
        <f t="shared" si="4"/>
        <v>#REF!</v>
      </c>
      <c r="AH27" s="94" t="e">
        <f t="shared" si="4"/>
        <v>#REF!</v>
      </c>
      <c r="AI27" s="94" t="e">
        <f t="shared" si="4"/>
        <v>#REF!</v>
      </c>
      <c r="AJ27" s="94" t="e">
        <f t="shared" si="4"/>
        <v>#REF!</v>
      </c>
      <c r="AK27" s="94" t="e">
        <f t="shared" si="4"/>
        <v>#REF!</v>
      </c>
      <c r="AL27" s="94" t="e">
        <f t="shared" si="4"/>
        <v>#REF!</v>
      </c>
      <c r="AM27" s="94" t="e">
        <f t="shared" si="4"/>
        <v>#REF!</v>
      </c>
      <c r="AN27" s="94" t="e">
        <f t="shared" si="4"/>
        <v>#REF!</v>
      </c>
      <c r="AO27" s="94" t="e">
        <f t="shared" si="4"/>
        <v>#REF!</v>
      </c>
      <c r="AP27" s="94" t="e">
        <f t="shared" si="4"/>
        <v>#REF!</v>
      </c>
      <c r="AQ27" s="94" t="e">
        <f t="shared" si="4"/>
        <v>#REF!</v>
      </c>
      <c r="AR27" s="94" t="e">
        <f t="shared" si="4"/>
        <v>#REF!</v>
      </c>
      <c r="AS27" s="94" t="e">
        <f t="shared" si="4"/>
        <v>#REF!</v>
      </c>
      <c r="AT27" s="94" t="e">
        <f t="shared" si="4"/>
        <v>#REF!</v>
      </c>
      <c r="AU27" s="94" t="e">
        <f t="shared" si="4"/>
        <v>#REF!</v>
      </c>
      <c r="AV27" s="94" t="e">
        <f t="shared" si="4"/>
        <v>#REF!</v>
      </c>
      <c r="AW27" s="94" t="e">
        <f t="shared" si="4"/>
        <v>#REF!</v>
      </c>
      <c r="AX27" s="94" t="e">
        <f t="shared" si="4"/>
        <v>#REF!</v>
      </c>
      <c r="AY27" s="94" t="e">
        <f t="shared" si="4"/>
        <v>#REF!</v>
      </c>
      <c r="AZ27" s="94" t="e">
        <f t="shared" si="4"/>
        <v>#REF!</v>
      </c>
    </row>
    <row r="28" spans="1:52" s="50" customFormat="1" x14ac:dyDescent="0.2">
      <c r="A28" s="88">
        <v>2</v>
      </c>
      <c r="B28" s="94" t="e">
        <f t="shared" si="3"/>
        <v>#REF!</v>
      </c>
      <c r="C28" s="94" t="e">
        <f t="shared" ref="C28:AZ28" si="5">ROUNDUP(C8*0.9,)</f>
        <v>#REF!</v>
      </c>
      <c r="D28" s="94" t="e">
        <f t="shared" si="5"/>
        <v>#REF!</v>
      </c>
      <c r="E28" s="94" t="e">
        <f t="shared" si="5"/>
        <v>#REF!</v>
      </c>
      <c r="F28" s="94" t="e">
        <f t="shared" si="5"/>
        <v>#REF!</v>
      </c>
      <c r="G28" s="94" t="e">
        <f t="shared" si="5"/>
        <v>#REF!</v>
      </c>
      <c r="H28" s="94" t="e">
        <f t="shared" si="5"/>
        <v>#REF!</v>
      </c>
      <c r="I28" s="94" t="e">
        <f t="shared" si="5"/>
        <v>#REF!</v>
      </c>
      <c r="J28" s="94" t="e">
        <f t="shared" si="5"/>
        <v>#REF!</v>
      </c>
      <c r="K28" s="94" t="e">
        <f t="shared" si="5"/>
        <v>#REF!</v>
      </c>
      <c r="L28" s="94" t="e">
        <f t="shared" si="5"/>
        <v>#REF!</v>
      </c>
      <c r="M28" s="94" t="e">
        <f t="shared" si="5"/>
        <v>#REF!</v>
      </c>
      <c r="N28" s="94" t="e">
        <f t="shared" si="5"/>
        <v>#REF!</v>
      </c>
      <c r="O28" s="94" t="e">
        <f t="shared" si="5"/>
        <v>#REF!</v>
      </c>
      <c r="P28" s="94" t="e">
        <f t="shared" si="5"/>
        <v>#REF!</v>
      </c>
      <c r="Q28" s="94" t="e">
        <f t="shared" si="5"/>
        <v>#REF!</v>
      </c>
      <c r="R28" s="94" t="e">
        <f t="shared" si="5"/>
        <v>#REF!</v>
      </c>
      <c r="S28" s="94" t="e">
        <f t="shared" si="5"/>
        <v>#REF!</v>
      </c>
      <c r="T28" s="94" t="e">
        <f t="shared" si="5"/>
        <v>#REF!</v>
      </c>
      <c r="U28" s="94" t="e">
        <f t="shared" si="5"/>
        <v>#REF!</v>
      </c>
      <c r="V28" s="94" t="e">
        <f t="shared" si="5"/>
        <v>#REF!</v>
      </c>
      <c r="W28" s="94" t="e">
        <f t="shared" si="5"/>
        <v>#REF!</v>
      </c>
      <c r="X28" s="94" t="e">
        <f t="shared" si="5"/>
        <v>#REF!</v>
      </c>
      <c r="Y28" s="94" t="e">
        <f t="shared" si="5"/>
        <v>#REF!</v>
      </c>
      <c r="Z28" s="94" t="e">
        <f t="shared" si="5"/>
        <v>#REF!</v>
      </c>
      <c r="AA28" s="94" t="e">
        <f t="shared" si="5"/>
        <v>#REF!</v>
      </c>
      <c r="AB28" s="94" t="e">
        <f t="shared" si="5"/>
        <v>#REF!</v>
      </c>
      <c r="AC28" s="94" t="e">
        <f t="shared" si="5"/>
        <v>#REF!</v>
      </c>
      <c r="AD28" s="94" t="e">
        <f t="shared" si="5"/>
        <v>#REF!</v>
      </c>
      <c r="AE28" s="94" t="e">
        <f t="shared" si="5"/>
        <v>#REF!</v>
      </c>
      <c r="AF28" s="94" t="e">
        <f t="shared" si="5"/>
        <v>#REF!</v>
      </c>
      <c r="AG28" s="94" t="e">
        <f t="shared" si="5"/>
        <v>#REF!</v>
      </c>
      <c r="AH28" s="94" t="e">
        <f t="shared" si="5"/>
        <v>#REF!</v>
      </c>
      <c r="AI28" s="94" t="e">
        <f t="shared" si="5"/>
        <v>#REF!</v>
      </c>
      <c r="AJ28" s="94" t="e">
        <f t="shared" si="5"/>
        <v>#REF!</v>
      </c>
      <c r="AK28" s="94" t="e">
        <f t="shared" si="5"/>
        <v>#REF!</v>
      </c>
      <c r="AL28" s="94" t="e">
        <f t="shared" si="5"/>
        <v>#REF!</v>
      </c>
      <c r="AM28" s="94" t="e">
        <f t="shared" si="5"/>
        <v>#REF!</v>
      </c>
      <c r="AN28" s="94" t="e">
        <f t="shared" si="5"/>
        <v>#REF!</v>
      </c>
      <c r="AO28" s="94" t="e">
        <f t="shared" si="5"/>
        <v>#REF!</v>
      </c>
      <c r="AP28" s="94" t="e">
        <f t="shared" si="5"/>
        <v>#REF!</v>
      </c>
      <c r="AQ28" s="94" t="e">
        <f t="shared" si="5"/>
        <v>#REF!</v>
      </c>
      <c r="AR28" s="94" t="e">
        <f t="shared" si="5"/>
        <v>#REF!</v>
      </c>
      <c r="AS28" s="94" t="e">
        <f t="shared" si="5"/>
        <v>#REF!</v>
      </c>
      <c r="AT28" s="94" t="e">
        <f t="shared" si="5"/>
        <v>#REF!</v>
      </c>
      <c r="AU28" s="94" t="e">
        <f t="shared" si="5"/>
        <v>#REF!</v>
      </c>
      <c r="AV28" s="94" t="e">
        <f t="shared" si="5"/>
        <v>#REF!</v>
      </c>
      <c r="AW28" s="94" t="e">
        <f t="shared" si="5"/>
        <v>#REF!</v>
      </c>
      <c r="AX28" s="94" t="e">
        <f t="shared" si="5"/>
        <v>#REF!</v>
      </c>
      <c r="AY28" s="94" t="e">
        <f t="shared" si="5"/>
        <v>#REF!</v>
      </c>
      <c r="AZ28" s="94" t="e">
        <f t="shared" si="5"/>
        <v>#REF!</v>
      </c>
    </row>
    <row r="29" spans="1:52" s="50" customFormat="1" x14ac:dyDescent="0.2">
      <c r="A29" s="42" t="s">
        <v>234</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row>
    <row r="30" spans="1:52" s="50" customFormat="1" x14ac:dyDescent="0.2">
      <c r="A30" s="180">
        <v>1</v>
      </c>
      <c r="B30" s="94" t="e">
        <f t="shared" ref="B30:B31" si="6">ROUNDUP(B10*0.9,)</f>
        <v>#REF!</v>
      </c>
      <c r="C30" s="94" t="e">
        <f t="shared" ref="C30:AZ30" si="7">ROUNDUP(C10*0.9,)</f>
        <v>#REF!</v>
      </c>
      <c r="D30" s="94" t="e">
        <f t="shared" si="7"/>
        <v>#REF!</v>
      </c>
      <c r="E30" s="94" t="e">
        <f t="shared" si="7"/>
        <v>#REF!</v>
      </c>
      <c r="F30" s="94" t="e">
        <f t="shared" si="7"/>
        <v>#REF!</v>
      </c>
      <c r="G30" s="94" t="e">
        <f t="shared" si="7"/>
        <v>#REF!</v>
      </c>
      <c r="H30" s="94" t="e">
        <f t="shared" si="7"/>
        <v>#REF!</v>
      </c>
      <c r="I30" s="94" t="e">
        <f t="shared" si="7"/>
        <v>#REF!</v>
      </c>
      <c r="J30" s="94" t="e">
        <f t="shared" si="7"/>
        <v>#REF!</v>
      </c>
      <c r="K30" s="94" t="e">
        <f t="shared" si="7"/>
        <v>#REF!</v>
      </c>
      <c r="L30" s="94" t="e">
        <f t="shared" si="7"/>
        <v>#REF!</v>
      </c>
      <c r="M30" s="94" t="e">
        <f t="shared" si="7"/>
        <v>#REF!</v>
      </c>
      <c r="N30" s="94" t="e">
        <f t="shared" si="7"/>
        <v>#REF!</v>
      </c>
      <c r="O30" s="94" t="e">
        <f t="shared" si="7"/>
        <v>#REF!</v>
      </c>
      <c r="P30" s="94" t="e">
        <f t="shared" si="7"/>
        <v>#REF!</v>
      </c>
      <c r="Q30" s="94" t="e">
        <f t="shared" si="7"/>
        <v>#REF!</v>
      </c>
      <c r="R30" s="94" t="e">
        <f t="shared" si="7"/>
        <v>#REF!</v>
      </c>
      <c r="S30" s="94" t="e">
        <f t="shared" si="7"/>
        <v>#REF!</v>
      </c>
      <c r="T30" s="94" t="e">
        <f t="shared" si="7"/>
        <v>#REF!</v>
      </c>
      <c r="U30" s="94" t="e">
        <f t="shared" si="7"/>
        <v>#REF!</v>
      </c>
      <c r="V30" s="94" t="e">
        <f t="shared" si="7"/>
        <v>#REF!</v>
      </c>
      <c r="W30" s="94" t="e">
        <f t="shared" si="7"/>
        <v>#REF!</v>
      </c>
      <c r="X30" s="94" t="e">
        <f t="shared" si="7"/>
        <v>#REF!</v>
      </c>
      <c r="Y30" s="94" t="e">
        <f t="shared" si="7"/>
        <v>#REF!</v>
      </c>
      <c r="Z30" s="94" t="e">
        <f t="shared" si="7"/>
        <v>#REF!</v>
      </c>
      <c r="AA30" s="94" t="e">
        <f t="shared" si="7"/>
        <v>#REF!</v>
      </c>
      <c r="AB30" s="94" t="e">
        <f t="shared" si="7"/>
        <v>#REF!</v>
      </c>
      <c r="AC30" s="94" t="e">
        <f t="shared" si="7"/>
        <v>#REF!</v>
      </c>
      <c r="AD30" s="94" t="e">
        <f t="shared" si="7"/>
        <v>#REF!</v>
      </c>
      <c r="AE30" s="94" t="e">
        <f t="shared" si="7"/>
        <v>#REF!</v>
      </c>
      <c r="AF30" s="94" t="e">
        <f t="shared" si="7"/>
        <v>#REF!</v>
      </c>
      <c r="AG30" s="94" t="e">
        <f t="shared" si="7"/>
        <v>#REF!</v>
      </c>
      <c r="AH30" s="94" t="e">
        <f t="shared" si="7"/>
        <v>#REF!</v>
      </c>
      <c r="AI30" s="94" t="e">
        <f t="shared" si="7"/>
        <v>#REF!</v>
      </c>
      <c r="AJ30" s="94" t="e">
        <f t="shared" si="7"/>
        <v>#REF!</v>
      </c>
      <c r="AK30" s="94" t="e">
        <f t="shared" si="7"/>
        <v>#REF!</v>
      </c>
      <c r="AL30" s="94" t="e">
        <f t="shared" si="7"/>
        <v>#REF!</v>
      </c>
      <c r="AM30" s="94" t="e">
        <f t="shared" si="7"/>
        <v>#REF!</v>
      </c>
      <c r="AN30" s="94" t="e">
        <f t="shared" si="7"/>
        <v>#REF!</v>
      </c>
      <c r="AO30" s="94" t="e">
        <f t="shared" si="7"/>
        <v>#REF!</v>
      </c>
      <c r="AP30" s="94" t="e">
        <f t="shared" si="7"/>
        <v>#REF!</v>
      </c>
      <c r="AQ30" s="94" t="e">
        <f t="shared" si="7"/>
        <v>#REF!</v>
      </c>
      <c r="AR30" s="94" t="e">
        <f t="shared" si="7"/>
        <v>#REF!</v>
      </c>
      <c r="AS30" s="94" t="e">
        <f t="shared" si="7"/>
        <v>#REF!</v>
      </c>
      <c r="AT30" s="94" t="e">
        <f t="shared" si="7"/>
        <v>#REF!</v>
      </c>
      <c r="AU30" s="94" t="e">
        <f t="shared" si="7"/>
        <v>#REF!</v>
      </c>
      <c r="AV30" s="94" t="e">
        <f t="shared" si="7"/>
        <v>#REF!</v>
      </c>
      <c r="AW30" s="94" t="e">
        <f t="shared" si="7"/>
        <v>#REF!</v>
      </c>
      <c r="AX30" s="94" t="e">
        <f t="shared" si="7"/>
        <v>#REF!</v>
      </c>
      <c r="AY30" s="94" t="e">
        <f t="shared" si="7"/>
        <v>#REF!</v>
      </c>
      <c r="AZ30" s="94" t="e">
        <f t="shared" si="7"/>
        <v>#REF!</v>
      </c>
    </row>
    <row r="31" spans="1:52" s="50" customFormat="1" x14ac:dyDescent="0.2">
      <c r="A31" s="180">
        <v>2</v>
      </c>
      <c r="B31" s="94" t="e">
        <f t="shared" si="6"/>
        <v>#REF!</v>
      </c>
      <c r="C31" s="94" t="e">
        <f t="shared" ref="C31:AZ31" si="8">ROUNDUP(C11*0.9,)</f>
        <v>#REF!</v>
      </c>
      <c r="D31" s="94" t="e">
        <f t="shared" si="8"/>
        <v>#REF!</v>
      </c>
      <c r="E31" s="94" t="e">
        <f t="shared" si="8"/>
        <v>#REF!</v>
      </c>
      <c r="F31" s="94" t="e">
        <f t="shared" si="8"/>
        <v>#REF!</v>
      </c>
      <c r="G31" s="94" t="e">
        <f t="shared" si="8"/>
        <v>#REF!</v>
      </c>
      <c r="H31" s="94" t="e">
        <f t="shared" si="8"/>
        <v>#REF!</v>
      </c>
      <c r="I31" s="94" t="e">
        <f t="shared" si="8"/>
        <v>#REF!</v>
      </c>
      <c r="J31" s="94" t="e">
        <f t="shared" si="8"/>
        <v>#REF!</v>
      </c>
      <c r="K31" s="94" t="e">
        <f t="shared" si="8"/>
        <v>#REF!</v>
      </c>
      <c r="L31" s="94" t="e">
        <f t="shared" si="8"/>
        <v>#REF!</v>
      </c>
      <c r="M31" s="94" t="e">
        <f t="shared" si="8"/>
        <v>#REF!</v>
      </c>
      <c r="N31" s="94" t="e">
        <f t="shared" si="8"/>
        <v>#REF!</v>
      </c>
      <c r="O31" s="94" t="e">
        <f t="shared" si="8"/>
        <v>#REF!</v>
      </c>
      <c r="P31" s="94" t="e">
        <f t="shared" si="8"/>
        <v>#REF!</v>
      </c>
      <c r="Q31" s="94" t="e">
        <f t="shared" si="8"/>
        <v>#REF!</v>
      </c>
      <c r="R31" s="94" t="e">
        <f t="shared" si="8"/>
        <v>#REF!</v>
      </c>
      <c r="S31" s="94" t="e">
        <f t="shared" si="8"/>
        <v>#REF!</v>
      </c>
      <c r="T31" s="94" t="e">
        <f t="shared" si="8"/>
        <v>#REF!</v>
      </c>
      <c r="U31" s="94" t="e">
        <f t="shared" si="8"/>
        <v>#REF!</v>
      </c>
      <c r="V31" s="94" t="e">
        <f t="shared" si="8"/>
        <v>#REF!</v>
      </c>
      <c r="W31" s="94" t="e">
        <f t="shared" si="8"/>
        <v>#REF!</v>
      </c>
      <c r="X31" s="94" t="e">
        <f t="shared" si="8"/>
        <v>#REF!</v>
      </c>
      <c r="Y31" s="94" t="e">
        <f t="shared" si="8"/>
        <v>#REF!</v>
      </c>
      <c r="Z31" s="94" t="e">
        <f t="shared" si="8"/>
        <v>#REF!</v>
      </c>
      <c r="AA31" s="94" t="e">
        <f t="shared" si="8"/>
        <v>#REF!</v>
      </c>
      <c r="AB31" s="94" t="e">
        <f t="shared" si="8"/>
        <v>#REF!</v>
      </c>
      <c r="AC31" s="94" t="e">
        <f t="shared" si="8"/>
        <v>#REF!</v>
      </c>
      <c r="AD31" s="94" t="e">
        <f t="shared" si="8"/>
        <v>#REF!</v>
      </c>
      <c r="AE31" s="94" t="e">
        <f t="shared" si="8"/>
        <v>#REF!</v>
      </c>
      <c r="AF31" s="94" t="e">
        <f t="shared" si="8"/>
        <v>#REF!</v>
      </c>
      <c r="AG31" s="94" t="e">
        <f t="shared" si="8"/>
        <v>#REF!</v>
      </c>
      <c r="AH31" s="94" t="e">
        <f t="shared" si="8"/>
        <v>#REF!</v>
      </c>
      <c r="AI31" s="94" t="e">
        <f t="shared" si="8"/>
        <v>#REF!</v>
      </c>
      <c r="AJ31" s="94" t="e">
        <f t="shared" si="8"/>
        <v>#REF!</v>
      </c>
      <c r="AK31" s="94" t="e">
        <f t="shared" si="8"/>
        <v>#REF!</v>
      </c>
      <c r="AL31" s="94" t="e">
        <f t="shared" si="8"/>
        <v>#REF!</v>
      </c>
      <c r="AM31" s="94" t="e">
        <f t="shared" si="8"/>
        <v>#REF!</v>
      </c>
      <c r="AN31" s="94" t="e">
        <f t="shared" si="8"/>
        <v>#REF!</v>
      </c>
      <c r="AO31" s="94" t="e">
        <f t="shared" si="8"/>
        <v>#REF!</v>
      </c>
      <c r="AP31" s="94" t="e">
        <f t="shared" si="8"/>
        <v>#REF!</v>
      </c>
      <c r="AQ31" s="94" t="e">
        <f t="shared" si="8"/>
        <v>#REF!</v>
      </c>
      <c r="AR31" s="94" t="e">
        <f t="shared" si="8"/>
        <v>#REF!</v>
      </c>
      <c r="AS31" s="94" t="e">
        <f t="shared" si="8"/>
        <v>#REF!</v>
      </c>
      <c r="AT31" s="94" t="e">
        <f t="shared" si="8"/>
        <v>#REF!</v>
      </c>
      <c r="AU31" s="94" t="e">
        <f t="shared" si="8"/>
        <v>#REF!</v>
      </c>
      <c r="AV31" s="94" t="e">
        <f t="shared" si="8"/>
        <v>#REF!</v>
      </c>
      <c r="AW31" s="94" t="e">
        <f t="shared" si="8"/>
        <v>#REF!</v>
      </c>
      <c r="AX31" s="94" t="e">
        <f t="shared" si="8"/>
        <v>#REF!</v>
      </c>
      <c r="AY31" s="94" t="e">
        <f t="shared" si="8"/>
        <v>#REF!</v>
      </c>
      <c r="AZ31" s="94" t="e">
        <f t="shared" si="8"/>
        <v>#REF!</v>
      </c>
    </row>
    <row r="32" spans="1:52" s="50" customFormat="1" x14ac:dyDescent="0.2">
      <c r="A32" s="42" t="s">
        <v>84</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row>
    <row r="33" spans="1:52" s="50" customFormat="1" x14ac:dyDescent="0.2">
      <c r="A33" s="88">
        <f>A27</f>
        <v>1</v>
      </c>
      <c r="B33" s="94" t="e">
        <f t="shared" ref="B33:B34" si="9">ROUNDUP(B13*0.9,)</f>
        <v>#REF!</v>
      </c>
      <c r="C33" s="94" t="e">
        <f t="shared" ref="C33:AZ33" si="10">ROUNDUP(C13*0.9,)</f>
        <v>#REF!</v>
      </c>
      <c r="D33" s="94" t="e">
        <f t="shared" si="10"/>
        <v>#REF!</v>
      </c>
      <c r="E33" s="94" t="e">
        <f t="shared" si="10"/>
        <v>#REF!</v>
      </c>
      <c r="F33" s="94" t="e">
        <f t="shared" si="10"/>
        <v>#REF!</v>
      </c>
      <c r="G33" s="94" t="e">
        <f t="shared" si="10"/>
        <v>#REF!</v>
      </c>
      <c r="H33" s="94" t="e">
        <f t="shared" si="10"/>
        <v>#REF!</v>
      </c>
      <c r="I33" s="94" t="e">
        <f t="shared" si="10"/>
        <v>#REF!</v>
      </c>
      <c r="J33" s="94" t="e">
        <f t="shared" si="10"/>
        <v>#REF!</v>
      </c>
      <c r="K33" s="94" t="e">
        <f t="shared" si="10"/>
        <v>#REF!</v>
      </c>
      <c r="L33" s="94" t="e">
        <f t="shared" si="10"/>
        <v>#REF!</v>
      </c>
      <c r="M33" s="94" t="e">
        <f t="shared" si="10"/>
        <v>#REF!</v>
      </c>
      <c r="N33" s="94" t="e">
        <f t="shared" si="10"/>
        <v>#REF!</v>
      </c>
      <c r="O33" s="94" t="e">
        <f t="shared" si="10"/>
        <v>#REF!</v>
      </c>
      <c r="P33" s="94" t="e">
        <f t="shared" si="10"/>
        <v>#REF!</v>
      </c>
      <c r="Q33" s="94" t="e">
        <f t="shared" si="10"/>
        <v>#REF!</v>
      </c>
      <c r="R33" s="94" t="e">
        <f t="shared" si="10"/>
        <v>#REF!</v>
      </c>
      <c r="S33" s="94" t="e">
        <f t="shared" si="10"/>
        <v>#REF!</v>
      </c>
      <c r="T33" s="94" t="e">
        <f t="shared" si="10"/>
        <v>#REF!</v>
      </c>
      <c r="U33" s="94" t="e">
        <f t="shared" si="10"/>
        <v>#REF!</v>
      </c>
      <c r="V33" s="94" t="e">
        <f t="shared" si="10"/>
        <v>#REF!</v>
      </c>
      <c r="W33" s="94" t="e">
        <f t="shared" si="10"/>
        <v>#REF!</v>
      </c>
      <c r="X33" s="94" t="e">
        <f t="shared" si="10"/>
        <v>#REF!</v>
      </c>
      <c r="Y33" s="94" t="e">
        <f t="shared" si="10"/>
        <v>#REF!</v>
      </c>
      <c r="Z33" s="94" t="e">
        <f t="shared" si="10"/>
        <v>#REF!</v>
      </c>
      <c r="AA33" s="94" t="e">
        <f t="shared" si="10"/>
        <v>#REF!</v>
      </c>
      <c r="AB33" s="94" t="e">
        <f t="shared" si="10"/>
        <v>#REF!</v>
      </c>
      <c r="AC33" s="94" t="e">
        <f t="shared" si="10"/>
        <v>#REF!</v>
      </c>
      <c r="AD33" s="94" t="e">
        <f t="shared" si="10"/>
        <v>#REF!</v>
      </c>
      <c r="AE33" s="94" t="e">
        <f t="shared" si="10"/>
        <v>#REF!</v>
      </c>
      <c r="AF33" s="94" t="e">
        <f t="shared" si="10"/>
        <v>#REF!</v>
      </c>
      <c r="AG33" s="94" t="e">
        <f t="shared" si="10"/>
        <v>#REF!</v>
      </c>
      <c r="AH33" s="94" t="e">
        <f t="shared" si="10"/>
        <v>#REF!</v>
      </c>
      <c r="AI33" s="94" t="e">
        <f t="shared" si="10"/>
        <v>#REF!</v>
      </c>
      <c r="AJ33" s="94" t="e">
        <f t="shared" si="10"/>
        <v>#REF!</v>
      </c>
      <c r="AK33" s="94" t="e">
        <f t="shared" si="10"/>
        <v>#REF!</v>
      </c>
      <c r="AL33" s="94" t="e">
        <f t="shared" si="10"/>
        <v>#REF!</v>
      </c>
      <c r="AM33" s="94" t="e">
        <f t="shared" si="10"/>
        <v>#REF!</v>
      </c>
      <c r="AN33" s="94" t="e">
        <f t="shared" si="10"/>
        <v>#REF!</v>
      </c>
      <c r="AO33" s="94" t="e">
        <f t="shared" si="10"/>
        <v>#REF!</v>
      </c>
      <c r="AP33" s="94" t="e">
        <f t="shared" si="10"/>
        <v>#REF!</v>
      </c>
      <c r="AQ33" s="94" t="e">
        <f t="shared" si="10"/>
        <v>#REF!</v>
      </c>
      <c r="AR33" s="94" t="e">
        <f t="shared" si="10"/>
        <v>#REF!</v>
      </c>
      <c r="AS33" s="94" t="e">
        <f t="shared" si="10"/>
        <v>#REF!</v>
      </c>
      <c r="AT33" s="94" t="e">
        <f t="shared" si="10"/>
        <v>#REF!</v>
      </c>
      <c r="AU33" s="94" t="e">
        <f t="shared" si="10"/>
        <v>#REF!</v>
      </c>
      <c r="AV33" s="94" t="e">
        <f t="shared" si="10"/>
        <v>#REF!</v>
      </c>
      <c r="AW33" s="94" t="e">
        <f t="shared" si="10"/>
        <v>#REF!</v>
      </c>
      <c r="AX33" s="94" t="e">
        <f t="shared" si="10"/>
        <v>#REF!</v>
      </c>
      <c r="AY33" s="94" t="e">
        <f t="shared" si="10"/>
        <v>#REF!</v>
      </c>
      <c r="AZ33" s="94" t="e">
        <f t="shared" si="10"/>
        <v>#REF!</v>
      </c>
    </row>
    <row r="34" spans="1:52" s="50" customFormat="1" x14ac:dyDescent="0.2">
      <c r="A34" s="88">
        <f>A28</f>
        <v>2</v>
      </c>
      <c r="B34" s="94" t="e">
        <f t="shared" si="9"/>
        <v>#REF!</v>
      </c>
      <c r="C34" s="94" t="e">
        <f t="shared" ref="C34:AZ34" si="11">ROUNDUP(C14*0.9,)</f>
        <v>#REF!</v>
      </c>
      <c r="D34" s="94" t="e">
        <f t="shared" si="11"/>
        <v>#REF!</v>
      </c>
      <c r="E34" s="94" t="e">
        <f t="shared" si="11"/>
        <v>#REF!</v>
      </c>
      <c r="F34" s="94" t="e">
        <f t="shared" si="11"/>
        <v>#REF!</v>
      </c>
      <c r="G34" s="94" t="e">
        <f t="shared" si="11"/>
        <v>#REF!</v>
      </c>
      <c r="H34" s="94" t="e">
        <f t="shared" si="11"/>
        <v>#REF!</v>
      </c>
      <c r="I34" s="94" t="e">
        <f t="shared" si="11"/>
        <v>#REF!</v>
      </c>
      <c r="J34" s="94" t="e">
        <f t="shared" si="11"/>
        <v>#REF!</v>
      </c>
      <c r="K34" s="94" t="e">
        <f t="shared" si="11"/>
        <v>#REF!</v>
      </c>
      <c r="L34" s="94" t="e">
        <f t="shared" si="11"/>
        <v>#REF!</v>
      </c>
      <c r="M34" s="94" t="e">
        <f t="shared" si="11"/>
        <v>#REF!</v>
      </c>
      <c r="N34" s="94" t="e">
        <f t="shared" si="11"/>
        <v>#REF!</v>
      </c>
      <c r="O34" s="94" t="e">
        <f t="shared" si="11"/>
        <v>#REF!</v>
      </c>
      <c r="P34" s="94" t="e">
        <f t="shared" si="11"/>
        <v>#REF!</v>
      </c>
      <c r="Q34" s="94" t="e">
        <f t="shared" si="11"/>
        <v>#REF!</v>
      </c>
      <c r="R34" s="94" t="e">
        <f t="shared" si="11"/>
        <v>#REF!</v>
      </c>
      <c r="S34" s="94" t="e">
        <f t="shared" si="11"/>
        <v>#REF!</v>
      </c>
      <c r="T34" s="94" t="e">
        <f t="shared" si="11"/>
        <v>#REF!</v>
      </c>
      <c r="U34" s="94" t="e">
        <f t="shared" si="11"/>
        <v>#REF!</v>
      </c>
      <c r="V34" s="94" t="e">
        <f t="shared" si="11"/>
        <v>#REF!</v>
      </c>
      <c r="W34" s="94" t="e">
        <f t="shared" si="11"/>
        <v>#REF!</v>
      </c>
      <c r="X34" s="94" t="e">
        <f t="shared" si="11"/>
        <v>#REF!</v>
      </c>
      <c r="Y34" s="94" t="e">
        <f t="shared" si="11"/>
        <v>#REF!</v>
      </c>
      <c r="Z34" s="94" t="e">
        <f t="shared" si="11"/>
        <v>#REF!</v>
      </c>
      <c r="AA34" s="94" t="e">
        <f t="shared" si="11"/>
        <v>#REF!</v>
      </c>
      <c r="AB34" s="94" t="e">
        <f t="shared" si="11"/>
        <v>#REF!</v>
      </c>
      <c r="AC34" s="94" t="e">
        <f t="shared" si="11"/>
        <v>#REF!</v>
      </c>
      <c r="AD34" s="94" t="e">
        <f t="shared" si="11"/>
        <v>#REF!</v>
      </c>
      <c r="AE34" s="94" t="e">
        <f t="shared" si="11"/>
        <v>#REF!</v>
      </c>
      <c r="AF34" s="94" t="e">
        <f t="shared" si="11"/>
        <v>#REF!</v>
      </c>
      <c r="AG34" s="94" t="e">
        <f t="shared" si="11"/>
        <v>#REF!</v>
      </c>
      <c r="AH34" s="94" t="e">
        <f t="shared" si="11"/>
        <v>#REF!</v>
      </c>
      <c r="AI34" s="94" t="e">
        <f t="shared" si="11"/>
        <v>#REF!</v>
      </c>
      <c r="AJ34" s="94" t="e">
        <f t="shared" si="11"/>
        <v>#REF!</v>
      </c>
      <c r="AK34" s="94" t="e">
        <f t="shared" si="11"/>
        <v>#REF!</v>
      </c>
      <c r="AL34" s="94" t="e">
        <f t="shared" si="11"/>
        <v>#REF!</v>
      </c>
      <c r="AM34" s="94" t="e">
        <f t="shared" si="11"/>
        <v>#REF!</v>
      </c>
      <c r="AN34" s="94" t="e">
        <f t="shared" si="11"/>
        <v>#REF!</v>
      </c>
      <c r="AO34" s="94" t="e">
        <f t="shared" si="11"/>
        <v>#REF!</v>
      </c>
      <c r="AP34" s="94" t="e">
        <f t="shared" si="11"/>
        <v>#REF!</v>
      </c>
      <c r="AQ34" s="94" t="e">
        <f t="shared" si="11"/>
        <v>#REF!</v>
      </c>
      <c r="AR34" s="94" t="e">
        <f t="shared" si="11"/>
        <v>#REF!</v>
      </c>
      <c r="AS34" s="94" t="e">
        <f t="shared" si="11"/>
        <v>#REF!</v>
      </c>
      <c r="AT34" s="94" t="e">
        <f t="shared" si="11"/>
        <v>#REF!</v>
      </c>
      <c r="AU34" s="94" t="e">
        <f t="shared" si="11"/>
        <v>#REF!</v>
      </c>
      <c r="AV34" s="94" t="e">
        <f t="shared" si="11"/>
        <v>#REF!</v>
      </c>
      <c r="AW34" s="94" t="e">
        <f t="shared" si="11"/>
        <v>#REF!</v>
      </c>
      <c r="AX34" s="94" t="e">
        <f t="shared" si="11"/>
        <v>#REF!</v>
      </c>
      <c r="AY34" s="94" t="e">
        <f t="shared" si="11"/>
        <v>#REF!</v>
      </c>
      <c r="AZ34" s="94" t="e">
        <f t="shared" si="11"/>
        <v>#REF!</v>
      </c>
    </row>
    <row r="35" spans="1:52" s="50" customFormat="1" x14ac:dyDescent="0.2">
      <c r="A35" s="42" t="s">
        <v>85</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row>
    <row r="36" spans="1:52" s="50" customFormat="1" x14ac:dyDescent="0.2">
      <c r="A36" s="88">
        <f>A27</f>
        <v>1</v>
      </c>
      <c r="B36" s="94" t="e">
        <f t="shared" ref="B36:B37" si="12">ROUNDUP(B16*0.9,)</f>
        <v>#REF!</v>
      </c>
      <c r="C36" s="94" t="e">
        <f t="shared" ref="C36:AZ36" si="13">ROUNDUP(C16*0.9,)</f>
        <v>#REF!</v>
      </c>
      <c r="D36" s="94" t="e">
        <f t="shared" si="13"/>
        <v>#REF!</v>
      </c>
      <c r="E36" s="94" t="e">
        <f t="shared" si="13"/>
        <v>#REF!</v>
      </c>
      <c r="F36" s="94" t="e">
        <f t="shared" si="13"/>
        <v>#REF!</v>
      </c>
      <c r="G36" s="94" t="e">
        <f t="shared" si="13"/>
        <v>#REF!</v>
      </c>
      <c r="H36" s="94" t="e">
        <f t="shared" si="13"/>
        <v>#REF!</v>
      </c>
      <c r="I36" s="94" t="e">
        <f t="shared" si="13"/>
        <v>#REF!</v>
      </c>
      <c r="J36" s="94" t="e">
        <f t="shared" si="13"/>
        <v>#REF!</v>
      </c>
      <c r="K36" s="94" t="e">
        <f t="shared" si="13"/>
        <v>#REF!</v>
      </c>
      <c r="L36" s="94" t="e">
        <f t="shared" si="13"/>
        <v>#REF!</v>
      </c>
      <c r="M36" s="94" t="e">
        <f t="shared" si="13"/>
        <v>#REF!</v>
      </c>
      <c r="N36" s="94" t="e">
        <f t="shared" si="13"/>
        <v>#REF!</v>
      </c>
      <c r="O36" s="94" t="e">
        <f t="shared" si="13"/>
        <v>#REF!</v>
      </c>
      <c r="P36" s="94" t="e">
        <f t="shared" si="13"/>
        <v>#REF!</v>
      </c>
      <c r="Q36" s="94" t="e">
        <f t="shared" si="13"/>
        <v>#REF!</v>
      </c>
      <c r="R36" s="94" t="e">
        <f t="shared" si="13"/>
        <v>#REF!</v>
      </c>
      <c r="S36" s="94" t="e">
        <f t="shared" si="13"/>
        <v>#REF!</v>
      </c>
      <c r="T36" s="94" t="e">
        <f t="shared" si="13"/>
        <v>#REF!</v>
      </c>
      <c r="U36" s="94" t="e">
        <f t="shared" si="13"/>
        <v>#REF!</v>
      </c>
      <c r="V36" s="94" t="e">
        <f t="shared" si="13"/>
        <v>#REF!</v>
      </c>
      <c r="W36" s="94" t="e">
        <f t="shared" si="13"/>
        <v>#REF!</v>
      </c>
      <c r="X36" s="94" t="e">
        <f t="shared" si="13"/>
        <v>#REF!</v>
      </c>
      <c r="Y36" s="94" t="e">
        <f t="shared" si="13"/>
        <v>#REF!</v>
      </c>
      <c r="Z36" s="94" t="e">
        <f t="shared" si="13"/>
        <v>#REF!</v>
      </c>
      <c r="AA36" s="94" t="e">
        <f t="shared" si="13"/>
        <v>#REF!</v>
      </c>
      <c r="AB36" s="94" t="e">
        <f t="shared" si="13"/>
        <v>#REF!</v>
      </c>
      <c r="AC36" s="94" t="e">
        <f t="shared" si="13"/>
        <v>#REF!</v>
      </c>
      <c r="AD36" s="94" t="e">
        <f t="shared" si="13"/>
        <v>#REF!</v>
      </c>
      <c r="AE36" s="94" t="e">
        <f t="shared" si="13"/>
        <v>#REF!</v>
      </c>
      <c r="AF36" s="94" t="e">
        <f t="shared" si="13"/>
        <v>#REF!</v>
      </c>
      <c r="AG36" s="94" t="e">
        <f t="shared" si="13"/>
        <v>#REF!</v>
      </c>
      <c r="AH36" s="94" t="e">
        <f t="shared" si="13"/>
        <v>#REF!</v>
      </c>
      <c r="AI36" s="94" t="e">
        <f t="shared" si="13"/>
        <v>#REF!</v>
      </c>
      <c r="AJ36" s="94" t="e">
        <f t="shared" si="13"/>
        <v>#REF!</v>
      </c>
      <c r="AK36" s="94" t="e">
        <f t="shared" si="13"/>
        <v>#REF!</v>
      </c>
      <c r="AL36" s="94" t="e">
        <f t="shared" si="13"/>
        <v>#REF!</v>
      </c>
      <c r="AM36" s="94" t="e">
        <f t="shared" si="13"/>
        <v>#REF!</v>
      </c>
      <c r="AN36" s="94" t="e">
        <f t="shared" si="13"/>
        <v>#REF!</v>
      </c>
      <c r="AO36" s="94" t="e">
        <f t="shared" si="13"/>
        <v>#REF!</v>
      </c>
      <c r="AP36" s="94" t="e">
        <f t="shared" si="13"/>
        <v>#REF!</v>
      </c>
      <c r="AQ36" s="94" t="e">
        <f t="shared" si="13"/>
        <v>#REF!</v>
      </c>
      <c r="AR36" s="94" t="e">
        <f t="shared" si="13"/>
        <v>#REF!</v>
      </c>
      <c r="AS36" s="94" t="e">
        <f t="shared" si="13"/>
        <v>#REF!</v>
      </c>
      <c r="AT36" s="94" t="e">
        <f t="shared" si="13"/>
        <v>#REF!</v>
      </c>
      <c r="AU36" s="94" t="e">
        <f t="shared" si="13"/>
        <v>#REF!</v>
      </c>
      <c r="AV36" s="94" t="e">
        <f t="shared" si="13"/>
        <v>#REF!</v>
      </c>
      <c r="AW36" s="94" t="e">
        <f t="shared" si="13"/>
        <v>#REF!</v>
      </c>
      <c r="AX36" s="94" t="e">
        <f t="shared" si="13"/>
        <v>#REF!</v>
      </c>
      <c r="AY36" s="94" t="e">
        <f t="shared" si="13"/>
        <v>#REF!</v>
      </c>
      <c r="AZ36" s="94" t="e">
        <f t="shared" si="13"/>
        <v>#REF!</v>
      </c>
    </row>
    <row r="37" spans="1:52" s="50" customFormat="1" x14ac:dyDescent="0.2">
      <c r="A37" s="88">
        <f>A28</f>
        <v>2</v>
      </c>
      <c r="B37" s="94" t="e">
        <f t="shared" si="12"/>
        <v>#REF!</v>
      </c>
      <c r="C37" s="94" t="e">
        <f t="shared" ref="C37:AZ37" si="14">ROUNDUP(C17*0.9,)</f>
        <v>#REF!</v>
      </c>
      <c r="D37" s="94" t="e">
        <f t="shared" si="14"/>
        <v>#REF!</v>
      </c>
      <c r="E37" s="94" t="e">
        <f t="shared" si="14"/>
        <v>#REF!</v>
      </c>
      <c r="F37" s="94" t="e">
        <f t="shared" si="14"/>
        <v>#REF!</v>
      </c>
      <c r="G37" s="94" t="e">
        <f t="shared" si="14"/>
        <v>#REF!</v>
      </c>
      <c r="H37" s="94" t="e">
        <f t="shared" si="14"/>
        <v>#REF!</v>
      </c>
      <c r="I37" s="94" t="e">
        <f t="shared" si="14"/>
        <v>#REF!</v>
      </c>
      <c r="J37" s="94" t="e">
        <f t="shared" si="14"/>
        <v>#REF!</v>
      </c>
      <c r="K37" s="94" t="e">
        <f t="shared" si="14"/>
        <v>#REF!</v>
      </c>
      <c r="L37" s="94" t="e">
        <f t="shared" si="14"/>
        <v>#REF!</v>
      </c>
      <c r="M37" s="94" t="e">
        <f t="shared" si="14"/>
        <v>#REF!</v>
      </c>
      <c r="N37" s="94" t="e">
        <f t="shared" si="14"/>
        <v>#REF!</v>
      </c>
      <c r="O37" s="94" t="e">
        <f t="shared" si="14"/>
        <v>#REF!</v>
      </c>
      <c r="P37" s="94" t="e">
        <f t="shared" si="14"/>
        <v>#REF!</v>
      </c>
      <c r="Q37" s="94" t="e">
        <f t="shared" si="14"/>
        <v>#REF!</v>
      </c>
      <c r="R37" s="94" t="e">
        <f t="shared" si="14"/>
        <v>#REF!</v>
      </c>
      <c r="S37" s="94" t="e">
        <f t="shared" si="14"/>
        <v>#REF!</v>
      </c>
      <c r="T37" s="94" t="e">
        <f t="shared" si="14"/>
        <v>#REF!</v>
      </c>
      <c r="U37" s="94" t="e">
        <f t="shared" si="14"/>
        <v>#REF!</v>
      </c>
      <c r="V37" s="94" t="e">
        <f t="shared" si="14"/>
        <v>#REF!</v>
      </c>
      <c r="W37" s="94" t="e">
        <f t="shared" si="14"/>
        <v>#REF!</v>
      </c>
      <c r="X37" s="94" t="e">
        <f t="shared" si="14"/>
        <v>#REF!</v>
      </c>
      <c r="Y37" s="94" t="e">
        <f t="shared" si="14"/>
        <v>#REF!</v>
      </c>
      <c r="Z37" s="94" t="e">
        <f t="shared" si="14"/>
        <v>#REF!</v>
      </c>
      <c r="AA37" s="94" t="e">
        <f t="shared" si="14"/>
        <v>#REF!</v>
      </c>
      <c r="AB37" s="94" t="e">
        <f t="shared" si="14"/>
        <v>#REF!</v>
      </c>
      <c r="AC37" s="94" t="e">
        <f t="shared" si="14"/>
        <v>#REF!</v>
      </c>
      <c r="AD37" s="94" t="e">
        <f t="shared" si="14"/>
        <v>#REF!</v>
      </c>
      <c r="AE37" s="94" t="e">
        <f t="shared" si="14"/>
        <v>#REF!</v>
      </c>
      <c r="AF37" s="94" t="e">
        <f t="shared" si="14"/>
        <v>#REF!</v>
      </c>
      <c r="AG37" s="94" t="e">
        <f t="shared" si="14"/>
        <v>#REF!</v>
      </c>
      <c r="AH37" s="94" t="e">
        <f t="shared" si="14"/>
        <v>#REF!</v>
      </c>
      <c r="AI37" s="94" t="e">
        <f t="shared" si="14"/>
        <v>#REF!</v>
      </c>
      <c r="AJ37" s="94" t="e">
        <f t="shared" si="14"/>
        <v>#REF!</v>
      </c>
      <c r="AK37" s="94" t="e">
        <f t="shared" si="14"/>
        <v>#REF!</v>
      </c>
      <c r="AL37" s="94" t="e">
        <f t="shared" si="14"/>
        <v>#REF!</v>
      </c>
      <c r="AM37" s="94" t="e">
        <f t="shared" si="14"/>
        <v>#REF!</v>
      </c>
      <c r="AN37" s="94" t="e">
        <f t="shared" si="14"/>
        <v>#REF!</v>
      </c>
      <c r="AO37" s="94" t="e">
        <f t="shared" si="14"/>
        <v>#REF!</v>
      </c>
      <c r="AP37" s="94" t="e">
        <f t="shared" si="14"/>
        <v>#REF!</v>
      </c>
      <c r="AQ37" s="94" t="e">
        <f t="shared" si="14"/>
        <v>#REF!</v>
      </c>
      <c r="AR37" s="94" t="e">
        <f t="shared" si="14"/>
        <v>#REF!</v>
      </c>
      <c r="AS37" s="94" t="e">
        <f t="shared" si="14"/>
        <v>#REF!</v>
      </c>
      <c r="AT37" s="94" t="e">
        <f t="shared" si="14"/>
        <v>#REF!</v>
      </c>
      <c r="AU37" s="94" t="e">
        <f t="shared" si="14"/>
        <v>#REF!</v>
      </c>
      <c r="AV37" s="94" t="e">
        <f t="shared" si="14"/>
        <v>#REF!</v>
      </c>
      <c r="AW37" s="94" t="e">
        <f t="shared" si="14"/>
        <v>#REF!</v>
      </c>
      <c r="AX37" s="94" t="e">
        <f t="shared" si="14"/>
        <v>#REF!</v>
      </c>
      <c r="AY37" s="94" t="e">
        <f t="shared" si="14"/>
        <v>#REF!</v>
      </c>
      <c r="AZ37" s="94" t="e">
        <f t="shared" si="14"/>
        <v>#REF!</v>
      </c>
    </row>
    <row r="38" spans="1:52" s="50" customFormat="1" x14ac:dyDescent="0.2">
      <c r="A38" s="42" t="s">
        <v>86</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row>
    <row r="39" spans="1:52" s="50" customFormat="1" x14ac:dyDescent="0.2">
      <c r="A39" s="88">
        <f>A27</f>
        <v>1</v>
      </c>
      <c r="B39" s="94" t="e">
        <f t="shared" ref="B39:B40" si="15">ROUNDUP(B19*0.9,)</f>
        <v>#REF!</v>
      </c>
      <c r="C39" s="94" t="e">
        <f t="shared" ref="C39:AZ39" si="16">ROUNDUP(C19*0.9,)</f>
        <v>#REF!</v>
      </c>
      <c r="D39" s="94" t="e">
        <f t="shared" si="16"/>
        <v>#REF!</v>
      </c>
      <c r="E39" s="94" t="e">
        <f t="shared" si="16"/>
        <v>#REF!</v>
      </c>
      <c r="F39" s="94" t="e">
        <f t="shared" si="16"/>
        <v>#REF!</v>
      </c>
      <c r="G39" s="94" t="e">
        <f t="shared" si="16"/>
        <v>#REF!</v>
      </c>
      <c r="H39" s="94" t="e">
        <f t="shared" si="16"/>
        <v>#REF!</v>
      </c>
      <c r="I39" s="94" t="e">
        <f t="shared" si="16"/>
        <v>#REF!</v>
      </c>
      <c r="J39" s="94" t="e">
        <f t="shared" si="16"/>
        <v>#REF!</v>
      </c>
      <c r="K39" s="94" t="e">
        <f t="shared" si="16"/>
        <v>#REF!</v>
      </c>
      <c r="L39" s="94" t="e">
        <f t="shared" si="16"/>
        <v>#REF!</v>
      </c>
      <c r="M39" s="94" t="e">
        <f t="shared" si="16"/>
        <v>#REF!</v>
      </c>
      <c r="N39" s="94" t="e">
        <f t="shared" si="16"/>
        <v>#REF!</v>
      </c>
      <c r="O39" s="94" t="e">
        <f t="shared" si="16"/>
        <v>#REF!</v>
      </c>
      <c r="P39" s="94" t="e">
        <f t="shared" si="16"/>
        <v>#REF!</v>
      </c>
      <c r="Q39" s="94" t="e">
        <f t="shared" si="16"/>
        <v>#REF!</v>
      </c>
      <c r="R39" s="94" t="e">
        <f t="shared" si="16"/>
        <v>#REF!</v>
      </c>
      <c r="S39" s="94" t="e">
        <f t="shared" si="16"/>
        <v>#REF!</v>
      </c>
      <c r="T39" s="94" t="e">
        <f t="shared" si="16"/>
        <v>#REF!</v>
      </c>
      <c r="U39" s="94" t="e">
        <f t="shared" si="16"/>
        <v>#REF!</v>
      </c>
      <c r="V39" s="94" t="e">
        <f t="shared" si="16"/>
        <v>#REF!</v>
      </c>
      <c r="W39" s="94" t="e">
        <f t="shared" si="16"/>
        <v>#REF!</v>
      </c>
      <c r="X39" s="94" t="e">
        <f t="shared" si="16"/>
        <v>#REF!</v>
      </c>
      <c r="Y39" s="94" t="e">
        <f t="shared" si="16"/>
        <v>#REF!</v>
      </c>
      <c r="Z39" s="94" t="e">
        <f t="shared" si="16"/>
        <v>#REF!</v>
      </c>
      <c r="AA39" s="94" t="e">
        <f t="shared" si="16"/>
        <v>#REF!</v>
      </c>
      <c r="AB39" s="94" t="e">
        <f t="shared" si="16"/>
        <v>#REF!</v>
      </c>
      <c r="AC39" s="94" t="e">
        <f t="shared" si="16"/>
        <v>#REF!</v>
      </c>
      <c r="AD39" s="94" t="e">
        <f t="shared" si="16"/>
        <v>#REF!</v>
      </c>
      <c r="AE39" s="94" t="e">
        <f t="shared" si="16"/>
        <v>#REF!</v>
      </c>
      <c r="AF39" s="94" t="e">
        <f t="shared" si="16"/>
        <v>#REF!</v>
      </c>
      <c r="AG39" s="94" t="e">
        <f t="shared" si="16"/>
        <v>#REF!</v>
      </c>
      <c r="AH39" s="94" t="e">
        <f t="shared" si="16"/>
        <v>#REF!</v>
      </c>
      <c r="AI39" s="94" t="e">
        <f t="shared" si="16"/>
        <v>#REF!</v>
      </c>
      <c r="AJ39" s="94" t="e">
        <f t="shared" si="16"/>
        <v>#REF!</v>
      </c>
      <c r="AK39" s="94" t="e">
        <f t="shared" si="16"/>
        <v>#REF!</v>
      </c>
      <c r="AL39" s="94" t="e">
        <f t="shared" si="16"/>
        <v>#REF!</v>
      </c>
      <c r="AM39" s="94" t="e">
        <f t="shared" si="16"/>
        <v>#REF!</v>
      </c>
      <c r="AN39" s="94" t="e">
        <f t="shared" si="16"/>
        <v>#REF!</v>
      </c>
      <c r="AO39" s="94" t="e">
        <f t="shared" si="16"/>
        <v>#REF!</v>
      </c>
      <c r="AP39" s="94" t="e">
        <f t="shared" si="16"/>
        <v>#REF!</v>
      </c>
      <c r="AQ39" s="94" t="e">
        <f t="shared" si="16"/>
        <v>#REF!</v>
      </c>
      <c r="AR39" s="94" t="e">
        <f t="shared" si="16"/>
        <v>#REF!</v>
      </c>
      <c r="AS39" s="94" t="e">
        <f t="shared" si="16"/>
        <v>#REF!</v>
      </c>
      <c r="AT39" s="94" t="e">
        <f t="shared" si="16"/>
        <v>#REF!</v>
      </c>
      <c r="AU39" s="94" t="e">
        <f t="shared" si="16"/>
        <v>#REF!</v>
      </c>
      <c r="AV39" s="94" t="e">
        <f t="shared" si="16"/>
        <v>#REF!</v>
      </c>
      <c r="AW39" s="94" t="e">
        <f t="shared" si="16"/>
        <v>#REF!</v>
      </c>
      <c r="AX39" s="94" t="e">
        <f t="shared" si="16"/>
        <v>#REF!</v>
      </c>
      <c r="AY39" s="94" t="e">
        <f t="shared" si="16"/>
        <v>#REF!</v>
      </c>
      <c r="AZ39" s="94" t="e">
        <f t="shared" si="16"/>
        <v>#REF!</v>
      </c>
    </row>
    <row r="40" spans="1:52" s="50" customFormat="1" x14ac:dyDescent="0.2">
      <c r="A40" s="88">
        <f>A28</f>
        <v>2</v>
      </c>
      <c r="B40" s="94" t="e">
        <f t="shared" si="15"/>
        <v>#REF!</v>
      </c>
      <c r="C40" s="94" t="e">
        <f t="shared" ref="C40:AZ40" si="17">ROUNDUP(C20*0.9,)</f>
        <v>#REF!</v>
      </c>
      <c r="D40" s="94" t="e">
        <f t="shared" si="17"/>
        <v>#REF!</v>
      </c>
      <c r="E40" s="94" t="e">
        <f t="shared" si="17"/>
        <v>#REF!</v>
      </c>
      <c r="F40" s="94" t="e">
        <f t="shared" si="17"/>
        <v>#REF!</v>
      </c>
      <c r="G40" s="94" t="e">
        <f t="shared" si="17"/>
        <v>#REF!</v>
      </c>
      <c r="H40" s="94" t="e">
        <f t="shared" si="17"/>
        <v>#REF!</v>
      </c>
      <c r="I40" s="94" t="e">
        <f t="shared" si="17"/>
        <v>#REF!</v>
      </c>
      <c r="J40" s="94" t="e">
        <f t="shared" si="17"/>
        <v>#REF!</v>
      </c>
      <c r="K40" s="94" t="e">
        <f t="shared" si="17"/>
        <v>#REF!</v>
      </c>
      <c r="L40" s="94" t="e">
        <f t="shared" si="17"/>
        <v>#REF!</v>
      </c>
      <c r="M40" s="94" t="e">
        <f t="shared" si="17"/>
        <v>#REF!</v>
      </c>
      <c r="N40" s="94" t="e">
        <f t="shared" si="17"/>
        <v>#REF!</v>
      </c>
      <c r="O40" s="94" t="e">
        <f t="shared" si="17"/>
        <v>#REF!</v>
      </c>
      <c r="P40" s="94" t="e">
        <f t="shared" si="17"/>
        <v>#REF!</v>
      </c>
      <c r="Q40" s="94" t="e">
        <f t="shared" si="17"/>
        <v>#REF!</v>
      </c>
      <c r="R40" s="94" t="e">
        <f t="shared" si="17"/>
        <v>#REF!</v>
      </c>
      <c r="S40" s="94" t="e">
        <f t="shared" si="17"/>
        <v>#REF!</v>
      </c>
      <c r="T40" s="94" t="e">
        <f t="shared" si="17"/>
        <v>#REF!</v>
      </c>
      <c r="U40" s="94" t="e">
        <f t="shared" si="17"/>
        <v>#REF!</v>
      </c>
      <c r="V40" s="94" t="e">
        <f t="shared" si="17"/>
        <v>#REF!</v>
      </c>
      <c r="W40" s="94" t="e">
        <f t="shared" si="17"/>
        <v>#REF!</v>
      </c>
      <c r="X40" s="94" t="e">
        <f t="shared" si="17"/>
        <v>#REF!</v>
      </c>
      <c r="Y40" s="94" t="e">
        <f t="shared" si="17"/>
        <v>#REF!</v>
      </c>
      <c r="Z40" s="94" t="e">
        <f t="shared" si="17"/>
        <v>#REF!</v>
      </c>
      <c r="AA40" s="94" t="e">
        <f t="shared" si="17"/>
        <v>#REF!</v>
      </c>
      <c r="AB40" s="94" t="e">
        <f t="shared" si="17"/>
        <v>#REF!</v>
      </c>
      <c r="AC40" s="94" t="e">
        <f t="shared" si="17"/>
        <v>#REF!</v>
      </c>
      <c r="AD40" s="94" t="e">
        <f t="shared" si="17"/>
        <v>#REF!</v>
      </c>
      <c r="AE40" s="94" t="e">
        <f t="shared" si="17"/>
        <v>#REF!</v>
      </c>
      <c r="AF40" s="94" t="e">
        <f t="shared" si="17"/>
        <v>#REF!</v>
      </c>
      <c r="AG40" s="94" t="e">
        <f t="shared" si="17"/>
        <v>#REF!</v>
      </c>
      <c r="AH40" s="94" t="e">
        <f t="shared" si="17"/>
        <v>#REF!</v>
      </c>
      <c r="AI40" s="94" t="e">
        <f t="shared" si="17"/>
        <v>#REF!</v>
      </c>
      <c r="AJ40" s="94" t="e">
        <f t="shared" si="17"/>
        <v>#REF!</v>
      </c>
      <c r="AK40" s="94" t="e">
        <f t="shared" si="17"/>
        <v>#REF!</v>
      </c>
      <c r="AL40" s="94" t="e">
        <f t="shared" si="17"/>
        <v>#REF!</v>
      </c>
      <c r="AM40" s="94" t="e">
        <f t="shared" si="17"/>
        <v>#REF!</v>
      </c>
      <c r="AN40" s="94" t="e">
        <f t="shared" si="17"/>
        <v>#REF!</v>
      </c>
      <c r="AO40" s="94" t="e">
        <f t="shared" si="17"/>
        <v>#REF!</v>
      </c>
      <c r="AP40" s="94" t="e">
        <f t="shared" si="17"/>
        <v>#REF!</v>
      </c>
      <c r="AQ40" s="94" t="e">
        <f t="shared" si="17"/>
        <v>#REF!</v>
      </c>
      <c r="AR40" s="94" t="e">
        <f t="shared" si="17"/>
        <v>#REF!</v>
      </c>
      <c r="AS40" s="94" t="e">
        <f t="shared" si="17"/>
        <v>#REF!</v>
      </c>
      <c r="AT40" s="94" t="e">
        <f t="shared" si="17"/>
        <v>#REF!</v>
      </c>
      <c r="AU40" s="94" t="e">
        <f t="shared" si="17"/>
        <v>#REF!</v>
      </c>
      <c r="AV40" s="94" t="e">
        <f t="shared" si="17"/>
        <v>#REF!</v>
      </c>
      <c r="AW40" s="94" t="e">
        <f t="shared" si="17"/>
        <v>#REF!</v>
      </c>
      <c r="AX40" s="94" t="e">
        <f t="shared" si="17"/>
        <v>#REF!</v>
      </c>
      <c r="AY40" s="94" t="e">
        <f t="shared" si="17"/>
        <v>#REF!</v>
      </c>
      <c r="AZ40" s="94" t="e">
        <f t="shared" si="17"/>
        <v>#REF!</v>
      </c>
    </row>
    <row r="41" spans="1:52" s="50" customFormat="1" x14ac:dyDescent="0.2">
      <c r="A41" s="42" t="s">
        <v>87</v>
      </c>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row>
    <row r="42" spans="1:52" s="50" customFormat="1" x14ac:dyDescent="0.2">
      <c r="A42" s="88" t="s">
        <v>88</v>
      </c>
      <c r="B42" s="42" t="e">
        <f t="shared" ref="B42" si="18">ROUNDUP(B22*0.9,)</f>
        <v>#REF!</v>
      </c>
      <c r="C42" s="42" t="e">
        <f t="shared" ref="C42:AZ42" si="19">ROUNDUP(C22*0.9,)</f>
        <v>#REF!</v>
      </c>
      <c r="D42" s="42" t="e">
        <f t="shared" si="19"/>
        <v>#REF!</v>
      </c>
      <c r="E42" s="42" t="e">
        <f t="shared" si="19"/>
        <v>#REF!</v>
      </c>
      <c r="F42" s="42" t="e">
        <f t="shared" si="19"/>
        <v>#REF!</v>
      </c>
      <c r="G42" s="42" t="e">
        <f t="shared" si="19"/>
        <v>#REF!</v>
      </c>
      <c r="H42" s="42" t="e">
        <f t="shared" si="19"/>
        <v>#REF!</v>
      </c>
      <c r="I42" s="42" t="e">
        <f t="shared" si="19"/>
        <v>#REF!</v>
      </c>
      <c r="J42" s="42" t="e">
        <f t="shared" si="19"/>
        <v>#REF!</v>
      </c>
      <c r="K42" s="42" t="e">
        <f t="shared" si="19"/>
        <v>#REF!</v>
      </c>
      <c r="L42" s="42" t="e">
        <f t="shared" si="19"/>
        <v>#REF!</v>
      </c>
      <c r="M42" s="42" t="e">
        <f t="shared" si="19"/>
        <v>#REF!</v>
      </c>
      <c r="N42" s="42" t="e">
        <f t="shared" si="19"/>
        <v>#REF!</v>
      </c>
      <c r="O42" s="42" t="e">
        <f t="shared" si="19"/>
        <v>#REF!</v>
      </c>
      <c r="P42" s="42" t="e">
        <f t="shared" si="19"/>
        <v>#REF!</v>
      </c>
      <c r="Q42" s="42" t="e">
        <f t="shared" si="19"/>
        <v>#REF!</v>
      </c>
      <c r="R42" s="42" t="e">
        <f t="shared" si="19"/>
        <v>#REF!</v>
      </c>
      <c r="S42" s="42" t="e">
        <f t="shared" si="19"/>
        <v>#REF!</v>
      </c>
      <c r="T42" s="42" t="e">
        <f t="shared" si="19"/>
        <v>#REF!</v>
      </c>
      <c r="U42" s="42" t="e">
        <f t="shared" si="19"/>
        <v>#REF!</v>
      </c>
      <c r="V42" s="42" t="e">
        <f t="shared" si="19"/>
        <v>#REF!</v>
      </c>
      <c r="W42" s="42" t="e">
        <f t="shared" si="19"/>
        <v>#REF!</v>
      </c>
      <c r="X42" s="42" t="e">
        <f t="shared" si="19"/>
        <v>#REF!</v>
      </c>
      <c r="Y42" s="42" t="e">
        <f t="shared" si="19"/>
        <v>#REF!</v>
      </c>
      <c r="Z42" s="42" t="e">
        <f t="shared" si="19"/>
        <v>#REF!</v>
      </c>
      <c r="AA42" s="42" t="e">
        <f t="shared" si="19"/>
        <v>#REF!</v>
      </c>
      <c r="AB42" s="42" t="e">
        <f t="shared" si="19"/>
        <v>#REF!</v>
      </c>
      <c r="AC42" s="42" t="e">
        <f t="shared" si="19"/>
        <v>#REF!</v>
      </c>
      <c r="AD42" s="42" t="e">
        <f t="shared" si="19"/>
        <v>#REF!</v>
      </c>
      <c r="AE42" s="42" t="e">
        <f t="shared" si="19"/>
        <v>#REF!</v>
      </c>
      <c r="AF42" s="42" t="e">
        <f t="shared" si="19"/>
        <v>#REF!</v>
      </c>
      <c r="AG42" s="42" t="e">
        <f t="shared" si="19"/>
        <v>#REF!</v>
      </c>
      <c r="AH42" s="42" t="e">
        <f t="shared" si="19"/>
        <v>#REF!</v>
      </c>
      <c r="AI42" s="42" t="e">
        <f t="shared" si="19"/>
        <v>#REF!</v>
      </c>
      <c r="AJ42" s="42" t="e">
        <f t="shared" si="19"/>
        <v>#REF!</v>
      </c>
      <c r="AK42" s="42" t="e">
        <f t="shared" si="19"/>
        <v>#REF!</v>
      </c>
      <c r="AL42" s="42" t="e">
        <f t="shared" si="19"/>
        <v>#REF!</v>
      </c>
      <c r="AM42" s="42" t="e">
        <f t="shared" si="19"/>
        <v>#REF!</v>
      </c>
      <c r="AN42" s="42" t="e">
        <f t="shared" si="19"/>
        <v>#REF!</v>
      </c>
      <c r="AO42" s="42" t="e">
        <f t="shared" si="19"/>
        <v>#REF!</v>
      </c>
      <c r="AP42" s="42" t="e">
        <f t="shared" si="19"/>
        <v>#REF!</v>
      </c>
      <c r="AQ42" s="42" t="e">
        <f t="shared" si="19"/>
        <v>#REF!</v>
      </c>
      <c r="AR42" s="42" t="e">
        <f t="shared" si="19"/>
        <v>#REF!</v>
      </c>
      <c r="AS42" s="42" t="e">
        <f t="shared" si="19"/>
        <v>#REF!</v>
      </c>
      <c r="AT42" s="42" t="e">
        <f t="shared" si="19"/>
        <v>#REF!</v>
      </c>
      <c r="AU42" s="42" t="e">
        <f t="shared" si="19"/>
        <v>#REF!</v>
      </c>
      <c r="AV42" s="42" t="e">
        <f t="shared" si="19"/>
        <v>#REF!</v>
      </c>
      <c r="AW42" s="42" t="e">
        <f t="shared" si="19"/>
        <v>#REF!</v>
      </c>
      <c r="AX42" s="42" t="e">
        <f t="shared" si="19"/>
        <v>#REF!</v>
      </c>
      <c r="AY42" s="42" t="e">
        <f t="shared" si="19"/>
        <v>#REF!</v>
      </c>
      <c r="AZ42" s="42" t="e">
        <f t="shared" si="19"/>
        <v>#REF!</v>
      </c>
    </row>
    <row r="43" spans="1:52" s="50" customFormat="1" x14ac:dyDescent="0.2">
      <c r="A43" s="100"/>
    </row>
    <row r="44" spans="1:52" s="50" customFormat="1" ht="12.75" thickBot="1" x14ac:dyDescent="0.25">
      <c r="A44" s="100"/>
    </row>
    <row r="45" spans="1:52" s="50" customFormat="1" ht="12.75" thickBot="1" x14ac:dyDescent="0.25">
      <c r="A45" s="104" t="s">
        <v>66</v>
      </c>
    </row>
    <row r="46" spans="1:52" x14ac:dyDescent="0.2">
      <c r="A46" s="63" t="s">
        <v>78</v>
      </c>
    </row>
    <row r="47" spans="1:52" ht="9" hidden="1" customHeight="1" x14ac:dyDescent="0.2">
      <c r="A47" s="43" t="s">
        <v>67</v>
      </c>
    </row>
    <row r="48" spans="1:52" ht="10.7" customHeight="1" x14ac:dyDescent="0.2">
      <c r="A48" s="43" t="s">
        <v>89</v>
      </c>
    </row>
    <row r="49" spans="1:1" x14ac:dyDescent="0.2">
      <c r="A49" s="43" t="s">
        <v>68</v>
      </c>
    </row>
    <row r="50" spans="1:1" ht="13.35" customHeight="1" x14ac:dyDescent="0.2">
      <c r="A50" s="43" t="s">
        <v>69</v>
      </c>
    </row>
    <row r="51" spans="1:1" ht="13.35" customHeight="1" x14ac:dyDescent="0.2">
      <c r="A51" s="159" t="s">
        <v>162</v>
      </c>
    </row>
    <row r="52" spans="1:1" ht="12.6" customHeight="1" thickBot="1" x14ac:dyDescent="0.25">
      <c r="A52" s="3"/>
    </row>
    <row r="53" spans="1:1" ht="13.35" customHeight="1" thickBot="1" x14ac:dyDescent="0.25">
      <c r="A53" s="105" t="s">
        <v>71</v>
      </c>
    </row>
    <row r="54" spans="1:1" ht="11.45" customHeight="1" x14ac:dyDescent="0.2">
      <c r="A54" s="127" t="s">
        <v>236</v>
      </c>
    </row>
    <row r="55" spans="1:1" ht="12.75" thickBot="1" x14ac:dyDescent="0.25">
      <c r="A55" s="3"/>
    </row>
    <row r="56" spans="1:1" ht="12.75" thickBot="1" x14ac:dyDescent="0.25">
      <c r="A56" s="107" t="s">
        <v>70</v>
      </c>
    </row>
    <row r="57" spans="1:1" ht="48" x14ac:dyDescent="0.2">
      <c r="A57" s="70" t="s">
        <v>92</v>
      </c>
    </row>
    <row r="58" spans="1:1" ht="12.75" x14ac:dyDescent="0.2">
      <c r="A58"/>
    </row>
  </sheetData>
  <mergeCells count="1">
    <mergeCell ref="A1:A2"/>
  </mergeCells>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Z58"/>
  <sheetViews>
    <sheetView topLeftCell="A16" zoomScaleNormal="100" workbookViewId="0">
      <pane xSplit="1" topLeftCell="B1" activePane="topRight" state="frozen"/>
      <selection pane="topRight" activeCell="B24" sqref="B24:AZ25"/>
    </sheetView>
  </sheetViews>
  <sheetFormatPr defaultColWidth="9" defaultRowHeight="12" x14ac:dyDescent="0.2"/>
  <cols>
    <col min="1" max="1" width="84.5703125" style="48" customWidth="1"/>
    <col min="2" max="16384" width="9" style="48"/>
  </cols>
  <sheetData>
    <row r="1" spans="1:52" s="51" customFormat="1" ht="12" customHeight="1" x14ac:dyDescent="0.2">
      <c r="A1" s="228" t="s">
        <v>82</v>
      </c>
    </row>
    <row r="2" spans="1:52" s="51" customFormat="1" ht="12" customHeight="1" x14ac:dyDescent="0.2">
      <c r="A2" s="228"/>
    </row>
    <row r="3" spans="1:52" s="51" customFormat="1" ht="11.1" customHeight="1" x14ac:dyDescent="0.2">
      <c r="A3" s="97" t="s">
        <v>217</v>
      </c>
    </row>
    <row r="4" spans="1:52" s="52" customFormat="1" ht="32.1" customHeight="1" x14ac:dyDescent="0.2">
      <c r="A4" s="98" t="s">
        <v>64</v>
      </c>
      <c r="B4" s="136" t="e">
        <f>'C завтраками| Bed and breakfast'!#REF!</f>
        <v>#REF!</v>
      </c>
      <c r="C4" s="136" t="e">
        <f>'C завтраками| Bed and breakfast'!#REF!</f>
        <v>#REF!</v>
      </c>
      <c r="D4" s="136" t="e">
        <f>'C завтраками| Bed and breakfast'!#REF!</f>
        <v>#REF!</v>
      </c>
      <c r="E4" s="136" t="e">
        <f>'C завтраками| Bed and breakfast'!#REF!</f>
        <v>#REF!</v>
      </c>
      <c r="F4" s="136" t="e">
        <f>'C завтраками| Bed and breakfast'!#REF!</f>
        <v>#REF!</v>
      </c>
      <c r="G4" s="136" t="e">
        <f>'C завтраками| Bed and breakfast'!#REF!</f>
        <v>#REF!</v>
      </c>
      <c r="H4" s="136" t="e">
        <f>'C завтраками| Bed and breakfast'!#REF!</f>
        <v>#REF!</v>
      </c>
      <c r="I4" s="136" t="e">
        <f>'C завтраками| Bed and breakfast'!#REF!</f>
        <v>#REF!</v>
      </c>
      <c r="J4" s="136" t="e">
        <f>'C завтраками| Bed and breakfast'!#REF!</f>
        <v>#REF!</v>
      </c>
      <c r="K4" s="136" t="e">
        <f>'C завтраками| Bed and breakfast'!#REF!</f>
        <v>#REF!</v>
      </c>
      <c r="L4" s="136" t="e">
        <f>'C завтраками| Bed and breakfast'!#REF!</f>
        <v>#REF!</v>
      </c>
      <c r="M4" s="136" t="e">
        <f>'C завтраками| Bed and breakfast'!#REF!</f>
        <v>#REF!</v>
      </c>
      <c r="N4" s="136" t="e">
        <f>'C завтраками| Bed and breakfast'!#REF!</f>
        <v>#REF!</v>
      </c>
      <c r="O4" s="136" t="e">
        <f>'C завтраками| Bed and breakfast'!#REF!</f>
        <v>#REF!</v>
      </c>
      <c r="P4" s="136" t="e">
        <f>'C завтраками| Bed and breakfast'!#REF!</f>
        <v>#REF!</v>
      </c>
      <c r="Q4" s="136" t="e">
        <f>'C завтраками| Bed and breakfast'!#REF!</f>
        <v>#REF!</v>
      </c>
      <c r="R4" s="136" t="e">
        <f>'C завтраками| Bed and breakfast'!#REF!</f>
        <v>#REF!</v>
      </c>
      <c r="S4" s="136" t="e">
        <f>'C завтраками| Bed and breakfast'!#REF!</f>
        <v>#REF!</v>
      </c>
      <c r="T4" s="136" t="e">
        <f>'C завтраками| Bed and breakfast'!#REF!</f>
        <v>#REF!</v>
      </c>
      <c r="U4" s="136" t="e">
        <f>'C завтраками| Bed and breakfast'!#REF!</f>
        <v>#REF!</v>
      </c>
      <c r="V4" s="136" t="e">
        <f>'C завтраками| Bed and breakfast'!#REF!</f>
        <v>#REF!</v>
      </c>
      <c r="W4" s="136" t="e">
        <f>'C завтраками| Bed and breakfast'!#REF!</f>
        <v>#REF!</v>
      </c>
      <c r="X4" s="136" t="e">
        <f>'C завтраками| Bed and breakfast'!#REF!</f>
        <v>#REF!</v>
      </c>
      <c r="Y4" s="136" t="e">
        <f>'C завтраками| Bed and breakfast'!#REF!</f>
        <v>#REF!</v>
      </c>
      <c r="Z4" s="136" t="e">
        <f>'C завтраками| Bed and breakfast'!#REF!</f>
        <v>#REF!</v>
      </c>
      <c r="AA4" s="136" t="e">
        <f>'C завтраками| Bed and breakfast'!#REF!</f>
        <v>#REF!</v>
      </c>
      <c r="AB4" s="136" t="e">
        <f>'C завтраками| Bed and breakfast'!#REF!</f>
        <v>#REF!</v>
      </c>
      <c r="AC4" s="136" t="e">
        <f>'C завтраками| Bed and breakfast'!#REF!</f>
        <v>#REF!</v>
      </c>
      <c r="AD4" s="136" t="e">
        <f>'C завтраками| Bed and breakfast'!#REF!</f>
        <v>#REF!</v>
      </c>
      <c r="AE4" s="136" t="e">
        <f>'C завтраками| Bed and breakfast'!#REF!</f>
        <v>#REF!</v>
      </c>
      <c r="AF4" s="136" t="e">
        <f>'C завтраками| Bed and breakfast'!#REF!</f>
        <v>#REF!</v>
      </c>
      <c r="AG4" s="136" t="e">
        <f>'C завтраками| Bed and breakfast'!#REF!</f>
        <v>#REF!</v>
      </c>
      <c r="AH4" s="136" t="e">
        <f>'C завтраками| Bed and breakfast'!#REF!</f>
        <v>#REF!</v>
      </c>
      <c r="AI4" s="136" t="e">
        <f>'C завтраками| Bed and breakfast'!#REF!</f>
        <v>#REF!</v>
      </c>
      <c r="AJ4" s="136" t="e">
        <f>'C завтраками| Bed and breakfast'!#REF!</f>
        <v>#REF!</v>
      </c>
      <c r="AK4" s="136" t="e">
        <f>'C завтраками| Bed and breakfast'!#REF!</f>
        <v>#REF!</v>
      </c>
      <c r="AL4" s="136" t="e">
        <f>'C завтраками| Bed and breakfast'!#REF!</f>
        <v>#REF!</v>
      </c>
      <c r="AM4" s="136" t="e">
        <f>'C завтраками| Bed and breakfast'!#REF!</f>
        <v>#REF!</v>
      </c>
      <c r="AN4" s="136" t="e">
        <f>'C завтраками| Bed and breakfast'!#REF!</f>
        <v>#REF!</v>
      </c>
      <c r="AO4" s="136" t="e">
        <f>'C завтраками| Bed and breakfast'!#REF!</f>
        <v>#REF!</v>
      </c>
      <c r="AP4" s="136" t="e">
        <f>'C завтраками| Bed and breakfast'!#REF!</f>
        <v>#REF!</v>
      </c>
      <c r="AQ4" s="136" t="e">
        <f>'C завтраками| Bed and breakfast'!#REF!</f>
        <v>#REF!</v>
      </c>
      <c r="AR4" s="136" t="e">
        <f>'C завтраками| Bed and breakfast'!#REF!</f>
        <v>#REF!</v>
      </c>
      <c r="AS4" s="136" t="e">
        <f>'C завтраками| Bed and breakfast'!#REF!</f>
        <v>#REF!</v>
      </c>
      <c r="AT4" s="136" t="e">
        <f>'C завтраками| Bed and breakfast'!#REF!</f>
        <v>#REF!</v>
      </c>
      <c r="AU4" s="136" t="e">
        <f>'C завтраками| Bed and breakfast'!#REF!</f>
        <v>#REF!</v>
      </c>
      <c r="AV4" s="136" t="e">
        <f>'C завтраками| Bed and breakfast'!#REF!</f>
        <v>#REF!</v>
      </c>
      <c r="AW4" s="136" t="e">
        <f>'C завтраками| Bed and breakfast'!#REF!</f>
        <v>#REF!</v>
      </c>
      <c r="AX4" s="136" t="e">
        <f>'C завтраками| Bed and breakfast'!#REF!</f>
        <v>#REF!</v>
      </c>
      <c r="AY4" s="136" t="e">
        <f>'C завтраками| Bed and breakfast'!#REF!</f>
        <v>#REF!</v>
      </c>
      <c r="AZ4" s="136" t="e">
        <f>'C завтраками| Bed and breakfast'!#REF!</f>
        <v>#REF!</v>
      </c>
    </row>
    <row r="5" spans="1:52" s="53" customFormat="1" ht="21.95" customHeight="1" x14ac:dyDescent="0.2">
      <c r="A5" s="98"/>
      <c r="B5" s="136" t="e">
        <f>'C завтраками| Bed and breakfast'!#REF!</f>
        <v>#REF!</v>
      </c>
      <c r="C5" s="136" t="e">
        <f>'C завтраками| Bed and breakfast'!#REF!</f>
        <v>#REF!</v>
      </c>
      <c r="D5" s="136" t="e">
        <f>'C завтраками| Bed and breakfast'!#REF!</f>
        <v>#REF!</v>
      </c>
      <c r="E5" s="136" t="e">
        <f>'C завтраками| Bed and breakfast'!#REF!</f>
        <v>#REF!</v>
      </c>
      <c r="F5" s="136" t="e">
        <f>'C завтраками| Bed and breakfast'!#REF!</f>
        <v>#REF!</v>
      </c>
      <c r="G5" s="136" t="e">
        <f>'C завтраками| Bed and breakfast'!#REF!</f>
        <v>#REF!</v>
      </c>
      <c r="H5" s="136" t="e">
        <f>'C завтраками| Bed and breakfast'!#REF!</f>
        <v>#REF!</v>
      </c>
      <c r="I5" s="136" t="e">
        <f>'C завтраками| Bed and breakfast'!#REF!</f>
        <v>#REF!</v>
      </c>
      <c r="J5" s="136" t="e">
        <f>'C завтраками| Bed and breakfast'!#REF!</f>
        <v>#REF!</v>
      </c>
      <c r="K5" s="136" t="e">
        <f>'C завтраками| Bed and breakfast'!#REF!</f>
        <v>#REF!</v>
      </c>
      <c r="L5" s="136" t="e">
        <f>'C завтраками| Bed and breakfast'!#REF!</f>
        <v>#REF!</v>
      </c>
      <c r="M5" s="136" t="e">
        <f>'C завтраками| Bed and breakfast'!#REF!</f>
        <v>#REF!</v>
      </c>
      <c r="N5" s="136" t="e">
        <f>'C завтраками| Bed and breakfast'!#REF!</f>
        <v>#REF!</v>
      </c>
      <c r="O5" s="136" t="e">
        <f>'C завтраками| Bed and breakfast'!#REF!</f>
        <v>#REF!</v>
      </c>
      <c r="P5" s="136" t="e">
        <f>'C завтраками| Bed and breakfast'!#REF!</f>
        <v>#REF!</v>
      </c>
      <c r="Q5" s="136" t="e">
        <f>'C завтраками| Bed and breakfast'!#REF!</f>
        <v>#REF!</v>
      </c>
      <c r="R5" s="136" t="e">
        <f>'C завтраками| Bed and breakfast'!#REF!</f>
        <v>#REF!</v>
      </c>
      <c r="S5" s="136" t="e">
        <f>'C завтраками| Bed and breakfast'!#REF!</f>
        <v>#REF!</v>
      </c>
      <c r="T5" s="136" t="e">
        <f>'C завтраками| Bed and breakfast'!#REF!</f>
        <v>#REF!</v>
      </c>
      <c r="U5" s="136" t="e">
        <f>'C завтраками| Bed and breakfast'!#REF!</f>
        <v>#REF!</v>
      </c>
      <c r="V5" s="136" t="e">
        <f>'C завтраками| Bed and breakfast'!#REF!</f>
        <v>#REF!</v>
      </c>
      <c r="W5" s="136" t="e">
        <f>'C завтраками| Bed and breakfast'!#REF!</f>
        <v>#REF!</v>
      </c>
      <c r="X5" s="136" t="e">
        <f>'C завтраками| Bed and breakfast'!#REF!</f>
        <v>#REF!</v>
      </c>
      <c r="Y5" s="136" t="e">
        <f>'C завтраками| Bed and breakfast'!#REF!</f>
        <v>#REF!</v>
      </c>
      <c r="Z5" s="136" t="e">
        <f>'C завтраками| Bed and breakfast'!#REF!</f>
        <v>#REF!</v>
      </c>
      <c r="AA5" s="136" t="e">
        <f>'C завтраками| Bed and breakfast'!#REF!</f>
        <v>#REF!</v>
      </c>
      <c r="AB5" s="136" t="e">
        <f>'C завтраками| Bed and breakfast'!#REF!</f>
        <v>#REF!</v>
      </c>
      <c r="AC5" s="136" t="e">
        <f>'C завтраками| Bed and breakfast'!#REF!</f>
        <v>#REF!</v>
      </c>
      <c r="AD5" s="136" t="e">
        <f>'C завтраками| Bed and breakfast'!#REF!</f>
        <v>#REF!</v>
      </c>
      <c r="AE5" s="136" t="e">
        <f>'C завтраками| Bed and breakfast'!#REF!</f>
        <v>#REF!</v>
      </c>
      <c r="AF5" s="136" t="e">
        <f>'C завтраками| Bed and breakfast'!#REF!</f>
        <v>#REF!</v>
      </c>
      <c r="AG5" s="136" t="e">
        <f>'C завтраками| Bed and breakfast'!#REF!</f>
        <v>#REF!</v>
      </c>
      <c r="AH5" s="136" t="e">
        <f>'C завтраками| Bed and breakfast'!#REF!</f>
        <v>#REF!</v>
      </c>
      <c r="AI5" s="136" t="e">
        <f>'C завтраками| Bed and breakfast'!#REF!</f>
        <v>#REF!</v>
      </c>
      <c r="AJ5" s="136" t="e">
        <f>'C завтраками| Bed and breakfast'!#REF!</f>
        <v>#REF!</v>
      </c>
      <c r="AK5" s="136" t="e">
        <f>'C завтраками| Bed and breakfast'!#REF!</f>
        <v>#REF!</v>
      </c>
      <c r="AL5" s="136" t="e">
        <f>'C завтраками| Bed and breakfast'!#REF!</f>
        <v>#REF!</v>
      </c>
      <c r="AM5" s="136" t="e">
        <f>'C завтраками| Bed and breakfast'!#REF!</f>
        <v>#REF!</v>
      </c>
      <c r="AN5" s="136" t="e">
        <f>'C завтраками| Bed and breakfast'!#REF!</f>
        <v>#REF!</v>
      </c>
      <c r="AO5" s="136" t="e">
        <f>'C завтраками| Bed and breakfast'!#REF!</f>
        <v>#REF!</v>
      </c>
      <c r="AP5" s="136" t="e">
        <f>'C завтраками| Bed and breakfast'!#REF!</f>
        <v>#REF!</v>
      </c>
      <c r="AQ5" s="136" t="e">
        <f>'C завтраками| Bed and breakfast'!#REF!</f>
        <v>#REF!</v>
      </c>
      <c r="AR5" s="136" t="e">
        <f>'C завтраками| Bed and breakfast'!#REF!</f>
        <v>#REF!</v>
      </c>
      <c r="AS5" s="136" t="e">
        <f>'C завтраками| Bed and breakfast'!#REF!</f>
        <v>#REF!</v>
      </c>
      <c r="AT5" s="136" t="e">
        <f>'C завтраками| Bed and breakfast'!#REF!</f>
        <v>#REF!</v>
      </c>
      <c r="AU5" s="136" t="e">
        <f>'C завтраками| Bed and breakfast'!#REF!</f>
        <v>#REF!</v>
      </c>
      <c r="AV5" s="136" t="e">
        <f>'C завтраками| Bed and breakfast'!#REF!</f>
        <v>#REF!</v>
      </c>
      <c r="AW5" s="136" t="e">
        <f>'C завтраками| Bed and breakfast'!#REF!</f>
        <v>#REF!</v>
      </c>
      <c r="AX5" s="136" t="e">
        <f>'C завтраками| Bed and breakfast'!#REF!</f>
        <v>#REF!</v>
      </c>
      <c r="AY5" s="136" t="e">
        <f>'C завтраками| Bed and breakfast'!#REF!</f>
        <v>#REF!</v>
      </c>
      <c r="AZ5" s="136" t="e">
        <f>'C завтраками| Bed and breakfast'!#REF!</f>
        <v>#REF!</v>
      </c>
    </row>
    <row r="6" spans="1:52" s="53" customFormat="1" x14ac:dyDescent="0.2">
      <c r="A6" s="42" t="s">
        <v>83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row>
    <row r="7" spans="1:52" s="53" customFormat="1" x14ac:dyDescent="0.2">
      <c r="A7" s="88">
        <v>1</v>
      </c>
      <c r="B7" s="42" t="e">
        <f>'C завтраками| Bed and breakfast'!#REF!*0.85</f>
        <v>#REF!</v>
      </c>
      <c r="C7" s="42" t="e">
        <f>'C завтраками| Bed and breakfast'!#REF!*0.85</f>
        <v>#REF!</v>
      </c>
      <c r="D7" s="42" t="e">
        <f>'C завтраками| Bed and breakfast'!#REF!*0.85</f>
        <v>#REF!</v>
      </c>
      <c r="E7" s="42" t="e">
        <f>'C завтраками| Bed and breakfast'!#REF!*0.85</f>
        <v>#REF!</v>
      </c>
      <c r="F7" s="42" t="e">
        <f>'C завтраками| Bed and breakfast'!#REF!*0.85</f>
        <v>#REF!</v>
      </c>
      <c r="G7" s="42" t="e">
        <f>'C завтраками| Bed and breakfast'!#REF!*0.85</f>
        <v>#REF!</v>
      </c>
      <c r="H7" s="42" t="e">
        <f>'C завтраками| Bed and breakfast'!#REF!*0.85</f>
        <v>#REF!</v>
      </c>
      <c r="I7" s="42" t="e">
        <f>'C завтраками| Bed and breakfast'!#REF!*0.85</f>
        <v>#REF!</v>
      </c>
      <c r="J7" s="42" t="e">
        <f>'C завтраками| Bed and breakfast'!#REF!*0.85</f>
        <v>#REF!</v>
      </c>
      <c r="K7" s="42" t="e">
        <f>'C завтраками| Bed and breakfast'!#REF!*0.85</f>
        <v>#REF!</v>
      </c>
      <c r="L7" s="42" t="e">
        <f>'C завтраками| Bed and breakfast'!#REF!*0.85</f>
        <v>#REF!</v>
      </c>
      <c r="M7" s="42" t="e">
        <f>'C завтраками| Bed and breakfast'!#REF!*0.85</f>
        <v>#REF!</v>
      </c>
      <c r="N7" s="42" t="e">
        <f>'C завтраками| Bed and breakfast'!#REF!*0.85</f>
        <v>#REF!</v>
      </c>
      <c r="O7" s="42" t="e">
        <f>'C завтраками| Bed and breakfast'!#REF!*0.85</f>
        <v>#REF!</v>
      </c>
      <c r="P7" s="42" t="e">
        <f>'C завтраками| Bed and breakfast'!#REF!*0.85</f>
        <v>#REF!</v>
      </c>
      <c r="Q7" s="42" t="e">
        <f>'C завтраками| Bed and breakfast'!#REF!*0.85</f>
        <v>#REF!</v>
      </c>
      <c r="R7" s="42" t="e">
        <f>'C завтраками| Bed and breakfast'!#REF!*0.85</f>
        <v>#REF!</v>
      </c>
      <c r="S7" s="42" t="e">
        <f>'C завтраками| Bed and breakfast'!#REF!*0.85</f>
        <v>#REF!</v>
      </c>
      <c r="T7" s="42" t="e">
        <f>'C завтраками| Bed and breakfast'!#REF!*0.85</f>
        <v>#REF!</v>
      </c>
      <c r="U7" s="42" t="e">
        <f>'C завтраками| Bed and breakfast'!#REF!*0.85</f>
        <v>#REF!</v>
      </c>
      <c r="V7" s="42" t="e">
        <f>'C завтраками| Bed and breakfast'!#REF!*0.85</f>
        <v>#REF!</v>
      </c>
      <c r="W7" s="42" t="e">
        <f>'C завтраками| Bed and breakfast'!#REF!*0.85</f>
        <v>#REF!</v>
      </c>
      <c r="X7" s="42" t="e">
        <f>'C завтраками| Bed and breakfast'!#REF!*0.85</f>
        <v>#REF!</v>
      </c>
      <c r="Y7" s="42" t="e">
        <f>'C завтраками| Bed and breakfast'!#REF!*0.85</f>
        <v>#REF!</v>
      </c>
      <c r="Z7" s="42" t="e">
        <f>'C завтраками| Bed and breakfast'!#REF!*0.85</f>
        <v>#REF!</v>
      </c>
      <c r="AA7" s="42" t="e">
        <f>'C завтраками| Bed and breakfast'!#REF!*0.85</f>
        <v>#REF!</v>
      </c>
      <c r="AB7" s="42" t="e">
        <f>'C завтраками| Bed and breakfast'!#REF!*0.85</f>
        <v>#REF!</v>
      </c>
      <c r="AC7" s="42" t="e">
        <f>'C завтраками| Bed and breakfast'!#REF!*0.85</f>
        <v>#REF!</v>
      </c>
      <c r="AD7" s="42" t="e">
        <f>'C завтраками| Bed and breakfast'!#REF!*0.85</f>
        <v>#REF!</v>
      </c>
      <c r="AE7" s="42" t="e">
        <f>'C завтраками| Bed and breakfast'!#REF!*0.85</f>
        <v>#REF!</v>
      </c>
      <c r="AF7" s="42" t="e">
        <f>'C завтраками| Bed and breakfast'!#REF!*0.85</f>
        <v>#REF!</v>
      </c>
      <c r="AG7" s="42" t="e">
        <f>'C завтраками| Bed and breakfast'!#REF!*0.85</f>
        <v>#REF!</v>
      </c>
      <c r="AH7" s="42" t="e">
        <f>'C завтраками| Bed and breakfast'!#REF!*0.85</f>
        <v>#REF!</v>
      </c>
      <c r="AI7" s="42" t="e">
        <f>'C завтраками| Bed and breakfast'!#REF!*0.85</f>
        <v>#REF!</v>
      </c>
      <c r="AJ7" s="42" t="e">
        <f>'C завтраками| Bed and breakfast'!#REF!*0.85</f>
        <v>#REF!</v>
      </c>
      <c r="AK7" s="42" t="e">
        <f>'C завтраками| Bed and breakfast'!#REF!*0.85</f>
        <v>#REF!</v>
      </c>
      <c r="AL7" s="42" t="e">
        <f>'C завтраками| Bed and breakfast'!#REF!*0.85</f>
        <v>#REF!</v>
      </c>
      <c r="AM7" s="42" t="e">
        <f>'C завтраками| Bed and breakfast'!#REF!*0.85</f>
        <v>#REF!</v>
      </c>
      <c r="AN7" s="42" t="e">
        <f>'C завтраками| Bed and breakfast'!#REF!*0.85</f>
        <v>#REF!</v>
      </c>
      <c r="AO7" s="42" t="e">
        <f>'C завтраками| Bed and breakfast'!#REF!*0.85</f>
        <v>#REF!</v>
      </c>
      <c r="AP7" s="42" t="e">
        <f>'C завтраками| Bed and breakfast'!#REF!*0.85</f>
        <v>#REF!</v>
      </c>
      <c r="AQ7" s="42" t="e">
        <f>'C завтраками| Bed and breakfast'!#REF!*0.85</f>
        <v>#REF!</v>
      </c>
      <c r="AR7" s="42" t="e">
        <f>'C завтраками| Bed and breakfast'!#REF!*0.85</f>
        <v>#REF!</v>
      </c>
      <c r="AS7" s="42" t="e">
        <f>'C завтраками| Bed and breakfast'!#REF!*0.85</f>
        <v>#REF!</v>
      </c>
      <c r="AT7" s="42" t="e">
        <f>'C завтраками| Bed and breakfast'!#REF!*0.85</f>
        <v>#REF!</v>
      </c>
      <c r="AU7" s="42" t="e">
        <f>'C завтраками| Bed and breakfast'!#REF!*0.85</f>
        <v>#REF!</v>
      </c>
      <c r="AV7" s="42" t="e">
        <f>'C завтраками| Bed and breakfast'!#REF!*0.85</f>
        <v>#REF!</v>
      </c>
      <c r="AW7" s="42" t="e">
        <f>'C завтраками| Bed and breakfast'!#REF!*0.85</f>
        <v>#REF!</v>
      </c>
      <c r="AX7" s="42" t="e">
        <f>'C завтраками| Bed and breakfast'!#REF!*0.85</f>
        <v>#REF!</v>
      </c>
      <c r="AY7" s="42" t="e">
        <f>'C завтраками| Bed and breakfast'!#REF!*0.85</f>
        <v>#REF!</v>
      </c>
      <c r="AZ7" s="42" t="e">
        <f>'C завтраками| Bed and breakfast'!#REF!*0.85</f>
        <v>#REF!</v>
      </c>
    </row>
    <row r="8" spans="1:52" s="53" customFormat="1" x14ac:dyDescent="0.2">
      <c r="A8" s="88">
        <v>2</v>
      </c>
      <c r="B8" s="42" t="e">
        <f>'C завтраками| Bed and breakfast'!#REF!*0.85</f>
        <v>#REF!</v>
      </c>
      <c r="C8" s="42" t="e">
        <f>'C завтраками| Bed and breakfast'!#REF!*0.85</f>
        <v>#REF!</v>
      </c>
      <c r="D8" s="42" t="e">
        <f>'C завтраками| Bed and breakfast'!#REF!*0.85</f>
        <v>#REF!</v>
      </c>
      <c r="E8" s="42" t="e">
        <f>'C завтраками| Bed and breakfast'!#REF!*0.85</f>
        <v>#REF!</v>
      </c>
      <c r="F8" s="42" t="e">
        <f>'C завтраками| Bed and breakfast'!#REF!*0.85</f>
        <v>#REF!</v>
      </c>
      <c r="G8" s="42" t="e">
        <f>'C завтраками| Bed and breakfast'!#REF!*0.85</f>
        <v>#REF!</v>
      </c>
      <c r="H8" s="42" t="e">
        <f>'C завтраками| Bed and breakfast'!#REF!*0.85</f>
        <v>#REF!</v>
      </c>
      <c r="I8" s="42" t="e">
        <f>'C завтраками| Bed and breakfast'!#REF!*0.85</f>
        <v>#REF!</v>
      </c>
      <c r="J8" s="42" t="e">
        <f>'C завтраками| Bed and breakfast'!#REF!*0.85</f>
        <v>#REF!</v>
      </c>
      <c r="K8" s="42" t="e">
        <f>'C завтраками| Bed and breakfast'!#REF!*0.85</f>
        <v>#REF!</v>
      </c>
      <c r="L8" s="42" t="e">
        <f>'C завтраками| Bed and breakfast'!#REF!*0.85</f>
        <v>#REF!</v>
      </c>
      <c r="M8" s="42" t="e">
        <f>'C завтраками| Bed and breakfast'!#REF!*0.85</f>
        <v>#REF!</v>
      </c>
      <c r="N8" s="42" t="e">
        <f>'C завтраками| Bed and breakfast'!#REF!*0.85</f>
        <v>#REF!</v>
      </c>
      <c r="O8" s="42" t="e">
        <f>'C завтраками| Bed and breakfast'!#REF!*0.85</f>
        <v>#REF!</v>
      </c>
      <c r="P8" s="42" t="e">
        <f>'C завтраками| Bed and breakfast'!#REF!*0.85</f>
        <v>#REF!</v>
      </c>
      <c r="Q8" s="42" t="e">
        <f>'C завтраками| Bed and breakfast'!#REF!*0.85</f>
        <v>#REF!</v>
      </c>
      <c r="R8" s="42" t="e">
        <f>'C завтраками| Bed and breakfast'!#REF!*0.85</f>
        <v>#REF!</v>
      </c>
      <c r="S8" s="42" t="e">
        <f>'C завтраками| Bed and breakfast'!#REF!*0.85</f>
        <v>#REF!</v>
      </c>
      <c r="T8" s="42" t="e">
        <f>'C завтраками| Bed and breakfast'!#REF!*0.85</f>
        <v>#REF!</v>
      </c>
      <c r="U8" s="42" t="e">
        <f>'C завтраками| Bed and breakfast'!#REF!*0.85</f>
        <v>#REF!</v>
      </c>
      <c r="V8" s="42" t="e">
        <f>'C завтраками| Bed and breakfast'!#REF!*0.85</f>
        <v>#REF!</v>
      </c>
      <c r="W8" s="42" t="e">
        <f>'C завтраками| Bed and breakfast'!#REF!*0.85</f>
        <v>#REF!</v>
      </c>
      <c r="X8" s="42" t="e">
        <f>'C завтраками| Bed and breakfast'!#REF!*0.85</f>
        <v>#REF!</v>
      </c>
      <c r="Y8" s="42" t="e">
        <f>'C завтраками| Bed and breakfast'!#REF!*0.85</f>
        <v>#REF!</v>
      </c>
      <c r="Z8" s="42" t="e">
        <f>'C завтраками| Bed and breakfast'!#REF!*0.85</f>
        <v>#REF!</v>
      </c>
      <c r="AA8" s="42" t="e">
        <f>'C завтраками| Bed and breakfast'!#REF!*0.85</f>
        <v>#REF!</v>
      </c>
      <c r="AB8" s="42" t="e">
        <f>'C завтраками| Bed and breakfast'!#REF!*0.85</f>
        <v>#REF!</v>
      </c>
      <c r="AC8" s="42" t="e">
        <f>'C завтраками| Bed and breakfast'!#REF!*0.85</f>
        <v>#REF!</v>
      </c>
      <c r="AD8" s="42" t="e">
        <f>'C завтраками| Bed and breakfast'!#REF!*0.85</f>
        <v>#REF!</v>
      </c>
      <c r="AE8" s="42" t="e">
        <f>'C завтраками| Bed and breakfast'!#REF!*0.85</f>
        <v>#REF!</v>
      </c>
      <c r="AF8" s="42" t="e">
        <f>'C завтраками| Bed and breakfast'!#REF!*0.85</f>
        <v>#REF!</v>
      </c>
      <c r="AG8" s="42" t="e">
        <f>'C завтраками| Bed and breakfast'!#REF!*0.85</f>
        <v>#REF!</v>
      </c>
      <c r="AH8" s="42" t="e">
        <f>'C завтраками| Bed and breakfast'!#REF!*0.85</f>
        <v>#REF!</v>
      </c>
      <c r="AI8" s="42" t="e">
        <f>'C завтраками| Bed and breakfast'!#REF!*0.85</f>
        <v>#REF!</v>
      </c>
      <c r="AJ8" s="42" t="e">
        <f>'C завтраками| Bed and breakfast'!#REF!*0.85</f>
        <v>#REF!</v>
      </c>
      <c r="AK8" s="42" t="e">
        <f>'C завтраками| Bed and breakfast'!#REF!*0.85</f>
        <v>#REF!</v>
      </c>
      <c r="AL8" s="42" t="e">
        <f>'C завтраками| Bed and breakfast'!#REF!*0.85</f>
        <v>#REF!</v>
      </c>
      <c r="AM8" s="42" t="e">
        <f>'C завтраками| Bed and breakfast'!#REF!*0.85</f>
        <v>#REF!</v>
      </c>
      <c r="AN8" s="42" t="e">
        <f>'C завтраками| Bed and breakfast'!#REF!*0.85</f>
        <v>#REF!</v>
      </c>
      <c r="AO8" s="42" t="e">
        <f>'C завтраками| Bed and breakfast'!#REF!*0.85</f>
        <v>#REF!</v>
      </c>
      <c r="AP8" s="42" t="e">
        <f>'C завтраками| Bed and breakfast'!#REF!*0.85</f>
        <v>#REF!</v>
      </c>
      <c r="AQ8" s="42" t="e">
        <f>'C завтраками| Bed and breakfast'!#REF!*0.85</f>
        <v>#REF!</v>
      </c>
      <c r="AR8" s="42" t="e">
        <f>'C завтраками| Bed and breakfast'!#REF!*0.85</f>
        <v>#REF!</v>
      </c>
      <c r="AS8" s="42" t="e">
        <f>'C завтраками| Bed and breakfast'!#REF!*0.85</f>
        <v>#REF!</v>
      </c>
      <c r="AT8" s="42" t="e">
        <f>'C завтраками| Bed and breakfast'!#REF!*0.85</f>
        <v>#REF!</v>
      </c>
      <c r="AU8" s="42" t="e">
        <f>'C завтраками| Bed and breakfast'!#REF!*0.85</f>
        <v>#REF!</v>
      </c>
      <c r="AV8" s="42" t="e">
        <f>'C завтраками| Bed and breakfast'!#REF!*0.85</f>
        <v>#REF!</v>
      </c>
      <c r="AW8" s="42" t="e">
        <f>'C завтраками| Bed and breakfast'!#REF!*0.85</f>
        <v>#REF!</v>
      </c>
      <c r="AX8" s="42" t="e">
        <f>'C завтраками| Bed and breakfast'!#REF!*0.85</f>
        <v>#REF!</v>
      </c>
      <c r="AY8" s="42" t="e">
        <f>'C завтраками| Bed and breakfast'!#REF!*0.85</f>
        <v>#REF!</v>
      </c>
      <c r="AZ8" s="42" t="e">
        <f>'C завтраками| Bed and breakfast'!#REF!*0.85</f>
        <v>#REF!</v>
      </c>
    </row>
    <row r="9" spans="1:52" s="53" customFormat="1" x14ac:dyDescent="0.2">
      <c r="A9" s="42" t="s">
        <v>234</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row>
    <row r="10" spans="1:52" s="53" customFormat="1" x14ac:dyDescent="0.2">
      <c r="A10" s="180">
        <v>1</v>
      </c>
      <c r="B10" s="42" t="e">
        <f>'C завтраками| Bed and breakfast'!#REF!*0.85</f>
        <v>#REF!</v>
      </c>
      <c r="C10" s="42" t="e">
        <f>'C завтраками| Bed and breakfast'!#REF!*0.85</f>
        <v>#REF!</v>
      </c>
      <c r="D10" s="42" t="e">
        <f>'C завтраками| Bed and breakfast'!#REF!*0.85</f>
        <v>#REF!</v>
      </c>
      <c r="E10" s="42" t="e">
        <f>'C завтраками| Bed and breakfast'!#REF!*0.85</f>
        <v>#REF!</v>
      </c>
      <c r="F10" s="42" t="e">
        <f>'C завтраками| Bed and breakfast'!#REF!*0.85</f>
        <v>#REF!</v>
      </c>
      <c r="G10" s="42" t="e">
        <f>'C завтраками| Bed and breakfast'!#REF!*0.85</f>
        <v>#REF!</v>
      </c>
      <c r="H10" s="42" t="e">
        <f>'C завтраками| Bed and breakfast'!#REF!*0.85</f>
        <v>#REF!</v>
      </c>
      <c r="I10" s="42" t="e">
        <f>'C завтраками| Bed and breakfast'!#REF!*0.85</f>
        <v>#REF!</v>
      </c>
      <c r="J10" s="42" t="e">
        <f>'C завтраками| Bed and breakfast'!#REF!*0.85</f>
        <v>#REF!</v>
      </c>
      <c r="K10" s="42" t="e">
        <f>'C завтраками| Bed and breakfast'!#REF!*0.85</f>
        <v>#REF!</v>
      </c>
      <c r="L10" s="42" t="e">
        <f>'C завтраками| Bed and breakfast'!#REF!*0.85</f>
        <v>#REF!</v>
      </c>
      <c r="M10" s="42" t="e">
        <f>'C завтраками| Bed and breakfast'!#REF!*0.85</f>
        <v>#REF!</v>
      </c>
      <c r="N10" s="42" t="e">
        <f>'C завтраками| Bed and breakfast'!#REF!*0.85</f>
        <v>#REF!</v>
      </c>
      <c r="O10" s="42" t="e">
        <f>'C завтраками| Bed and breakfast'!#REF!*0.85</f>
        <v>#REF!</v>
      </c>
      <c r="P10" s="42" t="e">
        <f>'C завтраками| Bed and breakfast'!#REF!*0.85</f>
        <v>#REF!</v>
      </c>
      <c r="Q10" s="42" t="e">
        <f>'C завтраками| Bed and breakfast'!#REF!*0.85</f>
        <v>#REF!</v>
      </c>
      <c r="R10" s="42" t="e">
        <f>'C завтраками| Bed and breakfast'!#REF!*0.85</f>
        <v>#REF!</v>
      </c>
      <c r="S10" s="42" t="e">
        <f>'C завтраками| Bed and breakfast'!#REF!*0.85</f>
        <v>#REF!</v>
      </c>
      <c r="T10" s="42" t="e">
        <f>'C завтраками| Bed and breakfast'!#REF!*0.85</f>
        <v>#REF!</v>
      </c>
      <c r="U10" s="42" t="e">
        <f>'C завтраками| Bed and breakfast'!#REF!*0.85</f>
        <v>#REF!</v>
      </c>
      <c r="V10" s="42" t="e">
        <f>'C завтраками| Bed and breakfast'!#REF!*0.85</f>
        <v>#REF!</v>
      </c>
      <c r="W10" s="42" t="e">
        <f>'C завтраками| Bed and breakfast'!#REF!*0.85</f>
        <v>#REF!</v>
      </c>
      <c r="X10" s="42" t="e">
        <f>'C завтраками| Bed and breakfast'!#REF!*0.85</f>
        <v>#REF!</v>
      </c>
      <c r="Y10" s="42" t="e">
        <f>'C завтраками| Bed and breakfast'!#REF!*0.85</f>
        <v>#REF!</v>
      </c>
      <c r="Z10" s="42" t="e">
        <f>'C завтраками| Bed and breakfast'!#REF!*0.85</f>
        <v>#REF!</v>
      </c>
      <c r="AA10" s="42" t="e">
        <f>'C завтраками| Bed and breakfast'!#REF!*0.85</f>
        <v>#REF!</v>
      </c>
      <c r="AB10" s="42" t="e">
        <f>'C завтраками| Bed and breakfast'!#REF!*0.85</f>
        <v>#REF!</v>
      </c>
      <c r="AC10" s="42" t="e">
        <f>'C завтраками| Bed and breakfast'!#REF!*0.85</f>
        <v>#REF!</v>
      </c>
      <c r="AD10" s="42" t="e">
        <f>'C завтраками| Bed and breakfast'!#REF!*0.85</f>
        <v>#REF!</v>
      </c>
      <c r="AE10" s="42" t="e">
        <f>'C завтраками| Bed and breakfast'!#REF!*0.85</f>
        <v>#REF!</v>
      </c>
      <c r="AF10" s="42" t="e">
        <f>'C завтраками| Bed and breakfast'!#REF!*0.85</f>
        <v>#REF!</v>
      </c>
      <c r="AG10" s="42" t="e">
        <f>'C завтраками| Bed and breakfast'!#REF!*0.85</f>
        <v>#REF!</v>
      </c>
      <c r="AH10" s="42" t="e">
        <f>'C завтраками| Bed and breakfast'!#REF!*0.85</f>
        <v>#REF!</v>
      </c>
      <c r="AI10" s="42" t="e">
        <f>'C завтраками| Bed and breakfast'!#REF!*0.85</f>
        <v>#REF!</v>
      </c>
      <c r="AJ10" s="42" t="e">
        <f>'C завтраками| Bed and breakfast'!#REF!*0.85</f>
        <v>#REF!</v>
      </c>
      <c r="AK10" s="42" t="e">
        <f>'C завтраками| Bed and breakfast'!#REF!*0.85</f>
        <v>#REF!</v>
      </c>
      <c r="AL10" s="42" t="e">
        <f>'C завтраками| Bed and breakfast'!#REF!*0.85</f>
        <v>#REF!</v>
      </c>
      <c r="AM10" s="42" t="e">
        <f>'C завтраками| Bed and breakfast'!#REF!*0.85</f>
        <v>#REF!</v>
      </c>
      <c r="AN10" s="42" t="e">
        <f>'C завтраками| Bed and breakfast'!#REF!*0.85</f>
        <v>#REF!</v>
      </c>
      <c r="AO10" s="42" t="e">
        <f>'C завтраками| Bed and breakfast'!#REF!*0.85</f>
        <v>#REF!</v>
      </c>
      <c r="AP10" s="42" t="e">
        <f>'C завтраками| Bed and breakfast'!#REF!*0.85</f>
        <v>#REF!</v>
      </c>
      <c r="AQ10" s="42" t="e">
        <f>'C завтраками| Bed and breakfast'!#REF!*0.85</f>
        <v>#REF!</v>
      </c>
      <c r="AR10" s="42" t="e">
        <f>'C завтраками| Bed and breakfast'!#REF!*0.85</f>
        <v>#REF!</v>
      </c>
      <c r="AS10" s="42" t="e">
        <f>'C завтраками| Bed and breakfast'!#REF!*0.85</f>
        <v>#REF!</v>
      </c>
      <c r="AT10" s="42" t="e">
        <f>'C завтраками| Bed and breakfast'!#REF!*0.85</f>
        <v>#REF!</v>
      </c>
      <c r="AU10" s="42" t="e">
        <f>'C завтраками| Bed and breakfast'!#REF!*0.85</f>
        <v>#REF!</v>
      </c>
      <c r="AV10" s="42" t="e">
        <f>'C завтраками| Bed and breakfast'!#REF!*0.85</f>
        <v>#REF!</v>
      </c>
      <c r="AW10" s="42" t="e">
        <f>'C завтраками| Bed and breakfast'!#REF!*0.85</f>
        <v>#REF!</v>
      </c>
      <c r="AX10" s="42" t="e">
        <f>'C завтраками| Bed and breakfast'!#REF!*0.85</f>
        <v>#REF!</v>
      </c>
      <c r="AY10" s="42" t="e">
        <f>'C завтраками| Bed and breakfast'!#REF!*0.85</f>
        <v>#REF!</v>
      </c>
      <c r="AZ10" s="42" t="e">
        <f>'C завтраками| Bed and breakfast'!#REF!*0.85</f>
        <v>#REF!</v>
      </c>
    </row>
    <row r="11" spans="1:52" s="53" customFormat="1" x14ac:dyDescent="0.2">
      <c r="A11" s="180">
        <v>2</v>
      </c>
      <c r="B11" s="42" t="e">
        <f>'C завтраками| Bed and breakfast'!#REF!*0.85</f>
        <v>#REF!</v>
      </c>
      <c r="C11" s="42" t="e">
        <f>'C завтраками| Bed and breakfast'!#REF!*0.85</f>
        <v>#REF!</v>
      </c>
      <c r="D11" s="42" t="e">
        <f>'C завтраками| Bed and breakfast'!#REF!*0.85</f>
        <v>#REF!</v>
      </c>
      <c r="E11" s="42" t="e">
        <f>'C завтраками| Bed and breakfast'!#REF!*0.85</f>
        <v>#REF!</v>
      </c>
      <c r="F11" s="42" t="e">
        <f>'C завтраками| Bed and breakfast'!#REF!*0.85</f>
        <v>#REF!</v>
      </c>
      <c r="G11" s="42" t="e">
        <f>'C завтраками| Bed and breakfast'!#REF!*0.85</f>
        <v>#REF!</v>
      </c>
      <c r="H11" s="42" t="e">
        <f>'C завтраками| Bed and breakfast'!#REF!*0.85</f>
        <v>#REF!</v>
      </c>
      <c r="I11" s="42" t="e">
        <f>'C завтраками| Bed and breakfast'!#REF!*0.85</f>
        <v>#REF!</v>
      </c>
      <c r="J11" s="42" t="e">
        <f>'C завтраками| Bed and breakfast'!#REF!*0.85</f>
        <v>#REF!</v>
      </c>
      <c r="K11" s="42" t="e">
        <f>'C завтраками| Bed and breakfast'!#REF!*0.85</f>
        <v>#REF!</v>
      </c>
      <c r="L11" s="42" t="e">
        <f>'C завтраками| Bed and breakfast'!#REF!*0.85</f>
        <v>#REF!</v>
      </c>
      <c r="M11" s="42" t="e">
        <f>'C завтраками| Bed and breakfast'!#REF!*0.85</f>
        <v>#REF!</v>
      </c>
      <c r="N11" s="42" t="e">
        <f>'C завтраками| Bed and breakfast'!#REF!*0.85</f>
        <v>#REF!</v>
      </c>
      <c r="O11" s="42" t="e">
        <f>'C завтраками| Bed and breakfast'!#REF!*0.85</f>
        <v>#REF!</v>
      </c>
      <c r="P11" s="42" t="e">
        <f>'C завтраками| Bed and breakfast'!#REF!*0.85</f>
        <v>#REF!</v>
      </c>
      <c r="Q11" s="42" t="e">
        <f>'C завтраками| Bed and breakfast'!#REF!*0.85</f>
        <v>#REF!</v>
      </c>
      <c r="R11" s="42" t="e">
        <f>'C завтраками| Bed and breakfast'!#REF!*0.85</f>
        <v>#REF!</v>
      </c>
      <c r="S11" s="42" t="e">
        <f>'C завтраками| Bed and breakfast'!#REF!*0.85</f>
        <v>#REF!</v>
      </c>
      <c r="T11" s="42" t="e">
        <f>'C завтраками| Bed and breakfast'!#REF!*0.85</f>
        <v>#REF!</v>
      </c>
      <c r="U11" s="42" t="e">
        <f>'C завтраками| Bed and breakfast'!#REF!*0.85</f>
        <v>#REF!</v>
      </c>
      <c r="V11" s="42" t="e">
        <f>'C завтраками| Bed and breakfast'!#REF!*0.85</f>
        <v>#REF!</v>
      </c>
      <c r="W11" s="42" t="e">
        <f>'C завтраками| Bed and breakfast'!#REF!*0.85</f>
        <v>#REF!</v>
      </c>
      <c r="X11" s="42" t="e">
        <f>'C завтраками| Bed and breakfast'!#REF!*0.85</f>
        <v>#REF!</v>
      </c>
      <c r="Y11" s="42" t="e">
        <f>'C завтраками| Bed and breakfast'!#REF!*0.85</f>
        <v>#REF!</v>
      </c>
      <c r="Z11" s="42" t="e">
        <f>'C завтраками| Bed and breakfast'!#REF!*0.85</f>
        <v>#REF!</v>
      </c>
      <c r="AA11" s="42" t="e">
        <f>'C завтраками| Bed and breakfast'!#REF!*0.85</f>
        <v>#REF!</v>
      </c>
      <c r="AB11" s="42" t="e">
        <f>'C завтраками| Bed and breakfast'!#REF!*0.85</f>
        <v>#REF!</v>
      </c>
      <c r="AC11" s="42" t="e">
        <f>'C завтраками| Bed and breakfast'!#REF!*0.85</f>
        <v>#REF!</v>
      </c>
      <c r="AD11" s="42" t="e">
        <f>'C завтраками| Bed and breakfast'!#REF!*0.85</f>
        <v>#REF!</v>
      </c>
      <c r="AE11" s="42" t="e">
        <f>'C завтраками| Bed and breakfast'!#REF!*0.85</f>
        <v>#REF!</v>
      </c>
      <c r="AF11" s="42" t="e">
        <f>'C завтраками| Bed and breakfast'!#REF!*0.85</f>
        <v>#REF!</v>
      </c>
      <c r="AG11" s="42" t="e">
        <f>'C завтраками| Bed and breakfast'!#REF!*0.85</f>
        <v>#REF!</v>
      </c>
      <c r="AH11" s="42" t="e">
        <f>'C завтраками| Bed and breakfast'!#REF!*0.85</f>
        <v>#REF!</v>
      </c>
      <c r="AI11" s="42" t="e">
        <f>'C завтраками| Bed and breakfast'!#REF!*0.85</f>
        <v>#REF!</v>
      </c>
      <c r="AJ11" s="42" t="e">
        <f>'C завтраками| Bed and breakfast'!#REF!*0.85</f>
        <v>#REF!</v>
      </c>
      <c r="AK11" s="42" t="e">
        <f>'C завтраками| Bed and breakfast'!#REF!*0.85</f>
        <v>#REF!</v>
      </c>
      <c r="AL11" s="42" t="e">
        <f>'C завтраками| Bed and breakfast'!#REF!*0.85</f>
        <v>#REF!</v>
      </c>
      <c r="AM11" s="42" t="e">
        <f>'C завтраками| Bed and breakfast'!#REF!*0.85</f>
        <v>#REF!</v>
      </c>
      <c r="AN11" s="42" t="e">
        <f>'C завтраками| Bed and breakfast'!#REF!*0.85</f>
        <v>#REF!</v>
      </c>
      <c r="AO11" s="42" t="e">
        <f>'C завтраками| Bed and breakfast'!#REF!*0.85</f>
        <v>#REF!</v>
      </c>
      <c r="AP11" s="42" t="e">
        <f>'C завтраками| Bed and breakfast'!#REF!*0.85</f>
        <v>#REF!</v>
      </c>
      <c r="AQ11" s="42" t="e">
        <f>'C завтраками| Bed and breakfast'!#REF!*0.85</f>
        <v>#REF!</v>
      </c>
      <c r="AR11" s="42" t="e">
        <f>'C завтраками| Bed and breakfast'!#REF!*0.85</f>
        <v>#REF!</v>
      </c>
      <c r="AS11" s="42" t="e">
        <f>'C завтраками| Bed and breakfast'!#REF!*0.85</f>
        <v>#REF!</v>
      </c>
      <c r="AT11" s="42" t="e">
        <f>'C завтраками| Bed and breakfast'!#REF!*0.85</f>
        <v>#REF!</v>
      </c>
      <c r="AU11" s="42" t="e">
        <f>'C завтраками| Bed and breakfast'!#REF!*0.85</f>
        <v>#REF!</v>
      </c>
      <c r="AV11" s="42" t="e">
        <f>'C завтраками| Bed and breakfast'!#REF!*0.85</f>
        <v>#REF!</v>
      </c>
      <c r="AW11" s="42" t="e">
        <f>'C завтраками| Bed and breakfast'!#REF!*0.85</f>
        <v>#REF!</v>
      </c>
      <c r="AX11" s="42" t="e">
        <f>'C завтраками| Bed and breakfast'!#REF!*0.85</f>
        <v>#REF!</v>
      </c>
      <c r="AY11" s="42" t="e">
        <f>'C завтраками| Bed and breakfast'!#REF!*0.85</f>
        <v>#REF!</v>
      </c>
      <c r="AZ11" s="42" t="e">
        <f>'C завтраками| Bed and breakfast'!#REF!*0.85</f>
        <v>#REF!</v>
      </c>
    </row>
    <row r="12" spans="1:52" s="53" customFormat="1" x14ac:dyDescent="0.2">
      <c r="A12" s="42" t="s">
        <v>84</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row>
    <row r="13" spans="1:52" s="53" customFormat="1" x14ac:dyDescent="0.2">
      <c r="A13" s="88">
        <f>A7</f>
        <v>1</v>
      </c>
      <c r="B13" s="42" t="e">
        <f>'C завтраками| Bed and breakfast'!#REF!*0.85</f>
        <v>#REF!</v>
      </c>
      <c r="C13" s="42" t="e">
        <f>'C завтраками| Bed and breakfast'!#REF!*0.85</f>
        <v>#REF!</v>
      </c>
      <c r="D13" s="42" t="e">
        <f>'C завтраками| Bed and breakfast'!#REF!*0.85</f>
        <v>#REF!</v>
      </c>
      <c r="E13" s="42" t="e">
        <f>'C завтраками| Bed and breakfast'!#REF!*0.85</f>
        <v>#REF!</v>
      </c>
      <c r="F13" s="42" t="e">
        <f>'C завтраками| Bed and breakfast'!#REF!*0.85</f>
        <v>#REF!</v>
      </c>
      <c r="G13" s="42" t="e">
        <f>'C завтраками| Bed and breakfast'!#REF!*0.85</f>
        <v>#REF!</v>
      </c>
      <c r="H13" s="42" t="e">
        <f>'C завтраками| Bed and breakfast'!#REF!*0.85</f>
        <v>#REF!</v>
      </c>
      <c r="I13" s="42" t="e">
        <f>'C завтраками| Bed and breakfast'!#REF!*0.85</f>
        <v>#REF!</v>
      </c>
      <c r="J13" s="42" t="e">
        <f>'C завтраками| Bed and breakfast'!#REF!*0.85</f>
        <v>#REF!</v>
      </c>
      <c r="K13" s="42" t="e">
        <f>'C завтраками| Bed and breakfast'!#REF!*0.85</f>
        <v>#REF!</v>
      </c>
      <c r="L13" s="42" t="e">
        <f>'C завтраками| Bed and breakfast'!#REF!*0.85</f>
        <v>#REF!</v>
      </c>
      <c r="M13" s="42" t="e">
        <f>'C завтраками| Bed and breakfast'!#REF!*0.85</f>
        <v>#REF!</v>
      </c>
      <c r="N13" s="42" t="e">
        <f>'C завтраками| Bed and breakfast'!#REF!*0.85</f>
        <v>#REF!</v>
      </c>
      <c r="O13" s="42" t="e">
        <f>'C завтраками| Bed and breakfast'!#REF!*0.85</f>
        <v>#REF!</v>
      </c>
      <c r="P13" s="42" t="e">
        <f>'C завтраками| Bed and breakfast'!#REF!*0.85</f>
        <v>#REF!</v>
      </c>
      <c r="Q13" s="42" t="e">
        <f>'C завтраками| Bed and breakfast'!#REF!*0.85</f>
        <v>#REF!</v>
      </c>
      <c r="R13" s="42" t="e">
        <f>'C завтраками| Bed and breakfast'!#REF!*0.85</f>
        <v>#REF!</v>
      </c>
      <c r="S13" s="42" t="e">
        <f>'C завтраками| Bed and breakfast'!#REF!*0.85</f>
        <v>#REF!</v>
      </c>
      <c r="T13" s="42" t="e">
        <f>'C завтраками| Bed and breakfast'!#REF!*0.85</f>
        <v>#REF!</v>
      </c>
      <c r="U13" s="42" t="e">
        <f>'C завтраками| Bed and breakfast'!#REF!*0.85</f>
        <v>#REF!</v>
      </c>
      <c r="V13" s="42" t="e">
        <f>'C завтраками| Bed and breakfast'!#REF!*0.85</f>
        <v>#REF!</v>
      </c>
      <c r="W13" s="42" t="e">
        <f>'C завтраками| Bed and breakfast'!#REF!*0.85</f>
        <v>#REF!</v>
      </c>
      <c r="X13" s="42" t="e">
        <f>'C завтраками| Bed and breakfast'!#REF!*0.85</f>
        <v>#REF!</v>
      </c>
      <c r="Y13" s="42" t="e">
        <f>'C завтраками| Bed and breakfast'!#REF!*0.85</f>
        <v>#REF!</v>
      </c>
      <c r="Z13" s="42" t="e">
        <f>'C завтраками| Bed and breakfast'!#REF!*0.85</f>
        <v>#REF!</v>
      </c>
      <c r="AA13" s="42" t="e">
        <f>'C завтраками| Bed and breakfast'!#REF!*0.85</f>
        <v>#REF!</v>
      </c>
      <c r="AB13" s="42" t="e">
        <f>'C завтраками| Bed and breakfast'!#REF!*0.85</f>
        <v>#REF!</v>
      </c>
      <c r="AC13" s="42" t="e">
        <f>'C завтраками| Bed and breakfast'!#REF!*0.85</f>
        <v>#REF!</v>
      </c>
      <c r="AD13" s="42" t="e">
        <f>'C завтраками| Bed and breakfast'!#REF!*0.85</f>
        <v>#REF!</v>
      </c>
      <c r="AE13" s="42" t="e">
        <f>'C завтраками| Bed and breakfast'!#REF!*0.85</f>
        <v>#REF!</v>
      </c>
      <c r="AF13" s="42" t="e">
        <f>'C завтраками| Bed and breakfast'!#REF!*0.85</f>
        <v>#REF!</v>
      </c>
      <c r="AG13" s="42" t="e">
        <f>'C завтраками| Bed and breakfast'!#REF!*0.85</f>
        <v>#REF!</v>
      </c>
      <c r="AH13" s="42" t="e">
        <f>'C завтраками| Bed and breakfast'!#REF!*0.85</f>
        <v>#REF!</v>
      </c>
      <c r="AI13" s="42" t="e">
        <f>'C завтраками| Bed and breakfast'!#REF!*0.85</f>
        <v>#REF!</v>
      </c>
      <c r="AJ13" s="42" t="e">
        <f>'C завтраками| Bed and breakfast'!#REF!*0.85</f>
        <v>#REF!</v>
      </c>
      <c r="AK13" s="42" t="e">
        <f>'C завтраками| Bed and breakfast'!#REF!*0.85</f>
        <v>#REF!</v>
      </c>
      <c r="AL13" s="42" t="e">
        <f>'C завтраками| Bed and breakfast'!#REF!*0.85</f>
        <v>#REF!</v>
      </c>
      <c r="AM13" s="42" t="e">
        <f>'C завтраками| Bed and breakfast'!#REF!*0.85</f>
        <v>#REF!</v>
      </c>
      <c r="AN13" s="42" t="e">
        <f>'C завтраками| Bed and breakfast'!#REF!*0.85</f>
        <v>#REF!</v>
      </c>
      <c r="AO13" s="42" t="e">
        <f>'C завтраками| Bed and breakfast'!#REF!*0.85</f>
        <v>#REF!</v>
      </c>
      <c r="AP13" s="42" t="e">
        <f>'C завтраками| Bed and breakfast'!#REF!*0.85</f>
        <v>#REF!</v>
      </c>
      <c r="AQ13" s="42" t="e">
        <f>'C завтраками| Bed and breakfast'!#REF!*0.85</f>
        <v>#REF!</v>
      </c>
      <c r="AR13" s="42" t="e">
        <f>'C завтраками| Bed and breakfast'!#REF!*0.85</f>
        <v>#REF!</v>
      </c>
      <c r="AS13" s="42" t="e">
        <f>'C завтраками| Bed and breakfast'!#REF!*0.85</f>
        <v>#REF!</v>
      </c>
      <c r="AT13" s="42" t="e">
        <f>'C завтраками| Bed and breakfast'!#REF!*0.85</f>
        <v>#REF!</v>
      </c>
      <c r="AU13" s="42" t="e">
        <f>'C завтраками| Bed and breakfast'!#REF!*0.85</f>
        <v>#REF!</v>
      </c>
      <c r="AV13" s="42" t="e">
        <f>'C завтраками| Bed and breakfast'!#REF!*0.85</f>
        <v>#REF!</v>
      </c>
      <c r="AW13" s="42" t="e">
        <f>'C завтраками| Bed and breakfast'!#REF!*0.85</f>
        <v>#REF!</v>
      </c>
      <c r="AX13" s="42" t="e">
        <f>'C завтраками| Bed and breakfast'!#REF!*0.85</f>
        <v>#REF!</v>
      </c>
      <c r="AY13" s="42" t="e">
        <f>'C завтраками| Bed and breakfast'!#REF!*0.85</f>
        <v>#REF!</v>
      </c>
      <c r="AZ13" s="42" t="e">
        <f>'C завтраками| Bed and breakfast'!#REF!*0.85</f>
        <v>#REF!</v>
      </c>
    </row>
    <row r="14" spans="1:52" s="53" customFormat="1" x14ac:dyDescent="0.2">
      <c r="A14" s="88">
        <f>A8</f>
        <v>2</v>
      </c>
      <c r="B14" s="42" t="e">
        <f>'C завтраками| Bed and breakfast'!#REF!*0.85</f>
        <v>#REF!</v>
      </c>
      <c r="C14" s="42" t="e">
        <f>'C завтраками| Bed and breakfast'!#REF!*0.85</f>
        <v>#REF!</v>
      </c>
      <c r="D14" s="42" t="e">
        <f>'C завтраками| Bed and breakfast'!#REF!*0.85</f>
        <v>#REF!</v>
      </c>
      <c r="E14" s="42" t="e">
        <f>'C завтраками| Bed and breakfast'!#REF!*0.85</f>
        <v>#REF!</v>
      </c>
      <c r="F14" s="42" t="e">
        <f>'C завтраками| Bed and breakfast'!#REF!*0.85</f>
        <v>#REF!</v>
      </c>
      <c r="G14" s="42" t="e">
        <f>'C завтраками| Bed and breakfast'!#REF!*0.85</f>
        <v>#REF!</v>
      </c>
      <c r="H14" s="42" t="e">
        <f>'C завтраками| Bed and breakfast'!#REF!*0.85</f>
        <v>#REF!</v>
      </c>
      <c r="I14" s="42" t="e">
        <f>'C завтраками| Bed and breakfast'!#REF!*0.85</f>
        <v>#REF!</v>
      </c>
      <c r="J14" s="42" t="e">
        <f>'C завтраками| Bed and breakfast'!#REF!*0.85</f>
        <v>#REF!</v>
      </c>
      <c r="K14" s="42" t="e">
        <f>'C завтраками| Bed and breakfast'!#REF!*0.85</f>
        <v>#REF!</v>
      </c>
      <c r="L14" s="42" t="e">
        <f>'C завтраками| Bed and breakfast'!#REF!*0.85</f>
        <v>#REF!</v>
      </c>
      <c r="M14" s="42" t="e">
        <f>'C завтраками| Bed and breakfast'!#REF!*0.85</f>
        <v>#REF!</v>
      </c>
      <c r="N14" s="42" t="e">
        <f>'C завтраками| Bed and breakfast'!#REF!*0.85</f>
        <v>#REF!</v>
      </c>
      <c r="O14" s="42" t="e">
        <f>'C завтраками| Bed and breakfast'!#REF!*0.85</f>
        <v>#REF!</v>
      </c>
      <c r="P14" s="42" t="e">
        <f>'C завтраками| Bed and breakfast'!#REF!*0.85</f>
        <v>#REF!</v>
      </c>
      <c r="Q14" s="42" t="e">
        <f>'C завтраками| Bed and breakfast'!#REF!*0.85</f>
        <v>#REF!</v>
      </c>
      <c r="R14" s="42" t="e">
        <f>'C завтраками| Bed and breakfast'!#REF!*0.85</f>
        <v>#REF!</v>
      </c>
      <c r="S14" s="42" t="e">
        <f>'C завтраками| Bed and breakfast'!#REF!*0.85</f>
        <v>#REF!</v>
      </c>
      <c r="T14" s="42" t="e">
        <f>'C завтраками| Bed and breakfast'!#REF!*0.85</f>
        <v>#REF!</v>
      </c>
      <c r="U14" s="42" t="e">
        <f>'C завтраками| Bed and breakfast'!#REF!*0.85</f>
        <v>#REF!</v>
      </c>
      <c r="V14" s="42" t="e">
        <f>'C завтраками| Bed and breakfast'!#REF!*0.85</f>
        <v>#REF!</v>
      </c>
      <c r="W14" s="42" t="e">
        <f>'C завтраками| Bed and breakfast'!#REF!*0.85</f>
        <v>#REF!</v>
      </c>
      <c r="X14" s="42" t="e">
        <f>'C завтраками| Bed and breakfast'!#REF!*0.85</f>
        <v>#REF!</v>
      </c>
      <c r="Y14" s="42" t="e">
        <f>'C завтраками| Bed and breakfast'!#REF!*0.85</f>
        <v>#REF!</v>
      </c>
      <c r="Z14" s="42" t="e">
        <f>'C завтраками| Bed and breakfast'!#REF!*0.85</f>
        <v>#REF!</v>
      </c>
      <c r="AA14" s="42" t="e">
        <f>'C завтраками| Bed and breakfast'!#REF!*0.85</f>
        <v>#REF!</v>
      </c>
      <c r="AB14" s="42" t="e">
        <f>'C завтраками| Bed and breakfast'!#REF!*0.85</f>
        <v>#REF!</v>
      </c>
      <c r="AC14" s="42" t="e">
        <f>'C завтраками| Bed and breakfast'!#REF!*0.85</f>
        <v>#REF!</v>
      </c>
      <c r="AD14" s="42" t="e">
        <f>'C завтраками| Bed and breakfast'!#REF!*0.85</f>
        <v>#REF!</v>
      </c>
      <c r="AE14" s="42" t="e">
        <f>'C завтраками| Bed and breakfast'!#REF!*0.85</f>
        <v>#REF!</v>
      </c>
      <c r="AF14" s="42" t="e">
        <f>'C завтраками| Bed and breakfast'!#REF!*0.85</f>
        <v>#REF!</v>
      </c>
      <c r="AG14" s="42" t="e">
        <f>'C завтраками| Bed and breakfast'!#REF!*0.85</f>
        <v>#REF!</v>
      </c>
      <c r="AH14" s="42" t="e">
        <f>'C завтраками| Bed and breakfast'!#REF!*0.85</f>
        <v>#REF!</v>
      </c>
      <c r="AI14" s="42" t="e">
        <f>'C завтраками| Bed and breakfast'!#REF!*0.85</f>
        <v>#REF!</v>
      </c>
      <c r="AJ14" s="42" t="e">
        <f>'C завтраками| Bed and breakfast'!#REF!*0.85</f>
        <v>#REF!</v>
      </c>
      <c r="AK14" s="42" t="e">
        <f>'C завтраками| Bed and breakfast'!#REF!*0.85</f>
        <v>#REF!</v>
      </c>
      <c r="AL14" s="42" t="e">
        <f>'C завтраками| Bed and breakfast'!#REF!*0.85</f>
        <v>#REF!</v>
      </c>
      <c r="AM14" s="42" t="e">
        <f>'C завтраками| Bed and breakfast'!#REF!*0.85</f>
        <v>#REF!</v>
      </c>
      <c r="AN14" s="42" t="e">
        <f>'C завтраками| Bed and breakfast'!#REF!*0.85</f>
        <v>#REF!</v>
      </c>
      <c r="AO14" s="42" t="e">
        <f>'C завтраками| Bed and breakfast'!#REF!*0.85</f>
        <v>#REF!</v>
      </c>
      <c r="AP14" s="42" t="e">
        <f>'C завтраками| Bed and breakfast'!#REF!*0.85</f>
        <v>#REF!</v>
      </c>
      <c r="AQ14" s="42" t="e">
        <f>'C завтраками| Bed and breakfast'!#REF!*0.85</f>
        <v>#REF!</v>
      </c>
      <c r="AR14" s="42" t="e">
        <f>'C завтраками| Bed and breakfast'!#REF!*0.85</f>
        <v>#REF!</v>
      </c>
      <c r="AS14" s="42" t="e">
        <f>'C завтраками| Bed and breakfast'!#REF!*0.85</f>
        <v>#REF!</v>
      </c>
      <c r="AT14" s="42" t="e">
        <f>'C завтраками| Bed and breakfast'!#REF!*0.85</f>
        <v>#REF!</v>
      </c>
      <c r="AU14" s="42" t="e">
        <f>'C завтраками| Bed and breakfast'!#REF!*0.85</f>
        <v>#REF!</v>
      </c>
      <c r="AV14" s="42" t="e">
        <f>'C завтраками| Bed and breakfast'!#REF!*0.85</f>
        <v>#REF!</v>
      </c>
      <c r="AW14" s="42" t="e">
        <f>'C завтраками| Bed and breakfast'!#REF!*0.85</f>
        <v>#REF!</v>
      </c>
      <c r="AX14" s="42" t="e">
        <f>'C завтраками| Bed and breakfast'!#REF!*0.85</f>
        <v>#REF!</v>
      </c>
      <c r="AY14" s="42" t="e">
        <f>'C завтраками| Bed and breakfast'!#REF!*0.85</f>
        <v>#REF!</v>
      </c>
      <c r="AZ14" s="42" t="e">
        <f>'C завтраками| Bed and breakfast'!#REF!*0.85</f>
        <v>#REF!</v>
      </c>
    </row>
    <row r="15" spans="1:52" s="53" customFormat="1" x14ac:dyDescent="0.2">
      <c r="A15" s="42" t="s">
        <v>85</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row>
    <row r="16" spans="1:52" s="53" customFormat="1" x14ac:dyDescent="0.2">
      <c r="A16" s="88">
        <f>A7</f>
        <v>1</v>
      </c>
      <c r="B16" s="42" t="e">
        <f>'C завтраками| Bed and breakfast'!#REF!*0.85</f>
        <v>#REF!</v>
      </c>
      <c r="C16" s="42" t="e">
        <f>'C завтраками| Bed and breakfast'!#REF!*0.85</f>
        <v>#REF!</v>
      </c>
      <c r="D16" s="42" t="e">
        <f>'C завтраками| Bed and breakfast'!#REF!*0.85</f>
        <v>#REF!</v>
      </c>
      <c r="E16" s="42" t="e">
        <f>'C завтраками| Bed and breakfast'!#REF!*0.85</f>
        <v>#REF!</v>
      </c>
      <c r="F16" s="42" t="e">
        <f>'C завтраками| Bed and breakfast'!#REF!*0.85</f>
        <v>#REF!</v>
      </c>
      <c r="G16" s="42" t="e">
        <f>'C завтраками| Bed and breakfast'!#REF!*0.85</f>
        <v>#REF!</v>
      </c>
      <c r="H16" s="42" t="e">
        <f>'C завтраками| Bed and breakfast'!#REF!*0.85</f>
        <v>#REF!</v>
      </c>
      <c r="I16" s="42" t="e">
        <f>'C завтраками| Bed and breakfast'!#REF!*0.85</f>
        <v>#REF!</v>
      </c>
      <c r="J16" s="42" t="e">
        <f>'C завтраками| Bed and breakfast'!#REF!*0.85</f>
        <v>#REF!</v>
      </c>
      <c r="K16" s="42" t="e">
        <f>'C завтраками| Bed and breakfast'!#REF!*0.85</f>
        <v>#REF!</v>
      </c>
      <c r="L16" s="42" t="e">
        <f>'C завтраками| Bed and breakfast'!#REF!*0.85</f>
        <v>#REF!</v>
      </c>
      <c r="M16" s="42" t="e">
        <f>'C завтраками| Bed and breakfast'!#REF!*0.85</f>
        <v>#REF!</v>
      </c>
      <c r="N16" s="42" t="e">
        <f>'C завтраками| Bed and breakfast'!#REF!*0.85</f>
        <v>#REF!</v>
      </c>
      <c r="O16" s="42" t="e">
        <f>'C завтраками| Bed and breakfast'!#REF!*0.85</f>
        <v>#REF!</v>
      </c>
      <c r="P16" s="42" t="e">
        <f>'C завтраками| Bed and breakfast'!#REF!*0.85</f>
        <v>#REF!</v>
      </c>
      <c r="Q16" s="42" t="e">
        <f>'C завтраками| Bed and breakfast'!#REF!*0.85</f>
        <v>#REF!</v>
      </c>
      <c r="R16" s="42" t="e">
        <f>'C завтраками| Bed and breakfast'!#REF!*0.85</f>
        <v>#REF!</v>
      </c>
      <c r="S16" s="42" t="e">
        <f>'C завтраками| Bed and breakfast'!#REF!*0.85</f>
        <v>#REF!</v>
      </c>
      <c r="T16" s="42" t="e">
        <f>'C завтраками| Bed and breakfast'!#REF!*0.85</f>
        <v>#REF!</v>
      </c>
      <c r="U16" s="42" t="e">
        <f>'C завтраками| Bed and breakfast'!#REF!*0.85</f>
        <v>#REF!</v>
      </c>
      <c r="V16" s="42" t="e">
        <f>'C завтраками| Bed and breakfast'!#REF!*0.85</f>
        <v>#REF!</v>
      </c>
      <c r="W16" s="42" t="e">
        <f>'C завтраками| Bed and breakfast'!#REF!*0.85</f>
        <v>#REF!</v>
      </c>
      <c r="X16" s="42" t="e">
        <f>'C завтраками| Bed and breakfast'!#REF!*0.85</f>
        <v>#REF!</v>
      </c>
      <c r="Y16" s="42" t="e">
        <f>'C завтраками| Bed and breakfast'!#REF!*0.85</f>
        <v>#REF!</v>
      </c>
      <c r="Z16" s="42" t="e">
        <f>'C завтраками| Bed and breakfast'!#REF!*0.85</f>
        <v>#REF!</v>
      </c>
      <c r="AA16" s="42" t="e">
        <f>'C завтраками| Bed and breakfast'!#REF!*0.85</f>
        <v>#REF!</v>
      </c>
      <c r="AB16" s="42" t="e">
        <f>'C завтраками| Bed and breakfast'!#REF!*0.85</f>
        <v>#REF!</v>
      </c>
      <c r="AC16" s="42" t="e">
        <f>'C завтраками| Bed and breakfast'!#REF!*0.85</f>
        <v>#REF!</v>
      </c>
      <c r="AD16" s="42" t="e">
        <f>'C завтраками| Bed and breakfast'!#REF!*0.85</f>
        <v>#REF!</v>
      </c>
      <c r="AE16" s="42" t="e">
        <f>'C завтраками| Bed and breakfast'!#REF!*0.85</f>
        <v>#REF!</v>
      </c>
      <c r="AF16" s="42" t="e">
        <f>'C завтраками| Bed and breakfast'!#REF!*0.85</f>
        <v>#REF!</v>
      </c>
      <c r="AG16" s="42" t="e">
        <f>'C завтраками| Bed and breakfast'!#REF!*0.85</f>
        <v>#REF!</v>
      </c>
      <c r="AH16" s="42" t="e">
        <f>'C завтраками| Bed and breakfast'!#REF!*0.85</f>
        <v>#REF!</v>
      </c>
      <c r="AI16" s="42" t="e">
        <f>'C завтраками| Bed and breakfast'!#REF!*0.85</f>
        <v>#REF!</v>
      </c>
      <c r="AJ16" s="42" t="e">
        <f>'C завтраками| Bed and breakfast'!#REF!*0.85</f>
        <v>#REF!</v>
      </c>
      <c r="AK16" s="42" t="e">
        <f>'C завтраками| Bed and breakfast'!#REF!*0.85</f>
        <v>#REF!</v>
      </c>
      <c r="AL16" s="42" t="e">
        <f>'C завтраками| Bed and breakfast'!#REF!*0.85</f>
        <v>#REF!</v>
      </c>
      <c r="AM16" s="42" t="e">
        <f>'C завтраками| Bed and breakfast'!#REF!*0.85</f>
        <v>#REF!</v>
      </c>
      <c r="AN16" s="42" t="e">
        <f>'C завтраками| Bed and breakfast'!#REF!*0.85</f>
        <v>#REF!</v>
      </c>
      <c r="AO16" s="42" t="e">
        <f>'C завтраками| Bed and breakfast'!#REF!*0.85</f>
        <v>#REF!</v>
      </c>
      <c r="AP16" s="42" t="e">
        <f>'C завтраками| Bed and breakfast'!#REF!*0.85</f>
        <v>#REF!</v>
      </c>
      <c r="AQ16" s="42" t="e">
        <f>'C завтраками| Bed and breakfast'!#REF!*0.85</f>
        <v>#REF!</v>
      </c>
      <c r="AR16" s="42" t="e">
        <f>'C завтраками| Bed and breakfast'!#REF!*0.85</f>
        <v>#REF!</v>
      </c>
      <c r="AS16" s="42" t="e">
        <f>'C завтраками| Bed and breakfast'!#REF!*0.85</f>
        <v>#REF!</v>
      </c>
      <c r="AT16" s="42" t="e">
        <f>'C завтраками| Bed and breakfast'!#REF!*0.85</f>
        <v>#REF!</v>
      </c>
      <c r="AU16" s="42" t="e">
        <f>'C завтраками| Bed and breakfast'!#REF!*0.85</f>
        <v>#REF!</v>
      </c>
      <c r="AV16" s="42" t="e">
        <f>'C завтраками| Bed and breakfast'!#REF!*0.85</f>
        <v>#REF!</v>
      </c>
      <c r="AW16" s="42" t="e">
        <f>'C завтраками| Bed and breakfast'!#REF!*0.85</f>
        <v>#REF!</v>
      </c>
      <c r="AX16" s="42" t="e">
        <f>'C завтраками| Bed and breakfast'!#REF!*0.85</f>
        <v>#REF!</v>
      </c>
      <c r="AY16" s="42" t="e">
        <f>'C завтраками| Bed and breakfast'!#REF!*0.85</f>
        <v>#REF!</v>
      </c>
      <c r="AZ16" s="42" t="e">
        <f>'C завтраками| Bed and breakfast'!#REF!*0.85</f>
        <v>#REF!</v>
      </c>
    </row>
    <row r="17" spans="1:52" s="53" customFormat="1" x14ac:dyDescent="0.2">
      <c r="A17" s="88">
        <f>A8</f>
        <v>2</v>
      </c>
      <c r="B17" s="42" t="e">
        <f>'C завтраками| Bed and breakfast'!#REF!*0.85</f>
        <v>#REF!</v>
      </c>
      <c r="C17" s="42" t="e">
        <f>'C завтраками| Bed and breakfast'!#REF!*0.85</f>
        <v>#REF!</v>
      </c>
      <c r="D17" s="42" t="e">
        <f>'C завтраками| Bed and breakfast'!#REF!*0.85</f>
        <v>#REF!</v>
      </c>
      <c r="E17" s="42" t="e">
        <f>'C завтраками| Bed and breakfast'!#REF!*0.85</f>
        <v>#REF!</v>
      </c>
      <c r="F17" s="42" t="e">
        <f>'C завтраками| Bed and breakfast'!#REF!*0.85</f>
        <v>#REF!</v>
      </c>
      <c r="G17" s="42" t="e">
        <f>'C завтраками| Bed and breakfast'!#REF!*0.85</f>
        <v>#REF!</v>
      </c>
      <c r="H17" s="42" t="e">
        <f>'C завтраками| Bed and breakfast'!#REF!*0.85</f>
        <v>#REF!</v>
      </c>
      <c r="I17" s="42" t="e">
        <f>'C завтраками| Bed and breakfast'!#REF!*0.85</f>
        <v>#REF!</v>
      </c>
      <c r="J17" s="42" t="e">
        <f>'C завтраками| Bed and breakfast'!#REF!*0.85</f>
        <v>#REF!</v>
      </c>
      <c r="K17" s="42" t="e">
        <f>'C завтраками| Bed and breakfast'!#REF!*0.85</f>
        <v>#REF!</v>
      </c>
      <c r="L17" s="42" t="e">
        <f>'C завтраками| Bed and breakfast'!#REF!*0.85</f>
        <v>#REF!</v>
      </c>
      <c r="M17" s="42" t="e">
        <f>'C завтраками| Bed and breakfast'!#REF!*0.85</f>
        <v>#REF!</v>
      </c>
      <c r="N17" s="42" t="e">
        <f>'C завтраками| Bed and breakfast'!#REF!*0.85</f>
        <v>#REF!</v>
      </c>
      <c r="O17" s="42" t="e">
        <f>'C завтраками| Bed and breakfast'!#REF!*0.85</f>
        <v>#REF!</v>
      </c>
      <c r="P17" s="42" t="e">
        <f>'C завтраками| Bed and breakfast'!#REF!*0.85</f>
        <v>#REF!</v>
      </c>
      <c r="Q17" s="42" t="e">
        <f>'C завтраками| Bed and breakfast'!#REF!*0.85</f>
        <v>#REF!</v>
      </c>
      <c r="R17" s="42" t="e">
        <f>'C завтраками| Bed and breakfast'!#REF!*0.85</f>
        <v>#REF!</v>
      </c>
      <c r="S17" s="42" t="e">
        <f>'C завтраками| Bed and breakfast'!#REF!*0.85</f>
        <v>#REF!</v>
      </c>
      <c r="T17" s="42" t="e">
        <f>'C завтраками| Bed and breakfast'!#REF!*0.85</f>
        <v>#REF!</v>
      </c>
      <c r="U17" s="42" t="e">
        <f>'C завтраками| Bed and breakfast'!#REF!*0.85</f>
        <v>#REF!</v>
      </c>
      <c r="V17" s="42" t="e">
        <f>'C завтраками| Bed and breakfast'!#REF!*0.85</f>
        <v>#REF!</v>
      </c>
      <c r="W17" s="42" t="e">
        <f>'C завтраками| Bed and breakfast'!#REF!*0.85</f>
        <v>#REF!</v>
      </c>
      <c r="X17" s="42" t="e">
        <f>'C завтраками| Bed and breakfast'!#REF!*0.85</f>
        <v>#REF!</v>
      </c>
      <c r="Y17" s="42" t="e">
        <f>'C завтраками| Bed and breakfast'!#REF!*0.85</f>
        <v>#REF!</v>
      </c>
      <c r="Z17" s="42" t="e">
        <f>'C завтраками| Bed and breakfast'!#REF!*0.85</f>
        <v>#REF!</v>
      </c>
      <c r="AA17" s="42" t="e">
        <f>'C завтраками| Bed and breakfast'!#REF!*0.85</f>
        <v>#REF!</v>
      </c>
      <c r="AB17" s="42" t="e">
        <f>'C завтраками| Bed and breakfast'!#REF!*0.85</f>
        <v>#REF!</v>
      </c>
      <c r="AC17" s="42" t="e">
        <f>'C завтраками| Bed and breakfast'!#REF!*0.85</f>
        <v>#REF!</v>
      </c>
      <c r="AD17" s="42" t="e">
        <f>'C завтраками| Bed and breakfast'!#REF!*0.85</f>
        <v>#REF!</v>
      </c>
      <c r="AE17" s="42" t="e">
        <f>'C завтраками| Bed and breakfast'!#REF!*0.85</f>
        <v>#REF!</v>
      </c>
      <c r="AF17" s="42" t="e">
        <f>'C завтраками| Bed and breakfast'!#REF!*0.85</f>
        <v>#REF!</v>
      </c>
      <c r="AG17" s="42" t="e">
        <f>'C завтраками| Bed and breakfast'!#REF!*0.85</f>
        <v>#REF!</v>
      </c>
      <c r="AH17" s="42" t="e">
        <f>'C завтраками| Bed and breakfast'!#REF!*0.85</f>
        <v>#REF!</v>
      </c>
      <c r="AI17" s="42" t="e">
        <f>'C завтраками| Bed and breakfast'!#REF!*0.85</f>
        <v>#REF!</v>
      </c>
      <c r="AJ17" s="42" t="e">
        <f>'C завтраками| Bed and breakfast'!#REF!*0.85</f>
        <v>#REF!</v>
      </c>
      <c r="AK17" s="42" t="e">
        <f>'C завтраками| Bed and breakfast'!#REF!*0.85</f>
        <v>#REF!</v>
      </c>
      <c r="AL17" s="42" t="e">
        <f>'C завтраками| Bed and breakfast'!#REF!*0.85</f>
        <v>#REF!</v>
      </c>
      <c r="AM17" s="42" t="e">
        <f>'C завтраками| Bed and breakfast'!#REF!*0.85</f>
        <v>#REF!</v>
      </c>
      <c r="AN17" s="42" t="e">
        <f>'C завтраками| Bed and breakfast'!#REF!*0.85</f>
        <v>#REF!</v>
      </c>
      <c r="AO17" s="42" t="e">
        <f>'C завтраками| Bed and breakfast'!#REF!*0.85</f>
        <v>#REF!</v>
      </c>
      <c r="AP17" s="42" t="e">
        <f>'C завтраками| Bed and breakfast'!#REF!*0.85</f>
        <v>#REF!</v>
      </c>
      <c r="AQ17" s="42" t="e">
        <f>'C завтраками| Bed and breakfast'!#REF!*0.85</f>
        <v>#REF!</v>
      </c>
      <c r="AR17" s="42" t="e">
        <f>'C завтраками| Bed and breakfast'!#REF!*0.85</f>
        <v>#REF!</v>
      </c>
      <c r="AS17" s="42" t="e">
        <f>'C завтраками| Bed and breakfast'!#REF!*0.85</f>
        <v>#REF!</v>
      </c>
      <c r="AT17" s="42" t="e">
        <f>'C завтраками| Bed and breakfast'!#REF!*0.85</f>
        <v>#REF!</v>
      </c>
      <c r="AU17" s="42" t="e">
        <f>'C завтраками| Bed and breakfast'!#REF!*0.85</f>
        <v>#REF!</v>
      </c>
      <c r="AV17" s="42" t="e">
        <f>'C завтраками| Bed and breakfast'!#REF!*0.85</f>
        <v>#REF!</v>
      </c>
      <c r="AW17" s="42" t="e">
        <f>'C завтраками| Bed and breakfast'!#REF!*0.85</f>
        <v>#REF!</v>
      </c>
      <c r="AX17" s="42" t="e">
        <f>'C завтраками| Bed and breakfast'!#REF!*0.85</f>
        <v>#REF!</v>
      </c>
      <c r="AY17" s="42" t="e">
        <f>'C завтраками| Bed and breakfast'!#REF!*0.85</f>
        <v>#REF!</v>
      </c>
      <c r="AZ17" s="42" t="e">
        <f>'C завтраками| Bed and breakfast'!#REF!*0.85</f>
        <v>#REF!</v>
      </c>
    </row>
    <row r="18" spans="1:52" s="53" customFormat="1" x14ac:dyDescent="0.2">
      <c r="A18" s="42" t="s">
        <v>86</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row>
    <row r="19" spans="1:52" s="53" customFormat="1" x14ac:dyDescent="0.2">
      <c r="A19" s="88">
        <f>A7</f>
        <v>1</v>
      </c>
      <c r="B19" s="42" t="e">
        <f>'C завтраками| Bed and breakfast'!#REF!*0.85</f>
        <v>#REF!</v>
      </c>
      <c r="C19" s="42" t="e">
        <f>'C завтраками| Bed and breakfast'!#REF!*0.85</f>
        <v>#REF!</v>
      </c>
      <c r="D19" s="42" t="e">
        <f>'C завтраками| Bed and breakfast'!#REF!*0.85</f>
        <v>#REF!</v>
      </c>
      <c r="E19" s="42" t="e">
        <f>'C завтраками| Bed and breakfast'!#REF!*0.85</f>
        <v>#REF!</v>
      </c>
      <c r="F19" s="42" t="e">
        <f>'C завтраками| Bed and breakfast'!#REF!*0.85</f>
        <v>#REF!</v>
      </c>
      <c r="G19" s="42" t="e">
        <f>'C завтраками| Bed and breakfast'!#REF!*0.85</f>
        <v>#REF!</v>
      </c>
      <c r="H19" s="42" t="e">
        <f>'C завтраками| Bed and breakfast'!#REF!*0.85</f>
        <v>#REF!</v>
      </c>
      <c r="I19" s="42" t="e">
        <f>'C завтраками| Bed and breakfast'!#REF!*0.85</f>
        <v>#REF!</v>
      </c>
      <c r="J19" s="42" t="e">
        <f>'C завтраками| Bed and breakfast'!#REF!*0.85</f>
        <v>#REF!</v>
      </c>
      <c r="K19" s="42" t="e">
        <f>'C завтраками| Bed and breakfast'!#REF!*0.85</f>
        <v>#REF!</v>
      </c>
      <c r="L19" s="42" t="e">
        <f>'C завтраками| Bed and breakfast'!#REF!*0.85</f>
        <v>#REF!</v>
      </c>
      <c r="M19" s="42" t="e">
        <f>'C завтраками| Bed and breakfast'!#REF!*0.85</f>
        <v>#REF!</v>
      </c>
      <c r="N19" s="42" t="e">
        <f>'C завтраками| Bed and breakfast'!#REF!*0.85</f>
        <v>#REF!</v>
      </c>
      <c r="O19" s="42" t="e">
        <f>'C завтраками| Bed and breakfast'!#REF!*0.85</f>
        <v>#REF!</v>
      </c>
      <c r="P19" s="42" t="e">
        <f>'C завтраками| Bed and breakfast'!#REF!*0.85</f>
        <v>#REF!</v>
      </c>
      <c r="Q19" s="42" t="e">
        <f>'C завтраками| Bed and breakfast'!#REF!*0.85</f>
        <v>#REF!</v>
      </c>
      <c r="R19" s="42" t="e">
        <f>'C завтраками| Bed and breakfast'!#REF!*0.85</f>
        <v>#REF!</v>
      </c>
      <c r="S19" s="42" t="e">
        <f>'C завтраками| Bed and breakfast'!#REF!*0.85</f>
        <v>#REF!</v>
      </c>
      <c r="T19" s="42" t="e">
        <f>'C завтраками| Bed and breakfast'!#REF!*0.85</f>
        <v>#REF!</v>
      </c>
      <c r="U19" s="42" t="e">
        <f>'C завтраками| Bed and breakfast'!#REF!*0.85</f>
        <v>#REF!</v>
      </c>
      <c r="V19" s="42" t="e">
        <f>'C завтраками| Bed and breakfast'!#REF!*0.85</f>
        <v>#REF!</v>
      </c>
      <c r="W19" s="42" t="e">
        <f>'C завтраками| Bed and breakfast'!#REF!*0.85</f>
        <v>#REF!</v>
      </c>
      <c r="X19" s="42" t="e">
        <f>'C завтраками| Bed and breakfast'!#REF!*0.85</f>
        <v>#REF!</v>
      </c>
      <c r="Y19" s="42" t="e">
        <f>'C завтраками| Bed and breakfast'!#REF!*0.85</f>
        <v>#REF!</v>
      </c>
      <c r="Z19" s="42" t="e">
        <f>'C завтраками| Bed and breakfast'!#REF!*0.85</f>
        <v>#REF!</v>
      </c>
      <c r="AA19" s="42" t="e">
        <f>'C завтраками| Bed and breakfast'!#REF!*0.85</f>
        <v>#REF!</v>
      </c>
      <c r="AB19" s="42" t="e">
        <f>'C завтраками| Bed and breakfast'!#REF!*0.85</f>
        <v>#REF!</v>
      </c>
      <c r="AC19" s="42" t="e">
        <f>'C завтраками| Bed and breakfast'!#REF!*0.85</f>
        <v>#REF!</v>
      </c>
      <c r="AD19" s="42" t="e">
        <f>'C завтраками| Bed and breakfast'!#REF!*0.85</f>
        <v>#REF!</v>
      </c>
      <c r="AE19" s="42" t="e">
        <f>'C завтраками| Bed and breakfast'!#REF!*0.85</f>
        <v>#REF!</v>
      </c>
      <c r="AF19" s="42" t="e">
        <f>'C завтраками| Bed and breakfast'!#REF!*0.85</f>
        <v>#REF!</v>
      </c>
      <c r="AG19" s="42" t="e">
        <f>'C завтраками| Bed and breakfast'!#REF!*0.85</f>
        <v>#REF!</v>
      </c>
      <c r="AH19" s="42" t="e">
        <f>'C завтраками| Bed and breakfast'!#REF!*0.85</f>
        <v>#REF!</v>
      </c>
      <c r="AI19" s="42" t="e">
        <f>'C завтраками| Bed and breakfast'!#REF!*0.85</f>
        <v>#REF!</v>
      </c>
      <c r="AJ19" s="42" t="e">
        <f>'C завтраками| Bed and breakfast'!#REF!*0.85</f>
        <v>#REF!</v>
      </c>
      <c r="AK19" s="42" t="e">
        <f>'C завтраками| Bed and breakfast'!#REF!*0.85</f>
        <v>#REF!</v>
      </c>
      <c r="AL19" s="42" t="e">
        <f>'C завтраками| Bed and breakfast'!#REF!*0.85</f>
        <v>#REF!</v>
      </c>
      <c r="AM19" s="42" t="e">
        <f>'C завтраками| Bed and breakfast'!#REF!*0.85</f>
        <v>#REF!</v>
      </c>
      <c r="AN19" s="42" t="e">
        <f>'C завтраками| Bed and breakfast'!#REF!*0.85</f>
        <v>#REF!</v>
      </c>
      <c r="AO19" s="42" t="e">
        <f>'C завтраками| Bed and breakfast'!#REF!*0.85</f>
        <v>#REF!</v>
      </c>
      <c r="AP19" s="42" t="e">
        <f>'C завтраками| Bed and breakfast'!#REF!*0.85</f>
        <v>#REF!</v>
      </c>
      <c r="AQ19" s="42" t="e">
        <f>'C завтраками| Bed and breakfast'!#REF!*0.85</f>
        <v>#REF!</v>
      </c>
      <c r="AR19" s="42" t="e">
        <f>'C завтраками| Bed and breakfast'!#REF!*0.85</f>
        <v>#REF!</v>
      </c>
      <c r="AS19" s="42" t="e">
        <f>'C завтраками| Bed and breakfast'!#REF!*0.85</f>
        <v>#REF!</v>
      </c>
      <c r="AT19" s="42" t="e">
        <f>'C завтраками| Bed and breakfast'!#REF!*0.85</f>
        <v>#REF!</v>
      </c>
      <c r="AU19" s="42" t="e">
        <f>'C завтраками| Bed and breakfast'!#REF!*0.85</f>
        <v>#REF!</v>
      </c>
      <c r="AV19" s="42" t="e">
        <f>'C завтраками| Bed and breakfast'!#REF!*0.85</f>
        <v>#REF!</v>
      </c>
      <c r="AW19" s="42" t="e">
        <f>'C завтраками| Bed and breakfast'!#REF!*0.85</f>
        <v>#REF!</v>
      </c>
      <c r="AX19" s="42" t="e">
        <f>'C завтраками| Bed and breakfast'!#REF!*0.85</f>
        <v>#REF!</v>
      </c>
      <c r="AY19" s="42" t="e">
        <f>'C завтраками| Bed and breakfast'!#REF!*0.85</f>
        <v>#REF!</v>
      </c>
      <c r="AZ19" s="42" t="e">
        <f>'C завтраками| Bed and breakfast'!#REF!*0.85</f>
        <v>#REF!</v>
      </c>
    </row>
    <row r="20" spans="1:52" s="53" customFormat="1" x14ac:dyDescent="0.2">
      <c r="A20" s="88">
        <f>A8</f>
        <v>2</v>
      </c>
      <c r="B20" s="42" t="e">
        <f>'C завтраками| Bed and breakfast'!#REF!*0.85</f>
        <v>#REF!</v>
      </c>
      <c r="C20" s="42" t="e">
        <f>'C завтраками| Bed and breakfast'!#REF!*0.85</f>
        <v>#REF!</v>
      </c>
      <c r="D20" s="42" t="e">
        <f>'C завтраками| Bed and breakfast'!#REF!*0.85</f>
        <v>#REF!</v>
      </c>
      <c r="E20" s="42" t="e">
        <f>'C завтраками| Bed and breakfast'!#REF!*0.85</f>
        <v>#REF!</v>
      </c>
      <c r="F20" s="42" t="e">
        <f>'C завтраками| Bed and breakfast'!#REF!*0.85</f>
        <v>#REF!</v>
      </c>
      <c r="G20" s="42" t="e">
        <f>'C завтраками| Bed and breakfast'!#REF!*0.85</f>
        <v>#REF!</v>
      </c>
      <c r="H20" s="42" t="e">
        <f>'C завтраками| Bed and breakfast'!#REF!*0.85</f>
        <v>#REF!</v>
      </c>
      <c r="I20" s="42" t="e">
        <f>'C завтраками| Bed and breakfast'!#REF!*0.85</f>
        <v>#REF!</v>
      </c>
      <c r="J20" s="42" t="e">
        <f>'C завтраками| Bed and breakfast'!#REF!*0.85</f>
        <v>#REF!</v>
      </c>
      <c r="K20" s="42" t="e">
        <f>'C завтраками| Bed and breakfast'!#REF!*0.85</f>
        <v>#REF!</v>
      </c>
      <c r="L20" s="42" t="e">
        <f>'C завтраками| Bed and breakfast'!#REF!*0.85</f>
        <v>#REF!</v>
      </c>
      <c r="M20" s="42" t="e">
        <f>'C завтраками| Bed and breakfast'!#REF!*0.85</f>
        <v>#REF!</v>
      </c>
      <c r="N20" s="42" t="e">
        <f>'C завтраками| Bed and breakfast'!#REF!*0.85</f>
        <v>#REF!</v>
      </c>
      <c r="O20" s="42" t="e">
        <f>'C завтраками| Bed and breakfast'!#REF!*0.85</f>
        <v>#REF!</v>
      </c>
      <c r="P20" s="42" t="e">
        <f>'C завтраками| Bed and breakfast'!#REF!*0.85</f>
        <v>#REF!</v>
      </c>
      <c r="Q20" s="42" t="e">
        <f>'C завтраками| Bed and breakfast'!#REF!*0.85</f>
        <v>#REF!</v>
      </c>
      <c r="R20" s="42" t="e">
        <f>'C завтраками| Bed and breakfast'!#REF!*0.85</f>
        <v>#REF!</v>
      </c>
      <c r="S20" s="42" t="e">
        <f>'C завтраками| Bed and breakfast'!#REF!*0.85</f>
        <v>#REF!</v>
      </c>
      <c r="T20" s="42" t="e">
        <f>'C завтраками| Bed and breakfast'!#REF!*0.85</f>
        <v>#REF!</v>
      </c>
      <c r="U20" s="42" t="e">
        <f>'C завтраками| Bed and breakfast'!#REF!*0.85</f>
        <v>#REF!</v>
      </c>
      <c r="V20" s="42" t="e">
        <f>'C завтраками| Bed and breakfast'!#REF!*0.85</f>
        <v>#REF!</v>
      </c>
      <c r="W20" s="42" t="e">
        <f>'C завтраками| Bed and breakfast'!#REF!*0.85</f>
        <v>#REF!</v>
      </c>
      <c r="X20" s="42" t="e">
        <f>'C завтраками| Bed and breakfast'!#REF!*0.85</f>
        <v>#REF!</v>
      </c>
      <c r="Y20" s="42" t="e">
        <f>'C завтраками| Bed and breakfast'!#REF!*0.85</f>
        <v>#REF!</v>
      </c>
      <c r="Z20" s="42" t="e">
        <f>'C завтраками| Bed and breakfast'!#REF!*0.85</f>
        <v>#REF!</v>
      </c>
      <c r="AA20" s="42" t="e">
        <f>'C завтраками| Bed and breakfast'!#REF!*0.85</f>
        <v>#REF!</v>
      </c>
      <c r="AB20" s="42" t="e">
        <f>'C завтраками| Bed and breakfast'!#REF!*0.85</f>
        <v>#REF!</v>
      </c>
      <c r="AC20" s="42" t="e">
        <f>'C завтраками| Bed and breakfast'!#REF!*0.85</f>
        <v>#REF!</v>
      </c>
      <c r="AD20" s="42" t="e">
        <f>'C завтраками| Bed and breakfast'!#REF!*0.85</f>
        <v>#REF!</v>
      </c>
      <c r="AE20" s="42" t="e">
        <f>'C завтраками| Bed and breakfast'!#REF!*0.85</f>
        <v>#REF!</v>
      </c>
      <c r="AF20" s="42" t="e">
        <f>'C завтраками| Bed and breakfast'!#REF!*0.85</f>
        <v>#REF!</v>
      </c>
      <c r="AG20" s="42" t="e">
        <f>'C завтраками| Bed and breakfast'!#REF!*0.85</f>
        <v>#REF!</v>
      </c>
      <c r="AH20" s="42" t="e">
        <f>'C завтраками| Bed and breakfast'!#REF!*0.85</f>
        <v>#REF!</v>
      </c>
      <c r="AI20" s="42" t="e">
        <f>'C завтраками| Bed and breakfast'!#REF!*0.85</f>
        <v>#REF!</v>
      </c>
      <c r="AJ20" s="42" t="e">
        <f>'C завтраками| Bed and breakfast'!#REF!*0.85</f>
        <v>#REF!</v>
      </c>
      <c r="AK20" s="42" t="e">
        <f>'C завтраками| Bed and breakfast'!#REF!*0.85</f>
        <v>#REF!</v>
      </c>
      <c r="AL20" s="42" t="e">
        <f>'C завтраками| Bed and breakfast'!#REF!*0.85</f>
        <v>#REF!</v>
      </c>
      <c r="AM20" s="42" t="e">
        <f>'C завтраками| Bed and breakfast'!#REF!*0.85</f>
        <v>#REF!</v>
      </c>
      <c r="AN20" s="42" t="e">
        <f>'C завтраками| Bed and breakfast'!#REF!*0.85</f>
        <v>#REF!</v>
      </c>
      <c r="AO20" s="42" t="e">
        <f>'C завтраками| Bed and breakfast'!#REF!*0.85</f>
        <v>#REF!</v>
      </c>
      <c r="AP20" s="42" t="e">
        <f>'C завтраками| Bed and breakfast'!#REF!*0.85</f>
        <v>#REF!</v>
      </c>
      <c r="AQ20" s="42" t="e">
        <f>'C завтраками| Bed and breakfast'!#REF!*0.85</f>
        <v>#REF!</v>
      </c>
      <c r="AR20" s="42" t="e">
        <f>'C завтраками| Bed and breakfast'!#REF!*0.85</f>
        <v>#REF!</v>
      </c>
      <c r="AS20" s="42" t="e">
        <f>'C завтраками| Bed and breakfast'!#REF!*0.85</f>
        <v>#REF!</v>
      </c>
      <c r="AT20" s="42" t="e">
        <f>'C завтраками| Bed and breakfast'!#REF!*0.85</f>
        <v>#REF!</v>
      </c>
      <c r="AU20" s="42" t="e">
        <f>'C завтраками| Bed and breakfast'!#REF!*0.85</f>
        <v>#REF!</v>
      </c>
      <c r="AV20" s="42" t="e">
        <f>'C завтраками| Bed and breakfast'!#REF!*0.85</f>
        <v>#REF!</v>
      </c>
      <c r="AW20" s="42" t="e">
        <f>'C завтраками| Bed and breakfast'!#REF!*0.85</f>
        <v>#REF!</v>
      </c>
      <c r="AX20" s="42" t="e">
        <f>'C завтраками| Bed and breakfast'!#REF!*0.85</f>
        <v>#REF!</v>
      </c>
      <c r="AY20" s="42" t="e">
        <f>'C завтраками| Bed and breakfast'!#REF!*0.85</f>
        <v>#REF!</v>
      </c>
      <c r="AZ20" s="42" t="e">
        <f>'C завтраками| Bed and breakfast'!#REF!*0.85</f>
        <v>#REF!</v>
      </c>
    </row>
    <row r="21" spans="1:52" s="53" customFormat="1" x14ac:dyDescent="0.2">
      <c r="A21" s="42" t="s">
        <v>87</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row>
    <row r="22" spans="1:52" s="53" customFormat="1" x14ac:dyDescent="0.2">
      <c r="A22" s="88" t="s">
        <v>88</v>
      </c>
      <c r="B22" s="42" t="e">
        <f>'C завтраками| Bed and breakfast'!#REF!*0.85</f>
        <v>#REF!</v>
      </c>
      <c r="C22" s="42" t="e">
        <f>'C завтраками| Bed and breakfast'!#REF!*0.85</f>
        <v>#REF!</v>
      </c>
      <c r="D22" s="42" t="e">
        <f>'C завтраками| Bed and breakfast'!#REF!*0.85</f>
        <v>#REF!</v>
      </c>
      <c r="E22" s="42" t="e">
        <f>'C завтраками| Bed and breakfast'!#REF!*0.85</f>
        <v>#REF!</v>
      </c>
      <c r="F22" s="42" t="e">
        <f>'C завтраками| Bed and breakfast'!#REF!*0.85</f>
        <v>#REF!</v>
      </c>
      <c r="G22" s="42" t="e">
        <f>'C завтраками| Bed and breakfast'!#REF!*0.85</f>
        <v>#REF!</v>
      </c>
      <c r="H22" s="42" t="e">
        <f>'C завтраками| Bed and breakfast'!#REF!*0.85</f>
        <v>#REF!</v>
      </c>
      <c r="I22" s="42" t="e">
        <f>'C завтраками| Bed and breakfast'!#REF!*0.85</f>
        <v>#REF!</v>
      </c>
      <c r="J22" s="42" t="e">
        <f>'C завтраками| Bed and breakfast'!#REF!*0.85</f>
        <v>#REF!</v>
      </c>
      <c r="K22" s="42" t="e">
        <f>'C завтраками| Bed and breakfast'!#REF!*0.85</f>
        <v>#REF!</v>
      </c>
      <c r="L22" s="42" t="e">
        <f>'C завтраками| Bed and breakfast'!#REF!*0.85</f>
        <v>#REF!</v>
      </c>
      <c r="M22" s="42" t="e">
        <f>'C завтраками| Bed and breakfast'!#REF!*0.85</f>
        <v>#REF!</v>
      </c>
      <c r="N22" s="42" t="e">
        <f>'C завтраками| Bed and breakfast'!#REF!*0.85</f>
        <v>#REF!</v>
      </c>
      <c r="O22" s="42" t="e">
        <f>'C завтраками| Bed and breakfast'!#REF!*0.85</f>
        <v>#REF!</v>
      </c>
      <c r="P22" s="42" t="e">
        <f>'C завтраками| Bed and breakfast'!#REF!*0.85</f>
        <v>#REF!</v>
      </c>
      <c r="Q22" s="42" t="e">
        <f>'C завтраками| Bed and breakfast'!#REF!*0.85</f>
        <v>#REF!</v>
      </c>
      <c r="R22" s="42" t="e">
        <f>'C завтраками| Bed and breakfast'!#REF!*0.85</f>
        <v>#REF!</v>
      </c>
      <c r="S22" s="42" t="e">
        <f>'C завтраками| Bed and breakfast'!#REF!*0.85</f>
        <v>#REF!</v>
      </c>
      <c r="T22" s="42" t="e">
        <f>'C завтраками| Bed and breakfast'!#REF!*0.85</f>
        <v>#REF!</v>
      </c>
      <c r="U22" s="42" t="e">
        <f>'C завтраками| Bed and breakfast'!#REF!*0.85</f>
        <v>#REF!</v>
      </c>
      <c r="V22" s="42" t="e">
        <f>'C завтраками| Bed and breakfast'!#REF!*0.85</f>
        <v>#REF!</v>
      </c>
      <c r="W22" s="42" t="e">
        <f>'C завтраками| Bed and breakfast'!#REF!*0.85</f>
        <v>#REF!</v>
      </c>
      <c r="X22" s="42" t="e">
        <f>'C завтраками| Bed and breakfast'!#REF!*0.85</f>
        <v>#REF!</v>
      </c>
      <c r="Y22" s="42" t="e">
        <f>'C завтраками| Bed and breakfast'!#REF!*0.85</f>
        <v>#REF!</v>
      </c>
      <c r="Z22" s="42" t="e">
        <f>'C завтраками| Bed and breakfast'!#REF!*0.85</f>
        <v>#REF!</v>
      </c>
      <c r="AA22" s="42" t="e">
        <f>'C завтраками| Bed and breakfast'!#REF!*0.85</f>
        <v>#REF!</v>
      </c>
      <c r="AB22" s="42" t="e">
        <f>'C завтраками| Bed and breakfast'!#REF!*0.85</f>
        <v>#REF!</v>
      </c>
      <c r="AC22" s="42" t="e">
        <f>'C завтраками| Bed and breakfast'!#REF!*0.85</f>
        <v>#REF!</v>
      </c>
      <c r="AD22" s="42" t="e">
        <f>'C завтраками| Bed and breakfast'!#REF!*0.85</f>
        <v>#REF!</v>
      </c>
      <c r="AE22" s="42" t="e">
        <f>'C завтраками| Bed and breakfast'!#REF!*0.85</f>
        <v>#REF!</v>
      </c>
      <c r="AF22" s="42" t="e">
        <f>'C завтраками| Bed and breakfast'!#REF!*0.85</f>
        <v>#REF!</v>
      </c>
      <c r="AG22" s="42" t="e">
        <f>'C завтраками| Bed and breakfast'!#REF!*0.85</f>
        <v>#REF!</v>
      </c>
      <c r="AH22" s="42" t="e">
        <f>'C завтраками| Bed and breakfast'!#REF!*0.85</f>
        <v>#REF!</v>
      </c>
      <c r="AI22" s="42" t="e">
        <f>'C завтраками| Bed and breakfast'!#REF!*0.85</f>
        <v>#REF!</v>
      </c>
      <c r="AJ22" s="42" t="e">
        <f>'C завтраками| Bed and breakfast'!#REF!*0.85</f>
        <v>#REF!</v>
      </c>
      <c r="AK22" s="42" t="e">
        <f>'C завтраками| Bed and breakfast'!#REF!*0.85</f>
        <v>#REF!</v>
      </c>
      <c r="AL22" s="42" t="e">
        <f>'C завтраками| Bed and breakfast'!#REF!*0.85</f>
        <v>#REF!</v>
      </c>
      <c r="AM22" s="42" t="e">
        <f>'C завтраками| Bed and breakfast'!#REF!*0.85</f>
        <v>#REF!</v>
      </c>
      <c r="AN22" s="42" t="e">
        <f>'C завтраками| Bed and breakfast'!#REF!*0.85</f>
        <v>#REF!</v>
      </c>
      <c r="AO22" s="42" t="e">
        <f>'C завтраками| Bed and breakfast'!#REF!*0.85</f>
        <v>#REF!</v>
      </c>
      <c r="AP22" s="42" t="e">
        <f>'C завтраками| Bed and breakfast'!#REF!*0.85</f>
        <v>#REF!</v>
      </c>
      <c r="AQ22" s="42" t="e">
        <f>'C завтраками| Bed and breakfast'!#REF!*0.85</f>
        <v>#REF!</v>
      </c>
      <c r="AR22" s="42" t="e">
        <f>'C завтраками| Bed and breakfast'!#REF!*0.85</f>
        <v>#REF!</v>
      </c>
      <c r="AS22" s="42" t="e">
        <f>'C завтраками| Bed and breakfast'!#REF!*0.85</f>
        <v>#REF!</v>
      </c>
      <c r="AT22" s="42" t="e">
        <f>'C завтраками| Bed and breakfast'!#REF!*0.85</f>
        <v>#REF!</v>
      </c>
      <c r="AU22" s="42" t="e">
        <f>'C завтраками| Bed and breakfast'!#REF!*0.85</f>
        <v>#REF!</v>
      </c>
      <c r="AV22" s="42" t="e">
        <f>'C завтраками| Bed and breakfast'!#REF!*0.85</f>
        <v>#REF!</v>
      </c>
      <c r="AW22" s="42" t="e">
        <f>'C завтраками| Bed and breakfast'!#REF!*0.85</f>
        <v>#REF!</v>
      </c>
      <c r="AX22" s="42" t="e">
        <f>'C завтраками| Bed and breakfast'!#REF!*0.85</f>
        <v>#REF!</v>
      </c>
      <c r="AY22" s="42" t="e">
        <f>'C завтраками| Bed and breakfast'!#REF!*0.85</f>
        <v>#REF!</v>
      </c>
      <c r="AZ22" s="42" t="e">
        <f>'C завтраками| Bed and breakfast'!#REF!*0.85</f>
        <v>#REF!</v>
      </c>
    </row>
    <row r="23" spans="1:52" s="53" customFormat="1" x14ac:dyDescent="0.2">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row>
    <row r="24" spans="1:52" ht="18" customHeight="1" x14ac:dyDescent="0.2">
      <c r="A24" s="111" t="s">
        <v>100</v>
      </c>
      <c r="B24" s="136" t="e">
        <f t="shared" ref="B24:B25" si="0">B4</f>
        <v>#REF!</v>
      </c>
      <c r="C24" s="136" t="e">
        <f t="shared" ref="C24:AZ24" si="1">C4</f>
        <v>#REF!</v>
      </c>
      <c r="D24" s="136" t="e">
        <f t="shared" si="1"/>
        <v>#REF!</v>
      </c>
      <c r="E24" s="136" t="e">
        <f t="shared" si="1"/>
        <v>#REF!</v>
      </c>
      <c r="F24" s="136" t="e">
        <f t="shared" si="1"/>
        <v>#REF!</v>
      </c>
      <c r="G24" s="136" t="e">
        <f t="shared" si="1"/>
        <v>#REF!</v>
      </c>
      <c r="H24" s="136" t="e">
        <f t="shared" si="1"/>
        <v>#REF!</v>
      </c>
      <c r="I24" s="136" t="e">
        <f t="shared" si="1"/>
        <v>#REF!</v>
      </c>
      <c r="J24" s="136" t="e">
        <f t="shared" si="1"/>
        <v>#REF!</v>
      </c>
      <c r="K24" s="136" t="e">
        <f t="shared" si="1"/>
        <v>#REF!</v>
      </c>
      <c r="L24" s="136" t="e">
        <f t="shared" si="1"/>
        <v>#REF!</v>
      </c>
      <c r="M24" s="136" t="e">
        <f t="shared" si="1"/>
        <v>#REF!</v>
      </c>
      <c r="N24" s="136" t="e">
        <f t="shared" si="1"/>
        <v>#REF!</v>
      </c>
      <c r="O24" s="136" t="e">
        <f t="shared" si="1"/>
        <v>#REF!</v>
      </c>
      <c r="P24" s="136" t="e">
        <f t="shared" si="1"/>
        <v>#REF!</v>
      </c>
      <c r="Q24" s="136" t="e">
        <f t="shared" si="1"/>
        <v>#REF!</v>
      </c>
      <c r="R24" s="136" t="e">
        <f t="shared" si="1"/>
        <v>#REF!</v>
      </c>
      <c r="S24" s="136" t="e">
        <f t="shared" si="1"/>
        <v>#REF!</v>
      </c>
      <c r="T24" s="136" t="e">
        <f t="shared" si="1"/>
        <v>#REF!</v>
      </c>
      <c r="U24" s="136" t="e">
        <f t="shared" si="1"/>
        <v>#REF!</v>
      </c>
      <c r="V24" s="136" t="e">
        <f t="shared" si="1"/>
        <v>#REF!</v>
      </c>
      <c r="W24" s="136" t="e">
        <f t="shared" si="1"/>
        <v>#REF!</v>
      </c>
      <c r="X24" s="136" t="e">
        <f t="shared" si="1"/>
        <v>#REF!</v>
      </c>
      <c r="Y24" s="136" t="e">
        <f t="shared" si="1"/>
        <v>#REF!</v>
      </c>
      <c r="Z24" s="136" t="e">
        <f t="shared" si="1"/>
        <v>#REF!</v>
      </c>
      <c r="AA24" s="136" t="e">
        <f t="shared" si="1"/>
        <v>#REF!</v>
      </c>
      <c r="AB24" s="136" t="e">
        <f t="shared" si="1"/>
        <v>#REF!</v>
      </c>
      <c r="AC24" s="136" t="e">
        <f t="shared" si="1"/>
        <v>#REF!</v>
      </c>
      <c r="AD24" s="136" t="e">
        <f t="shared" si="1"/>
        <v>#REF!</v>
      </c>
      <c r="AE24" s="136" t="e">
        <f t="shared" si="1"/>
        <v>#REF!</v>
      </c>
      <c r="AF24" s="136" t="e">
        <f t="shared" si="1"/>
        <v>#REF!</v>
      </c>
      <c r="AG24" s="136" t="e">
        <f t="shared" si="1"/>
        <v>#REF!</v>
      </c>
      <c r="AH24" s="136" t="e">
        <f t="shared" si="1"/>
        <v>#REF!</v>
      </c>
      <c r="AI24" s="136" t="e">
        <f t="shared" si="1"/>
        <v>#REF!</v>
      </c>
      <c r="AJ24" s="136" t="e">
        <f t="shared" si="1"/>
        <v>#REF!</v>
      </c>
      <c r="AK24" s="136" t="e">
        <f t="shared" si="1"/>
        <v>#REF!</v>
      </c>
      <c r="AL24" s="136" t="e">
        <f t="shared" si="1"/>
        <v>#REF!</v>
      </c>
      <c r="AM24" s="136" t="e">
        <f t="shared" si="1"/>
        <v>#REF!</v>
      </c>
      <c r="AN24" s="136" t="e">
        <f t="shared" si="1"/>
        <v>#REF!</v>
      </c>
      <c r="AO24" s="136" t="e">
        <f t="shared" si="1"/>
        <v>#REF!</v>
      </c>
      <c r="AP24" s="136" t="e">
        <f t="shared" si="1"/>
        <v>#REF!</v>
      </c>
      <c r="AQ24" s="136" t="e">
        <f t="shared" si="1"/>
        <v>#REF!</v>
      </c>
      <c r="AR24" s="136" t="e">
        <f t="shared" si="1"/>
        <v>#REF!</v>
      </c>
      <c r="AS24" s="136" t="e">
        <f t="shared" si="1"/>
        <v>#REF!</v>
      </c>
      <c r="AT24" s="136" t="e">
        <f t="shared" si="1"/>
        <v>#REF!</v>
      </c>
      <c r="AU24" s="136" t="e">
        <f t="shared" si="1"/>
        <v>#REF!</v>
      </c>
      <c r="AV24" s="136" t="e">
        <f t="shared" si="1"/>
        <v>#REF!</v>
      </c>
      <c r="AW24" s="136" t="e">
        <f t="shared" si="1"/>
        <v>#REF!</v>
      </c>
      <c r="AX24" s="136" t="e">
        <f t="shared" si="1"/>
        <v>#REF!</v>
      </c>
      <c r="AY24" s="136" t="e">
        <f t="shared" si="1"/>
        <v>#REF!</v>
      </c>
      <c r="AZ24" s="136" t="e">
        <f t="shared" si="1"/>
        <v>#REF!</v>
      </c>
    </row>
    <row r="25" spans="1:52" ht="20.25" customHeight="1" x14ac:dyDescent="0.2">
      <c r="A25" s="90" t="s">
        <v>64</v>
      </c>
      <c r="B25" s="136" t="e">
        <f t="shared" si="0"/>
        <v>#REF!</v>
      </c>
      <c r="C25" s="136" t="e">
        <f t="shared" ref="C25:AZ25" si="2">C5</f>
        <v>#REF!</v>
      </c>
      <c r="D25" s="136" t="e">
        <f t="shared" si="2"/>
        <v>#REF!</v>
      </c>
      <c r="E25" s="136" t="e">
        <f t="shared" si="2"/>
        <v>#REF!</v>
      </c>
      <c r="F25" s="136" t="e">
        <f t="shared" si="2"/>
        <v>#REF!</v>
      </c>
      <c r="G25" s="136" t="e">
        <f t="shared" si="2"/>
        <v>#REF!</v>
      </c>
      <c r="H25" s="136" t="e">
        <f t="shared" si="2"/>
        <v>#REF!</v>
      </c>
      <c r="I25" s="136" t="e">
        <f t="shared" si="2"/>
        <v>#REF!</v>
      </c>
      <c r="J25" s="136" t="e">
        <f t="shared" si="2"/>
        <v>#REF!</v>
      </c>
      <c r="K25" s="136" t="e">
        <f t="shared" si="2"/>
        <v>#REF!</v>
      </c>
      <c r="L25" s="136" t="e">
        <f t="shared" si="2"/>
        <v>#REF!</v>
      </c>
      <c r="M25" s="136" t="e">
        <f t="shared" si="2"/>
        <v>#REF!</v>
      </c>
      <c r="N25" s="136" t="e">
        <f t="shared" si="2"/>
        <v>#REF!</v>
      </c>
      <c r="O25" s="136" t="e">
        <f t="shared" si="2"/>
        <v>#REF!</v>
      </c>
      <c r="P25" s="136" t="e">
        <f t="shared" si="2"/>
        <v>#REF!</v>
      </c>
      <c r="Q25" s="136" t="e">
        <f t="shared" si="2"/>
        <v>#REF!</v>
      </c>
      <c r="R25" s="136" t="e">
        <f t="shared" si="2"/>
        <v>#REF!</v>
      </c>
      <c r="S25" s="136" t="e">
        <f t="shared" si="2"/>
        <v>#REF!</v>
      </c>
      <c r="T25" s="136" t="e">
        <f t="shared" si="2"/>
        <v>#REF!</v>
      </c>
      <c r="U25" s="136" t="e">
        <f t="shared" si="2"/>
        <v>#REF!</v>
      </c>
      <c r="V25" s="136" t="e">
        <f t="shared" si="2"/>
        <v>#REF!</v>
      </c>
      <c r="W25" s="136" t="e">
        <f t="shared" si="2"/>
        <v>#REF!</v>
      </c>
      <c r="X25" s="136" t="e">
        <f t="shared" si="2"/>
        <v>#REF!</v>
      </c>
      <c r="Y25" s="136" t="e">
        <f t="shared" si="2"/>
        <v>#REF!</v>
      </c>
      <c r="Z25" s="136" t="e">
        <f t="shared" si="2"/>
        <v>#REF!</v>
      </c>
      <c r="AA25" s="136" t="e">
        <f t="shared" si="2"/>
        <v>#REF!</v>
      </c>
      <c r="AB25" s="136" t="e">
        <f t="shared" si="2"/>
        <v>#REF!</v>
      </c>
      <c r="AC25" s="136" t="e">
        <f t="shared" si="2"/>
        <v>#REF!</v>
      </c>
      <c r="AD25" s="136" t="e">
        <f t="shared" si="2"/>
        <v>#REF!</v>
      </c>
      <c r="AE25" s="136" t="e">
        <f t="shared" si="2"/>
        <v>#REF!</v>
      </c>
      <c r="AF25" s="136" t="e">
        <f t="shared" si="2"/>
        <v>#REF!</v>
      </c>
      <c r="AG25" s="136" t="e">
        <f t="shared" si="2"/>
        <v>#REF!</v>
      </c>
      <c r="AH25" s="136" t="e">
        <f t="shared" si="2"/>
        <v>#REF!</v>
      </c>
      <c r="AI25" s="136" t="e">
        <f t="shared" si="2"/>
        <v>#REF!</v>
      </c>
      <c r="AJ25" s="136" t="e">
        <f t="shared" si="2"/>
        <v>#REF!</v>
      </c>
      <c r="AK25" s="136" t="e">
        <f t="shared" si="2"/>
        <v>#REF!</v>
      </c>
      <c r="AL25" s="136" t="e">
        <f t="shared" si="2"/>
        <v>#REF!</v>
      </c>
      <c r="AM25" s="136" t="e">
        <f t="shared" si="2"/>
        <v>#REF!</v>
      </c>
      <c r="AN25" s="136" t="e">
        <f t="shared" si="2"/>
        <v>#REF!</v>
      </c>
      <c r="AO25" s="136" t="e">
        <f t="shared" si="2"/>
        <v>#REF!</v>
      </c>
      <c r="AP25" s="136" t="e">
        <f t="shared" si="2"/>
        <v>#REF!</v>
      </c>
      <c r="AQ25" s="136" t="e">
        <f t="shared" si="2"/>
        <v>#REF!</v>
      </c>
      <c r="AR25" s="136" t="e">
        <f t="shared" si="2"/>
        <v>#REF!</v>
      </c>
      <c r="AS25" s="136" t="e">
        <f t="shared" si="2"/>
        <v>#REF!</v>
      </c>
      <c r="AT25" s="136" t="e">
        <f t="shared" si="2"/>
        <v>#REF!</v>
      </c>
      <c r="AU25" s="136" t="e">
        <f t="shared" si="2"/>
        <v>#REF!</v>
      </c>
      <c r="AV25" s="136" t="e">
        <f t="shared" si="2"/>
        <v>#REF!</v>
      </c>
      <c r="AW25" s="136" t="e">
        <f t="shared" si="2"/>
        <v>#REF!</v>
      </c>
      <c r="AX25" s="136" t="e">
        <f t="shared" si="2"/>
        <v>#REF!</v>
      </c>
      <c r="AY25" s="136" t="e">
        <f t="shared" si="2"/>
        <v>#REF!</v>
      </c>
      <c r="AZ25" s="136" t="e">
        <f t="shared" si="2"/>
        <v>#REF!</v>
      </c>
    </row>
    <row r="26" spans="1:52" s="44" customFormat="1" x14ac:dyDescent="0.2">
      <c r="A26" s="42" t="s">
        <v>83</v>
      </c>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row>
    <row r="27" spans="1:52" s="50" customFormat="1" x14ac:dyDescent="0.2">
      <c r="A27" s="88">
        <v>1</v>
      </c>
      <c r="B27" s="94" t="e">
        <f>ROUNDUP(B7*0.87,)</f>
        <v>#REF!</v>
      </c>
      <c r="C27" s="94" t="e">
        <f t="shared" ref="C27:AZ27" si="3">ROUNDUP(C7*0.87,)</f>
        <v>#REF!</v>
      </c>
      <c r="D27" s="94" t="e">
        <f t="shared" si="3"/>
        <v>#REF!</v>
      </c>
      <c r="E27" s="94" t="e">
        <f t="shared" si="3"/>
        <v>#REF!</v>
      </c>
      <c r="F27" s="94" t="e">
        <f t="shared" si="3"/>
        <v>#REF!</v>
      </c>
      <c r="G27" s="94" t="e">
        <f t="shared" si="3"/>
        <v>#REF!</v>
      </c>
      <c r="H27" s="94" t="e">
        <f t="shared" si="3"/>
        <v>#REF!</v>
      </c>
      <c r="I27" s="94" t="e">
        <f t="shared" si="3"/>
        <v>#REF!</v>
      </c>
      <c r="J27" s="94" t="e">
        <f t="shared" si="3"/>
        <v>#REF!</v>
      </c>
      <c r="K27" s="94" t="e">
        <f t="shared" si="3"/>
        <v>#REF!</v>
      </c>
      <c r="L27" s="94" t="e">
        <f t="shared" si="3"/>
        <v>#REF!</v>
      </c>
      <c r="M27" s="94" t="e">
        <f t="shared" si="3"/>
        <v>#REF!</v>
      </c>
      <c r="N27" s="94" t="e">
        <f t="shared" si="3"/>
        <v>#REF!</v>
      </c>
      <c r="O27" s="94" t="e">
        <f t="shared" si="3"/>
        <v>#REF!</v>
      </c>
      <c r="P27" s="94" t="e">
        <f t="shared" si="3"/>
        <v>#REF!</v>
      </c>
      <c r="Q27" s="94" t="e">
        <f t="shared" si="3"/>
        <v>#REF!</v>
      </c>
      <c r="R27" s="94" t="e">
        <f t="shared" si="3"/>
        <v>#REF!</v>
      </c>
      <c r="S27" s="94" t="e">
        <f t="shared" si="3"/>
        <v>#REF!</v>
      </c>
      <c r="T27" s="94" t="e">
        <f t="shared" si="3"/>
        <v>#REF!</v>
      </c>
      <c r="U27" s="94" t="e">
        <f t="shared" si="3"/>
        <v>#REF!</v>
      </c>
      <c r="V27" s="94" t="e">
        <f t="shared" si="3"/>
        <v>#REF!</v>
      </c>
      <c r="W27" s="94" t="e">
        <f t="shared" si="3"/>
        <v>#REF!</v>
      </c>
      <c r="X27" s="94" t="e">
        <f t="shared" si="3"/>
        <v>#REF!</v>
      </c>
      <c r="Y27" s="94" t="e">
        <f t="shared" si="3"/>
        <v>#REF!</v>
      </c>
      <c r="Z27" s="94" t="e">
        <f t="shared" si="3"/>
        <v>#REF!</v>
      </c>
      <c r="AA27" s="94" t="e">
        <f t="shared" si="3"/>
        <v>#REF!</v>
      </c>
      <c r="AB27" s="94" t="e">
        <f t="shared" si="3"/>
        <v>#REF!</v>
      </c>
      <c r="AC27" s="94" t="e">
        <f t="shared" si="3"/>
        <v>#REF!</v>
      </c>
      <c r="AD27" s="94" t="e">
        <f t="shared" si="3"/>
        <v>#REF!</v>
      </c>
      <c r="AE27" s="94" t="e">
        <f t="shared" si="3"/>
        <v>#REF!</v>
      </c>
      <c r="AF27" s="94" t="e">
        <f t="shared" si="3"/>
        <v>#REF!</v>
      </c>
      <c r="AG27" s="94" t="e">
        <f t="shared" si="3"/>
        <v>#REF!</v>
      </c>
      <c r="AH27" s="94" t="e">
        <f t="shared" si="3"/>
        <v>#REF!</v>
      </c>
      <c r="AI27" s="94" t="e">
        <f t="shared" si="3"/>
        <v>#REF!</v>
      </c>
      <c r="AJ27" s="94" t="e">
        <f t="shared" si="3"/>
        <v>#REF!</v>
      </c>
      <c r="AK27" s="94" t="e">
        <f t="shared" si="3"/>
        <v>#REF!</v>
      </c>
      <c r="AL27" s="94" t="e">
        <f t="shared" si="3"/>
        <v>#REF!</v>
      </c>
      <c r="AM27" s="94" t="e">
        <f t="shared" si="3"/>
        <v>#REF!</v>
      </c>
      <c r="AN27" s="94" t="e">
        <f t="shared" si="3"/>
        <v>#REF!</v>
      </c>
      <c r="AO27" s="94" t="e">
        <f t="shared" si="3"/>
        <v>#REF!</v>
      </c>
      <c r="AP27" s="94" t="e">
        <f t="shared" si="3"/>
        <v>#REF!</v>
      </c>
      <c r="AQ27" s="94" t="e">
        <f t="shared" si="3"/>
        <v>#REF!</v>
      </c>
      <c r="AR27" s="94" t="e">
        <f t="shared" si="3"/>
        <v>#REF!</v>
      </c>
      <c r="AS27" s="94" t="e">
        <f t="shared" si="3"/>
        <v>#REF!</v>
      </c>
      <c r="AT27" s="94" t="e">
        <f t="shared" si="3"/>
        <v>#REF!</v>
      </c>
      <c r="AU27" s="94" t="e">
        <f t="shared" si="3"/>
        <v>#REF!</v>
      </c>
      <c r="AV27" s="94" t="e">
        <f t="shared" si="3"/>
        <v>#REF!</v>
      </c>
      <c r="AW27" s="94" t="e">
        <f t="shared" si="3"/>
        <v>#REF!</v>
      </c>
      <c r="AX27" s="94" t="e">
        <f t="shared" si="3"/>
        <v>#REF!</v>
      </c>
      <c r="AY27" s="94" t="e">
        <f t="shared" si="3"/>
        <v>#REF!</v>
      </c>
      <c r="AZ27" s="94" t="e">
        <f t="shared" si="3"/>
        <v>#REF!</v>
      </c>
    </row>
    <row r="28" spans="1:52" s="50" customFormat="1" x14ac:dyDescent="0.2">
      <c r="A28" s="88">
        <v>2</v>
      </c>
      <c r="B28" s="94" t="e">
        <f t="shared" ref="B28:B42" si="4">ROUNDUP(B8*0.87,)</f>
        <v>#REF!</v>
      </c>
      <c r="C28" s="94" t="e">
        <f t="shared" ref="C28:AZ28" si="5">ROUNDUP(C8*0.87,)</f>
        <v>#REF!</v>
      </c>
      <c r="D28" s="94" t="e">
        <f t="shared" si="5"/>
        <v>#REF!</v>
      </c>
      <c r="E28" s="94" t="e">
        <f t="shared" si="5"/>
        <v>#REF!</v>
      </c>
      <c r="F28" s="94" t="e">
        <f t="shared" si="5"/>
        <v>#REF!</v>
      </c>
      <c r="G28" s="94" t="e">
        <f t="shared" si="5"/>
        <v>#REF!</v>
      </c>
      <c r="H28" s="94" t="e">
        <f t="shared" si="5"/>
        <v>#REF!</v>
      </c>
      <c r="I28" s="94" t="e">
        <f t="shared" si="5"/>
        <v>#REF!</v>
      </c>
      <c r="J28" s="94" t="e">
        <f t="shared" si="5"/>
        <v>#REF!</v>
      </c>
      <c r="K28" s="94" t="e">
        <f t="shared" si="5"/>
        <v>#REF!</v>
      </c>
      <c r="L28" s="94" t="e">
        <f t="shared" si="5"/>
        <v>#REF!</v>
      </c>
      <c r="M28" s="94" t="e">
        <f t="shared" si="5"/>
        <v>#REF!</v>
      </c>
      <c r="N28" s="94" t="e">
        <f t="shared" si="5"/>
        <v>#REF!</v>
      </c>
      <c r="O28" s="94" t="e">
        <f t="shared" si="5"/>
        <v>#REF!</v>
      </c>
      <c r="P28" s="94" t="e">
        <f t="shared" si="5"/>
        <v>#REF!</v>
      </c>
      <c r="Q28" s="94" t="e">
        <f t="shared" si="5"/>
        <v>#REF!</v>
      </c>
      <c r="R28" s="94" t="e">
        <f t="shared" si="5"/>
        <v>#REF!</v>
      </c>
      <c r="S28" s="94" t="e">
        <f t="shared" si="5"/>
        <v>#REF!</v>
      </c>
      <c r="T28" s="94" t="e">
        <f t="shared" si="5"/>
        <v>#REF!</v>
      </c>
      <c r="U28" s="94" t="e">
        <f t="shared" si="5"/>
        <v>#REF!</v>
      </c>
      <c r="V28" s="94" t="e">
        <f t="shared" si="5"/>
        <v>#REF!</v>
      </c>
      <c r="W28" s="94" t="e">
        <f t="shared" si="5"/>
        <v>#REF!</v>
      </c>
      <c r="X28" s="94" t="e">
        <f t="shared" si="5"/>
        <v>#REF!</v>
      </c>
      <c r="Y28" s="94" t="e">
        <f t="shared" si="5"/>
        <v>#REF!</v>
      </c>
      <c r="Z28" s="94" t="e">
        <f t="shared" si="5"/>
        <v>#REF!</v>
      </c>
      <c r="AA28" s="94" t="e">
        <f t="shared" si="5"/>
        <v>#REF!</v>
      </c>
      <c r="AB28" s="94" t="e">
        <f t="shared" si="5"/>
        <v>#REF!</v>
      </c>
      <c r="AC28" s="94" t="e">
        <f t="shared" si="5"/>
        <v>#REF!</v>
      </c>
      <c r="AD28" s="94" t="e">
        <f t="shared" si="5"/>
        <v>#REF!</v>
      </c>
      <c r="AE28" s="94" t="e">
        <f t="shared" si="5"/>
        <v>#REF!</v>
      </c>
      <c r="AF28" s="94" t="e">
        <f t="shared" si="5"/>
        <v>#REF!</v>
      </c>
      <c r="AG28" s="94" t="e">
        <f t="shared" si="5"/>
        <v>#REF!</v>
      </c>
      <c r="AH28" s="94" t="e">
        <f t="shared" si="5"/>
        <v>#REF!</v>
      </c>
      <c r="AI28" s="94" t="e">
        <f t="shared" si="5"/>
        <v>#REF!</v>
      </c>
      <c r="AJ28" s="94" t="e">
        <f t="shared" si="5"/>
        <v>#REF!</v>
      </c>
      <c r="AK28" s="94" t="e">
        <f t="shared" si="5"/>
        <v>#REF!</v>
      </c>
      <c r="AL28" s="94" t="e">
        <f t="shared" si="5"/>
        <v>#REF!</v>
      </c>
      <c r="AM28" s="94" t="e">
        <f t="shared" si="5"/>
        <v>#REF!</v>
      </c>
      <c r="AN28" s="94" t="e">
        <f t="shared" si="5"/>
        <v>#REF!</v>
      </c>
      <c r="AO28" s="94" t="e">
        <f t="shared" si="5"/>
        <v>#REF!</v>
      </c>
      <c r="AP28" s="94" t="e">
        <f t="shared" si="5"/>
        <v>#REF!</v>
      </c>
      <c r="AQ28" s="94" t="e">
        <f t="shared" si="5"/>
        <v>#REF!</v>
      </c>
      <c r="AR28" s="94" t="e">
        <f t="shared" si="5"/>
        <v>#REF!</v>
      </c>
      <c r="AS28" s="94" t="e">
        <f t="shared" si="5"/>
        <v>#REF!</v>
      </c>
      <c r="AT28" s="94" t="e">
        <f t="shared" si="5"/>
        <v>#REF!</v>
      </c>
      <c r="AU28" s="94" t="e">
        <f t="shared" si="5"/>
        <v>#REF!</v>
      </c>
      <c r="AV28" s="94" t="e">
        <f t="shared" si="5"/>
        <v>#REF!</v>
      </c>
      <c r="AW28" s="94" t="e">
        <f t="shared" si="5"/>
        <v>#REF!</v>
      </c>
      <c r="AX28" s="94" t="e">
        <f t="shared" si="5"/>
        <v>#REF!</v>
      </c>
      <c r="AY28" s="94" t="e">
        <f t="shared" si="5"/>
        <v>#REF!</v>
      </c>
      <c r="AZ28" s="94" t="e">
        <f t="shared" si="5"/>
        <v>#REF!</v>
      </c>
    </row>
    <row r="29" spans="1:52" s="50" customFormat="1" x14ac:dyDescent="0.2">
      <c r="A29" s="42" t="s">
        <v>234</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row>
    <row r="30" spans="1:52" s="50" customFormat="1" x14ac:dyDescent="0.2">
      <c r="A30" s="180">
        <v>1</v>
      </c>
      <c r="B30" s="94" t="e">
        <f t="shared" si="4"/>
        <v>#REF!</v>
      </c>
      <c r="C30" s="94" t="e">
        <f t="shared" ref="C30:AZ30" si="6">ROUNDUP(C10*0.87,)</f>
        <v>#REF!</v>
      </c>
      <c r="D30" s="94" t="e">
        <f t="shared" si="6"/>
        <v>#REF!</v>
      </c>
      <c r="E30" s="94" t="e">
        <f t="shared" si="6"/>
        <v>#REF!</v>
      </c>
      <c r="F30" s="94" t="e">
        <f t="shared" si="6"/>
        <v>#REF!</v>
      </c>
      <c r="G30" s="94" t="e">
        <f t="shared" si="6"/>
        <v>#REF!</v>
      </c>
      <c r="H30" s="94" t="e">
        <f t="shared" si="6"/>
        <v>#REF!</v>
      </c>
      <c r="I30" s="94" t="e">
        <f t="shared" si="6"/>
        <v>#REF!</v>
      </c>
      <c r="J30" s="94" t="e">
        <f t="shared" si="6"/>
        <v>#REF!</v>
      </c>
      <c r="K30" s="94" t="e">
        <f t="shared" si="6"/>
        <v>#REF!</v>
      </c>
      <c r="L30" s="94" t="e">
        <f t="shared" si="6"/>
        <v>#REF!</v>
      </c>
      <c r="M30" s="94" t="e">
        <f t="shared" si="6"/>
        <v>#REF!</v>
      </c>
      <c r="N30" s="94" t="e">
        <f t="shared" si="6"/>
        <v>#REF!</v>
      </c>
      <c r="O30" s="94" t="e">
        <f t="shared" si="6"/>
        <v>#REF!</v>
      </c>
      <c r="P30" s="94" t="e">
        <f t="shared" si="6"/>
        <v>#REF!</v>
      </c>
      <c r="Q30" s="94" t="e">
        <f t="shared" si="6"/>
        <v>#REF!</v>
      </c>
      <c r="R30" s="94" t="e">
        <f t="shared" si="6"/>
        <v>#REF!</v>
      </c>
      <c r="S30" s="94" t="e">
        <f t="shared" si="6"/>
        <v>#REF!</v>
      </c>
      <c r="T30" s="94" t="e">
        <f t="shared" si="6"/>
        <v>#REF!</v>
      </c>
      <c r="U30" s="94" t="e">
        <f t="shared" si="6"/>
        <v>#REF!</v>
      </c>
      <c r="V30" s="94" t="e">
        <f t="shared" si="6"/>
        <v>#REF!</v>
      </c>
      <c r="W30" s="94" t="e">
        <f t="shared" si="6"/>
        <v>#REF!</v>
      </c>
      <c r="X30" s="94" t="e">
        <f t="shared" si="6"/>
        <v>#REF!</v>
      </c>
      <c r="Y30" s="94" t="e">
        <f t="shared" si="6"/>
        <v>#REF!</v>
      </c>
      <c r="Z30" s="94" t="e">
        <f t="shared" si="6"/>
        <v>#REF!</v>
      </c>
      <c r="AA30" s="94" t="e">
        <f t="shared" si="6"/>
        <v>#REF!</v>
      </c>
      <c r="AB30" s="94" t="e">
        <f t="shared" si="6"/>
        <v>#REF!</v>
      </c>
      <c r="AC30" s="94" t="e">
        <f t="shared" si="6"/>
        <v>#REF!</v>
      </c>
      <c r="AD30" s="94" t="e">
        <f t="shared" si="6"/>
        <v>#REF!</v>
      </c>
      <c r="AE30" s="94" t="e">
        <f t="shared" si="6"/>
        <v>#REF!</v>
      </c>
      <c r="AF30" s="94" t="e">
        <f t="shared" si="6"/>
        <v>#REF!</v>
      </c>
      <c r="AG30" s="94" t="e">
        <f t="shared" si="6"/>
        <v>#REF!</v>
      </c>
      <c r="AH30" s="94" t="e">
        <f t="shared" si="6"/>
        <v>#REF!</v>
      </c>
      <c r="AI30" s="94" t="e">
        <f t="shared" si="6"/>
        <v>#REF!</v>
      </c>
      <c r="AJ30" s="94" t="e">
        <f t="shared" si="6"/>
        <v>#REF!</v>
      </c>
      <c r="AK30" s="94" t="e">
        <f t="shared" si="6"/>
        <v>#REF!</v>
      </c>
      <c r="AL30" s="94" t="e">
        <f t="shared" si="6"/>
        <v>#REF!</v>
      </c>
      <c r="AM30" s="94" t="e">
        <f t="shared" si="6"/>
        <v>#REF!</v>
      </c>
      <c r="AN30" s="94" t="e">
        <f t="shared" si="6"/>
        <v>#REF!</v>
      </c>
      <c r="AO30" s="94" t="e">
        <f t="shared" si="6"/>
        <v>#REF!</v>
      </c>
      <c r="AP30" s="94" t="e">
        <f t="shared" si="6"/>
        <v>#REF!</v>
      </c>
      <c r="AQ30" s="94" t="e">
        <f t="shared" si="6"/>
        <v>#REF!</v>
      </c>
      <c r="AR30" s="94" t="e">
        <f t="shared" si="6"/>
        <v>#REF!</v>
      </c>
      <c r="AS30" s="94" t="e">
        <f t="shared" si="6"/>
        <v>#REF!</v>
      </c>
      <c r="AT30" s="94" t="e">
        <f t="shared" si="6"/>
        <v>#REF!</v>
      </c>
      <c r="AU30" s="94" t="e">
        <f t="shared" si="6"/>
        <v>#REF!</v>
      </c>
      <c r="AV30" s="94" t="e">
        <f t="shared" si="6"/>
        <v>#REF!</v>
      </c>
      <c r="AW30" s="94" t="e">
        <f t="shared" si="6"/>
        <v>#REF!</v>
      </c>
      <c r="AX30" s="94" t="e">
        <f t="shared" si="6"/>
        <v>#REF!</v>
      </c>
      <c r="AY30" s="94" t="e">
        <f t="shared" si="6"/>
        <v>#REF!</v>
      </c>
      <c r="AZ30" s="94" t="e">
        <f t="shared" si="6"/>
        <v>#REF!</v>
      </c>
    </row>
    <row r="31" spans="1:52" s="50" customFormat="1" x14ac:dyDescent="0.2">
      <c r="A31" s="180">
        <v>2</v>
      </c>
      <c r="B31" s="94" t="e">
        <f t="shared" si="4"/>
        <v>#REF!</v>
      </c>
      <c r="C31" s="94" t="e">
        <f t="shared" ref="C31:AZ31" si="7">ROUNDUP(C11*0.87,)</f>
        <v>#REF!</v>
      </c>
      <c r="D31" s="94" t="e">
        <f t="shared" si="7"/>
        <v>#REF!</v>
      </c>
      <c r="E31" s="94" t="e">
        <f t="shared" si="7"/>
        <v>#REF!</v>
      </c>
      <c r="F31" s="94" t="e">
        <f t="shared" si="7"/>
        <v>#REF!</v>
      </c>
      <c r="G31" s="94" t="e">
        <f t="shared" si="7"/>
        <v>#REF!</v>
      </c>
      <c r="H31" s="94" t="e">
        <f t="shared" si="7"/>
        <v>#REF!</v>
      </c>
      <c r="I31" s="94" t="e">
        <f t="shared" si="7"/>
        <v>#REF!</v>
      </c>
      <c r="J31" s="94" t="e">
        <f t="shared" si="7"/>
        <v>#REF!</v>
      </c>
      <c r="K31" s="94" t="e">
        <f t="shared" si="7"/>
        <v>#REF!</v>
      </c>
      <c r="L31" s="94" t="e">
        <f t="shared" si="7"/>
        <v>#REF!</v>
      </c>
      <c r="M31" s="94" t="e">
        <f t="shared" si="7"/>
        <v>#REF!</v>
      </c>
      <c r="N31" s="94" t="e">
        <f t="shared" si="7"/>
        <v>#REF!</v>
      </c>
      <c r="O31" s="94" t="e">
        <f t="shared" si="7"/>
        <v>#REF!</v>
      </c>
      <c r="P31" s="94" t="e">
        <f t="shared" si="7"/>
        <v>#REF!</v>
      </c>
      <c r="Q31" s="94" t="e">
        <f t="shared" si="7"/>
        <v>#REF!</v>
      </c>
      <c r="R31" s="94" t="e">
        <f t="shared" si="7"/>
        <v>#REF!</v>
      </c>
      <c r="S31" s="94" t="e">
        <f t="shared" si="7"/>
        <v>#REF!</v>
      </c>
      <c r="T31" s="94" t="e">
        <f t="shared" si="7"/>
        <v>#REF!</v>
      </c>
      <c r="U31" s="94" t="e">
        <f t="shared" si="7"/>
        <v>#REF!</v>
      </c>
      <c r="V31" s="94" t="e">
        <f t="shared" si="7"/>
        <v>#REF!</v>
      </c>
      <c r="W31" s="94" t="e">
        <f t="shared" si="7"/>
        <v>#REF!</v>
      </c>
      <c r="X31" s="94" t="e">
        <f t="shared" si="7"/>
        <v>#REF!</v>
      </c>
      <c r="Y31" s="94" t="e">
        <f t="shared" si="7"/>
        <v>#REF!</v>
      </c>
      <c r="Z31" s="94" t="e">
        <f t="shared" si="7"/>
        <v>#REF!</v>
      </c>
      <c r="AA31" s="94" t="e">
        <f t="shared" si="7"/>
        <v>#REF!</v>
      </c>
      <c r="AB31" s="94" t="e">
        <f t="shared" si="7"/>
        <v>#REF!</v>
      </c>
      <c r="AC31" s="94" t="e">
        <f t="shared" si="7"/>
        <v>#REF!</v>
      </c>
      <c r="AD31" s="94" t="e">
        <f t="shared" si="7"/>
        <v>#REF!</v>
      </c>
      <c r="AE31" s="94" t="e">
        <f t="shared" si="7"/>
        <v>#REF!</v>
      </c>
      <c r="AF31" s="94" t="e">
        <f t="shared" si="7"/>
        <v>#REF!</v>
      </c>
      <c r="AG31" s="94" t="e">
        <f t="shared" si="7"/>
        <v>#REF!</v>
      </c>
      <c r="AH31" s="94" t="e">
        <f t="shared" si="7"/>
        <v>#REF!</v>
      </c>
      <c r="AI31" s="94" t="e">
        <f t="shared" si="7"/>
        <v>#REF!</v>
      </c>
      <c r="AJ31" s="94" t="e">
        <f t="shared" si="7"/>
        <v>#REF!</v>
      </c>
      <c r="AK31" s="94" t="e">
        <f t="shared" si="7"/>
        <v>#REF!</v>
      </c>
      <c r="AL31" s="94" t="e">
        <f t="shared" si="7"/>
        <v>#REF!</v>
      </c>
      <c r="AM31" s="94" t="e">
        <f t="shared" si="7"/>
        <v>#REF!</v>
      </c>
      <c r="AN31" s="94" t="e">
        <f t="shared" si="7"/>
        <v>#REF!</v>
      </c>
      <c r="AO31" s="94" t="e">
        <f t="shared" si="7"/>
        <v>#REF!</v>
      </c>
      <c r="AP31" s="94" t="e">
        <f t="shared" si="7"/>
        <v>#REF!</v>
      </c>
      <c r="AQ31" s="94" t="e">
        <f t="shared" si="7"/>
        <v>#REF!</v>
      </c>
      <c r="AR31" s="94" t="e">
        <f t="shared" si="7"/>
        <v>#REF!</v>
      </c>
      <c r="AS31" s="94" t="e">
        <f t="shared" si="7"/>
        <v>#REF!</v>
      </c>
      <c r="AT31" s="94" t="e">
        <f t="shared" si="7"/>
        <v>#REF!</v>
      </c>
      <c r="AU31" s="94" t="e">
        <f t="shared" si="7"/>
        <v>#REF!</v>
      </c>
      <c r="AV31" s="94" t="e">
        <f t="shared" si="7"/>
        <v>#REF!</v>
      </c>
      <c r="AW31" s="94" t="e">
        <f t="shared" si="7"/>
        <v>#REF!</v>
      </c>
      <c r="AX31" s="94" t="e">
        <f t="shared" si="7"/>
        <v>#REF!</v>
      </c>
      <c r="AY31" s="94" t="e">
        <f t="shared" si="7"/>
        <v>#REF!</v>
      </c>
      <c r="AZ31" s="94" t="e">
        <f t="shared" si="7"/>
        <v>#REF!</v>
      </c>
    </row>
    <row r="32" spans="1:52" s="50" customFormat="1" x14ac:dyDescent="0.2">
      <c r="A32" s="42" t="s">
        <v>84</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row>
    <row r="33" spans="1:52" s="50" customFormat="1" x14ac:dyDescent="0.2">
      <c r="A33" s="88">
        <f>A27</f>
        <v>1</v>
      </c>
      <c r="B33" s="94" t="e">
        <f t="shared" si="4"/>
        <v>#REF!</v>
      </c>
      <c r="C33" s="94" t="e">
        <f t="shared" ref="C33:AZ33" si="8">ROUNDUP(C13*0.87,)</f>
        <v>#REF!</v>
      </c>
      <c r="D33" s="94" t="e">
        <f t="shared" si="8"/>
        <v>#REF!</v>
      </c>
      <c r="E33" s="94" t="e">
        <f t="shared" si="8"/>
        <v>#REF!</v>
      </c>
      <c r="F33" s="94" t="e">
        <f t="shared" si="8"/>
        <v>#REF!</v>
      </c>
      <c r="G33" s="94" t="e">
        <f t="shared" si="8"/>
        <v>#REF!</v>
      </c>
      <c r="H33" s="94" t="e">
        <f t="shared" si="8"/>
        <v>#REF!</v>
      </c>
      <c r="I33" s="94" t="e">
        <f t="shared" si="8"/>
        <v>#REF!</v>
      </c>
      <c r="J33" s="94" t="e">
        <f t="shared" si="8"/>
        <v>#REF!</v>
      </c>
      <c r="K33" s="94" t="e">
        <f t="shared" si="8"/>
        <v>#REF!</v>
      </c>
      <c r="L33" s="94" t="e">
        <f t="shared" si="8"/>
        <v>#REF!</v>
      </c>
      <c r="M33" s="94" t="e">
        <f t="shared" si="8"/>
        <v>#REF!</v>
      </c>
      <c r="N33" s="94" t="e">
        <f t="shared" si="8"/>
        <v>#REF!</v>
      </c>
      <c r="O33" s="94" t="e">
        <f t="shared" si="8"/>
        <v>#REF!</v>
      </c>
      <c r="P33" s="94" t="e">
        <f t="shared" si="8"/>
        <v>#REF!</v>
      </c>
      <c r="Q33" s="94" t="e">
        <f t="shared" si="8"/>
        <v>#REF!</v>
      </c>
      <c r="R33" s="94" t="e">
        <f t="shared" si="8"/>
        <v>#REF!</v>
      </c>
      <c r="S33" s="94" t="e">
        <f t="shared" si="8"/>
        <v>#REF!</v>
      </c>
      <c r="T33" s="94" t="e">
        <f t="shared" si="8"/>
        <v>#REF!</v>
      </c>
      <c r="U33" s="94" t="e">
        <f t="shared" si="8"/>
        <v>#REF!</v>
      </c>
      <c r="V33" s="94" t="e">
        <f t="shared" si="8"/>
        <v>#REF!</v>
      </c>
      <c r="W33" s="94" t="e">
        <f t="shared" si="8"/>
        <v>#REF!</v>
      </c>
      <c r="X33" s="94" t="e">
        <f t="shared" si="8"/>
        <v>#REF!</v>
      </c>
      <c r="Y33" s="94" t="e">
        <f t="shared" si="8"/>
        <v>#REF!</v>
      </c>
      <c r="Z33" s="94" t="e">
        <f t="shared" si="8"/>
        <v>#REF!</v>
      </c>
      <c r="AA33" s="94" t="e">
        <f t="shared" si="8"/>
        <v>#REF!</v>
      </c>
      <c r="AB33" s="94" t="e">
        <f t="shared" si="8"/>
        <v>#REF!</v>
      </c>
      <c r="AC33" s="94" t="e">
        <f t="shared" si="8"/>
        <v>#REF!</v>
      </c>
      <c r="AD33" s="94" t="e">
        <f t="shared" si="8"/>
        <v>#REF!</v>
      </c>
      <c r="AE33" s="94" t="e">
        <f t="shared" si="8"/>
        <v>#REF!</v>
      </c>
      <c r="AF33" s="94" t="e">
        <f t="shared" si="8"/>
        <v>#REF!</v>
      </c>
      <c r="AG33" s="94" t="e">
        <f t="shared" si="8"/>
        <v>#REF!</v>
      </c>
      <c r="AH33" s="94" t="e">
        <f t="shared" si="8"/>
        <v>#REF!</v>
      </c>
      <c r="AI33" s="94" t="e">
        <f t="shared" si="8"/>
        <v>#REF!</v>
      </c>
      <c r="AJ33" s="94" t="e">
        <f t="shared" si="8"/>
        <v>#REF!</v>
      </c>
      <c r="AK33" s="94" t="e">
        <f t="shared" si="8"/>
        <v>#REF!</v>
      </c>
      <c r="AL33" s="94" t="e">
        <f t="shared" si="8"/>
        <v>#REF!</v>
      </c>
      <c r="AM33" s="94" t="e">
        <f t="shared" si="8"/>
        <v>#REF!</v>
      </c>
      <c r="AN33" s="94" t="e">
        <f t="shared" si="8"/>
        <v>#REF!</v>
      </c>
      <c r="AO33" s="94" t="e">
        <f t="shared" si="8"/>
        <v>#REF!</v>
      </c>
      <c r="AP33" s="94" t="e">
        <f t="shared" si="8"/>
        <v>#REF!</v>
      </c>
      <c r="AQ33" s="94" t="e">
        <f t="shared" si="8"/>
        <v>#REF!</v>
      </c>
      <c r="AR33" s="94" t="e">
        <f t="shared" si="8"/>
        <v>#REF!</v>
      </c>
      <c r="AS33" s="94" t="e">
        <f t="shared" si="8"/>
        <v>#REF!</v>
      </c>
      <c r="AT33" s="94" t="e">
        <f t="shared" si="8"/>
        <v>#REF!</v>
      </c>
      <c r="AU33" s="94" t="e">
        <f t="shared" si="8"/>
        <v>#REF!</v>
      </c>
      <c r="AV33" s="94" t="e">
        <f t="shared" si="8"/>
        <v>#REF!</v>
      </c>
      <c r="AW33" s="94" t="e">
        <f t="shared" si="8"/>
        <v>#REF!</v>
      </c>
      <c r="AX33" s="94" t="e">
        <f t="shared" si="8"/>
        <v>#REF!</v>
      </c>
      <c r="AY33" s="94" t="e">
        <f t="shared" si="8"/>
        <v>#REF!</v>
      </c>
      <c r="AZ33" s="94" t="e">
        <f t="shared" si="8"/>
        <v>#REF!</v>
      </c>
    </row>
    <row r="34" spans="1:52" s="50" customFormat="1" x14ac:dyDescent="0.2">
      <c r="A34" s="88">
        <f>A28</f>
        <v>2</v>
      </c>
      <c r="B34" s="94" t="e">
        <f t="shared" si="4"/>
        <v>#REF!</v>
      </c>
      <c r="C34" s="94" t="e">
        <f t="shared" ref="C34:AZ34" si="9">ROUNDUP(C14*0.87,)</f>
        <v>#REF!</v>
      </c>
      <c r="D34" s="94" t="e">
        <f t="shared" si="9"/>
        <v>#REF!</v>
      </c>
      <c r="E34" s="94" t="e">
        <f t="shared" si="9"/>
        <v>#REF!</v>
      </c>
      <c r="F34" s="94" t="e">
        <f t="shared" si="9"/>
        <v>#REF!</v>
      </c>
      <c r="G34" s="94" t="e">
        <f t="shared" si="9"/>
        <v>#REF!</v>
      </c>
      <c r="H34" s="94" t="e">
        <f t="shared" si="9"/>
        <v>#REF!</v>
      </c>
      <c r="I34" s="94" t="e">
        <f t="shared" si="9"/>
        <v>#REF!</v>
      </c>
      <c r="J34" s="94" t="e">
        <f t="shared" si="9"/>
        <v>#REF!</v>
      </c>
      <c r="K34" s="94" t="e">
        <f t="shared" si="9"/>
        <v>#REF!</v>
      </c>
      <c r="L34" s="94" t="e">
        <f t="shared" si="9"/>
        <v>#REF!</v>
      </c>
      <c r="M34" s="94" t="e">
        <f t="shared" si="9"/>
        <v>#REF!</v>
      </c>
      <c r="N34" s="94" t="e">
        <f t="shared" si="9"/>
        <v>#REF!</v>
      </c>
      <c r="O34" s="94" t="e">
        <f t="shared" si="9"/>
        <v>#REF!</v>
      </c>
      <c r="P34" s="94" t="e">
        <f t="shared" si="9"/>
        <v>#REF!</v>
      </c>
      <c r="Q34" s="94" t="e">
        <f t="shared" si="9"/>
        <v>#REF!</v>
      </c>
      <c r="R34" s="94" t="e">
        <f t="shared" si="9"/>
        <v>#REF!</v>
      </c>
      <c r="S34" s="94" t="e">
        <f t="shared" si="9"/>
        <v>#REF!</v>
      </c>
      <c r="T34" s="94" t="e">
        <f t="shared" si="9"/>
        <v>#REF!</v>
      </c>
      <c r="U34" s="94" t="e">
        <f t="shared" si="9"/>
        <v>#REF!</v>
      </c>
      <c r="V34" s="94" t="e">
        <f t="shared" si="9"/>
        <v>#REF!</v>
      </c>
      <c r="W34" s="94" t="e">
        <f t="shared" si="9"/>
        <v>#REF!</v>
      </c>
      <c r="X34" s="94" t="e">
        <f t="shared" si="9"/>
        <v>#REF!</v>
      </c>
      <c r="Y34" s="94" t="e">
        <f t="shared" si="9"/>
        <v>#REF!</v>
      </c>
      <c r="Z34" s="94" t="e">
        <f t="shared" si="9"/>
        <v>#REF!</v>
      </c>
      <c r="AA34" s="94" t="e">
        <f t="shared" si="9"/>
        <v>#REF!</v>
      </c>
      <c r="AB34" s="94" t="e">
        <f t="shared" si="9"/>
        <v>#REF!</v>
      </c>
      <c r="AC34" s="94" t="e">
        <f t="shared" si="9"/>
        <v>#REF!</v>
      </c>
      <c r="AD34" s="94" t="e">
        <f t="shared" si="9"/>
        <v>#REF!</v>
      </c>
      <c r="AE34" s="94" t="e">
        <f t="shared" si="9"/>
        <v>#REF!</v>
      </c>
      <c r="AF34" s="94" t="e">
        <f t="shared" si="9"/>
        <v>#REF!</v>
      </c>
      <c r="AG34" s="94" t="e">
        <f t="shared" si="9"/>
        <v>#REF!</v>
      </c>
      <c r="AH34" s="94" t="e">
        <f t="shared" si="9"/>
        <v>#REF!</v>
      </c>
      <c r="AI34" s="94" t="e">
        <f t="shared" si="9"/>
        <v>#REF!</v>
      </c>
      <c r="AJ34" s="94" t="e">
        <f t="shared" si="9"/>
        <v>#REF!</v>
      </c>
      <c r="AK34" s="94" t="e">
        <f t="shared" si="9"/>
        <v>#REF!</v>
      </c>
      <c r="AL34" s="94" t="e">
        <f t="shared" si="9"/>
        <v>#REF!</v>
      </c>
      <c r="AM34" s="94" t="e">
        <f t="shared" si="9"/>
        <v>#REF!</v>
      </c>
      <c r="AN34" s="94" t="e">
        <f t="shared" si="9"/>
        <v>#REF!</v>
      </c>
      <c r="AO34" s="94" t="e">
        <f t="shared" si="9"/>
        <v>#REF!</v>
      </c>
      <c r="AP34" s="94" t="e">
        <f t="shared" si="9"/>
        <v>#REF!</v>
      </c>
      <c r="AQ34" s="94" t="e">
        <f t="shared" si="9"/>
        <v>#REF!</v>
      </c>
      <c r="AR34" s="94" t="e">
        <f t="shared" si="9"/>
        <v>#REF!</v>
      </c>
      <c r="AS34" s="94" t="e">
        <f t="shared" si="9"/>
        <v>#REF!</v>
      </c>
      <c r="AT34" s="94" t="e">
        <f t="shared" si="9"/>
        <v>#REF!</v>
      </c>
      <c r="AU34" s="94" t="e">
        <f t="shared" si="9"/>
        <v>#REF!</v>
      </c>
      <c r="AV34" s="94" t="e">
        <f t="shared" si="9"/>
        <v>#REF!</v>
      </c>
      <c r="AW34" s="94" t="e">
        <f t="shared" si="9"/>
        <v>#REF!</v>
      </c>
      <c r="AX34" s="94" t="e">
        <f t="shared" si="9"/>
        <v>#REF!</v>
      </c>
      <c r="AY34" s="94" t="e">
        <f t="shared" si="9"/>
        <v>#REF!</v>
      </c>
      <c r="AZ34" s="94" t="e">
        <f t="shared" si="9"/>
        <v>#REF!</v>
      </c>
    </row>
    <row r="35" spans="1:52" s="50" customFormat="1" x14ac:dyDescent="0.2">
      <c r="A35" s="42" t="s">
        <v>85</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row>
    <row r="36" spans="1:52" s="50" customFormat="1" x14ac:dyDescent="0.2">
      <c r="A36" s="88">
        <f>A27</f>
        <v>1</v>
      </c>
      <c r="B36" s="94" t="e">
        <f t="shared" si="4"/>
        <v>#REF!</v>
      </c>
      <c r="C36" s="94" t="e">
        <f t="shared" ref="C36:AZ36" si="10">ROUNDUP(C16*0.87,)</f>
        <v>#REF!</v>
      </c>
      <c r="D36" s="94" t="e">
        <f t="shared" si="10"/>
        <v>#REF!</v>
      </c>
      <c r="E36" s="94" t="e">
        <f t="shared" si="10"/>
        <v>#REF!</v>
      </c>
      <c r="F36" s="94" t="e">
        <f t="shared" si="10"/>
        <v>#REF!</v>
      </c>
      <c r="G36" s="94" t="e">
        <f t="shared" si="10"/>
        <v>#REF!</v>
      </c>
      <c r="H36" s="94" t="e">
        <f t="shared" si="10"/>
        <v>#REF!</v>
      </c>
      <c r="I36" s="94" t="e">
        <f t="shared" si="10"/>
        <v>#REF!</v>
      </c>
      <c r="J36" s="94" t="e">
        <f t="shared" si="10"/>
        <v>#REF!</v>
      </c>
      <c r="K36" s="94" t="e">
        <f t="shared" si="10"/>
        <v>#REF!</v>
      </c>
      <c r="L36" s="94" t="e">
        <f t="shared" si="10"/>
        <v>#REF!</v>
      </c>
      <c r="M36" s="94" t="e">
        <f t="shared" si="10"/>
        <v>#REF!</v>
      </c>
      <c r="N36" s="94" t="e">
        <f t="shared" si="10"/>
        <v>#REF!</v>
      </c>
      <c r="O36" s="94" t="e">
        <f t="shared" si="10"/>
        <v>#REF!</v>
      </c>
      <c r="P36" s="94" t="e">
        <f t="shared" si="10"/>
        <v>#REF!</v>
      </c>
      <c r="Q36" s="94" t="e">
        <f t="shared" si="10"/>
        <v>#REF!</v>
      </c>
      <c r="R36" s="94" t="e">
        <f t="shared" si="10"/>
        <v>#REF!</v>
      </c>
      <c r="S36" s="94" t="e">
        <f t="shared" si="10"/>
        <v>#REF!</v>
      </c>
      <c r="T36" s="94" t="e">
        <f t="shared" si="10"/>
        <v>#REF!</v>
      </c>
      <c r="U36" s="94" t="e">
        <f t="shared" si="10"/>
        <v>#REF!</v>
      </c>
      <c r="V36" s="94" t="e">
        <f t="shared" si="10"/>
        <v>#REF!</v>
      </c>
      <c r="W36" s="94" t="e">
        <f t="shared" si="10"/>
        <v>#REF!</v>
      </c>
      <c r="X36" s="94" t="e">
        <f t="shared" si="10"/>
        <v>#REF!</v>
      </c>
      <c r="Y36" s="94" t="e">
        <f t="shared" si="10"/>
        <v>#REF!</v>
      </c>
      <c r="Z36" s="94" t="e">
        <f t="shared" si="10"/>
        <v>#REF!</v>
      </c>
      <c r="AA36" s="94" t="e">
        <f t="shared" si="10"/>
        <v>#REF!</v>
      </c>
      <c r="AB36" s="94" t="e">
        <f t="shared" si="10"/>
        <v>#REF!</v>
      </c>
      <c r="AC36" s="94" t="e">
        <f t="shared" si="10"/>
        <v>#REF!</v>
      </c>
      <c r="AD36" s="94" t="e">
        <f t="shared" si="10"/>
        <v>#REF!</v>
      </c>
      <c r="AE36" s="94" t="e">
        <f t="shared" si="10"/>
        <v>#REF!</v>
      </c>
      <c r="AF36" s="94" t="e">
        <f t="shared" si="10"/>
        <v>#REF!</v>
      </c>
      <c r="AG36" s="94" t="e">
        <f t="shared" si="10"/>
        <v>#REF!</v>
      </c>
      <c r="AH36" s="94" t="e">
        <f t="shared" si="10"/>
        <v>#REF!</v>
      </c>
      <c r="AI36" s="94" t="e">
        <f t="shared" si="10"/>
        <v>#REF!</v>
      </c>
      <c r="AJ36" s="94" t="e">
        <f t="shared" si="10"/>
        <v>#REF!</v>
      </c>
      <c r="AK36" s="94" t="e">
        <f t="shared" si="10"/>
        <v>#REF!</v>
      </c>
      <c r="AL36" s="94" t="e">
        <f t="shared" si="10"/>
        <v>#REF!</v>
      </c>
      <c r="AM36" s="94" t="e">
        <f t="shared" si="10"/>
        <v>#REF!</v>
      </c>
      <c r="AN36" s="94" t="e">
        <f t="shared" si="10"/>
        <v>#REF!</v>
      </c>
      <c r="AO36" s="94" t="e">
        <f t="shared" si="10"/>
        <v>#REF!</v>
      </c>
      <c r="AP36" s="94" t="e">
        <f t="shared" si="10"/>
        <v>#REF!</v>
      </c>
      <c r="AQ36" s="94" t="e">
        <f t="shared" si="10"/>
        <v>#REF!</v>
      </c>
      <c r="AR36" s="94" t="e">
        <f t="shared" si="10"/>
        <v>#REF!</v>
      </c>
      <c r="AS36" s="94" t="e">
        <f t="shared" si="10"/>
        <v>#REF!</v>
      </c>
      <c r="AT36" s="94" t="e">
        <f t="shared" si="10"/>
        <v>#REF!</v>
      </c>
      <c r="AU36" s="94" t="e">
        <f t="shared" si="10"/>
        <v>#REF!</v>
      </c>
      <c r="AV36" s="94" t="e">
        <f t="shared" si="10"/>
        <v>#REF!</v>
      </c>
      <c r="AW36" s="94" t="e">
        <f t="shared" si="10"/>
        <v>#REF!</v>
      </c>
      <c r="AX36" s="94" t="e">
        <f t="shared" si="10"/>
        <v>#REF!</v>
      </c>
      <c r="AY36" s="94" t="e">
        <f t="shared" si="10"/>
        <v>#REF!</v>
      </c>
      <c r="AZ36" s="94" t="e">
        <f t="shared" si="10"/>
        <v>#REF!</v>
      </c>
    </row>
    <row r="37" spans="1:52" s="50" customFormat="1" x14ac:dyDescent="0.2">
      <c r="A37" s="88">
        <f>A28</f>
        <v>2</v>
      </c>
      <c r="B37" s="94" t="e">
        <f t="shared" si="4"/>
        <v>#REF!</v>
      </c>
      <c r="C37" s="94" t="e">
        <f t="shared" ref="C37:AZ37" si="11">ROUNDUP(C17*0.87,)</f>
        <v>#REF!</v>
      </c>
      <c r="D37" s="94" t="e">
        <f t="shared" si="11"/>
        <v>#REF!</v>
      </c>
      <c r="E37" s="94" t="e">
        <f t="shared" si="11"/>
        <v>#REF!</v>
      </c>
      <c r="F37" s="94" t="e">
        <f t="shared" si="11"/>
        <v>#REF!</v>
      </c>
      <c r="G37" s="94" t="e">
        <f t="shared" si="11"/>
        <v>#REF!</v>
      </c>
      <c r="H37" s="94" t="e">
        <f t="shared" si="11"/>
        <v>#REF!</v>
      </c>
      <c r="I37" s="94" t="e">
        <f t="shared" si="11"/>
        <v>#REF!</v>
      </c>
      <c r="J37" s="94" t="e">
        <f t="shared" si="11"/>
        <v>#REF!</v>
      </c>
      <c r="K37" s="94" t="e">
        <f t="shared" si="11"/>
        <v>#REF!</v>
      </c>
      <c r="L37" s="94" t="e">
        <f t="shared" si="11"/>
        <v>#REF!</v>
      </c>
      <c r="M37" s="94" t="e">
        <f t="shared" si="11"/>
        <v>#REF!</v>
      </c>
      <c r="N37" s="94" t="e">
        <f t="shared" si="11"/>
        <v>#REF!</v>
      </c>
      <c r="O37" s="94" t="e">
        <f t="shared" si="11"/>
        <v>#REF!</v>
      </c>
      <c r="P37" s="94" t="e">
        <f t="shared" si="11"/>
        <v>#REF!</v>
      </c>
      <c r="Q37" s="94" t="e">
        <f t="shared" si="11"/>
        <v>#REF!</v>
      </c>
      <c r="R37" s="94" t="e">
        <f t="shared" si="11"/>
        <v>#REF!</v>
      </c>
      <c r="S37" s="94" t="e">
        <f t="shared" si="11"/>
        <v>#REF!</v>
      </c>
      <c r="T37" s="94" t="e">
        <f t="shared" si="11"/>
        <v>#REF!</v>
      </c>
      <c r="U37" s="94" t="e">
        <f t="shared" si="11"/>
        <v>#REF!</v>
      </c>
      <c r="V37" s="94" t="e">
        <f t="shared" si="11"/>
        <v>#REF!</v>
      </c>
      <c r="W37" s="94" t="e">
        <f t="shared" si="11"/>
        <v>#REF!</v>
      </c>
      <c r="X37" s="94" t="e">
        <f t="shared" si="11"/>
        <v>#REF!</v>
      </c>
      <c r="Y37" s="94" t="e">
        <f t="shared" si="11"/>
        <v>#REF!</v>
      </c>
      <c r="Z37" s="94" t="e">
        <f t="shared" si="11"/>
        <v>#REF!</v>
      </c>
      <c r="AA37" s="94" t="e">
        <f t="shared" si="11"/>
        <v>#REF!</v>
      </c>
      <c r="AB37" s="94" t="e">
        <f t="shared" si="11"/>
        <v>#REF!</v>
      </c>
      <c r="AC37" s="94" t="e">
        <f t="shared" si="11"/>
        <v>#REF!</v>
      </c>
      <c r="AD37" s="94" t="e">
        <f t="shared" si="11"/>
        <v>#REF!</v>
      </c>
      <c r="AE37" s="94" t="e">
        <f t="shared" si="11"/>
        <v>#REF!</v>
      </c>
      <c r="AF37" s="94" t="e">
        <f t="shared" si="11"/>
        <v>#REF!</v>
      </c>
      <c r="AG37" s="94" t="e">
        <f t="shared" si="11"/>
        <v>#REF!</v>
      </c>
      <c r="AH37" s="94" t="e">
        <f t="shared" si="11"/>
        <v>#REF!</v>
      </c>
      <c r="AI37" s="94" t="e">
        <f t="shared" si="11"/>
        <v>#REF!</v>
      </c>
      <c r="AJ37" s="94" t="e">
        <f t="shared" si="11"/>
        <v>#REF!</v>
      </c>
      <c r="AK37" s="94" t="e">
        <f t="shared" si="11"/>
        <v>#REF!</v>
      </c>
      <c r="AL37" s="94" t="e">
        <f t="shared" si="11"/>
        <v>#REF!</v>
      </c>
      <c r="AM37" s="94" t="e">
        <f t="shared" si="11"/>
        <v>#REF!</v>
      </c>
      <c r="AN37" s="94" t="e">
        <f t="shared" si="11"/>
        <v>#REF!</v>
      </c>
      <c r="AO37" s="94" t="e">
        <f t="shared" si="11"/>
        <v>#REF!</v>
      </c>
      <c r="AP37" s="94" t="e">
        <f t="shared" si="11"/>
        <v>#REF!</v>
      </c>
      <c r="AQ37" s="94" t="e">
        <f t="shared" si="11"/>
        <v>#REF!</v>
      </c>
      <c r="AR37" s="94" t="e">
        <f t="shared" si="11"/>
        <v>#REF!</v>
      </c>
      <c r="AS37" s="94" t="e">
        <f t="shared" si="11"/>
        <v>#REF!</v>
      </c>
      <c r="AT37" s="94" t="e">
        <f t="shared" si="11"/>
        <v>#REF!</v>
      </c>
      <c r="AU37" s="94" t="e">
        <f t="shared" si="11"/>
        <v>#REF!</v>
      </c>
      <c r="AV37" s="94" t="e">
        <f t="shared" si="11"/>
        <v>#REF!</v>
      </c>
      <c r="AW37" s="94" t="e">
        <f t="shared" si="11"/>
        <v>#REF!</v>
      </c>
      <c r="AX37" s="94" t="e">
        <f t="shared" si="11"/>
        <v>#REF!</v>
      </c>
      <c r="AY37" s="94" t="e">
        <f t="shared" si="11"/>
        <v>#REF!</v>
      </c>
      <c r="AZ37" s="94" t="e">
        <f t="shared" si="11"/>
        <v>#REF!</v>
      </c>
    </row>
    <row r="38" spans="1:52" s="50" customFormat="1" x14ac:dyDescent="0.2">
      <c r="A38" s="42" t="s">
        <v>86</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row>
    <row r="39" spans="1:52" s="50" customFormat="1" x14ac:dyDescent="0.2">
      <c r="A39" s="88">
        <f>A27</f>
        <v>1</v>
      </c>
      <c r="B39" s="94" t="e">
        <f t="shared" si="4"/>
        <v>#REF!</v>
      </c>
      <c r="C39" s="94" t="e">
        <f t="shared" ref="C39:AZ39" si="12">ROUNDUP(C19*0.87,)</f>
        <v>#REF!</v>
      </c>
      <c r="D39" s="94" t="e">
        <f t="shared" si="12"/>
        <v>#REF!</v>
      </c>
      <c r="E39" s="94" t="e">
        <f t="shared" si="12"/>
        <v>#REF!</v>
      </c>
      <c r="F39" s="94" t="e">
        <f t="shared" si="12"/>
        <v>#REF!</v>
      </c>
      <c r="G39" s="94" t="e">
        <f t="shared" si="12"/>
        <v>#REF!</v>
      </c>
      <c r="H39" s="94" t="e">
        <f t="shared" si="12"/>
        <v>#REF!</v>
      </c>
      <c r="I39" s="94" t="e">
        <f t="shared" si="12"/>
        <v>#REF!</v>
      </c>
      <c r="J39" s="94" t="e">
        <f t="shared" si="12"/>
        <v>#REF!</v>
      </c>
      <c r="K39" s="94" t="e">
        <f t="shared" si="12"/>
        <v>#REF!</v>
      </c>
      <c r="L39" s="94" t="e">
        <f t="shared" si="12"/>
        <v>#REF!</v>
      </c>
      <c r="M39" s="94" t="e">
        <f t="shared" si="12"/>
        <v>#REF!</v>
      </c>
      <c r="N39" s="94" t="e">
        <f t="shared" si="12"/>
        <v>#REF!</v>
      </c>
      <c r="O39" s="94" t="e">
        <f t="shared" si="12"/>
        <v>#REF!</v>
      </c>
      <c r="P39" s="94" t="e">
        <f t="shared" si="12"/>
        <v>#REF!</v>
      </c>
      <c r="Q39" s="94" t="e">
        <f t="shared" si="12"/>
        <v>#REF!</v>
      </c>
      <c r="R39" s="94" t="e">
        <f t="shared" si="12"/>
        <v>#REF!</v>
      </c>
      <c r="S39" s="94" t="e">
        <f t="shared" si="12"/>
        <v>#REF!</v>
      </c>
      <c r="T39" s="94" t="e">
        <f t="shared" si="12"/>
        <v>#REF!</v>
      </c>
      <c r="U39" s="94" t="e">
        <f t="shared" si="12"/>
        <v>#REF!</v>
      </c>
      <c r="V39" s="94" t="e">
        <f t="shared" si="12"/>
        <v>#REF!</v>
      </c>
      <c r="W39" s="94" t="e">
        <f t="shared" si="12"/>
        <v>#REF!</v>
      </c>
      <c r="X39" s="94" t="e">
        <f t="shared" si="12"/>
        <v>#REF!</v>
      </c>
      <c r="Y39" s="94" t="e">
        <f t="shared" si="12"/>
        <v>#REF!</v>
      </c>
      <c r="Z39" s="94" t="e">
        <f t="shared" si="12"/>
        <v>#REF!</v>
      </c>
      <c r="AA39" s="94" t="e">
        <f t="shared" si="12"/>
        <v>#REF!</v>
      </c>
      <c r="AB39" s="94" t="e">
        <f t="shared" si="12"/>
        <v>#REF!</v>
      </c>
      <c r="AC39" s="94" t="e">
        <f t="shared" si="12"/>
        <v>#REF!</v>
      </c>
      <c r="AD39" s="94" t="e">
        <f t="shared" si="12"/>
        <v>#REF!</v>
      </c>
      <c r="AE39" s="94" t="e">
        <f t="shared" si="12"/>
        <v>#REF!</v>
      </c>
      <c r="AF39" s="94" t="e">
        <f t="shared" si="12"/>
        <v>#REF!</v>
      </c>
      <c r="AG39" s="94" t="e">
        <f t="shared" si="12"/>
        <v>#REF!</v>
      </c>
      <c r="AH39" s="94" t="e">
        <f t="shared" si="12"/>
        <v>#REF!</v>
      </c>
      <c r="AI39" s="94" t="e">
        <f t="shared" si="12"/>
        <v>#REF!</v>
      </c>
      <c r="AJ39" s="94" t="e">
        <f t="shared" si="12"/>
        <v>#REF!</v>
      </c>
      <c r="AK39" s="94" t="e">
        <f t="shared" si="12"/>
        <v>#REF!</v>
      </c>
      <c r="AL39" s="94" t="e">
        <f t="shared" si="12"/>
        <v>#REF!</v>
      </c>
      <c r="AM39" s="94" t="e">
        <f t="shared" si="12"/>
        <v>#REF!</v>
      </c>
      <c r="AN39" s="94" t="e">
        <f t="shared" si="12"/>
        <v>#REF!</v>
      </c>
      <c r="AO39" s="94" t="e">
        <f t="shared" si="12"/>
        <v>#REF!</v>
      </c>
      <c r="AP39" s="94" t="e">
        <f t="shared" si="12"/>
        <v>#REF!</v>
      </c>
      <c r="AQ39" s="94" t="e">
        <f t="shared" si="12"/>
        <v>#REF!</v>
      </c>
      <c r="AR39" s="94" t="e">
        <f t="shared" si="12"/>
        <v>#REF!</v>
      </c>
      <c r="AS39" s="94" t="e">
        <f t="shared" si="12"/>
        <v>#REF!</v>
      </c>
      <c r="AT39" s="94" t="e">
        <f t="shared" si="12"/>
        <v>#REF!</v>
      </c>
      <c r="AU39" s="94" t="e">
        <f t="shared" si="12"/>
        <v>#REF!</v>
      </c>
      <c r="AV39" s="94" t="e">
        <f t="shared" si="12"/>
        <v>#REF!</v>
      </c>
      <c r="AW39" s="94" t="e">
        <f t="shared" si="12"/>
        <v>#REF!</v>
      </c>
      <c r="AX39" s="94" t="e">
        <f t="shared" si="12"/>
        <v>#REF!</v>
      </c>
      <c r="AY39" s="94" t="e">
        <f t="shared" si="12"/>
        <v>#REF!</v>
      </c>
      <c r="AZ39" s="94" t="e">
        <f t="shared" si="12"/>
        <v>#REF!</v>
      </c>
    </row>
    <row r="40" spans="1:52" s="50" customFormat="1" x14ac:dyDescent="0.2">
      <c r="A40" s="88">
        <f>A28</f>
        <v>2</v>
      </c>
      <c r="B40" s="94" t="e">
        <f t="shared" si="4"/>
        <v>#REF!</v>
      </c>
      <c r="C40" s="94" t="e">
        <f t="shared" ref="C40:AZ40" si="13">ROUNDUP(C20*0.87,)</f>
        <v>#REF!</v>
      </c>
      <c r="D40" s="94" t="e">
        <f t="shared" si="13"/>
        <v>#REF!</v>
      </c>
      <c r="E40" s="94" t="e">
        <f t="shared" si="13"/>
        <v>#REF!</v>
      </c>
      <c r="F40" s="94" t="e">
        <f t="shared" si="13"/>
        <v>#REF!</v>
      </c>
      <c r="G40" s="94" t="e">
        <f t="shared" si="13"/>
        <v>#REF!</v>
      </c>
      <c r="H40" s="94" t="e">
        <f t="shared" si="13"/>
        <v>#REF!</v>
      </c>
      <c r="I40" s="94" t="e">
        <f t="shared" si="13"/>
        <v>#REF!</v>
      </c>
      <c r="J40" s="94" t="e">
        <f t="shared" si="13"/>
        <v>#REF!</v>
      </c>
      <c r="K40" s="94" t="e">
        <f t="shared" si="13"/>
        <v>#REF!</v>
      </c>
      <c r="L40" s="94" t="e">
        <f t="shared" si="13"/>
        <v>#REF!</v>
      </c>
      <c r="M40" s="94" t="e">
        <f t="shared" si="13"/>
        <v>#REF!</v>
      </c>
      <c r="N40" s="94" t="e">
        <f t="shared" si="13"/>
        <v>#REF!</v>
      </c>
      <c r="O40" s="94" t="e">
        <f t="shared" si="13"/>
        <v>#REF!</v>
      </c>
      <c r="P40" s="94" t="e">
        <f t="shared" si="13"/>
        <v>#REF!</v>
      </c>
      <c r="Q40" s="94" t="e">
        <f t="shared" si="13"/>
        <v>#REF!</v>
      </c>
      <c r="R40" s="94" t="e">
        <f t="shared" si="13"/>
        <v>#REF!</v>
      </c>
      <c r="S40" s="94" t="e">
        <f t="shared" si="13"/>
        <v>#REF!</v>
      </c>
      <c r="T40" s="94" t="e">
        <f t="shared" si="13"/>
        <v>#REF!</v>
      </c>
      <c r="U40" s="94" t="e">
        <f t="shared" si="13"/>
        <v>#REF!</v>
      </c>
      <c r="V40" s="94" t="e">
        <f t="shared" si="13"/>
        <v>#REF!</v>
      </c>
      <c r="W40" s="94" t="e">
        <f t="shared" si="13"/>
        <v>#REF!</v>
      </c>
      <c r="X40" s="94" t="e">
        <f t="shared" si="13"/>
        <v>#REF!</v>
      </c>
      <c r="Y40" s="94" t="e">
        <f t="shared" si="13"/>
        <v>#REF!</v>
      </c>
      <c r="Z40" s="94" t="e">
        <f t="shared" si="13"/>
        <v>#REF!</v>
      </c>
      <c r="AA40" s="94" t="e">
        <f t="shared" si="13"/>
        <v>#REF!</v>
      </c>
      <c r="AB40" s="94" t="e">
        <f t="shared" si="13"/>
        <v>#REF!</v>
      </c>
      <c r="AC40" s="94" t="e">
        <f t="shared" si="13"/>
        <v>#REF!</v>
      </c>
      <c r="AD40" s="94" t="e">
        <f t="shared" si="13"/>
        <v>#REF!</v>
      </c>
      <c r="AE40" s="94" t="e">
        <f t="shared" si="13"/>
        <v>#REF!</v>
      </c>
      <c r="AF40" s="94" t="e">
        <f t="shared" si="13"/>
        <v>#REF!</v>
      </c>
      <c r="AG40" s="94" t="e">
        <f t="shared" si="13"/>
        <v>#REF!</v>
      </c>
      <c r="AH40" s="94" t="e">
        <f t="shared" si="13"/>
        <v>#REF!</v>
      </c>
      <c r="AI40" s="94" t="e">
        <f t="shared" si="13"/>
        <v>#REF!</v>
      </c>
      <c r="AJ40" s="94" t="e">
        <f t="shared" si="13"/>
        <v>#REF!</v>
      </c>
      <c r="AK40" s="94" t="e">
        <f t="shared" si="13"/>
        <v>#REF!</v>
      </c>
      <c r="AL40" s="94" t="e">
        <f t="shared" si="13"/>
        <v>#REF!</v>
      </c>
      <c r="AM40" s="94" t="e">
        <f t="shared" si="13"/>
        <v>#REF!</v>
      </c>
      <c r="AN40" s="94" t="e">
        <f t="shared" si="13"/>
        <v>#REF!</v>
      </c>
      <c r="AO40" s="94" t="e">
        <f t="shared" si="13"/>
        <v>#REF!</v>
      </c>
      <c r="AP40" s="94" t="e">
        <f t="shared" si="13"/>
        <v>#REF!</v>
      </c>
      <c r="AQ40" s="94" t="e">
        <f t="shared" si="13"/>
        <v>#REF!</v>
      </c>
      <c r="AR40" s="94" t="e">
        <f t="shared" si="13"/>
        <v>#REF!</v>
      </c>
      <c r="AS40" s="94" t="e">
        <f t="shared" si="13"/>
        <v>#REF!</v>
      </c>
      <c r="AT40" s="94" t="e">
        <f t="shared" si="13"/>
        <v>#REF!</v>
      </c>
      <c r="AU40" s="94" t="e">
        <f t="shared" si="13"/>
        <v>#REF!</v>
      </c>
      <c r="AV40" s="94" t="e">
        <f t="shared" si="13"/>
        <v>#REF!</v>
      </c>
      <c r="AW40" s="94" t="e">
        <f t="shared" si="13"/>
        <v>#REF!</v>
      </c>
      <c r="AX40" s="94" t="e">
        <f t="shared" si="13"/>
        <v>#REF!</v>
      </c>
      <c r="AY40" s="94" t="e">
        <f t="shared" si="13"/>
        <v>#REF!</v>
      </c>
      <c r="AZ40" s="94" t="e">
        <f t="shared" si="13"/>
        <v>#REF!</v>
      </c>
    </row>
    <row r="41" spans="1:52" s="50" customFormat="1" x14ac:dyDescent="0.2">
      <c r="A41" s="42" t="s">
        <v>87</v>
      </c>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row>
    <row r="42" spans="1:52" s="50" customFormat="1" x14ac:dyDescent="0.2">
      <c r="A42" s="88" t="s">
        <v>88</v>
      </c>
      <c r="B42" s="94" t="e">
        <f t="shared" si="4"/>
        <v>#REF!</v>
      </c>
      <c r="C42" s="94" t="e">
        <f t="shared" ref="C42:AZ42" si="14">ROUNDUP(C22*0.87,)</f>
        <v>#REF!</v>
      </c>
      <c r="D42" s="94" t="e">
        <f t="shared" si="14"/>
        <v>#REF!</v>
      </c>
      <c r="E42" s="94" t="e">
        <f t="shared" si="14"/>
        <v>#REF!</v>
      </c>
      <c r="F42" s="94" t="e">
        <f t="shared" si="14"/>
        <v>#REF!</v>
      </c>
      <c r="G42" s="94" t="e">
        <f t="shared" si="14"/>
        <v>#REF!</v>
      </c>
      <c r="H42" s="94" t="e">
        <f t="shared" si="14"/>
        <v>#REF!</v>
      </c>
      <c r="I42" s="94" t="e">
        <f t="shared" si="14"/>
        <v>#REF!</v>
      </c>
      <c r="J42" s="94" t="e">
        <f t="shared" si="14"/>
        <v>#REF!</v>
      </c>
      <c r="K42" s="94" t="e">
        <f t="shared" si="14"/>
        <v>#REF!</v>
      </c>
      <c r="L42" s="94" t="e">
        <f t="shared" si="14"/>
        <v>#REF!</v>
      </c>
      <c r="M42" s="94" t="e">
        <f t="shared" si="14"/>
        <v>#REF!</v>
      </c>
      <c r="N42" s="94" t="e">
        <f t="shared" si="14"/>
        <v>#REF!</v>
      </c>
      <c r="O42" s="94" t="e">
        <f t="shared" si="14"/>
        <v>#REF!</v>
      </c>
      <c r="P42" s="94" t="e">
        <f t="shared" si="14"/>
        <v>#REF!</v>
      </c>
      <c r="Q42" s="94" t="e">
        <f t="shared" si="14"/>
        <v>#REF!</v>
      </c>
      <c r="R42" s="94" t="e">
        <f t="shared" si="14"/>
        <v>#REF!</v>
      </c>
      <c r="S42" s="94" t="e">
        <f t="shared" si="14"/>
        <v>#REF!</v>
      </c>
      <c r="T42" s="94" t="e">
        <f t="shared" si="14"/>
        <v>#REF!</v>
      </c>
      <c r="U42" s="94" t="e">
        <f t="shared" si="14"/>
        <v>#REF!</v>
      </c>
      <c r="V42" s="94" t="e">
        <f t="shared" si="14"/>
        <v>#REF!</v>
      </c>
      <c r="W42" s="94" t="e">
        <f t="shared" si="14"/>
        <v>#REF!</v>
      </c>
      <c r="X42" s="94" t="e">
        <f t="shared" si="14"/>
        <v>#REF!</v>
      </c>
      <c r="Y42" s="94" t="e">
        <f t="shared" si="14"/>
        <v>#REF!</v>
      </c>
      <c r="Z42" s="94" t="e">
        <f t="shared" si="14"/>
        <v>#REF!</v>
      </c>
      <c r="AA42" s="94" t="e">
        <f t="shared" si="14"/>
        <v>#REF!</v>
      </c>
      <c r="AB42" s="94" t="e">
        <f t="shared" si="14"/>
        <v>#REF!</v>
      </c>
      <c r="AC42" s="94" t="e">
        <f t="shared" si="14"/>
        <v>#REF!</v>
      </c>
      <c r="AD42" s="94" t="e">
        <f t="shared" si="14"/>
        <v>#REF!</v>
      </c>
      <c r="AE42" s="94" t="e">
        <f t="shared" si="14"/>
        <v>#REF!</v>
      </c>
      <c r="AF42" s="94" t="e">
        <f t="shared" si="14"/>
        <v>#REF!</v>
      </c>
      <c r="AG42" s="94" t="e">
        <f t="shared" si="14"/>
        <v>#REF!</v>
      </c>
      <c r="AH42" s="94" t="e">
        <f t="shared" si="14"/>
        <v>#REF!</v>
      </c>
      <c r="AI42" s="94" t="e">
        <f t="shared" si="14"/>
        <v>#REF!</v>
      </c>
      <c r="AJ42" s="94" t="e">
        <f t="shared" si="14"/>
        <v>#REF!</v>
      </c>
      <c r="AK42" s="94" t="e">
        <f t="shared" si="14"/>
        <v>#REF!</v>
      </c>
      <c r="AL42" s="94" t="e">
        <f t="shared" si="14"/>
        <v>#REF!</v>
      </c>
      <c r="AM42" s="94" t="e">
        <f t="shared" si="14"/>
        <v>#REF!</v>
      </c>
      <c r="AN42" s="94" t="e">
        <f t="shared" si="14"/>
        <v>#REF!</v>
      </c>
      <c r="AO42" s="94" t="e">
        <f t="shared" si="14"/>
        <v>#REF!</v>
      </c>
      <c r="AP42" s="94" t="e">
        <f t="shared" si="14"/>
        <v>#REF!</v>
      </c>
      <c r="AQ42" s="94" t="e">
        <f t="shared" si="14"/>
        <v>#REF!</v>
      </c>
      <c r="AR42" s="94" t="e">
        <f t="shared" si="14"/>
        <v>#REF!</v>
      </c>
      <c r="AS42" s="94" t="e">
        <f t="shared" si="14"/>
        <v>#REF!</v>
      </c>
      <c r="AT42" s="94" t="e">
        <f t="shared" si="14"/>
        <v>#REF!</v>
      </c>
      <c r="AU42" s="94" t="e">
        <f t="shared" si="14"/>
        <v>#REF!</v>
      </c>
      <c r="AV42" s="94" t="e">
        <f t="shared" si="14"/>
        <v>#REF!</v>
      </c>
      <c r="AW42" s="94" t="e">
        <f t="shared" si="14"/>
        <v>#REF!</v>
      </c>
      <c r="AX42" s="94" t="e">
        <f t="shared" si="14"/>
        <v>#REF!</v>
      </c>
      <c r="AY42" s="94" t="e">
        <f t="shared" si="14"/>
        <v>#REF!</v>
      </c>
      <c r="AZ42" s="94" t="e">
        <f t="shared" si="14"/>
        <v>#REF!</v>
      </c>
    </row>
    <row r="43" spans="1:52" s="50" customFormat="1" x14ac:dyDescent="0.2">
      <c r="A43" s="100"/>
    </row>
    <row r="44" spans="1:52" s="50" customFormat="1" ht="12.75" thickBot="1" x14ac:dyDescent="0.25">
      <c r="A44" s="100"/>
    </row>
    <row r="45" spans="1:52" s="50" customFormat="1" ht="12.75" thickBot="1" x14ac:dyDescent="0.25">
      <c r="A45" s="104" t="s">
        <v>66</v>
      </c>
    </row>
    <row r="46" spans="1:52" x14ac:dyDescent="0.2">
      <c r="A46" s="63" t="s">
        <v>78</v>
      </c>
    </row>
    <row r="47" spans="1:52" ht="9" hidden="1" customHeight="1" x14ac:dyDescent="0.2">
      <c r="A47" s="43" t="s">
        <v>67</v>
      </c>
    </row>
    <row r="48" spans="1:52" ht="10.7" customHeight="1" x14ac:dyDescent="0.2">
      <c r="A48" s="43" t="s">
        <v>89</v>
      </c>
    </row>
    <row r="49" spans="1:1" x14ac:dyDescent="0.2">
      <c r="A49" s="43" t="s">
        <v>68</v>
      </c>
    </row>
    <row r="50" spans="1:1" ht="13.35" customHeight="1" x14ac:dyDescent="0.2">
      <c r="A50" s="43" t="s">
        <v>69</v>
      </c>
    </row>
    <row r="51" spans="1:1" ht="13.35" customHeight="1" x14ac:dyDescent="0.2">
      <c r="A51" s="159" t="s">
        <v>162</v>
      </c>
    </row>
    <row r="52" spans="1:1" ht="12.6" customHeight="1" thickBot="1" x14ac:dyDescent="0.25">
      <c r="A52" s="3"/>
    </row>
    <row r="53" spans="1:1" ht="13.35" customHeight="1" thickBot="1" x14ac:dyDescent="0.25">
      <c r="A53" s="105" t="s">
        <v>71</v>
      </c>
    </row>
    <row r="54" spans="1:1" ht="11.45" customHeight="1" x14ac:dyDescent="0.2">
      <c r="A54" s="127" t="s">
        <v>236</v>
      </c>
    </row>
    <row r="55" spans="1:1" ht="12.75" thickBot="1" x14ac:dyDescent="0.25">
      <c r="A55" s="3"/>
    </row>
    <row r="56" spans="1:1" ht="12.75" thickBot="1" x14ac:dyDescent="0.25">
      <c r="A56" s="107" t="s">
        <v>70</v>
      </c>
    </row>
    <row r="57" spans="1:1" ht="48" x14ac:dyDescent="0.2">
      <c r="A57" s="70" t="s">
        <v>92</v>
      </c>
    </row>
    <row r="58" spans="1:1" ht="12.75" x14ac:dyDescent="0.2">
      <c r="A58"/>
    </row>
  </sheetData>
  <mergeCells count="1">
    <mergeCell ref="A1:A2"/>
  </mergeCells>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FFC000"/>
  </sheetPr>
  <dimension ref="A1:AZ37"/>
  <sheetViews>
    <sheetView zoomScaleNormal="100" workbookViewId="0">
      <pane xSplit="1" topLeftCell="B1" activePane="topRight" state="frozen"/>
      <selection pane="topRight" activeCell="B3" sqref="B3:AZ4"/>
    </sheetView>
  </sheetViews>
  <sheetFormatPr defaultColWidth="9" defaultRowHeight="12" x14ac:dyDescent="0.2"/>
  <cols>
    <col min="1" max="1" width="84.5703125" style="48" customWidth="1"/>
    <col min="2" max="16384" width="9" style="48"/>
  </cols>
  <sheetData>
    <row r="1" spans="1:52" s="51" customFormat="1" ht="12" customHeight="1" x14ac:dyDescent="0.2">
      <c r="A1" s="228" t="s">
        <v>82</v>
      </c>
    </row>
    <row r="2" spans="1:52" s="51" customFormat="1" ht="12" customHeight="1" x14ac:dyDescent="0.2">
      <c r="A2" s="228"/>
    </row>
    <row r="3" spans="1:52" ht="18" customHeight="1" x14ac:dyDescent="0.2">
      <c r="A3" s="111" t="s">
        <v>100</v>
      </c>
      <c r="B3" s="136" t="e">
        <f>'РБ ВВ15 (2024)| FIT18'!B24</f>
        <v>#REF!</v>
      </c>
      <c r="C3" s="136" t="e">
        <f>'РБ ВВ15 (2024)| FIT18'!C24</f>
        <v>#REF!</v>
      </c>
      <c r="D3" s="136" t="e">
        <f>'РБ ВВ15 (2024)| FIT18'!D24</f>
        <v>#REF!</v>
      </c>
      <c r="E3" s="136" t="e">
        <f>'РБ ВВ15 (2024)| FIT18'!E24</f>
        <v>#REF!</v>
      </c>
      <c r="F3" s="136" t="e">
        <f>'РБ ВВ15 (2024)| FIT18'!F24</f>
        <v>#REF!</v>
      </c>
      <c r="G3" s="136" t="e">
        <f>'РБ ВВ15 (2024)| FIT18'!G24</f>
        <v>#REF!</v>
      </c>
      <c r="H3" s="136" t="e">
        <f>'РБ ВВ15 (2024)| FIT18'!H24</f>
        <v>#REF!</v>
      </c>
      <c r="I3" s="136" t="e">
        <f>'РБ ВВ15 (2024)| FIT18'!I24</f>
        <v>#REF!</v>
      </c>
      <c r="J3" s="136" t="e">
        <f>'РБ ВВ15 (2024)| FIT18'!J24</f>
        <v>#REF!</v>
      </c>
      <c r="K3" s="136" t="e">
        <f>'РБ ВВ15 (2024)| FIT18'!K24</f>
        <v>#REF!</v>
      </c>
      <c r="L3" s="136" t="e">
        <f>'РБ ВВ15 (2024)| FIT18'!L24</f>
        <v>#REF!</v>
      </c>
      <c r="M3" s="136" t="e">
        <f>'РБ ВВ15 (2024)| FIT18'!M24</f>
        <v>#REF!</v>
      </c>
      <c r="N3" s="136" t="e">
        <f>'РБ ВВ15 (2024)| FIT18'!N24</f>
        <v>#REF!</v>
      </c>
      <c r="O3" s="136" t="e">
        <f>'РБ ВВ15 (2024)| FIT18'!O24</f>
        <v>#REF!</v>
      </c>
      <c r="P3" s="136" t="e">
        <f>'РБ ВВ15 (2024)| FIT18'!P24</f>
        <v>#REF!</v>
      </c>
      <c r="Q3" s="136" t="e">
        <f>'РБ ВВ15 (2024)| FIT18'!Q24</f>
        <v>#REF!</v>
      </c>
      <c r="R3" s="136" t="e">
        <f>'РБ ВВ15 (2024)| FIT18'!R24</f>
        <v>#REF!</v>
      </c>
      <c r="S3" s="136" t="e">
        <f>'РБ ВВ15 (2024)| FIT18'!S24</f>
        <v>#REF!</v>
      </c>
      <c r="T3" s="136" t="e">
        <f>'РБ ВВ15 (2024)| FIT18'!T24</f>
        <v>#REF!</v>
      </c>
      <c r="U3" s="136" t="e">
        <f>'РБ ВВ15 (2024)| FIT18'!U24</f>
        <v>#REF!</v>
      </c>
      <c r="V3" s="136" t="e">
        <f>'РБ ВВ15 (2024)| FIT18'!V24</f>
        <v>#REF!</v>
      </c>
      <c r="W3" s="136" t="e">
        <f>'РБ ВВ15 (2024)| FIT18'!W24</f>
        <v>#REF!</v>
      </c>
      <c r="X3" s="136" t="e">
        <f>'РБ ВВ15 (2024)| FIT18'!X24</f>
        <v>#REF!</v>
      </c>
      <c r="Y3" s="136" t="e">
        <f>'РБ ВВ15 (2024)| FIT18'!Y24</f>
        <v>#REF!</v>
      </c>
      <c r="Z3" s="136" t="e">
        <f>'РБ ВВ15 (2024)| FIT18'!Z24</f>
        <v>#REF!</v>
      </c>
      <c r="AA3" s="136" t="e">
        <f>'РБ ВВ15 (2024)| FIT18'!AA24</f>
        <v>#REF!</v>
      </c>
      <c r="AB3" s="136" t="e">
        <f>'РБ ВВ15 (2024)| FIT18'!AB24</f>
        <v>#REF!</v>
      </c>
      <c r="AC3" s="136" t="e">
        <f>'РБ ВВ15 (2024)| FIT18'!AC24</f>
        <v>#REF!</v>
      </c>
      <c r="AD3" s="136" t="e">
        <f>'РБ ВВ15 (2024)| FIT18'!AD24</f>
        <v>#REF!</v>
      </c>
      <c r="AE3" s="136" t="e">
        <f>'РБ ВВ15 (2024)| FIT18'!AE24</f>
        <v>#REF!</v>
      </c>
      <c r="AF3" s="136" t="e">
        <f>'РБ ВВ15 (2024)| FIT18'!AF24</f>
        <v>#REF!</v>
      </c>
      <c r="AG3" s="136" t="e">
        <f>'РБ ВВ15 (2024)| FIT18'!AG24</f>
        <v>#REF!</v>
      </c>
      <c r="AH3" s="136" t="e">
        <f>'РБ ВВ15 (2024)| FIT18'!AH24</f>
        <v>#REF!</v>
      </c>
      <c r="AI3" s="136" t="e">
        <f>'РБ ВВ15 (2024)| FIT18'!AI24</f>
        <v>#REF!</v>
      </c>
      <c r="AJ3" s="136" t="e">
        <f>'РБ ВВ15 (2024)| FIT18'!AJ24</f>
        <v>#REF!</v>
      </c>
      <c r="AK3" s="136" t="e">
        <f>'РБ ВВ15 (2024)| FIT18'!AK24</f>
        <v>#REF!</v>
      </c>
      <c r="AL3" s="136" t="e">
        <f>'РБ ВВ15 (2024)| FIT18'!AL24</f>
        <v>#REF!</v>
      </c>
      <c r="AM3" s="136" t="e">
        <f>'РБ ВВ15 (2024)| FIT18'!AM24</f>
        <v>#REF!</v>
      </c>
      <c r="AN3" s="136" t="e">
        <f>'РБ ВВ15 (2024)| FIT18'!AN24</f>
        <v>#REF!</v>
      </c>
      <c r="AO3" s="136" t="e">
        <f>'РБ ВВ15 (2024)| FIT18'!AO24</f>
        <v>#REF!</v>
      </c>
      <c r="AP3" s="136" t="e">
        <f>'РБ ВВ15 (2024)| FIT18'!AP24</f>
        <v>#REF!</v>
      </c>
      <c r="AQ3" s="136" t="e">
        <f>'РБ ВВ15 (2024)| FIT18'!AQ24</f>
        <v>#REF!</v>
      </c>
      <c r="AR3" s="136" t="e">
        <f>'РБ ВВ15 (2024)| FIT18'!AR24</f>
        <v>#REF!</v>
      </c>
      <c r="AS3" s="136" t="e">
        <f>'РБ ВВ15 (2024)| FIT18'!AS24</f>
        <v>#REF!</v>
      </c>
      <c r="AT3" s="136" t="e">
        <f>'РБ ВВ15 (2024)| FIT18'!AT24</f>
        <v>#REF!</v>
      </c>
      <c r="AU3" s="136" t="e">
        <f>'РБ ВВ15 (2024)| FIT18'!AU24</f>
        <v>#REF!</v>
      </c>
      <c r="AV3" s="136" t="e">
        <f>'РБ ВВ15 (2024)| FIT18'!AV24</f>
        <v>#REF!</v>
      </c>
      <c r="AW3" s="136" t="e">
        <f>'РБ ВВ15 (2024)| FIT18'!AW24</f>
        <v>#REF!</v>
      </c>
      <c r="AX3" s="136" t="e">
        <f>'РБ ВВ15 (2024)| FIT18'!AX24</f>
        <v>#REF!</v>
      </c>
      <c r="AY3" s="136" t="e">
        <f>'РБ ВВ15 (2024)| FIT18'!AY24</f>
        <v>#REF!</v>
      </c>
      <c r="AZ3" s="136" t="e">
        <f>'РБ ВВ15 (2024)| FIT18'!AZ24</f>
        <v>#REF!</v>
      </c>
    </row>
    <row r="4" spans="1:52" ht="20.25" customHeight="1" x14ac:dyDescent="0.2">
      <c r="A4" s="90" t="s">
        <v>64</v>
      </c>
      <c r="B4" s="136" t="e">
        <f>'РБ ВВ15 (2024)| FIT18'!B25</f>
        <v>#REF!</v>
      </c>
      <c r="C4" s="136" t="e">
        <f>'РБ ВВ15 (2024)| FIT18'!C25</f>
        <v>#REF!</v>
      </c>
      <c r="D4" s="136" t="e">
        <f>'РБ ВВ15 (2024)| FIT18'!D25</f>
        <v>#REF!</v>
      </c>
      <c r="E4" s="136" t="e">
        <f>'РБ ВВ15 (2024)| FIT18'!E25</f>
        <v>#REF!</v>
      </c>
      <c r="F4" s="136" t="e">
        <f>'РБ ВВ15 (2024)| FIT18'!F25</f>
        <v>#REF!</v>
      </c>
      <c r="G4" s="136" t="e">
        <f>'РБ ВВ15 (2024)| FIT18'!G25</f>
        <v>#REF!</v>
      </c>
      <c r="H4" s="136" t="e">
        <f>'РБ ВВ15 (2024)| FIT18'!H25</f>
        <v>#REF!</v>
      </c>
      <c r="I4" s="136" t="e">
        <f>'РБ ВВ15 (2024)| FIT18'!I25</f>
        <v>#REF!</v>
      </c>
      <c r="J4" s="136" t="e">
        <f>'РБ ВВ15 (2024)| FIT18'!J25</f>
        <v>#REF!</v>
      </c>
      <c r="K4" s="136" t="e">
        <f>'РБ ВВ15 (2024)| FIT18'!K25</f>
        <v>#REF!</v>
      </c>
      <c r="L4" s="136" t="e">
        <f>'РБ ВВ15 (2024)| FIT18'!L25</f>
        <v>#REF!</v>
      </c>
      <c r="M4" s="136" t="e">
        <f>'РБ ВВ15 (2024)| FIT18'!M25</f>
        <v>#REF!</v>
      </c>
      <c r="N4" s="136" t="e">
        <f>'РБ ВВ15 (2024)| FIT18'!N25</f>
        <v>#REF!</v>
      </c>
      <c r="O4" s="136" t="e">
        <f>'РБ ВВ15 (2024)| FIT18'!O25</f>
        <v>#REF!</v>
      </c>
      <c r="P4" s="136" t="e">
        <f>'РБ ВВ15 (2024)| FIT18'!P25</f>
        <v>#REF!</v>
      </c>
      <c r="Q4" s="136" t="e">
        <f>'РБ ВВ15 (2024)| FIT18'!Q25</f>
        <v>#REF!</v>
      </c>
      <c r="R4" s="136" t="e">
        <f>'РБ ВВ15 (2024)| FIT18'!R25</f>
        <v>#REF!</v>
      </c>
      <c r="S4" s="136" t="e">
        <f>'РБ ВВ15 (2024)| FIT18'!S25</f>
        <v>#REF!</v>
      </c>
      <c r="T4" s="136" t="e">
        <f>'РБ ВВ15 (2024)| FIT18'!T25</f>
        <v>#REF!</v>
      </c>
      <c r="U4" s="136" t="e">
        <f>'РБ ВВ15 (2024)| FIT18'!U25</f>
        <v>#REF!</v>
      </c>
      <c r="V4" s="136" t="e">
        <f>'РБ ВВ15 (2024)| FIT18'!V25</f>
        <v>#REF!</v>
      </c>
      <c r="W4" s="136" t="e">
        <f>'РБ ВВ15 (2024)| FIT18'!W25</f>
        <v>#REF!</v>
      </c>
      <c r="X4" s="136" t="e">
        <f>'РБ ВВ15 (2024)| FIT18'!X25</f>
        <v>#REF!</v>
      </c>
      <c r="Y4" s="136" t="e">
        <f>'РБ ВВ15 (2024)| FIT18'!Y25</f>
        <v>#REF!</v>
      </c>
      <c r="Z4" s="136" t="e">
        <f>'РБ ВВ15 (2024)| FIT18'!Z25</f>
        <v>#REF!</v>
      </c>
      <c r="AA4" s="136" t="e">
        <f>'РБ ВВ15 (2024)| FIT18'!AA25</f>
        <v>#REF!</v>
      </c>
      <c r="AB4" s="136" t="e">
        <f>'РБ ВВ15 (2024)| FIT18'!AB25</f>
        <v>#REF!</v>
      </c>
      <c r="AC4" s="136" t="e">
        <f>'РБ ВВ15 (2024)| FIT18'!AC25</f>
        <v>#REF!</v>
      </c>
      <c r="AD4" s="136" t="e">
        <f>'РБ ВВ15 (2024)| FIT18'!AD25</f>
        <v>#REF!</v>
      </c>
      <c r="AE4" s="136" t="e">
        <f>'РБ ВВ15 (2024)| FIT18'!AE25</f>
        <v>#REF!</v>
      </c>
      <c r="AF4" s="136" t="e">
        <f>'РБ ВВ15 (2024)| FIT18'!AF25</f>
        <v>#REF!</v>
      </c>
      <c r="AG4" s="136" t="e">
        <f>'РБ ВВ15 (2024)| FIT18'!AG25</f>
        <v>#REF!</v>
      </c>
      <c r="AH4" s="136" t="e">
        <f>'РБ ВВ15 (2024)| FIT18'!AH25</f>
        <v>#REF!</v>
      </c>
      <c r="AI4" s="136" t="e">
        <f>'РБ ВВ15 (2024)| FIT18'!AI25</f>
        <v>#REF!</v>
      </c>
      <c r="AJ4" s="136" t="e">
        <f>'РБ ВВ15 (2024)| FIT18'!AJ25</f>
        <v>#REF!</v>
      </c>
      <c r="AK4" s="136" t="e">
        <f>'РБ ВВ15 (2024)| FIT18'!AK25</f>
        <v>#REF!</v>
      </c>
      <c r="AL4" s="136" t="e">
        <f>'РБ ВВ15 (2024)| FIT18'!AL25</f>
        <v>#REF!</v>
      </c>
      <c r="AM4" s="136" t="e">
        <f>'РБ ВВ15 (2024)| FIT18'!AM25</f>
        <v>#REF!</v>
      </c>
      <c r="AN4" s="136" t="e">
        <f>'РБ ВВ15 (2024)| FIT18'!AN25</f>
        <v>#REF!</v>
      </c>
      <c r="AO4" s="136" t="e">
        <f>'РБ ВВ15 (2024)| FIT18'!AO25</f>
        <v>#REF!</v>
      </c>
      <c r="AP4" s="136" t="e">
        <f>'РБ ВВ15 (2024)| FIT18'!AP25</f>
        <v>#REF!</v>
      </c>
      <c r="AQ4" s="136" t="e">
        <f>'РБ ВВ15 (2024)| FIT18'!AQ25</f>
        <v>#REF!</v>
      </c>
      <c r="AR4" s="136" t="e">
        <f>'РБ ВВ15 (2024)| FIT18'!AR25</f>
        <v>#REF!</v>
      </c>
      <c r="AS4" s="136" t="e">
        <f>'РБ ВВ15 (2024)| FIT18'!AS25</f>
        <v>#REF!</v>
      </c>
      <c r="AT4" s="136" t="e">
        <f>'РБ ВВ15 (2024)| FIT18'!AT25</f>
        <v>#REF!</v>
      </c>
      <c r="AU4" s="136" t="e">
        <f>'РБ ВВ15 (2024)| FIT18'!AU25</f>
        <v>#REF!</v>
      </c>
      <c r="AV4" s="136" t="e">
        <f>'РБ ВВ15 (2024)| FIT18'!AV25</f>
        <v>#REF!</v>
      </c>
      <c r="AW4" s="136" t="e">
        <f>'РБ ВВ15 (2024)| FIT18'!AW25</f>
        <v>#REF!</v>
      </c>
      <c r="AX4" s="136" t="e">
        <f>'РБ ВВ15 (2024)| FIT18'!AX25</f>
        <v>#REF!</v>
      </c>
      <c r="AY4" s="136" t="e">
        <f>'РБ ВВ15 (2024)| FIT18'!AY25</f>
        <v>#REF!</v>
      </c>
      <c r="AZ4" s="136" t="e">
        <f>'РБ ВВ15 (2024)| FIT18'!AZ25</f>
        <v>#REF!</v>
      </c>
    </row>
    <row r="5" spans="1:52" s="44" customFormat="1" x14ac:dyDescent="0.2">
      <c r="A5" s="42" t="s">
        <v>83</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row>
    <row r="6" spans="1:52" s="50" customFormat="1" x14ac:dyDescent="0.2">
      <c r="A6" s="88">
        <v>1</v>
      </c>
      <c r="B6" s="94" t="e">
        <f>'РБ ВВ15 (2024)| FIT18'!B27+25</f>
        <v>#REF!</v>
      </c>
      <c r="C6" s="94" t="e">
        <f>'РБ ВВ15 (2024)| FIT18'!C27+25</f>
        <v>#REF!</v>
      </c>
      <c r="D6" s="94" t="e">
        <f>'РБ ВВ15 (2024)| FIT18'!D27+25</f>
        <v>#REF!</v>
      </c>
      <c r="E6" s="94" t="e">
        <f>'РБ ВВ15 (2024)| FIT18'!E27+25</f>
        <v>#REF!</v>
      </c>
      <c r="F6" s="94" t="e">
        <f>'РБ ВВ15 (2024)| FIT18'!F27+25</f>
        <v>#REF!</v>
      </c>
      <c r="G6" s="94" t="e">
        <f>'РБ ВВ15 (2024)| FIT18'!G27+25</f>
        <v>#REF!</v>
      </c>
      <c r="H6" s="94" t="e">
        <f>'РБ ВВ15 (2024)| FIT18'!H27+25</f>
        <v>#REF!</v>
      </c>
      <c r="I6" s="94" t="e">
        <f>'РБ ВВ15 (2024)| FIT18'!I27+25</f>
        <v>#REF!</v>
      </c>
      <c r="J6" s="94" t="e">
        <f>'РБ ВВ15 (2024)| FIT18'!J27+25</f>
        <v>#REF!</v>
      </c>
      <c r="K6" s="94" t="e">
        <f>'РБ ВВ15 (2024)| FIT18'!K27+25</f>
        <v>#REF!</v>
      </c>
      <c r="L6" s="94" t="e">
        <f>'РБ ВВ15 (2024)| FIT18'!L27+25</f>
        <v>#REF!</v>
      </c>
      <c r="M6" s="94" t="e">
        <f>'РБ ВВ15 (2024)| FIT18'!M27+25</f>
        <v>#REF!</v>
      </c>
      <c r="N6" s="94" t="e">
        <f>'РБ ВВ15 (2024)| FIT18'!N27+25</f>
        <v>#REF!</v>
      </c>
      <c r="O6" s="94" t="e">
        <f>'РБ ВВ15 (2024)| FIT18'!O27+25</f>
        <v>#REF!</v>
      </c>
      <c r="P6" s="94" t="e">
        <f>'РБ ВВ15 (2024)| FIT18'!P27+25</f>
        <v>#REF!</v>
      </c>
      <c r="Q6" s="94" t="e">
        <f>'РБ ВВ15 (2024)| FIT18'!Q27+25</f>
        <v>#REF!</v>
      </c>
      <c r="R6" s="94" t="e">
        <f>'РБ ВВ15 (2024)| FIT18'!R27+25</f>
        <v>#REF!</v>
      </c>
      <c r="S6" s="94" t="e">
        <f>'РБ ВВ15 (2024)| FIT18'!S27+25</f>
        <v>#REF!</v>
      </c>
      <c r="T6" s="94" t="e">
        <f>'РБ ВВ15 (2024)| FIT18'!T27+25</f>
        <v>#REF!</v>
      </c>
      <c r="U6" s="94" t="e">
        <f>'РБ ВВ15 (2024)| FIT18'!U27+25</f>
        <v>#REF!</v>
      </c>
      <c r="V6" s="94" t="e">
        <f>'РБ ВВ15 (2024)| FIT18'!V27+25</f>
        <v>#REF!</v>
      </c>
      <c r="W6" s="94" t="e">
        <f>'РБ ВВ15 (2024)| FIT18'!W27+25</f>
        <v>#REF!</v>
      </c>
      <c r="X6" s="94" t="e">
        <f>'РБ ВВ15 (2024)| FIT18'!X27+25</f>
        <v>#REF!</v>
      </c>
      <c r="Y6" s="94" t="e">
        <f>'РБ ВВ15 (2024)| FIT18'!Y27+25</f>
        <v>#REF!</v>
      </c>
      <c r="Z6" s="94" t="e">
        <f>'РБ ВВ15 (2024)| FIT18'!Z27+25</f>
        <v>#REF!</v>
      </c>
      <c r="AA6" s="94" t="e">
        <f>'РБ ВВ15 (2024)| FIT18'!AA27+25</f>
        <v>#REF!</v>
      </c>
      <c r="AB6" s="94" t="e">
        <f>'РБ ВВ15 (2024)| FIT18'!AB27+25</f>
        <v>#REF!</v>
      </c>
      <c r="AC6" s="94" t="e">
        <f>'РБ ВВ15 (2024)| FIT18'!AC27+25</f>
        <v>#REF!</v>
      </c>
      <c r="AD6" s="94" t="e">
        <f>'РБ ВВ15 (2024)| FIT18'!AD27+25</f>
        <v>#REF!</v>
      </c>
      <c r="AE6" s="94" t="e">
        <f>'РБ ВВ15 (2024)| FIT18'!AE27+25</f>
        <v>#REF!</v>
      </c>
      <c r="AF6" s="94" t="e">
        <f>'РБ ВВ15 (2024)| FIT18'!AF27+25</f>
        <v>#REF!</v>
      </c>
      <c r="AG6" s="94" t="e">
        <f>'РБ ВВ15 (2024)| FIT18'!AG27+25</f>
        <v>#REF!</v>
      </c>
      <c r="AH6" s="94" t="e">
        <f>'РБ ВВ15 (2024)| FIT18'!AH27+25</f>
        <v>#REF!</v>
      </c>
      <c r="AI6" s="94" t="e">
        <f>'РБ ВВ15 (2024)| FIT18'!AI27+25</f>
        <v>#REF!</v>
      </c>
      <c r="AJ6" s="94" t="e">
        <f>'РБ ВВ15 (2024)| FIT18'!AJ27+25</f>
        <v>#REF!</v>
      </c>
      <c r="AK6" s="94" t="e">
        <f>'РБ ВВ15 (2024)| FIT18'!AK27+25</f>
        <v>#REF!</v>
      </c>
      <c r="AL6" s="94" t="e">
        <f>'РБ ВВ15 (2024)| FIT18'!AL27+25</f>
        <v>#REF!</v>
      </c>
      <c r="AM6" s="94" t="e">
        <f>'РБ ВВ15 (2024)| FIT18'!AM27+25</f>
        <v>#REF!</v>
      </c>
      <c r="AN6" s="94" t="e">
        <f>'РБ ВВ15 (2024)| FIT18'!AN27+25</f>
        <v>#REF!</v>
      </c>
      <c r="AO6" s="94" t="e">
        <f>'РБ ВВ15 (2024)| FIT18'!AO27+25</f>
        <v>#REF!</v>
      </c>
      <c r="AP6" s="94" t="e">
        <f>'РБ ВВ15 (2024)| FIT18'!AP27+25</f>
        <v>#REF!</v>
      </c>
      <c r="AQ6" s="94" t="e">
        <f>'РБ ВВ15 (2024)| FIT18'!AQ27+25</f>
        <v>#REF!</v>
      </c>
      <c r="AR6" s="94" t="e">
        <f>'РБ ВВ15 (2024)| FIT18'!AR27+25</f>
        <v>#REF!</v>
      </c>
      <c r="AS6" s="94" t="e">
        <f>'РБ ВВ15 (2024)| FIT18'!AS27+25</f>
        <v>#REF!</v>
      </c>
      <c r="AT6" s="94" t="e">
        <f>'РБ ВВ15 (2024)| FIT18'!AT27+25</f>
        <v>#REF!</v>
      </c>
      <c r="AU6" s="94" t="e">
        <f>'РБ ВВ15 (2024)| FIT18'!AU27+25</f>
        <v>#REF!</v>
      </c>
      <c r="AV6" s="94" t="e">
        <f>'РБ ВВ15 (2024)| FIT18'!AV27+25</f>
        <v>#REF!</v>
      </c>
      <c r="AW6" s="94" t="e">
        <f>'РБ ВВ15 (2024)| FIT18'!AW27+25</f>
        <v>#REF!</v>
      </c>
      <c r="AX6" s="94" t="e">
        <f>'РБ ВВ15 (2024)| FIT18'!AX27+25</f>
        <v>#REF!</v>
      </c>
      <c r="AY6" s="94" t="e">
        <f>'РБ ВВ15 (2024)| FIT18'!AY27+25</f>
        <v>#REF!</v>
      </c>
      <c r="AZ6" s="94" t="e">
        <f>'РБ ВВ15 (2024)| FIT18'!AZ27+25</f>
        <v>#REF!</v>
      </c>
    </row>
    <row r="7" spans="1:52" s="50" customFormat="1" x14ac:dyDescent="0.2">
      <c r="A7" s="88">
        <v>2</v>
      </c>
      <c r="B7" s="94" t="e">
        <f>'РБ ВВ15 (2024)| FIT18'!B28+25</f>
        <v>#REF!</v>
      </c>
      <c r="C7" s="94" t="e">
        <f>'РБ ВВ15 (2024)| FIT18'!C28+25</f>
        <v>#REF!</v>
      </c>
      <c r="D7" s="94" t="e">
        <f>'РБ ВВ15 (2024)| FIT18'!D28+25</f>
        <v>#REF!</v>
      </c>
      <c r="E7" s="94" t="e">
        <f>'РБ ВВ15 (2024)| FIT18'!E28+25</f>
        <v>#REF!</v>
      </c>
      <c r="F7" s="94" t="e">
        <f>'РБ ВВ15 (2024)| FIT18'!F28+25</f>
        <v>#REF!</v>
      </c>
      <c r="G7" s="94" t="e">
        <f>'РБ ВВ15 (2024)| FIT18'!G28+25</f>
        <v>#REF!</v>
      </c>
      <c r="H7" s="94" t="e">
        <f>'РБ ВВ15 (2024)| FIT18'!H28+25</f>
        <v>#REF!</v>
      </c>
      <c r="I7" s="94" t="e">
        <f>'РБ ВВ15 (2024)| FIT18'!I28+25</f>
        <v>#REF!</v>
      </c>
      <c r="J7" s="94" t="e">
        <f>'РБ ВВ15 (2024)| FIT18'!J28+25</f>
        <v>#REF!</v>
      </c>
      <c r="K7" s="94" t="e">
        <f>'РБ ВВ15 (2024)| FIT18'!K28+25</f>
        <v>#REF!</v>
      </c>
      <c r="L7" s="94" t="e">
        <f>'РБ ВВ15 (2024)| FIT18'!L28+25</f>
        <v>#REF!</v>
      </c>
      <c r="M7" s="94" t="e">
        <f>'РБ ВВ15 (2024)| FIT18'!M28+25</f>
        <v>#REF!</v>
      </c>
      <c r="N7" s="94" t="e">
        <f>'РБ ВВ15 (2024)| FIT18'!N28+25</f>
        <v>#REF!</v>
      </c>
      <c r="O7" s="94" t="e">
        <f>'РБ ВВ15 (2024)| FIT18'!O28+25</f>
        <v>#REF!</v>
      </c>
      <c r="P7" s="94" t="e">
        <f>'РБ ВВ15 (2024)| FIT18'!P28+25</f>
        <v>#REF!</v>
      </c>
      <c r="Q7" s="94" t="e">
        <f>'РБ ВВ15 (2024)| FIT18'!Q28+25</f>
        <v>#REF!</v>
      </c>
      <c r="R7" s="94" t="e">
        <f>'РБ ВВ15 (2024)| FIT18'!R28+25</f>
        <v>#REF!</v>
      </c>
      <c r="S7" s="94" t="e">
        <f>'РБ ВВ15 (2024)| FIT18'!S28+25</f>
        <v>#REF!</v>
      </c>
      <c r="T7" s="94" t="e">
        <f>'РБ ВВ15 (2024)| FIT18'!T28+25</f>
        <v>#REF!</v>
      </c>
      <c r="U7" s="94" t="e">
        <f>'РБ ВВ15 (2024)| FIT18'!U28+25</f>
        <v>#REF!</v>
      </c>
      <c r="V7" s="94" t="e">
        <f>'РБ ВВ15 (2024)| FIT18'!V28+25</f>
        <v>#REF!</v>
      </c>
      <c r="W7" s="94" t="e">
        <f>'РБ ВВ15 (2024)| FIT18'!W28+25</f>
        <v>#REF!</v>
      </c>
      <c r="X7" s="94" t="e">
        <f>'РБ ВВ15 (2024)| FIT18'!X28+25</f>
        <v>#REF!</v>
      </c>
      <c r="Y7" s="94" t="e">
        <f>'РБ ВВ15 (2024)| FIT18'!Y28+25</f>
        <v>#REF!</v>
      </c>
      <c r="Z7" s="94" t="e">
        <f>'РБ ВВ15 (2024)| FIT18'!Z28+25</f>
        <v>#REF!</v>
      </c>
      <c r="AA7" s="94" t="e">
        <f>'РБ ВВ15 (2024)| FIT18'!AA28+25</f>
        <v>#REF!</v>
      </c>
      <c r="AB7" s="94" t="e">
        <f>'РБ ВВ15 (2024)| FIT18'!AB28+25</f>
        <v>#REF!</v>
      </c>
      <c r="AC7" s="94" t="e">
        <f>'РБ ВВ15 (2024)| FIT18'!AC28+25</f>
        <v>#REF!</v>
      </c>
      <c r="AD7" s="94" t="e">
        <f>'РБ ВВ15 (2024)| FIT18'!AD28+25</f>
        <v>#REF!</v>
      </c>
      <c r="AE7" s="94" t="e">
        <f>'РБ ВВ15 (2024)| FIT18'!AE28+25</f>
        <v>#REF!</v>
      </c>
      <c r="AF7" s="94" t="e">
        <f>'РБ ВВ15 (2024)| FIT18'!AF28+25</f>
        <v>#REF!</v>
      </c>
      <c r="AG7" s="94" t="e">
        <f>'РБ ВВ15 (2024)| FIT18'!AG28+25</f>
        <v>#REF!</v>
      </c>
      <c r="AH7" s="94" t="e">
        <f>'РБ ВВ15 (2024)| FIT18'!AH28+25</f>
        <v>#REF!</v>
      </c>
      <c r="AI7" s="94" t="e">
        <f>'РБ ВВ15 (2024)| FIT18'!AI28+25</f>
        <v>#REF!</v>
      </c>
      <c r="AJ7" s="94" t="e">
        <f>'РБ ВВ15 (2024)| FIT18'!AJ28+25</f>
        <v>#REF!</v>
      </c>
      <c r="AK7" s="94" t="e">
        <f>'РБ ВВ15 (2024)| FIT18'!AK28+25</f>
        <v>#REF!</v>
      </c>
      <c r="AL7" s="94" t="e">
        <f>'РБ ВВ15 (2024)| FIT18'!AL28+25</f>
        <v>#REF!</v>
      </c>
      <c r="AM7" s="94" t="e">
        <f>'РБ ВВ15 (2024)| FIT18'!AM28+25</f>
        <v>#REF!</v>
      </c>
      <c r="AN7" s="94" t="e">
        <f>'РБ ВВ15 (2024)| FIT18'!AN28+25</f>
        <v>#REF!</v>
      </c>
      <c r="AO7" s="94" t="e">
        <f>'РБ ВВ15 (2024)| FIT18'!AO28+25</f>
        <v>#REF!</v>
      </c>
      <c r="AP7" s="94" t="e">
        <f>'РБ ВВ15 (2024)| FIT18'!AP28+25</f>
        <v>#REF!</v>
      </c>
      <c r="AQ7" s="94" t="e">
        <f>'РБ ВВ15 (2024)| FIT18'!AQ28+25</f>
        <v>#REF!</v>
      </c>
      <c r="AR7" s="94" t="e">
        <f>'РБ ВВ15 (2024)| FIT18'!AR28+25</f>
        <v>#REF!</v>
      </c>
      <c r="AS7" s="94" t="e">
        <f>'РБ ВВ15 (2024)| FIT18'!AS28+25</f>
        <v>#REF!</v>
      </c>
      <c r="AT7" s="94" t="e">
        <f>'РБ ВВ15 (2024)| FIT18'!AT28+25</f>
        <v>#REF!</v>
      </c>
      <c r="AU7" s="94" t="e">
        <f>'РБ ВВ15 (2024)| FIT18'!AU28+25</f>
        <v>#REF!</v>
      </c>
      <c r="AV7" s="94" t="e">
        <f>'РБ ВВ15 (2024)| FIT18'!AV28+25</f>
        <v>#REF!</v>
      </c>
      <c r="AW7" s="94" t="e">
        <f>'РБ ВВ15 (2024)| FIT18'!AW28+25</f>
        <v>#REF!</v>
      </c>
      <c r="AX7" s="94" t="e">
        <f>'РБ ВВ15 (2024)| FIT18'!AX28+25</f>
        <v>#REF!</v>
      </c>
      <c r="AY7" s="94" t="e">
        <f>'РБ ВВ15 (2024)| FIT18'!AY28+25</f>
        <v>#REF!</v>
      </c>
      <c r="AZ7" s="94" t="e">
        <f>'РБ ВВ15 (2024)| FIT18'!AZ28+25</f>
        <v>#REF!</v>
      </c>
    </row>
    <row r="8" spans="1:52" s="50" customFormat="1" x14ac:dyDescent="0.2">
      <c r="A8" s="42" t="s">
        <v>234</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row>
    <row r="9" spans="1:52" s="50" customFormat="1" x14ac:dyDescent="0.2">
      <c r="A9" s="180">
        <v>1</v>
      </c>
      <c r="B9" s="94" t="e">
        <f>'РБ ВВ15 (2024)| FIT18'!B30+25</f>
        <v>#REF!</v>
      </c>
      <c r="C9" s="94" t="e">
        <f>'РБ ВВ15 (2024)| FIT18'!C30+25</f>
        <v>#REF!</v>
      </c>
      <c r="D9" s="94" t="e">
        <f>'РБ ВВ15 (2024)| FIT18'!D30+25</f>
        <v>#REF!</v>
      </c>
      <c r="E9" s="94" t="e">
        <f>'РБ ВВ15 (2024)| FIT18'!E30+25</f>
        <v>#REF!</v>
      </c>
      <c r="F9" s="94" t="e">
        <f>'РБ ВВ15 (2024)| FIT18'!F30+25</f>
        <v>#REF!</v>
      </c>
      <c r="G9" s="94" t="e">
        <f>'РБ ВВ15 (2024)| FIT18'!G30+25</f>
        <v>#REF!</v>
      </c>
      <c r="H9" s="94" t="e">
        <f>'РБ ВВ15 (2024)| FIT18'!H30+25</f>
        <v>#REF!</v>
      </c>
      <c r="I9" s="94" t="e">
        <f>'РБ ВВ15 (2024)| FIT18'!I30+25</f>
        <v>#REF!</v>
      </c>
      <c r="J9" s="94" t="e">
        <f>'РБ ВВ15 (2024)| FIT18'!J30+25</f>
        <v>#REF!</v>
      </c>
      <c r="K9" s="94" t="e">
        <f>'РБ ВВ15 (2024)| FIT18'!K30+25</f>
        <v>#REF!</v>
      </c>
      <c r="L9" s="94" t="e">
        <f>'РБ ВВ15 (2024)| FIT18'!L30+25</f>
        <v>#REF!</v>
      </c>
      <c r="M9" s="94" t="e">
        <f>'РБ ВВ15 (2024)| FIT18'!M30+25</f>
        <v>#REF!</v>
      </c>
      <c r="N9" s="94" t="e">
        <f>'РБ ВВ15 (2024)| FIT18'!N30+25</f>
        <v>#REF!</v>
      </c>
      <c r="O9" s="94" t="e">
        <f>'РБ ВВ15 (2024)| FIT18'!O30+25</f>
        <v>#REF!</v>
      </c>
      <c r="P9" s="94" t="e">
        <f>'РБ ВВ15 (2024)| FIT18'!P30+25</f>
        <v>#REF!</v>
      </c>
      <c r="Q9" s="94" t="e">
        <f>'РБ ВВ15 (2024)| FIT18'!Q30+25</f>
        <v>#REF!</v>
      </c>
      <c r="R9" s="94" t="e">
        <f>'РБ ВВ15 (2024)| FIT18'!R30+25</f>
        <v>#REF!</v>
      </c>
      <c r="S9" s="94" t="e">
        <f>'РБ ВВ15 (2024)| FIT18'!S30+25</f>
        <v>#REF!</v>
      </c>
      <c r="T9" s="94" t="e">
        <f>'РБ ВВ15 (2024)| FIT18'!T30+25</f>
        <v>#REF!</v>
      </c>
      <c r="U9" s="94" t="e">
        <f>'РБ ВВ15 (2024)| FIT18'!U30+25</f>
        <v>#REF!</v>
      </c>
      <c r="V9" s="94" t="e">
        <f>'РБ ВВ15 (2024)| FIT18'!V30+25</f>
        <v>#REF!</v>
      </c>
      <c r="W9" s="94" t="e">
        <f>'РБ ВВ15 (2024)| FIT18'!W30+25</f>
        <v>#REF!</v>
      </c>
      <c r="X9" s="94" t="e">
        <f>'РБ ВВ15 (2024)| FIT18'!X30+25</f>
        <v>#REF!</v>
      </c>
      <c r="Y9" s="94" t="e">
        <f>'РБ ВВ15 (2024)| FIT18'!Y30+25</f>
        <v>#REF!</v>
      </c>
      <c r="Z9" s="94" t="e">
        <f>'РБ ВВ15 (2024)| FIT18'!Z30+25</f>
        <v>#REF!</v>
      </c>
      <c r="AA9" s="94" t="e">
        <f>'РБ ВВ15 (2024)| FIT18'!AA30+25</f>
        <v>#REF!</v>
      </c>
      <c r="AB9" s="94" t="e">
        <f>'РБ ВВ15 (2024)| FIT18'!AB30+25</f>
        <v>#REF!</v>
      </c>
      <c r="AC9" s="94" t="e">
        <f>'РБ ВВ15 (2024)| FIT18'!AC30+25</f>
        <v>#REF!</v>
      </c>
      <c r="AD9" s="94" t="e">
        <f>'РБ ВВ15 (2024)| FIT18'!AD30+25</f>
        <v>#REF!</v>
      </c>
      <c r="AE9" s="94" t="e">
        <f>'РБ ВВ15 (2024)| FIT18'!AE30+25</f>
        <v>#REF!</v>
      </c>
      <c r="AF9" s="94" t="e">
        <f>'РБ ВВ15 (2024)| FIT18'!AF30+25</f>
        <v>#REF!</v>
      </c>
      <c r="AG9" s="94" t="e">
        <f>'РБ ВВ15 (2024)| FIT18'!AG30+25</f>
        <v>#REF!</v>
      </c>
      <c r="AH9" s="94" t="e">
        <f>'РБ ВВ15 (2024)| FIT18'!AH30+25</f>
        <v>#REF!</v>
      </c>
      <c r="AI9" s="94" t="e">
        <f>'РБ ВВ15 (2024)| FIT18'!AI30+25</f>
        <v>#REF!</v>
      </c>
      <c r="AJ9" s="94" t="e">
        <f>'РБ ВВ15 (2024)| FIT18'!AJ30+25</f>
        <v>#REF!</v>
      </c>
      <c r="AK9" s="94" t="e">
        <f>'РБ ВВ15 (2024)| FIT18'!AK30+25</f>
        <v>#REF!</v>
      </c>
      <c r="AL9" s="94" t="e">
        <f>'РБ ВВ15 (2024)| FIT18'!AL30+25</f>
        <v>#REF!</v>
      </c>
      <c r="AM9" s="94" t="e">
        <f>'РБ ВВ15 (2024)| FIT18'!AM30+25</f>
        <v>#REF!</v>
      </c>
      <c r="AN9" s="94" t="e">
        <f>'РБ ВВ15 (2024)| FIT18'!AN30+25</f>
        <v>#REF!</v>
      </c>
      <c r="AO9" s="94" t="e">
        <f>'РБ ВВ15 (2024)| FIT18'!AO30+25</f>
        <v>#REF!</v>
      </c>
      <c r="AP9" s="94" t="e">
        <f>'РБ ВВ15 (2024)| FIT18'!AP30+25</f>
        <v>#REF!</v>
      </c>
      <c r="AQ9" s="94" t="e">
        <f>'РБ ВВ15 (2024)| FIT18'!AQ30+25</f>
        <v>#REF!</v>
      </c>
      <c r="AR9" s="94" t="e">
        <f>'РБ ВВ15 (2024)| FIT18'!AR30+25</f>
        <v>#REF!</v>
      </c>
      <c r="AS9" s="94" t="e">
        <f>'РБ ВВ15 (2024)| FIT18'!AS30+25</f>
        <v>#REF!</v>
      </c>
      <c r="AT9" s="94" t="e">
        <f>'РБ ВВ15 (2024)| FIT18'!AT30+25</f>
        <v>#REF!</v>
      </c>
      <c r="AU9" s="94" t="e">
        <f>'РБ ВВ15 (2024)| FIT18'!AU30+25</f>
        <v>#REF!</v>
      </c>
      <c r="AV9" s="94" t="e">
        <f>'РБ ВВ15 (2024)| FIT18'!AV30+25</f>
        <v>#REF!</v>
      </c>
      <c r="AW9" s="94" t="e">
        <f>'РБ ВВ15 (2024)| FIT18'!AW30+25</f>
        <v>#REF!</v>
      </c>
      <c r="AX9" s="94" t="e">
        <f>'РБ ВВ15 (2024)| FIT18'!AX30+25</f>
        <v>#REF!</v>
      </c>
      <c r="AY9" s="94" t="e">
        <f>'РБ ВВ15 (2024)| FIT18'!AY30+25</f>
        <v>#REF!</v>
      </c>
      <c r="AZ9" s="94" t="e">
        <f>'РБ ВВ15 (2024)| FIT18'!AZ30+25</f>
        <v>#REF!</v>
      </c>
    </row>
    <row r="10" spans="1:52" s="50" customFormat="1" x14ac:dyDescent="0.2">
      <c r="A10" s="180">
        <v>2</v>
      </c>
      <c r="B10" s="94" t="e">
        <f>'РБ ВВ15 (2024)| FIT18'!B31+25</f>
        <v>#REF!</v>
      </c>
      <c r="C10" s="94" t="e">
        <f>'РБ ВВ15 (2024)| FIT18'!C31+25</f>
        <v>#REF!</v>
      </c>
      <c r="D10" s="94" t="e">
        <f>'РБ ВВ15 (2024)| FIT18'!D31+25</f>
        <v>#REF!</v>
      </c>
      <c r="E10" s="94" t="e">
        <f>'РБ ВВ15 (2024)| FIT18'!E31+25</f>
        <v>#REF!</v>
      </c>
      <c r="F10" s="94" t="e">
        <f>'РБ ВВ15 (2024)| FIT18'!F31+25</f>
        <v>#REF!</v>
      </c>
      <c r="G10" s="94" t="e">
        <f>'РБ ВВ15 (2024)| FIT18'!G31+25</f>
        <v>#REF!</v>
      </c>
      <c r="H10" s="94" t="e">
        <f>'РБ ВВ15 (2024)| FIT18'!H31+25</f>
        <v>#REF!</v>
      </c>
      <c r="I10" s="94" t="e">
        <f>'РБ ВВ15 (2024)| FIT18'!I31+25</f>
        <v>#REF!</v>
      </c>
      <c r="J10" s="94" t="e">
        <f>'РБ ВВ15 (2024)| FIT18'!J31+25</f>
        <v>#REF!</v>
      </c>
      <c r="K10" s="94" t="e">
        <f>'РБ ВВ15 (2024)| FIT18'!K31+25</f>
        <v>#REF!</v>
      </c>
      <c r="L10" s="94" t="e">
        <f>'РБ ВВ15 (2024)| FIT18'!L31+25</f>
        <v>#REF!</v>
      </c>
      <c r="M10" s="94" t="e">
        <f>'РБ ВВ15 (2024)| FIT18'!M31+25</f>
        <v>#REF!</v>
      </c>
      <c r="N10" s="94" t="e">
        <f>'РБ ВВ15 (2024)| FIT18'!N31+25</f>
        <v>#REF!</v>
      </c>
      <c r="O10" s="94" t="e">
        <f>'РБ ВВ15 (2024)| FIT18'!O31+25</f>
        <v>#REF!</v>
      </c>
      <c r="P10" s="94" t="e">
        <f>'РБ ВВ15 (2024)| FIT18'!P31+25</f>
        <v>#REF!</v>
      </c>
      <c r="Q10" s="94" t="e">
        <f>'РБ ВВ15 (2024)| FIT18'!Q31+25</f>
        <v>#REF!</v>
      </c>
      <c r="R10" s="94" t="e">
        <f>'РБ ВВ15 (2024)| FIT18'!R31+25</f>
        <v>#REF!</v>
      </c>
      <c r="S10" s="94" t="e">
        <f>'РБ ВВ15 (2024)| FIT18'!S31+25</f>
        <v>#REF!</v>
      </c>
      <c r="T10" s="94" t="e">
        <f>'РБ ВВ15 (2024)| FIT18'!T31+25</f>
        <v>#REF!</v>
      </c>
      <c r="U10" s="94" t="e">
        <f>'РБ ВВ15 (2024)| FIT18'!U31+25</f>
        <v>#REF!</v>
      </c>
      <c r="V10" s="94" t="e">
        <f>'РБ ВВ15 (2024)| FIT18'!V31+25</f>
        <v>#REF!</v>
      </c>
      <c r="W10" s="94" t="e">
        <f>'РБ ВВ15 (2024)| FIT18'!W31+25</f>
        <v>#REF!</v>
      </c>
      <c r="X10" s="94" t="e">
        <f>'РБ ВВ15 (2024)| FIT18'!X31+25</f>
        <v>#REF!</v>
      </c>
      <c r="Y10" s="94" t="e">
        <f>'РБ ВВ15 (2024)| FIT18'!Y31+25</f>
        <v>#REF!</v>
      </c>
      <c r="Z10" s="94" t="e">
        <f>'РБ ВВ15 (2024)| FIT18'!Z31+25</f>
        <v>#REF!</v>
      </c>
      <c r="AA10" s="94" t="e">
        <f>'РБ ВВ15 (2024)| FIT18'!AA31+25</f>
        <v>#REF!</v>
      </c>
      <c r="AB10" s="94" t="e">
        <f>'РБ ВВ15 (2024)| FIT18'!AB31+25</f>
        <v>#REF!</v>
      </c>
      <c r="AC10" s="94" t="e">
        <f>'РБ ВВ15 (2024)| FIT18'!AC31+25</f>
        <v>#REF!</v>
      </c>
      <c r="AD10" s="94" t="e">
        <f>'РБ ВВ15 (2024)| FIT18'!AD31+25</f>
        <v>#REF!</v>
      </c>
      <c r="AE10" s="94" t="e">
        <f>'РБ ВВ15 (2024)| FIT18'!AE31+25</f>
        <v>#REF!</v>
      </c>
      <c r="AF10" s="94" t="e">
        <f>'РБ ВВ15 (2024)| FIT18'!AF31+25</f>
        <v>#REF!</v>
      </c>
      <c r="AG10" s="94" t="e">
        <f>'РБ ВВ15 (2024)| FIT18'!AG31+25</f>
        <v>#REF!</v>
      </c>
      <c r="AH10" s="94" t="e">
        <f>'РБ ВВ15 (2024)| FIT18'!AH31+25</f>
        <v>#REF!</v>
      </c>
      <c r="AI10" s="94" t="e">
        <f>'РБ ВВ15 (2024)| FIT18'!AI31+25</f>
        <v>#REF!</v>
      </c>
      <c r="AJ10" s="94" t="e">
        <f>'РБ ВВ15 (2024)| FIT18'!AJ31+25</f>
        <v>#REF!</v>
      </c>
      <c r="AK10" s="94" t="e">
        <f>'РБ ВВ15 (2024)| FIT18'!AK31+25</f>
        <v>#REF!</v>
      </c>
      <c r="AL10" s="94" t="e">
        <f>'РБ ВВ15 (2024)| FIT18'!AL31+25</f>
        <v>#REF!</v>
      </c>
      <c r="AM10" s="94" t="e">
        <f>'РБ ВВ15 (2024)| FIT18'!AM31+25</f>
        <v>#REF!</v>
      </c>
      <c r="AN10" s="94" t="e">
        <f>'РБ ВВ15 (2024)| FIT18'!AN31+25</f>
        <v>#REF!</v>
      </c>
      <c r="AO10" s="94" t="e">
        <f>'РБ ВВ15 (2024)| FIT18'!AO31+25</f>
        <v>#REF!</v>
      </c>
      <c r="AP10" s="94" t="e">
        <f>'РБ ВВ15 (2024)| FIT18'!AP31+25</f>
        <v>#REF!</v>
      </c>
      <c r="AQ10" s="94" t="e">
        <f>'РБ ВВ15 (2024)| FIT18'!AQ31+25</f>
        <v>#REF!</v>
      </c>
      <c r="AR10" s="94" t="e">
        <f>'РБ ВВ15 (2024)| FIT18'!AR31+25</f>
        <v>#REF!</v>
      </c>
      <c r="AS10" s="94" t="e">
        <f>'РБ ВВ15 (2024)| FIT18'!AS31+25</f>
        <v>#REF!</v>
      </c>
      <c r="AT10" s="94" t="e">
        <f>'РБ ВВ15 (2024)| FIT18'!AT31+25</f>
        <v>#REF!</v>
      </c>
      <c r="AU10" s="94" t="e">
        <f>'РБ ВВ15 (2024)| FIT18'!AU31+25</f>
        <v>#REF!</v>
      </c>
      <c r="AV10" s="94" t="e">
        <f>'РБ ВВ15 (2024)| FIT18'!AV31+25</f>
        <v>#REF!</v>
      </c>
      <c r="AW10" s="94" t="e">
        <f>'РБ ВВ15 (2024)| FIT18'!AW31+25</f>
        <v>#REF!</v>
      </c>
      <c r="AX10" s="94" t="e">
        <f>'РБ ВВ15 (2024)| FIT18'!AX31+25</f>
        <v>#REF!</v>
      </c>
      <c r="AY10" s="94" t="e">
        <f>'РБ ВВ15 (2024)| FIT18'!AY31+25</f>
        <v>#REF!</v>
      </c>
      <c r="AZ10" s="94" t="e">
        <f>'РБ ВВ15 (2024)| FIT18'!AZ31+25</f>
        <v>#REF!</v>
      </c>
    </row>
    <row r="11" spans="1:52" s="50" customFormat="1" x14ac:dyDescent="0.2">
      <c r="A11" s="42" t="s">
        <v>84</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row>
    <row r="12" spans="1:52" s="50" customFormat="1" x14ac:dyDescent="0.2">
      <c r="A12" s="88">
        <f>A6</f>
        <v>1</v>
      </c>
      <c r="B12" s="94" t="e">
        <f>'РБ ВВ15 (2024)| FIT18'!B33+25</f>
        <v>#REF!</v>
      </c>
      <c r="C12" s="94" t="e">
        <f>'РБ ВВ15 (2024)| FIT18'!C33+25</f>
        <v>#REF!</v>
      </c>
      <c r="D12" s="94" t="e">
        <f>'РБ ВВ15 (2024)| FIT18'!D33+25</f>
        <v>#REF!</v>
      </c>
      <c r="E12" s="94" t="e">
        <f>'РБ ВВ15 (2024)| FIT18'!E33+25</f>
        <v>#REF!</v>
      </c>
      <c r="F12" s="94" t="e">
        <f>'РБ ВВ15 (2024)| FIT18'!F33+25</f>
        <v>#REF!</v>
      </c>
      <c r="G12" s="94" t="e">
        <f>'РБ ВВ15 (2024)| FIT18'!G33+25</f>
        <v>#REF!</v>
      </c>
      <c r="H12" s="94" t="e">
        <f>'РБ ВВ15 (2024)| FIT18'!H33+25</f>
        <v>#REF!</v>
      </c>
      <c r="I12" s="94" t="e">
        <f>'РБ ВВ15 (2024)| FIT18'!I33+25</f>
        <v>#REF!</v>
      </c>
      <c r="J12" s="94" t="e">
        <f>'РБ ВВ15 (2024)| FIT18'!J33+25</f>
        <v>#REF!</v>
      </c>
      <c r="K12" s="94" t="e">
        <f>'РБ ВВ15 (2024)| FIT18'!K33+25</f>
        <v>#REF!</v>
      </c>
      <c r="L12" s="94" t="e">
        <f>'РБ ВВ15 (2024)| FIT18'!L33+25</f>
        <v>#REF!</v>
      </c>
      <c r="M12" s="94" t="e">
        <f>'РБ ВВ15 (2024)| FIT18'!M33+25</f>
        <v>#REF!</v>
      </c>
      <c r="N12" s="94" t="e">
        <f>'РБ ВВ15 (2024)| FIT18'!N33+25</f>
        <v>#REF!</v>
      </c>
      <c r="O12" s="94" t="e">
        <f>'РБ ВВ15 (2024)| FIT18'!O33+25</f>
        <v>#REF!</v>
      </c>
      <c r="P12" s="94" t="e">
        <f>'РБ ВВ15 (2024)| FIT18'!P33+25</f>
        <v>#REF!</v>
      </c>
      <c r="Q12" s="94" t="e">
        <f>'РБ ВВ15 (2024)| FIT18'!Q33+25</f>
        <v>#REF!</v>
      </c>
      <c r="R12" s="94" t="e">
        <f>'РБ ВВ15 (2024)| FIT18'!R33+25</f>
        <v>#REF!</v>
      </c>
      <c r="S12" s="94" t="e">
        <f>'РБ ВВ15 (2024)| FIT18'!S33+25</f>
        <v>#REF!</v>
      </c>
      <c r="T12" s="94" t="e">
        <f>'РБ ВВ15 (2024)| FIT18'!T33+25</f>
        <v>#REF!</v>
      </c>
      <c r="U12" s="94" t="e">
        <f>'РБ ВВ15 (2024)| FIT18'!U33+25</f>
        <v>#REF!</v>
      </c>
      <c r="V12" s="94" t="e">
        <f>'РБ ВВ15 (2024)| FIT18'!V33+25</f>
        <v>#REF!</v>
      </c>
      <c r="W12" s="94" t="e">
        <f>'РБ ВВ15 (2024)| FIT18'!W33+25</f>
        <v>#REF!</v>
      </c>
      <c r="X12" s="94" t="e">
        <f>'РБ ВВ15 (2024)| FIT18'!X33+25</f>
        <v>#REF!</v>
      </c>
      <c r="Y12" s="94" t="e">
        <f>'РБ ВВ15 (2024)| FIT18'!Y33+25</f>
        <v>#REF!</v>
      </c>
      <c r="Z12" s="94" t="e">
        <f>'РБ ВВ15 (2024)| FIT18'!Z33+25</f>
        <v>#REF!</v>
      </c>
      <c r="AA12" s="94" t="e">
        <f>'РБ ВВ15 (2024)| FIT18'!AA33+25</f>
        <v>#REF!</v>
      </c>
      <c r="AB12" s="94" t="e">
        <f>'РБ ВВ15 (2024)| FIT18'!AB33+25</f>
        <v>#REF!</v>
      </c>
      <c r="AC12" s="94" t="e">
        <f>'РБ ВВ15 (2024)| FIT18'!AC33+25</f>
        <v>#REF!</v>
      </c>
      <c r="AD12" s="94" t="e">
        <f>'РБ ВВ15 (2024)| FIT18'!AD33+25</f>
        <v>#REF!</v>
      </c>
      <c r="AE12" s="94" t="e">
        <f>'РБ ВВ15 (2024)| FIT18'!AE33+25</f>
        <v>#REF!</v>
      </c>
      <c r="AF12" s="94" t="e">
        <f>'РБ ВВ15 (2024)| FIT18'!AF33+25</f>
        <v>#REF!</v>
      </c>
      <c r="AG12" s="94" t="e">
        <f>'РБ ВВ15 (2024)| FIT18'!AG33+25</f>
        <v>#REF!</v>
      </c>
      <c r="AH12" s="94" t="e">
        <f>'РБ ВВ15 (2024)| FIT18'!AH33+25</f>
        <v>#REF!</v>
      </c>
      <c r="AI12" s="94" t="e">
        <f>'РБ ВВ15 (2024)| FIT18'!AI33+25</f>
        <v>#REF!</v>
      </c>
      <c r="AJ12" s="94" t="e">
        <f>'РБ ВВ15 (2024)| FIT18'!AJ33+25</f>
        <v>#REF!</v>
      </c>
      <c r="AK12" s="94" t="e">
        <f>'РБ ВВ15 (2024)| FIT18'!AK33+25</f>
        <v>#REF!</v>
      </c>
      <c r="AL12" s="94" t="e">
        <f>'РБ ВВ15 (2024)| FIT18'!AL33+25</f>
        <v>#REF!</v>
      </c>
      <c r="AM12" s="94" t="e">
        <f>'РБ ВВ15 (2024)| FIT18'!AM33+25</f>
        <v>#REF!</v>
      </c>
      <c r="AN12" s="94" t="e">
        <f>'РБ ВВ15 (2024)| FIT18'!AN33+25</f>
        <v>#REF!</v>
      </c>
      <c r="AO12" s="94" t="e">
        <f>'РБ ВВ15 (2024)| FIT18'!AO33+25</f>
        <v>#REF!</v>
      </c>
      <c r="AP12" s="94" t="e">
        <f>'РБ ВВ15 (2024)| FIT18'!AP33+25</f>
        <v>#REF!</v>
      </c>
      <c r="AQ12" s="94" t="e">
        <f>'РБ ВВ15 (2024)| FIT18'!AQ33+25</f>
        <v>#REF!</v>
      </c>
      <c r="AR12" s="94" t="e">
        <f>'РБ ВВ15 (2024)| FIT18'!AR33+25</f>
        <v>#REF!</v>
      </c>
      <c r="AS12" s="94" t="e">
        <f>'РБ ВВ15 (2024)| FIT18'!AS33+25</f>
        <v>#REF!</v>
      </c>
      <c r="AT12" s="94" t="e">
        <f>'РБ ВВ15 (2024)| FIT18'!AT33+25</f>
        <v>#REF!</v>
      </c>
      <c r="AU12" s="94" t="e">
        <f>'РБ ВВ15 (2024)| FIT18'!AU33+25</f>
        <v>#REF!</v>
      </c>
      <c r="AV12" s="94" t="e">
        <f>'РБ ВВ15 (2024)| FIT18'!AV33+25</f>
        <v>#REF!</v>
      </c>
      <c r="AW12" s="94" t="e">
        <f>'РБ ВВ15 (2024)| FIT18'!AW33+25</f>
        <v>#REF!</v>
      </c>
      <c r="AX12" s="94" t="e">
        <f>'РБ ВВ15 (2024)| FIT18'!AX33+25</f>
        <v>#REF!</v>
      </c>
      <c r="AY12" s="94" t="e">
        <f>'РБ ВВ15 (2024)| FIT18'!AY33+25</f>
        <v>#REF!</v>
      </c>
      <c r="AZ12" s="94" t="e">
        <f>'РБ ВВ15 (2024)| FIT18'!AZ33+25</f>
        <v>#REF!</v>
      </c>
    </row>
    <row r="13" spans="1:52" s="50" customFormat="1" x14ac:dyDescent="0.2">
      <c r="A13" s="88">
        <f>A7</f>
        <v>2</v>
      </c>
      <c r="B13" s="94" t="e">
        <f>'РБ ВВ15 (2024)| FIT18'!B34+25</f>
        <v>#REF!</v>
      </c>
      <c r="C13" s="94" t="e">
        <f>'РБ ВВ15 (2024)| FIT18'!C34+25</f>
        <v>#REF!</v>
      </c>
      <c r="D13" s="94" t="e">
        <f>'РБ ВВ15 (2024)| FIT18'!D34+25</f>
        <v>#REF!</v>
      </c>
      <c r="E13" s="94" t="e">
        <f>'РБ ВВ15 (2024)| FIT18'!E34+25</f>
        <v>#REF!</v>
      </c>
      <c r="F13" s="94" t="e">
        <f>'РБ ВВ15 (2024)| FIT18'!F34+25</f>
        <v>#REF!</v>
      </c>
      <c r="G13" s="94" t="e">
        <f>'РБ ВВ15 (2024)| FIT18'!G34+25</f>
        <v>#REF!</v>
      </c>
      <c r="H13" s="94" t="e">
        <f>'РБ ВВ15 (2024)| FIT18'!H34+25</f>
        <v>#REF!</v>
      </c>
      <c r="I13" s="94" t="e">
        <f>'РБ ВВ15 (2024)| FIT18'!I34+25</f>
        <v>#REF!</v>
      </c>
      <c r="J13" s="94" t="e">
        <f>'РБ ВВ15 (2024)| FIT18'!J34+25</f>
        <v>#REF!</v>
      </c>
      <c r="K13" s="94" t="e">
        <f>'РБ ВВ15 (2024)| FIT18'!K34+25</f>
        <v>#REF!</v>
      </c>
      <c r="L13" s="94" t="e">
        <f>'РБ ВВ15 (2024)| FIT18'!L34+25</f>
        <v>#REF!</v>
      </c>
      <c r="M13" s="94" t="e">
        <f>'РБ ВВ15 (2024)| FIT18'!M34+25</f>
        <v>#REF!</v>
      </c>
      <c r="N13" s="94" t="e">
        <f>'РБ ВВ15 (2024)| FIT18'!N34+25</f>
        <v>#REF!</v>
      </c>
      <c r="O13" s="94" t="e">
        <f>'РБ ВВ15 (2024)| FIT18'!O34+25</f>
        <v>#REF!</v>
      </c>
      <c r="P13" s="94" t="e">
        <f>'РБ ВВ15 (2024)| FIT18'!P34+25</f>
        <v>#REF!</v>
      </c>
      <c r="Q13" s="94" t="e">
        <f>'РБ ВВ15 (2024)| FIT18'!Q34+25</f>
        <v>#REF!</v>
      </c>
      <c r="R13" s="94" t="e">
        <f>'РБ ВВ15 (2024)| FIT18'!R34+25</f>
        <v>#REF!</v>
      </c>
      <c r="S13" s="94" t="e">
        <f>'РБ ВВ15 (2024)| FIT18'!S34+25</f>
        <v>#REF!</v>
      </c>
      <c r="T13" s="94" t="e">
        <f>'РБ ВВ15 (2024)| FIT18'!T34+25</f>
        <v>#REF!</v>
      </c>
      <c r="U13" s="94" t="e">
        <f>'РБ ВВ15 (2024)| FIT18'!U34+25</f>
        <v>#REF!</v>
      </c>
      <c r="V13" s="94" t="e">
        <f>'РБ ВВ15 (2024)| FIT18'!V34+25</f>
        <v>#REF!</v>
      </c>
      <c r="W13" s="94" t="e">
        <f>'РБ ВВ15 (2024)| FIT18'!W34+25</f>
        <v>#REF!</v>
      </c>
      <c r="X13" s="94" t="e">
        <f>'РБ ВВ15 (2024)| FIT18'!X34+25</f>
        <v>#REF!</v>
      </c>
      <c r="Y13" s="94" t="e">
        <f>'РБ ВВ15 (2024)| FIT18'!Y34+25</f>
        <v>#REF!</v>
      </c>
      <c r="Z13" s="94" t="e">
        <f>'РБ ВВ15 (2024)| FIT18'!Z34+25</f>
        <v>#REF!</v>
      </c>
      <c r="AA13" s="94" t="e">
        <f>'РБ ВВ15 (2024)| FIT18'!AA34+25</f>
        <v>#REF!</v>
      </c>
      <c r="AB13" s="94" t="e">
        <f>'РБ ВВ15 (2024)| FIT18'!AB34+25</f>
        <v>#REF!</v>
      </c>
      <c r="AC13" s="94" t="e">
        <f>'РБ ВВ15 (2024)| FIT18'!AC34+25</f>
        <v>#REF!</v>
      </c>
      <c r="AD13" s="94" t="e">
        <f>'РБ ВВ15 (2024)| FIT18'!AD34+25</f>
        <v>#REF!</v>
      </c>
      <c r="AE13" s="94" t="e">
        <f>'РБ ВВ15 (2024)| FIT18'!AE34+25</f>
        <v>#REF!</v>
      </c>
      <c r="AF13" s="94" t="e">
        <f>'РБ ВВ15 (2024)| FIT18'!AF34+25</f>
        <v>#REF!</v>
      </c>
      <c r="AG13" s="94" t="e">
        <f>'РБ ВВ15 (2024)| FIT18'!AG34+25</f>
        <v>#REF!</v>
      </c>
      <c r="AH13" s="94" t="e">
        <f>'РБ ВВ15 (2024)| FIT18'!AH34+25</f>
        <v>#REF!</v>
      </c>
      <c r="AI13" s="94" t="e">
        <f>'РБ ВВ15 (2024)| FIT18'!AI34+25</f>
        <v>#REF!</v>
      </c>
      <c r="AJ13" s="94" t="e">
        <f>'РБ ВВ15 (2024)| FIT18'!AJ34+25</f>
        <v>#REF!</v>
      </c>
      <c r="AK13" s="94" t="e">
        <f>'РБ ВВ15 (2024)| FIT18'!AK34+25</f>
        <v>#REF!</v>
      </c>
      <c r="AL13" s="94" t="e">
        <f>'РБ ВВ15 (2024)| FIT18'!AL34+25</f>
        <v>#REF!</v>
      </c>
      <c r="AM13" s="94" t="e">
        <f>'РБ ВВ15 (2024)| FIT18'!AM34+25</f>
        <v>#REF!</v>
      </c>
      <c r="AN13" s="94" t="e">
        <f>'РБ ВВ15 (2024)| FIT18'!AN34+25</f>
        <v>#REF!</v>
      </c>
      <c r="AO13" s="94" t="e">
        <f>'РБ ВВ15 (2024)| FIT18'!AO34+25</f>
        <v>#REF!</v>
      </c>
      <c r="AP13" s="94" t="e">
        <f>'РБ ВВ15 (2024)| FIT18'!AP34+25</f>
        <v>#REF!</v>
      </c>
      <c r="AQ13" s="94" t="e">
        <f>'РБ ВВ15 (2024)| FIT18'!AQ34+25</f>
        <v>#REF!</v>
      </c>
      <c r="AR13" s="94" t="e">
        <f>'РБ ВВ15 (2024)| FIT18'!AR34+25</f>
        <v>#REF!</v>
      </c>
      <c r="AS13" s="94" t="e">
        <f>'РБ ВВ15 (2024)| FIT18'!AS34+25</f>
        <v>#REF!</v>
      </c>
      <c r="AT13" s="94" t="e">
        <f>'РБ ВВ15 (2024)| FIT18'!AT34+25</f>
        <v>#REF!</v>
      </c>
      <c r="AU13" s="94" t="e">
        <f>'РБ ВВ15 (2024)| FIT18'!AU34+25</f>
        <v>#REF!</v>
      </c>
      <c r="AV13" s="94" t="e">
        <f>'РБ ВВ15 (2024)| FIT18'!AV34+25</f>
        <v>#REF!</v>
      </c>
      <c r="AW13" s="94" t="e">
        <f>'РБ ВВ15 (2024)| FIT18'!AW34+25</f>
        <v>#REF!</v>
      </c>
      <c r="AX13" s="94" t="e">
        <f>'РБ ВВ15 (2024)| FIT18'!AX34+25</f>
        <v>#REF!</v>
      </c>
      <c r="AY13" s="94" t="e">
        <f>'РБ ВВ15 (2024)| FIT18'!AY34+25</f>
        <v>#REF!</v>
      </c>
      <c r="AZ13" s="94" t="e">
        <f>'РБ ВВ15 (2024)| FIT18'!AZ34+25</f>
        <v>#REF!</v>
      </c>
    </row>
    <row r="14" spans="1:52" s="50" customFormat="1" x14ac:dyDescent="0.2">
      <c r="A14" s="42" t="s">
        <v>85</v>
      </c>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row>
    <row r="15" spans="1:52" s="50" customFormat="1" x14ac:dyDescent="0.2">
      <c r="A15" s="88">
        <f>A6</f>
        <v>1</v>
      </c>
      <c r="B15" s="94" t="e">
        <f>'РБ ВВ15 (2024)| FIT18'!B36+25</f>
        <v>#REF!</v>
      </c>
      <c r="C15" s="94" t="e">
        <f>'РБ ВВ15 (2024)| FIT18'!C36+25</f>
        <v>#REF!</v>
      </c>
      <c r="D15" s="94" t="e">
        <f>'РБ ВВ15 (2024)| FIT18'!D36+25</f>
        <v>#REF!</v>
      </c>
      <c r="E15" s="94" t="e">
        <f>'РБ ВВ15 (2024)| FIT18'!E36+25</f>
        <v>#REF!</v>
      </c>
      <c r="F15" s="94" t="e">
        <f>'РБ ВВ15 (2024)| FIT18'!F36+25</f>
        <v>#REF!</v>
      </c>
      <c r="G15" s="94" t="e">
        <f>'РБ ВВ15 (2024)| FIT18'!G36+25</f>
        <v>#REF!</v>
      </c>
      <c r="H15" s="94" t="e">
        <f>'РБ ВВ15 (2024)| FIT18'!H36+25</f>
        <v>#REF!</v>
      </c>
      <c r="I15" s="94" t="e">
        <f>'РБ ВВ15 (2024)| FIT18'!I36+25</f>
        <v>#REF!</v>
      </c>
      <c r="J15" s="94" t="e">
        <f>'РБ ВВ15 (2024)| FIT18'!J36+25</f>
        <v>#REF!</v>
      </c>
      <c r="K15" s="94" t="e">
        <f>'РБ ВВ15 (2024)| FIT18'!K36+25</f>
        <v>#REF!</v>
      </c>
      <c r="L15" s="94" t="e">
        <f>'РБ ВВ15 (2024)| FIT18'!L36+25</f>
        <v>#REF!</v>
      </c>
      <c r="M15" s="94" t="e">
        <f>'РБ ВВ15 (2024)| FIT18'!M36+25</f>
        <v>#REF!</v>
      </c>
      <c r="N15" s="94" t="e">
        <f>'РБ ВВ15 (2024)| FIT18'!N36+25</f>
        <v>#REF!</v>
      </c>
      <c r="O15" s="94" t="e">
        <f>'РБ ВВ15 (2024)| FIT18'!O36+25</f>
        <v>#REF!</v>
      </c>
      <c r="P15" s="94" t="e">
        <f>'РБ ВВ15 (2024)| FIT18'!P36+25</f>
        <v>#REF!</v>
      </c>
      <c r="Q15" s="94" t="e">
        <f>'РБ ВВ15 (2024)| FIT18'!Q36+25</f>
        <v>#REF!</v>
      </c>
      <c r="R15" s="94" t="e">
        <f>'РБ ВВ15 (2024)| FIT18'!R36+25</f>
        <v>#REF!</v>
      </c>
      <c r="S15" s="94" t="e">
        <f>'РБ ВВ15 (2024)| FIT18'!S36+25</f>
        <v>#REF!</v>
      </c>
      <c r="T15" s="94" t="e">
        <f>'РБ ВВ15 (2024)| FIT18'!T36+25</f>
        <v>#REF!</v>
      </c>
      <c r="U15" s="94" t="e">
        <f>'РБ ВВ15 (2024)| FIT18'!U36+25</f>
        <v>#REF!</v>
      </c>
      <c r="V15" s="94" t="e">
        <f>'РБ ВВ15 (2024)| FIT18'!V36+25</f>
        <v>#REF!</v>
      </c>
      <c r="W15" s="94" t="e">
        <f>'РБ ВВ15 (2024)| FIT18'!W36+25</f>
        <v>#REF!</v>
      </c>
      <c r="X15" s="94" t="e">
        <f>'РБ ВВ15 (2024)| FIT18'!X36+25</f>
        <v>#REF!</v>
      </c>
      <c r="Y15" s="94" t="e">
        <f>'РБ ВВ15 (2024)| FIT18'!Y36+25</f>
        <v>#REF!</v>
      </c>
      <c r="Z15" s="94" t="e">
        <f>'РБ ВВ15 (2024)| FIT18'!Z36+25</f>
        <v>#REF!</v>
      </c>
      <c r="AA15" s="94" t="e">
        <f>'РБ ВВ15 (2024)| FIT18'!AA36+25</f>
        <v>#REF!</v>
      </c>
      <c r="AB15" s="94" t="e">
        <f>'РБ ВВ15 (2024)| FIT18'!AB36+25</f>
        <v>#REF!</v>
      </c>
      <c r="AC15" s="94" t="e">
        <f>'РБ ВВ15 (2024)| FIT18'!AC36+25</f>
        <v>#REF!</v>
      </c>
      <c r="AD15" s="94" t="e">
        <f>'РБ ВВ15 (2024)| FIT18'!AD36+25</f>
        <v>#REF!</v>
      </c>
      <c r="AE15" s="94" t="e">
        <f>'РБ ВВ15 (2024)| FIT18'!AE36+25</f>
        <v>#REF!</v>
      </c>
      <c r="AF15" s="94" t="e">
        <f>'РБ ВВ15 (2024)| FIT18'!AF36+25</f>
        <v>#REF!</v>
      </c>
      <c r="AG15" s="94" t="e">
        <f>'РБ ВВ15 (2024)| FIT18'!AG36+25</f>
        <v>#REF!</v>
      </c>
      <c r="AH15" s="94" t="e">
        <f>'РБ ВВ15 (2024)| FIT18'!AH36+25</f>
        <v>#REF!</v>
      </c>
      <c r="AI15" s="94" t="e">
        <f>'РБ ВВ15 (2024)| FIT18'!AI36+25</f>
        <v>#REF!</v>
      </c>
      <c r="AJ15" s="94" t="e">
        <f>'РБ ВВ15 (2024)| FIT18'!AJ36+25</f>
        <v>#REF!</v>
      </c>
      <c r="AK15" s="94" t="e">
        <f>'РБ ВВ15 (2024)| FIT18'!AK36+25</f>
        <v>#REF!</v>
      </c>
      <c r="AL15" s="94" t="e">
        <f>'РБ ВВ15 (2024)| FIT18'!AL36+25</f>
        <v>#REF!</v>
      </c>
      <c r="AM15" s="94" t="e">
        <f>'РБ ВВ15 (2024)| FIT18'!AM36+25</f>
        <v>#REF!</v>
      </c>
      <c r="AN15" s="94" t="e">
        <f>'РБ ВВ15 (2024)| FIT18'!AN36+25</f>
        <v>#REF!</v>
      </c>
      <c r="AO15" s="94" t="e">
        <f>'РБ ВВ15 (2024)| FIT18'!AO36+25</f>
        <v>#REF!</v>
      </c>
      <c r="AP15" s="94" t="e">
        <f>'РБ ВВ15 (2024)| FIT18'!AP36+25</f>
        <v>#REF!</v>
      </c>
      <c r="AQ15" s="94" t="e">
        <f>'РБ ВВ15 (2024)| FIT18'!AQ36+25</f>
        <v>#REF!</v>
      </c>
      <c r="AR15" s="94" t="e">
        <f>'РБ ВВ15 (2024)| FIT18'!AR36+25</f>
        <v>#REF!</v>
      </c>
      <c r="AS15" s="94" t="e">
        <f>'РБ ВВ15 (2024)| FIT18'!AS36+25</f>
        <v>#REF!</v>
      </c>
      <c r="AT15" s="94" t="e">
        <f>'РБ ВВ15 (2024)| FIT18'!AT36+25</f>
        <v>#REF!</v>
      </c>
      <c r="AU15" s="94" t="e">
        <f>'РБ ВВ15 (2024)| FIT18'!AU36+25</f>
        <v>#REF!</v>
      </c>
      <c r="AV15" s="94" t="e">
        <f>'РБ ВВ15 (2024)| FIT18'!AV36+25</f>
        <v>#REF!</v>
      </c>
      <c r="AW15" s="94" t="e">
        <f>'РБ ВВ15 (2024)| FIT18'!AW36+25</f>
        <v>#REF!</v>
      </c>
      <c r="AX15" s="94" t="e">
        <f>'РБ ВВ15 (2024)| FIT18'!AX36+25</f>
        <v>#REF!</v>
      </c>
      <c r="AY15" s="94" t="e">
        <f>'РБ ВВ15 (2024)| FIT18'!AY36+25</f>
        <v>#REF!</v>
      </c>
      <c r="AZ15" s="94" t="e">
        <f>'РБ ВВ15 (2024)| FIT18'!AZ36+25</f>
        <v>#REF!</v>
      </c>
    </row>
    <row r="16" spans="1:52" s="50" customFormat="1" x14ac:dyDescent="0.2">
      <c r="A16" s="88">
        <f>A7</f>
        <v>2</v>
      </c>
      <c r="B16" s="94" t="e">
        <f>'РБ ВВ15 (2024)| FIT18'!B37+25</f>
        <v>#REF!</v>
      </c>
      <c r="C16" s="94" t="e">
        <f>'РБ ВВ15 (2024)| FIT18'!C37+25</f>
        <v>#REF!</v>
      </c>
      <c r="D16" s="94" t="e">
        <f>'РБ ВВ15 (2024)| FIT18'!D37+25</f>
        <v>#REF!</v>
      </c>
      <c r="E16" s="94" t="e">
        <f>'РБ ВВ15 (2024)| FIT18'!E37+25</f>
        <v>#REF!</v>
      </c>
      <c r="F16" s="94" t="e">
        <f>'РБ ВВ15 (2024)| FIT18'!F37+25</f>
        <v>#REF!</v>
      </c>
      <c r="G16" s="94" t="e">
        <f>'РБ ВВ15 (2024)| FIT18'!G37+25</f>
        <v>#REF!</v>
      </c>
      <c r="H16" s="94" t="e">
        <f>'РБ ВВ15 (2024)| FIT18'!H37+25</f>
        <v>#REF!</v>
      </c>
      <c r="I16" s="94" t="e">
        <f>'РБ ВВ15 (2024)| FIT18'!I37+25</f>
        <v>#REF!</v>
      </c>
      <c r="J16" s="94" t="e">
        <f>'РБ ВВ15 (2024)| FIT18'!J37+25</f>
        <v>#REF!</v>
      </c>
      <c r="K16" s="94" t="e">
        <f>'РБ ВВ15 (2024)| FIT18'!K37+25</f>
        <v>#REF!</v>
      </c>
      <c r="L16" s="94" t="e">
        <f>'РБ ВВ15 (2024)| FIT18'!L37+25</f>
        <v>#REF!</v>
      </c>
      <c r="M16" s="94" t="e">
        <f>'РБ ВВ15 (2024)| FIT18'!M37+25</f>
        <v>#REF!</v>
      </c>
      <c r="N16" s="94" t="e">
        <f>'РБ ВВ15 (2024)| FIT18'!N37+25</f>
        <v>#REF!</v>
      </c>
      <c r="O16" s="94" t="e">
        <f>'РБ ВВ15 (2024)| FIT18'!O37+25</f>
        <v>#REF!</v>
      </c>
      <c r="P16" s="94" t="e">
        <f>'РБ ВВ15 (2024)| FIT18'!P37+25</f>
        <v>#REF!</v>
      </c>
      <c r="Q16" s="94" t="e">
        <f>'РБ ВВ15 (2024)| FIT18'!Q37+25</f>
        <v>#REF!</v>
      </c>
      <c r="R16" s="94" t="e">
        <f>'РБ ВВ15 (2024)| FIT18'!R37+25</f>
        <v>#REF!</v>
      </c>
      <c r="S16" s="94" t="e">
        <f>'РБ ВВ15 (2024)| FIT18'!S37+25</f>
        <v>#REF!</v>
      </c>
      <c r="T16" s="94" t="e">
        <f>'РБ ВВ15 (2024)| FIT18'!T37+25</f>
        <v>#REF!</v>
      </c>
      <c r="U16" s="94" t="e">
        <f>'РБ ВВ15 (2024)| FIT18'!U37+25</f>
        <v>#REF!</v>
      </c>
      <c r="V16" s="94" t="e">
        <f>'РБ ВВ15 (2024)| FIT18'!V37+25</f>
        <v>#REF!</v>
      </c>
      <c r="W16" s="94" t="e">
        <f>'РБ ВВ15 (2024)| FIT18'!W37+25</f>
        <v>#REF!</v>
      </c>
      <c r="X16" s="94" t="e">
        <f>'РБ ВВ15 (2024)| FIT18'!X37+25</f>
        <v>#REF!</v>
      </c>
      <c r="Y16" s="94" t="e">
        <f>'РБ ВВ15 (2024)| FIT18'!Y37+25</f>
        <v>#REF!</v>
      </c>
      <c r="Z16" s="94" t="e">
        <f>'РБ ВВ15 (2024)| FIT18'!Z37+25</f>
        <v>#REF!</v>
      </c>
      <c r="AA16" s="94" t="e">
        <f>'РБ ВВ15 (2024)| FIT18'!AA37+25</f>
        <v>#REF!</v>
      </c>
      <c r="AB16" s="94" t="e">
        <f>'РБ ВВ15 (2024)| FIT18'!AB37+25</f>
        <v>#REF!</v>
      </c>
      <c r="AC16" s="94" t="e">
        <f>'РБ ВВ15 (2024)| FIT18'!AC37+25</f>
        <v>#REF!</v>
      </c>
      <c r="AD16" s="94" t="e">
        <f>'РБ ВВ15 (2024)| FIT18'!AD37+25</f>
        <v>#REF!</v>
      </c>
      <c r="AE16" s="94" t="e">
        <f>'РБ ВВ15 (2024)| FIT18'!AE37+25</f>
        <v>#REF!</v>
      </c>
      <c r="AF16" s="94" t="e">
        <f>'РБ ВВ15 (2024)| FIT18'!AF37+25</f>
        <v>#REF!</v>
      </c>
      <c r="AG16" s="94" t="e">
        <f>'РБ ВВ15 (2024)| FIT18'!AG37+25</f>
        <v>#REF!</v>
      </c>
      <c r="AH16" s="94" t="e">
        <f>'РБ ВВ15 (2024)| FIT18'!AH37+25</f>
        <v>#REF!</v>
      </c>
      <c r="AI16" s="94" t="e">
        <f>'РБ ВВ15 (2024)| FIT18'!AI37+25</f>
        <v>#REF!</v>
      </c>
      <c r="AJ16" s="94" t="e">
        <f>'РБ ВВ15 (2024)| FIT18'!AJ37+25</f>
        <v>#REF!</v>
      </c>
      <c r="AK16" s="94" t="e">
        <f>'РБ ВВ15 (2024)| FIT18'!AK37+25</f>
        <v>#REF!</v>
      </c>
      <c r="AL16" s="94" t="e">
        <f>'РБ ВВ15 (2024)| FIT18'!AL37+25</f>
        <v>#REF!</v>
      </c>
      <c r="AM16" s="94" t="e">
        <f>'РБ ВВ15 (2024)| FIT18'!AM37+25</f>
        <v>#REF!</v>
      </c>
      <c r="AN16" s="94" t="e">
        <f>'РБ ВВ15 (2024)| FIT18'!AN37+25</f>
        <v>#REF!</v>
      </c>
      <c r="AO16" s="94" t="e">
        <f>'РБ ВВ15 (2024)| FIT18'!AO37+25</f>
        <v>#REF!</v>
      </c>
      <c r="AP16" s="94" t="e">
        <f>'РБ ВВ15 (2024)| FIT18'!AP37+25</f>
        <v>#REF!</v>
      </c>
      <c r="AQ16" s="94" t="e">
        <f>'РБ ВВ15 (2024)| FIT18'!AQ37+25</f>
        <v>#REF!</v>
      </c>
      <c r="AR16" s="94" t="e">
        <f>'РБ ВВ15 (2024)| FIT18'!AR37+25</f>
        <v>#REF!</v>
      </c>
      <c r="AS16" s="94" t="e">
        <f>'РБ ВВ15 (2024)| FIT18'!AS37+25</f>
        <v>#REF!</v>
      </c>
      <c r="AT16" s="94" t="e">
        <f>'РБ ВВ15 (2024)| FIT18'!AT37+25</f>
        <v>#REF!</v>
      </c>
      <c r="AU16" s="94" t="e">
        <f>'РБ ВВ15 (2024)| FIT18'!AU37+25</f>
        <v>#REF!</v>
      </c>
      <c r="AV16" s="94" t="e">
        <f>'РБ ВВ15 (2024)| FIT18'!AV37+25</f>
        <v>#REF!</v>
      </c>
      <c r="AW16" s="94" t="e">
        <f>'РБ ВВ15 (2024)| FIT18'!AW37+25</f>
        <v>#REF!</v>
      </c>
      <c r="AX16" s="94" t="e">
        <f>'РБ ВВ15 (2024)| FIT18'!AX37+25</f>
        <v>#REF!</v>
      </c>
      <c r="AY16" s="94" t="e">
        <f>'РБ ВВ15 (2024)| FIT18'!AY37+25</f>
        <v>#REF!</v>
      </c>
      <c r="AZ16" s="94" t="e">
        <f>'РБ ВВ15 (2024)| FIT18'!AZ37+25</f>
        <v>#REF!</v>
      </c>
    </row>
    <row r="17" spans="1:52" s="50" customFormat="1" x14ac:dyDescent="0.2">
      <c r="A17" s="42" t="s">
        <v>86</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row>
    <row r="18" spans="1:52" s="50" customFormat="1" x14ac:dyDescent="0.2">
      <c r="A18" s="88">
        <f>A6</f>
        <v>1</v>
      </c>
      <c r="B18" s="94" t="e">
        <f>'РБ ВВ15 (2024)| FIT18'!B39+25</f>
        <v>#REF!</v>
      </c>
      <c r="C18" s="94" t="e">
        <f>'РБ ВВ15 (2024)| FIT18'!C39+25</f>
        <v>#REF!</v>
      </c>
      <c r="D18" s="94" t="e">
        <f>'РБ ВВ15 (2024)| FIT18'!D39+25</f>
        <v>#REF!</v>
      </c>
      <c r="E18" s="94" t="e">
        <f>'РБ ВВ15 (2024)| FIT18'!E39+25</f>
        <v>#REF!</v>
      </c>
      <c r="F18" s="94" t="e">
        <f>'РБ ВВ15 (2024)| FIT18'!F39+25</f>
        <v>#REF!</v>
      </c>
      <c r="G18" s="94" t="e">
        <f>'РБ ВВ15 (2024)| FIT18'!G39+25</f>
        <v>#REF!</v>
      </c>
      <c r="H18" s="94" t="e">
        <f>'РБ ВВ15 (2024)| FIT18'!H39+25</f>
        <v>#REF!</v>
      </c>
      <c r="I18" s="94" t="e">
        <f>'РБ ВВ15 (2024)| FIT18'!I39+25</f>
        <v>#REF!</v>
      </c>
      <c r="J18" s="94" t="e">
        <f>'РБ ВВ15 (2024)| FIT18'!J39+25</f>
        <v>#REF!</v>
      </c>
      <c r="K18" s="94" t="e">
        <f>'РБ ВВ15 (2024)| FIT18'!K39+25</f>
        <v>#REF!</v>
      </c>
      <c r="L18" s="94" t="e">
        <f>'РБ ВВ15 (2024)| FIT18'!L39+25</f>
        <v>#REF!</v>
      </c>
      <c r="M18" s="94" t="e">
        <f>'РБ ВВ15 (2024)| FIT18'!M39+25</f>
        <v>#REF!</v>
      </c>
      <c r="N18" s="94" t="e">
        <f>'РБ ВВ15 (2024)| FIT18'!N39+25</f>
        <v>#REF!</v>
      </c>
      <c r="O18" s="94" t="e">
        <f>'РБ ВВ15 (2024)| FIT18'!O39+25</f>
        <v>#REF!</v>
      </c>
      <c r="P18" s="94" t="e">
        <f>'РБ ВВ15 (2024)| FIT18'!P39+25</f>
        <v>#REF!</v>
      </c>
      <c r="Q18" s="94" t="e">
        <f>'РБ ВВ15 (2024)| FIT18'!Q39+25</f>
        <v>#REF!</v>
      </c>
      <c r="R18" s="94" t="e">
        <f>'РБ ВВ15 (2024)| FIT18'!R39+25</f>
        <v>#REF!</v>
      </c>
      <c r="S18" s="94" t="e">
        <f>'РБ ВВ15 (2024)| FIT18'!S39+25</f>
        <v>#REF!</v>
      </c>
      <c r="T18" s="94" t="e">
        <f>'РБ ВВ15 (2024)| FIT18'!T39+25</f>
        <v>#REF!</v>
      </c>
      <c r="U18" s="94" t="e">
        <f>'РБ ВВ15 (2024)| FIT18'!U39+25</f>
        <v>#REF!</v>
      </c>
      <c r="V18" s="94" t="e">
        <f>'РБ ВВ15 (2024)| FIT18'!V39+25</f>
        <v>#REF!</v>
      </c>
      <c r="W18" s="94" t="e">
        <f>'РБ ВВ15 (2024)| FIT18'!W39+25</f>
        <v>#REF!</v>
      </c>
      <c r="X18" s="94" t="e">
        <f>'РБ ВВ15 (2024)| FIT18'!X39+25</f>
        <v>#REF!</v>
      </c>
      <c r="Y18" s="94" t="e">
        <f>'РБ ВВ15 (2024)| FIT18'!Y39+25</f>
        <v>#REF!</v>
      </c>
      <c r="Z18" s="94" t="e">
        <f>'РБ ВВ15 (2024)| FIT18'!Z39+25</f>
        <v>#REF!</v>
      </c>
      <c r="AA18" s="94" t="e">
        <f>'РБ ВВ15 (2024)| FIT18'!AA39+25</f>
        <v>#REF!</v>
      </c>
      <c r="AB18" s="94" t="e">
        <f>'РБ ВВ15 (2024)| FIT18'!AB39+25</f>
        <v>#REF!</v>
      </c>
      <c r="AC18" s="94" t="e">
        <f>'РБ ВВ15 (2024)| FIT18'!AC39+25</f>
        <v>#REF!</v>
      </c>
      <c r="AD18" s="94" t="e">
        <f>'РБ ВВ15 (2024)| FIT18'!AD39+25</f>
        <v>#REF!</v>
      </c>
      <c r="AE18" s="94" t="e">
        <f>'РБ ВВ15 (2024)| FIT18'!AE39+25</f>
        <v>#REF!</v>
      </c>
      <c r="AF18" s="94" t="e">
        <f>'РБ ВВ15 (2024)| FIT18'!AF39+25</f>
        <v>#REF!</v>
      </c>
      <c r="AG18" s="94" t="e">
        <f>'РБ ВВ15 (2024)| FIT18'!AG39+25</f>
        <v>#REF!</v>
      </c>
      <c r="AH18" s="94" t="e">
        <f>'РБ ВВ15 (2024)| FIT18'!AH39+25</f>
        <v>#REF!</v>
      </c>
      <c r="AI18" s="94" t="e">
        <f>'РБ ВВ15 (2024)| FIT18'!AI39+25</f>
        <v>#REF!</v>
      </c>
      <c r="AJ18" s="94" t="e">
        <f>'РБ ВВ15 (2024)| FIT18'!AJ39+25</f>
        <v>#REF!</v>
      </c>
      <c r="AK18" s="94" t="e">
        <f>'РБ ВВ15 (2024)| FIT18'!AK39+25</f>
        <v>#REF!</v>
      </c>
      <c r="AL18" s="94" t="e">
        <f>'РБ ВВ15 (2024)| FIT18'!AL39+25</f>
        <v>#REF!</v>
      </c>
      <c r="AM18" s="94" t="e">
        <f>'РБ ВВ15 (2024)| FIT18'!AM39+25</f>
        <v>#REF!</v>
      </c>
      <c r="AN18" s="94" t="e">
        <f>'РБ ВВ15 (2024)| FIT18'!AN39+25</f>
        <v>#REF!</v>
      </c>
      <c r="AO18" s="94" t="e">
        <f>'РБ ВВ15 (2024)| FIT18'!AO39+25</f>
        <v>#REF!</v>
      </c>
      <c r="AP18" s="94" t="e">
        <f>'РБ ВВ15 (2024)| FIT18'!AP39+25</f>
        <v>#REF!</v>
      </c>
      <c r="AQ18" s="94" t="e">
        <f>'РБ ВВ15 (2024)| FIT18'!AQ39+25</f>
        <v>#REF!</v>
      </c>
      <c r="AR18" s="94" t="e">
        <f>'РБ ВВ15 (2024)| FIT18'!AR39+25</f>
        <v>#REF!</v>
      </c>
      <c r="AS18" s="94" t="e">
        <f>'РБ ВВ15 (2024)| FIT18'!AS39+25</f>
        <v>#REF!</v>
      </c>
      <c r="AT18" s="94" t="e">
        <f>'РБ ВВ15 (2024)| FIT18'!AT39+25</f>
        <v>#REF!</v>
      </c>
      <c r="AU18" s="94" t="e">
        <f>'РБ ВВ15 (2024)| FIT18'!AU39+25</f>
        <v>#REF!</v>
      </c>
      <c r="AV18" s="94" t="e">
        <f>'РБ ВВ15 (2024)| FIT18'!AV39+25</f>
        <v>#REF!</v>
      </c>
      <c r="AW18" s="94" t="e">
        <f>'РБ ВВ15 (2024)| FIT18'!AW39+25</f>
        <v>#REF!</v>
      </c>
      <c r="AX18" s="94" t="e">
        <f>'РБ ВВ15 (2024)| FIT18'!AX39+25</f>
        <v>#REF!</v>
      </c>
      <c r="AY18" s="94" t="e">
        <f>'РБ ВВ15 (2024)| FIT18'!AY39+25</f>
        <v>#REF!</v>
      </c>
      <c r="AZ18" s="94" t="e">
        <f>'РБ ВВ15 (2024)| FIT18'!AZ39+25</f>
        <v>#REF!</v>
      </c>
    </row>
    <row r="19" spans="1:52" s="50" customFormat="1" x14ac:dyDescent="0.2">
      <c r="A19" s="88">
        <f>A7</f>
        <v>2</v>
      </c>
      <c r="B19" s="94" t="e">
        <f>'РБ ВВ15 (2024)| FIT18'!B40+25</f>
        <v>#REF!</v>
      </c>
      <c r="C19" s="94" t="e">
        <f>'РБ ВВ15 (2024)| FIT18'!C40+25</f>
        <v>#REF!</v>
      </c>
      <c r="D19" s="94" t="e">
        <f>'РБ ВВ15 (2024)| FIT18'!D40+25</f>
        <v>#REF!</v>
      </c>
      <c r="E19" s="94" t="e">
        <f>'РБ ВВ15 (2024)| FIT18'!E40+25</f>
        <v>#REF!</v>
      </c>
      <c r="F19" s="94" t="e">
        <f>'РБ ВВ15 (2024)| FIT18'!F40+25</f>
        <v>#REF!</v>
      </c>
      <c r="G19" s="94" t="e">
        <f>'РБ ВВ15 (2024)| FIT18'!G40+25</f>
        <v>#REF!</v>
      </c>
      <c r="H19" s="94" t="e">
        <f>'РБ ВВ15 (2024)| FIT18'!H40+25</f>
        <v>#REF!</v>
      </c>
      <c r="I19" s="94" t="e">
        <f>'РБ ВВ15 (2024)| FIT18'!I40+25</f>
        <v>#REF!</v>
      </c>
      <c r="J19" s="94" t="e">
        <f>'РБ ВВ15 (2024)| FIT18'!J40+25</f>
        <v>#REF!</v>
      </c>
      <c r="K19" s="94" t="e">
        <f>'РБ ВВ15 (2024)| FIT18'!K40+25</f>
        <v>#REF!</v>
      </c>
      <c r="L19" s="94" t="e">
        <f>'РБ ВВ15 (2024)| FIT18'!L40+25</f>
        <v>#REF!</v>
      </c>
      <c r="M19" s="94" t="e">
        <f>'РБ ВВ15 (2024)| FIT18'!M40+25</f>
        <v>#REF!</v>
      </c>
      <c r="N19" s="94" t="e">
        <f>'РБ ВВ15 (2024)| FIT18'!N40+25</f>
        <v>#REF!</v>
      </c>
      <c r="O19" s="94" t="e">
        <f>'РБ ВВ15 (2024)| FIT18'!O40+25</f>
        <v>#REF!</v>
      </c>
      <c r="P19" s="94" t="e">
        <f>'РБ ВВ15 (2024)| FIT18'!P40+25</f>
        <v>#REF!</v>
      </c>
      <c r="Q19" s="94" t="e">
        <f>'РБ ВВ15 (2024)| FIT18'!Q40+25</f>
        <v>#REF!</v>
      </c>
      <c r="R19" s="94" t="e">
        <f>'РБ ВВ15 (2024)| FIT18'!R40+25</f>
        <v>#REF!</v>
      </c>
      <c r="S19" s="94" t="e">
        <f>'РБ ВВ15 (2024)| FIT18'!S40+25</f>
        <v>#REF!</v>
      </c>
      <c r="T19" s="94" t="e">
        <f>'РБ ВВ15 (2024)| FIT18'!T40+25</f>
        <v>#REF!</v>
      </c>
      <c r="U19" s="94" t="e">
        <f>'РБ ВВ15 (2024)| FIT18'!U40+25</f>
        <v>#REF!</v>
      </c>
      <c r="V19" s="94" t="e">
        <f>'РБ ВВ15 (2024)| FIT18'!V40+25</f>
        <v>#REF!</v>
      </c>
      <c r="W19" s="94" t="e">
        <f>'РБ ВВ15 (2024)| FIT18'!W40+25</f>
        <v>#REF!</v>
      </c>
      <c r="X19" s="94" t="e">
        <f>'РБ ВВ15 (2024)| FIT18'!X40+25</f>
        <v>#REF!</v>
      </c>
      <c r="Y19" s="94" t="e">
        <f>'РБ ВВ15 (2024)| FIT18'!Y40+25</f>
        <v>#REF!</v>
      </c>
      <c r="Z19" s="94" t="e">
        <f>'РБ ВВ15 (2024)| FIT18'!Z40+25</f>
        <v>#REF!</v>
      </c>
      <c r="AA19" s="94" t="e">
        <f>'РБ ВВ15 (2024)| FIT18'!AA40+25</f>
        <v>#REF!</v>
      </c>
      <c r="AB19" s="94" t="e">
        <f>'РБ ВВ15 (2024)| FIT18'!AB40+25</f>
        <v>#REF!</v>
      </c>
      <c r="AC19" s="94" t="e">
        <f>'РБ ВВ15 (2024)| FIT18'!AC40+25</f>
        <v>#REF!</v>
      </c>
      <c r="AD19" s="94" t="e">
        <f>'РБ ВВ15 (2024)| FIT18'!AD40+25</f>
        <v>#REF!</v>
      </c>
      <c r="AE19" s="94" t="e">
        <f>'РБ ВВ15 (2024)| FIT18'!AE40+25</f>
        <v>#REF!</v>
      </c>
      <c r="AF19" s="94" t="e">
        <f>'РБ ВВ15 (2024)| FIT18'!AF40+25</f>
        <v>#REF!</v>
      </c>
      <c r="AG19" s="94" t="e">
        <f>'РБ ВВ15 (2024)| FIT18'!AG40+25</f>
        <v>#REF!</v>
      </c>
      <c r="AH19" s="94" t="e">
        <f>'РБ ВВ15 (2024)| FIT18'!AH40+25</f>
        <v>#REF!</v>
      </c>
      <c r="AI19" s="94" t="e">
        <f>'РБ ВВ15 (2024)| FIT18'!AI40+25</f>
        <v>#REF!</v>
      </c>
      <c r="AJ19" s="94" t="e">
        <f>'РБ ВВ15 (2024)| FIT18'!AJ40+25</f>
        <v>#REF!</v>
      </c>
      <c r="AK19" s="94" t="e">
        <f>'РБ ВВ15 (2024)| FIT18'!AK40+25</f>
        <v>#REF!</v>
      </c>
      <c r="AL19" s="94" t="e">
        <f>'РБ ВВ15 (2024)| FIT18'!AL40+25</f>
        <v>#REF!</v>
      </c>
      <c r="AM19" s="94" t="e">
        <f>'РБ ВВ15 (2024)| FIT18'!AM40+25</f>
        <v>#REF!</v>
      </c>
      <c r="AN19" s="94" t="e">
        <f>'РБ ВВ15 (2024)| FIT18'!AN40+25</f>
        <v>#REF!</v>
      </c>
      <c r="AO19" s="94" t="e">
        <f>'РБ ВВ15 (2024)| FIT18'!AO40+25</f>
        <v>#REF!</v>
      </c>
      <c r="AP19" s="94" t="e">
        <f>'РБ ВВ15 (2024)| FIT18'!AP40+25</f>
        <v>#REF!</v>
      </c>
      <c r="AQ19" s="94" t="e">
        <f>'РБ ВВ15 (2024)| FIT18'!AQ40+25</f>
        <v>#REF!</v>
      </c>
      <c r="AR19" s="94" t="e">
        <f>'РБ ВВ15 (2024)| FIT18'!AR40+25</f>
        <v>#REF!</v>
      </c>
      <c r="AS19" s="94" t="e">
        <f>'РБ ВВ15 (2024)| FIT18'!AS40+25</f>
        <v>#REF!</v>
      </c>
      <c r="AT19" s="94" t="e">
        <f>'РБ ВВ15 (2024)| FIT18'!AT40+25</f>
        <v>#REF!</v>
      </c>
      <c r="AU19" s="94" t="e">
        <f>'РБ ВВ15 (2024)| FIT18'!AU40+25</f>
        <v>#REF!</v>
      </c>
      <c r="AV19" s="94" t="e">
        <f>'РБ ВВ15 (2024)| FIT18'!AV40+25</f>
        <v>#REF!</v>
      </c>
      <c r="AW19" s="94" t="e">
        <f>'РБ ВВ15 (2024)| FIT18'!AW40+25</f>
        <v>#REF!</v>
      </c>
      <c r="AX19" s="94" t="e">
        <f>'РБ ВВ15 (2024)| FIT18'!AX40+25</f>
        <v>#REF!</v>
      </c>
      <c r="AY19" s="94" t="e">
        <f>'РБ ВВ15 (2024)| FIT18'!AY40+25</f>
        <v>#REF!</v>
      </c>
      <c r="AZ19" s="94" t="e">
        <f>'РБ ВВ15 (2024)| FIT18'!AZ40+25</f>
        <v>#REF!</v>
      </c>
    </row>
    <row r="20" spans="1:52" s="50" customFormat="1" x14ac:dyDescent="0.2">
      <c r="A20" s="42" t="s">
        <v>87</v>
      </c>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row>
    <row r="21" spans="1:52" s="50" customFormat="1" x14ac:dyDescent="0.2">
      <c r="A21" s="88" t="s">
        <v>88</v>
      </c>
      <c r="B21" s="94" t="e">
        <f>'РБ ВВ15 (2024)| FIT18'!B42+25</f>
        <v>#REF!</v>
      </c>
      <c r="C21" s="94" t="e">
        <f>'РБ ВВ15 (2024)| FIT18'!C42+25</f>
        <v>#REF!</v>
      </c>
      <c r="D21" s="94" t="e">
        <f>'РБ ВВ15 (2024)| FIT18'!D42+25</f>
        <v>#REF!</v>
      </c>
      <c r="E21" s="94" t="e">
        <f>'РБ ВВ15 (2024)| FIT18'!E42+25</f>
        <v>#REF!</v>
      </c>
      <c r="F21" s="94" t="e">
        <f>'РБ ВВ15 (2024)| FIT18'!F42+25</f>
        <v>#REF!</v>
      </c>
      <c r="G21" s="94" t="e">
        <f>'РБ ВВ15 (2024)| FIT18'!G42+25</f>
        <v>#REF!</v>
      </c>
      <c r="H21" s="94" t="e">
        <f>'РБ ВВ15 (2024)| FIT18'!H42+25</f>
        <v>#REF!</v>
      </c>
      <c r="I21" s="94" t="e">
        <f>'РБ ВВ15 (2024)| FIT18'!I42+25</f>
        <v>#REF!</v>
      </c>
      <c r="J21" s="94" t="e">
        <f>'РБ ВВ15 (2024)| FIT18'!J42+25</f>
        <v>#REF!</v>
      </c>
      <c r="K21" s="94" t="e">
        <f>'РБ ВВ15 (2024)| FIT18'!K42+25</f>
        <v>#REF!</v>
      </c>
      <c r="L21" s="94" t="e">
        <f>'РБ ВВ15 (2024)| FIT18'!L42+25</f>
        <v>#REF!</v>
      </c>
      <c r="M21" s="94" t="e">
        <f>'РБ ВВ15 (2024)| FIT18'!M42+25</f>
        <v>#REF!</v>
      </c>
      <c r="N21" s="94" t="e">
        <f>'РБ ВВ15 (2024)| FIT18'!N42+25</f>
        <v>#REF!</v>
      </c>
      <c r="O21" s="94" t="e">
        <f>'РБ ВВ15 (2024)| FIT18'!O42+25</f>
        <v>#REF!</v>
      </c>
      <c r="P21" s="94" t="e">
        <f>'РБ ВВ15 (2024)| FIT18'!P42+25</f>
        <v>#REF!</v>
      </c>
      <c r="Q21" s="94" t="e">
        <f>'РБ ВВ15 (2024)| FIT18'!Q42+25</f>
        <v>#REF!</v>
      </c>
      <c r="R21" s="94" t="e">
        <f>'РБ ВВ15 (2024)| FIT18'!R42+25</f>
        <v>#REF!</v>
      </c>
      <c r="S21" s="94" t="e">
        <f>'РБ ВВ15 (2024)| FIT18'!S42+25</f>
        <v>#REF!</v>
      </c>
      <c r="T21" s="94" t="e">
        <f>'РБ ВВ15 (2024)| FIT18'!T42+25</f>
        <v>#REF!</v>
      </c>
      <c r="U21" s="94" t="e">
        <f>'РБ ВВ15 (2024)| FIT18'!U42+25</f>
        <v>#REF!</v>
      </c>
      <c r="V21" s="94" t="e">
        <f>'РБ ВВ15 (2024)| FIT18'!V42+25</f>
        <v>#REF!</v>
      </c>
      <c r="W21" s="94" t="e">
        <f>'РБ ВВ15 (2024)| FIT18'!W42+25</f>
        <v>#REF!</v>
      </c>
      <c r="X21" s="94" t="e">
        <f>'РБ ВВ15 (2024)| FIT18'!X42+25</f>
        <v>#REF!</v>
      </c>
      <c r="Y21" s="94" t="e">
        <f>'РБ ВВ15 (2024)| FIT18'!Y42+25</f>
        <v>#REF!</v>
      </c>
      <c r="Z21" s="94" t="e">
        <f>'РБ ВВ15 (2024)| FIT18'!Z42+25</f>
        <v>#REF!</v>
      </c>
      <c r="AA21" s="94" t="e">
        <f>'РБ ВВ15 (2024)| FIT18'!AA42+25</f>
        <v>#REF!</v>
      </c>
      <c r="AB21" s="94" t="e">
        <f>'РБ ВВ15 (2024)| FIT18'!AB42+25</f>
        <v>#REF!</v>
      </c>
      <c r="AC21" s="94" t="e">
        <f>'РБ ВВ15 (2024)| FIT18'!AC42+25</f>
        <v>#REF!</v>
      </c>
      <c r="AD21" s="94" t="e">
        <f>'РБ ВВ15 (2024)| FIT18'!AD42+25</f>
        <v>#REF!</v>
      </c>
      <c r="AE21" s="94" t="e">
        <f>'РБ ВВ15 (2024)| FIT18'!AE42+25</f>
        <v>#REF!</v>
      </c>
      <c r="AF21" s="94" t="e">
        <f>'РБ ВВ15 (2024)| FIT18'!AF42+25</f>
        <v>#REF!</v>
      </c>
      <c r="AG21" s="94" t="e">
        <f>'РБ ВВ15 (2024)| FIT18'!AG42+25</f>
        <v>#REF!</v>
      </c>
      <c r="AH21" s="94" t="e">
        <f>'РБ ВВ15 (2024)| FIT18'!AH42+25</f>
        <v>#REF!</v>
      </c>
      <c r="AI21" s="94" t="e">
        <f>'РБ ВВ15 (2024)| FIT18'!AI42+25</f>
        <v>#REF!</v>
      </c>
      <c r="AJ21" s="94" t="e">
        <f>'РБ ВВ15 (2024)| FIT18'!AJ42+25</f>
        <v>#REF!</v>
      </c>
      <c r="AK21" s="94" t="e">
        <f>'РБ ВВ15 (2024)| FIT18'!AK42+25</f>
        <v>#REF!</v>
      </c>
      <c r="AL21" s="94" t="e">
        <f>'РБ ВВ15 (2024)| FIT18'!AL42+25</f>
        <v>#REF!</v>
      </c>
      <c r="AM21" s="94" t="e">
        <f>'РБ ВВ15 (2024)| FIT18'!AM42+25</f>
        <v>#REF!</v>
      </c>
      <c r="AN21" s="94" t="e">
        <f>'РБ ВВ15 (2024)| FIT18'!AN42+25</f>
        <v>#REF!</v>
      </c>
      <c r="AO21" s="94" t="e">
        <f>'РБ ВВ15 (2024)| FIT18'!AO42+25</f>
        <v>#REF!</v>
      </c>
      <c r="AP21" s="94" t="e">
        <f>'РБ ВВ15 (2024)| FIT18'!AP42+25</f>
        <v>#REF!</v>
      </c>
      <c r="AQ21" s="94" t="e">
        <f>'РБ ВВ15 (2024)| FIT18'!AQ42+25</f>
        <v>#REF!</v>
      </c>
      <c r="AR21" s="94" t="e">
        <f>'РБ ВВ15 (2024)| FIT18'!AR42+25</f>
        <v>#REF!</v>
      </c>
      <c r="AS21" s="94" t="e">
        <f>'РБ ВВ15 (2024)| FIT18'!AS42+25</f>
        <v>#REF!</v>
      </c>
      <c r="AT21" s="94" t="e">
        <f>'РБ ВВ15 (2024)| FIT18'!AT42+25</f>
        <v>#REF!</v>
      </c>
      <c r="AU21" s="94" t="e">
        <f>'РБ ВВ15 (2024)| FIT18'!AU42+25</f>
        <v>#REF!</v>
      </c>
      <c r="AV21" s="94" t="e">
        <f>'РБ ВВ15 (2024)| FIT18'!AV42+25</f>
        <v>#REF!</v>
      </c>
      <c r="AW21" s="94" t="e">
        <f>'РБ ВВ15 (2024)| FIT18'!AW42+25</f>
        <v>#REF!</v>
      </c>
      <c r="AX21" s="94" t="e">
        <f>'РБ ВВ15 (2024)| FIT18'!AX42+25</f>
        <v>#REF!</v>
      </c>
      <c r="AY21" s="94" t="e">
        <f>'РБ ВВ15 (2024)| FIT18'!AY42+25</f>
        <v>#REF!</v>
      </c>
      <c r="AZ21" s="94" t="e">
        <f>'РБ ВВ15 (2024)| FIT18'!AZ42+25</f>
        <v>#REF!</v>
      </c>
    </row>
    <row r="22" spans="1:52" s="50" customFormat="1" x14ac:dyDescent="0.2">
      <c r="A22" s="100"/>
    </row>
    <row r="23" spans="1:52" s="50" customFormat="1" ht="12.75" thickBot="1" x14ac:dyDescent="0.25">
      <c r="A23" s="100"/>
    </row>
    <row r="24" spans="1:52" s="50" customFormat="1" ht="12.75" thickBot="1" x14ac:dyDescent="0.25">
      <c r="A24" s="104" t="s">
        <v>66</v>
      </c>
    </row>
    <row r="25" spans="1:52" x14ac:dyDescent="0.2">
      <c r="A25" s="63" t="s">
        <v>78</v>
      </c>
    </row>
    <row r="26" spans="1:52" ht="9" hidden="1" customHeight="1" x14ac:dyDescent="0.2">
      <c r="A26" s="43" t="s">
        <v>67</v>
      </c>
    </row>
    <row r="27" spans="1:52" ht="10.7" customHeight="1" x14ac:dyDescent="0.2">
      <c r="A27" s="43" t="s">
        <v>89</v>
      </c>
    </row>
    <row r="28" spans="1:52" x14ac:dyDescent="0.2">
      <c r="A28" s="43" t="s">
        <v>68</v>
      </c>
    </row>
    <row r="29" spans="1:52" ht="13.35" customHeight="1" x14ac:dyDescent="0.2">
      <c r="A29" s="43" t="s">
        <v>69</v>
      </c>
    </row>
    <row r="30" spans="1:52" ht="13.35" customHeight="1" x14ac:dyDescent="0.2">
      <c r="A30" s="159" t="s">
        <v>162</v>
      </c>
    </row>
    <row r="31" spans="1:52" ht="12.6" customHeight="1" thickBot="1" x14ac:dyDescent="0.25">
      <c r="A31" s="3"/>
    </row>
    <row r="32" spans="1:52" ht="13.35" customHeight="1" thickBot="1" x14ac:dyDescent="0.25">
      <c r="A32" s="105" t="s">
        <v>71</v>
      </c>
    </row>
    <row r="33" spans="1:1" ht="11.45" customHeight="1" x14ac:dyDescent="0.2">
      <c r="A33" s="127" t="s">
        <v>236</v>
      </c>
    </row>
    <row r="34" spans="1:1" ht="12.75" thickBot="1" x14ac:dyDescent="0.25">
      <c r="A34" s="3"/>
    </row>
    <row r="35" spans="1:1" ht="12.75" thickBot="1" x14ac:dyDescent="0.25">
      <c r="A35" s="107" t="s">
        <v>70</v>
      </c>
    </row>
    <row r="36" spans="1:1" ht="48" x14ac:dyDescent="0.2">
      <c r="A36" s="70" t="s">
        <v>92</v>
      </c>
    </row>
    <row r="37" spans="1:1" ht="12.75" x14ac:dyDescent="0.2">
      <c r="A37"/>
    </row>
  </sheetData>
  <mergeCells count="1">
    <mergeCell ref="A1:A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V59"/>
  <sheetViews>
    <sheetView topLeftCell="A19" zoomScaleNormal="100" workbookViewId="0">
      <selection activeCell="A56" sqref="A56"/>
    </sheetView>
  </sheetViews>
  <sheetFormatPr defaultColWidth="9" defaultRowHeight="12" x14ac:dyDescent="0.2"/>
  <cols>
    <col min="1" max="1" width="103.42578125" style="48" bestFit="1" customWidth="1"/>
    <col min="2" max="5" width="8.7109375" style="48" hidden="1" customWidth="1"/>
    <col min="6" max="11" width="9" style="48" hidden="1" customWidth="1"/>
    <col min="12" max="16384" width="9" style="48"/>
  </cols>
  <sheetData>
    <row r="1" spans="1:22" s="51" customFormat="1" ht="12" customHeight="1" x14ac:dyDescent="0.2">
      <c r="A1" s="228" t="s">
        <v>82</v>
      </c>
    </row>
    <row r="2" spans="1:22" s="51" customFormat="1" ht="12" customHeight="1" x14ac:dyDescent="0.2">
      <c r="A2" s="228"/>
    </row>
    <row r="3" spans="1:22" s="53" customFormat="1" x14ac:dyDescent="0.2">
      <c r="A3" s="89"/>
    </row>
    <row r="4" spans="1:22" ht="18" customHeight="1" x14ac:dyDescent="0.2">
      <c r="A4" s="111" t="s">
        <v>180</v>
      </c>
      <c r="B4" s="213" t="e">
        <f>'C завтраками| Bed and breakfast'!#REF!</f>
        <v>#REF!</v>
      </c>
      <c r="C4" s="213" t="e">
        <f>'C завтраками| Bed and breakfast'!#REF!</f>
        <v>#REF!</v>
      </c>
      <c r="D4" s="213" t="e">
        <f>'C завтраками| Bed and breakfast'!#REF!</f>
        <v>#REF!</v>
      </c>
      <c r="E4" s="213" t="e">
        <f>'C завтраками| Bed and breakfast'!#REF!</f>
        <v>#REF!</v>
      </c>
      <c r="F4" s="213" t="e">
        <f>'C завтраками| Bed and breakfast'!#REF!</f>
        <v>#REF!</v>
      </c>
      <c r="G4" s="213" t="e">
        <f>'C завтраками| Bed and breakfast'!#REF!</f>
        <v>#REF!</v>
      </c>
      <c r="H4" s="213" t="e">
        <f>'C завтраками| Bed and breakfast'!#REF!</f>
        <v>#REF!</v>
      </c>
      <c r="I4" s="213" t="e">
        <f>'C завтраками| Bed and breakfast'!#REF!</f>
        <v>#REF!</v>
      </c>
      <c r="J4" s="213" t="e">
        <f>'C завтраками| Bed and breakfast'!#REF!</f>
        <v>#REF!</v>
      </c>
      <c r="K4" s="213" t="e">
        <f>'C завтраками| Bed and breakfast'!#REF!</f>
        <v>#REF!</v>
      </c>
      <c r="L4" s="213">
        <f>'C завтраками| Bed and breakfast'!B4</f>
        <v>46010</v>
      </c>
      <c r="M4" s="213">
        <f>'C завтраками| Bed and breakfast'!C4</f>
        <v>46011</v>
      </c>
      <c r="N4" s="213">
        <f>'C завтраками| Bed and breakfast'!D4</f>
        <v>46012</v>
      </c>
      <c r="O4" s="133">
        <f>'C завтраками| Bed and breakfast'!E4</f>
        <v>46013</v>
      </c>
      <c r="P4" s="133">
        <f>'C завтраками| Bed and breakfast'!F4</f>
        <v>46014</v>
      </c>
      <c r="Q4" s="133">
        <f>'C завтраками| Bed and breakfast'!G4</f>
        <v>46015</v>
      </c>
      <c r="R4" s="133">
        <f>'C завтраками| Bed and breakfast'!H4</f>
        <v>46016</v>
      </c>
      <c r="S4" s="133">
        <f>'C завтраками| Bed and breakfast'!I4</f>
        <v>46017</v>
      </c>
      <c r="T4" s="133">
        <f>'C завтраками| Bed and breakfast'!J4</f>
        <v>46018</v>
      </c>
      <c r="U4" s="133">
        <f>'C завтраками| Bed and breakfast'!K4</f>
        <v>46019</v>
      </c>
      <c r="V4" s="133">
        <f>'C завтраками| Bed and breakfast'!L4</f>
        <v>46020</v>
      </c>
    </row>
    <row r="5" spans="1:22" ht="20.25" customHeight="1" x14ac:dyDescent="0.2">
      <c r="A5" s="90" t="s">
        <v>64</v>
      </c>
      <c r="B5" s="213" t="e">
        <f>'C завтраками| Bed and breakfast'!#REF!</f>
        <v>#REF!</v>
      </c>
      <c r="C5" s="213" t="e">
        <f>'C завтраками| Bed and breakfast'!#REF!</f>
        <v>#REF!</v>
      </c>
      <c r="D5" s="213" t="e">
        <f>'C завтраками| Bed and breakfast'!#REF!</f>
        <v>#REF!</v>
      </c>
      <c r="E5" s="213" t="e">
        <f>'C завтраками| Bed and breakfast'!#REF!</f>
        <v>#REF!</v>
      </c>
      <c r="F5" s="213" t="e">
        <f>'C завтраками| Bed and breakfast'!#REF!</f>
        <v>#REF!</v>
      </c>
      <c r="G5" s="213" t="e">
        <f>'C завтраками| Bed and breakfast'!#REF!</f>
        <v>#REF!</v>
      </c>
      <c r="H5" s="213" t="e">
        <f>'C завтраками| Bed and breakfast'!#REF!</f>
        <v>#REF!</v>
      </c>
      <c r="I5" s="213" t="e">
        <f>'C завтраками| Bed and breakfast'!#REF!</f>
        <v>#REF!</v>
      </c>
      <c r="J5" s="213" t="e">
        <f>'C завтраками| Bed and breakfast'!#REF!</f>
        <v>#REF!</v>
      </c>
      <c r="K5" s="213" t="e">
        <f>'C завтраками| Bed and breakfast'!#REF!</f>
        <v>#REF!</v>
      </c>
      <c r="L5" s="213">
        <f>'C завтраками| Bed and breakfast'!B5</f>
        <v>46010</v>
      </c>
      <c r="M5" s="213">
        <f>'C завтраками| Bed and breakfast'!C5</f>
        <v>46011</v>
      </c>
      <c r="N5" s="213">
        <f>'C завтраками| Bed and breakfast'!D5</f>
        <v>46012</v>
      </c>
      <c r="O5" s="133">
        <f>'C завтраками| Bed and breakfast'!E5</f>
        <v>46013</v>
      </c>
      <c r="P5" s="133">
        <f>'C завтраками| Bed and breakfast'!F5</f>
        <v>46014</v>
      </c>
      <c r="Q5" s="133">
        <f>'C завтраками| Bed and breakfast'!G5</f>
        <v>46015</v>
      </c>
      <c r="R5" s="133">
        <f>'C завтраками| Bed and breakfast'!H5</f>
        <v>46016</v>
      </c>
      <c r="S5" s="133">
        <f>'C завтраками| Bed and breakfast'!I5</f>
        <v>46017</v>
      </c>
      <c r="T5" s="133">
        <f>'C завтраками| Bed and breakfast'!J5</f>
        <v>46018</v>
      </c>
      <c r="U5" s="133">
        <f>'C завтраками| Bed and breakfast'!K5</f>
        <v>46019</v>
      </c>
      <c r="V5" s="133">
        <f>'C завтраками| Bed and breakfast'!L5</f>
        <v>46020</v>
      </c>
    </row>
    <row r="6" spans="1:22" s="44" customFormat="1" x14ac:dyDescent="0.2">
      <c r="A6" s="42" t="s">
        <v>83</v>
      </c>
      <c r="B6" s="87"/>
      <c r="C6" s="87"/>
      <c r="D6" s="87"/>
      <c r="E6" s="87"/>
      <c r="F6" s="87"/>
      <c r="G6" s="87"/>
      <c r="H6" s="87"/>
      <c r="I6" s="87"/>
      <c r="J6" s="87"/>
      <c r="K6" s="87"/>
      <c r="L6" s="87"/>
      <c r="M6" s="87"/>
      <c r="N6" s="87"/>
      <c r="O6" s="87"/>
      <c r="P6" s="87"/>
      <c r="Q6" s="87"/>
      <c r="R6" s="87"/>
      <c r="S6" s="87"/>
      <c r="T6" s="87"/>
      <c r="U6" s="87"/>
      <c r="V6" s="87"/>
    </row>
    <row r="7" spans="1:22" s="50" customFormat="1" x14ac:dyDescent="0.2">
      <c r="A7" s="88">
        <v>1</v>
      </c>
      <c r="B7" s="94" t="e">
        <f>'C завтраками| Bed and breakfast'!#REF!</f>
        <v>#REF!</v>
      </c>
      <c r="C7" s="94" t="e">
        <f>'C завтраками| Bed and breakfast'!#REF!</f>
        <v>#REF!</v>
      </c>
      <c r="D7" s="94" t="e">
        <f>'C завтраками| Bed and breakfast'!#REF!</f>
        <v>#REF!</v>
      </c>
      <c r="E7" s="94" t="e">
        <f>'C завтраками| Bed and breakfast'!#REF!</f>
        <v>#REF!</v>
      </c>
      <c r="F7" s="94" t="e">
        <f>'C завтраками| Bed and breakfast'!#REF!</f>
        <v>#REF!</v>
      </c>
      <c r="G7" s="94" t="e">
        <f>'C завтраками| Bed and breakfast'!#REF!</f>
        <v>#REF!</v>
      </c>
      <c r="H7" s="94" t="e">
        <f>'C завтраками| Bed and breakfast'!#REF!</f>
        <v>#REF!</v>
      </c>
      <c r="I7" s="94" t="e">
        <f>'C завтраками| Bed and breakfast'!#REF!</f>
        <v>#REF!</v>
      </c>
      <c r="J7" s="94" t="e">
        <f>'C завтраками| Bed and breakfast'!#REF!</f>
        <v>#REF!</v>
      </c>
      <c r="K7" s="94" t="e">
        <f>'C завтраками| Bed and breakfast'!#REF!</f>
        <v>#REF!</v>
      </c>
      <c r="L7" s="94">
        <f>'C завтраками| Bed and breakfast'!B7</f>
        <v>15800</v>
      </c>
      <c r="M7" s="94">
        <f>'C завтраками| Bed and breakfast'!C7</f>
        <v>15800</v>
      </c>
      <c r="N7" s="94">
        <f>'C завтраками| Bed and breakfast'!D7</f>
        <v>17400</v>
      </c>
      <c r="O7" s="94">
        <f>'C завтраками| Bed and breakfast'!E7</f>
        <v>19000</v>
      </c>
      <c r="P7" s="94">
        <f>'C завтраками| Bed and breakfast'!F7</f>
        <v>21300</v>
      </c>
      <c r="Q7" s="94">
        <f>'C завтраками| Bed and breakfast'!G7</f>
        <v>23600</v>
      </c>
      <c r="R7" s="94">
        <f>'C завтраками| Bed and breakfast'!H7</f>
        <v>23600</v>
      </c>
      <c r="S7" s="94">
        <f>'C завтраками| Bed and breakfast'!I7</f>
        <v>21300</v>
      </c>
      <c r="T7" s="94">
        <f>'C завтраками| Bed and breakfast'!J7</f>
        <v>23600</v>
      </c>
      <c r="U7" s="94">
        <f>'C завтраками| Bed and breakfast'!K7</f>
        <v>17400</v>
      </c>
      <c r="V7" s="94">
        <f>'C завтраками| Bed and breakfast'!L7</f>
        <v>15800</v>
      </c>
    </row>
    <row r="8" spans="1:22" s="50" customFormat="1" x14ac:dyDescent="0.2">
      <c r="A8" s="88">
        <v>2</v>
      </c>
      <c r="B8" s="94" t="e">
        <f>'C завтраками| Bed and breakfast'!#REF!</f>
        <v>#REF!</v>
      </c>
      <c r="C8" s="94" t="e">
        <f>'C завтраками| Bed and breakfast'!#REF!</f>
        <v>#REF!</v>
      </c>
      <c r="D8" s="94" t="e">
        <f>'C завтраками| Bed and breakfast'!#REF!</f>
        <v>#REF!</v>
      </c>
      <c r="E8" s="94" t="e">
        <f>'C завтраками| Bed and breakfast'!#REF!</f>
        <v>#REF!</v>
      </c>
      <c r="F8" s="94" t="e">
        <f>'C завтраками| Bed and breakfast'!#REF!</f>
        <v>#REF!</v>
      </c>
      <c r="G8" s="94" t="e">
        <f>'C завтраками| Bed and breakfast'!#REF!</f>
        <v>#REF!</v>
      </c>
      <c r="H8" s="94" t="e">
        <f>'C завтраками| Bed and breakfast'!#REF!</f>
        <v>#REF!</v>
      </c>
      <c r="I8" s="94" t="e">
        <f>'C завтраками| Bed and breakfast'!#REF!</f>
        <v>#REF!</v>
      </c>
      <c r="J8" s="94" t="e">
        <f>'C завтраками| Bed and breakfast'!#REF!</f>
        <v>#REF!</v>
      </c>
      <c r="K8" s="94" t="e">
        <f>'C завтраками| Bed and breakfast'!#REF!</f>
        <v>#REF!</v>
      </c>
      <c r="L8" s="94">
        <f>'C завтраками| Bed and breakfast'!B8</f>
        <v>17500</v>
      </c>
      <c r="M8" s="94">
        <f>'C завтраками| Bed and breakfast'!C8</f>
        <v>17500</v>
      </c>
      <c r="N8" s="94">
        <f>'C завтраками| Bed and breakfast'!D8</f>
        <v>19100</v>
      </c>
      <c r="O8" s="94">
        <f>'C завтраками| Bed and breakfast'!E8</f>
        <v>20700</v>
      </c>
      <c r="P8" s="94">
        <f>'C завтраками| Bed and breakfast'!F8</f>
        <v>23000</v>
      </c>
      <c r="Q8" s="94">
        <f>'C завтраками| Bed and breakfast'!G8</f>
        <v>25300</v>
      </c>
      <c r="R8" s="94">
        <f>'C завтраками| Bed and breakfast'!H8</f>
        <v>25300</v>
      </c>
      <c r="S8" s="94">
        <f>'C завтраками| Bed and breakfast'!I8</f>
        <v>23000</v>
      </c>
      <c r="T8" s="94">
        <f>'C завтраками| Bed and breakfast'!J8</f>
        <v>25300</v>
      </c>
      <c r="U8" s="94">
        <f>'C завтраками| Bed and breakfast'!K8</f>
        <v>19100</v>
      </c>
      <c r="V8" s="94">
        <f>'C завтраками| Bed and breakfast'!L8</f>
        <v>18050</v>
      </c>
    </row>
    <row r="9" spans="1:22" s="50" customFormat="1" x14ac:dyDescent="0.2">
      <c r="A9" s="42" t="s">
        <v>234</v>
      </c>
      <c r="B9" s="94"/>
      <c r="C9" s="94"/>
      <c r="D9" s="94"/>
      <c r="E9" s="94"/>
      <c r="F9" s="94"/>
      <c r="G9" s="94"/>
      <c r="H9" s="94"/>
      <c r="I9" s="94"/>
      <c r="J9" s="94"/>
      <c r="K9" s="94"/>
      <c r="L9" s="94"/>
      <c r="M9" s="94"/>
      <c r="N9" s="94"/>
      <c r="O9" s="94"/>
      <c r="P9" s="94"/>
      <c r="Q9" s="94"/>
      <c r="R9" s="94"/>
      <c r="S9" s="94"/>
      <c r="T9" s="94"/>
      <c r="U9" s="94"/>
      <c r="V9" s="94"/>
    </row>
    <row r="10" spans="1:22" s="50" customFormat="1" x14ac:dyDescent="0.2">
      <c r="A10" s="180">
        <v>1</v>
      </c>
      <c r="B10" s="94" t="e">
        <f>'C завтраками| Bed and breakfast'!#REF!</f>
        <v>#REF!</v>
      </c>
      <c r="C10" s="94" t="e">
        <f>'C завтраками| Bed and breakfast'!#REF!</f>
        <v>#REF!</v>
      </c>
      <c r="D10" s="94" t="e">
        <f>'C завтраками| Bed and breakfast'!#REF!</f>
        <v>#REF!</v>
      </c>
      <c r="E10" s="94" t="e">
        <f>'C завтраками| Bed and breakfast'!#REF!</f>
        <v>#REF!</v>
      </c>
      <c r="F10" s="94" t="e">
        <f>'C завтраками| Bed and breakfast'!#REF!</f>
        <v>#REF!</v>
      </c>
      <c r="G10" s="94" t="e">
        <f>'C завтраками| Bed and breakfast'!#REF!</f>
        <v>#REF!</v>
      </c>
      <c r="H10" s="94" t="e">
        <f>'C завтраками| Bed and breakfast'!#REF!</f>
        <v>#REF!</v>
      </c>
      <c r="I10" s="94" t="e">
        <f>'C завтраками| Bed and breakfast'!#REF!</f>
        <v>#REF!</v>
      </c>
      <c r="J10" s="94" t="e">
        <f>'C завтраками| Bed and breakfast'!#REF!</f>
        <v>#REF!</v>
      </c>
      <c r="K10" s="94" t="e">
        <f>'C завтраками| Bed and breakfast'!#REF!</f>
        <v>#REF!</v>
      </c>
      <c r="L10" s="94">
        <f>'C завтраками| Bed and breakfast'!B10</f>
        <v>16800</v>
      </c>
      <c r="M10" s="94">
        <f>'C завтраками| Bed and breakfast'!C10</f>
        <v>16800</v>
      </c>
      <c r="N10" s="94">
        <f>'C завтраками| Bed and breakfast'!D10</f>
        <v>18400</v>
      </c>
      <c r="O10" s="94">
        <f>'C завтраками| Bed and breakfast'!E10</f>
        <v>20000</v>
      </c>
      <c r="P10" s="94">
        <f>'C завтраками| Bed and breakfast'!F10</f>
        <v>22300</v>
      </c>
      <c r="Q10" s="94">
        <f>'C завтраками| Bed and breakfast'!G10</f>
        <v>24600</v>
      </c>
      <c r="R10" s="94">
        <f>'C завтраками| Bed and breakfast'!H10</f>
        <v>24600</v>
      </c>
      <c r="S10" s="94">
        <f>'C завтраками| Bed and breakfast'!I10</f>
        <v>22300</v>
      </c>
      <c r="T10" s="94">
        <f>'C завтраками| Bed and breakfast'!J10</f>
        <v>24600</v>
      </c>
      <c r="U10" s="94">
        <f>'C завтраками| Bed and breakfast'!K10</f>
        <v>18400</v>
      </c>
      <c r="V10" s="94">
        <f>'C завтраками| Bed and breakfast'!L10</f>
        <v>17800</v>
      </c>
    </row>
    <row r="11" spans="1:22" s="50" customFormat="1" x14ac:dyDescent="0.2">
      <c r="A11" s="180">
        <v>2</v>
      </c>
      <c r="B11" s="94" t="e">
        <f>'C завтраками| Bed and breakfast'!#REF!</f>
        <v>#REF!</v>
      </c>
      <c r="C11" s="94" t="e">
        <f>'C завтраками| Bed and breakfast'!#REF!</f>
        <v>#REF!</v>
      </c>
      <c r="D11" s="94" t="e">
        <f>'C завтраками| Bed and breakfast'!#REF!</f>
        <v>#REF!</v>
      </c>
      <c r="E11" s="94" t="e">
        <f>'C завтраками| Bed and breakfast'!#REF!</f>
        <v>#REF!</v>
      </c>
      <c r="F11" s="94" t="e">
        <f>'C завтраками| Bed and breakfast'!#REF!</f>
        <v>#REF!</v>
      </c>
      <c r="G11" s="94" t="e">
        <f>'C завтраками| Bed and breakfast'!#REF!</f>
        <v>#REF!</v>
      </c>
      <c r="H11" s="94" t="e">
        <f>'C завтраками| Bed and breakfast'!#REF!</f>
        <v>#REF!</v>
      </c>
      <c r="I11" s="94" t="e">
        <f>'C завтраками| Bed and breakfast'!#REF!</f>
        <v>#REF!</v>
      </c>
      <c r="J11" s="94" t="e">
        <f>'C завтраками| Bed and breakfast'!#REF!</f>
        <v>#REF!</v>
      </c>
      <c r="K11" s="94" t="e">
        <f>'C завтраками| Bed and breakfast'!#REF!</f>
        <v>#REF!</v>
      </c>
      <c r="L11" s="94">
        <f>'C завтраками| Bed and breakfast'!B11</f>
        <v>18500</v>
      </c>
      <c r="M11" s="94">
        <f>'C завтраками| Bed and breakfast'!C11</f>
        <v>18500</v>
      </c>
      <c r="N11" s="94">
        <f>'C завтраками| Bed and breakfast'!D11</f>
        <v>20100</v>
      </c>
      <c r="O11" s="94">
        <f>'C завтраками| Bed and breakfast'!E11</f>
        <v>21700</v>
      </c>
      <c r="P11" s="94">
        <f>'C завтраками| Bed and breakfast'!F11</f>
        <v>24000</v>
      </c>
      <c r="Q11" s="94">
        <f>'C завтраками| Bed and breakfast'!G11</f>
        <v>26300</v>
      </c>
      <c r="R11" s="94">
        <f>'C завтраками| Bed and breakfast'!H11</f>
        <v>26300</v>
      </c>
      <c r="S11" s="94">
        <f>'C завтраками| Bed and breakfast'!I11</f>
        <v>24000</v>
      </c>
      <c r="T11" s="94">
        <f>'C завтраками| Bed and breakfast'!J11</f>
        <v>26300</v>
      </c>
      <c r="U11" s="94">
        <f>'C завтраками| Bed and breakfast'!K11</f>
        <v>20100</v>
      </c>
      <c r="V11" s="94">
        <f>'C завтраками| Bed and breakfast'!L11</f>
        <v>20050</v>
      </c>
    </row>
    <row r="12" spans="1:22" s="50" customFormat="1" x14ac:dyDescent="0.2">
      <c r="A12" s="42" t="s">
        <v>84</v>
      </c>
      <c r="B12" s="94"/>
      <c r="C12" s="94"/>
      <c r="D12" s="94"/>
      <c r="E12" s="94"/>
      <c r="F12" s="94"/>
      <c r="G12" s="94"/>
      <c r="H12" s="94"/>
      <c r="I12" s="94"/>
      <c r="J12" s="94"/>
      <c r="K12" s="94"/>
      <c r="L12" s="94"/>
      <c r="M12" s="94"/>
      <c r="N12" s="94"/>
      <c r="O12" s="94"/>
      <c r="P12" s="94"/>
      <c r="Q12" s="94"/>
      <c r="R12" s="94"/>
      <c r="S12" s="94"/>
      <c r="T12" s="94"/>
      <c r="U12" s="94"/>
      <c r="V12" s="94"/>
    </row>
    <row r="13" spans="1:22" s="50" customFormat="1" x14ac:dyDescent="0.2">
      <c r="A13" s="88">
        <f>A7</f>
        <v>1</v>
      </c>
      <c r="B13" s="94" t="e">
        <f>'C завтраками| Bed and breakfast'!#REF!</f>
        <v>#REF!</v>
      </c>
      <c r="C13" s="94" t="e">
        <f>'C завтраками| Bed and breakfast'!#REF!</f>
        <v>#REF!</v>
      </c>
      <c r="D13" s="94" t="e">
        <f>'C завтраками| Bed and breakfast'!#REF!</f>
        <v>#REF!</v>
      </c>
      <c r="E13" s="94" t="e">
        <f>'C завтраками| Bed and breakfast'!#REF!</f>
        <v>#REF!</v>
      </c>
      <c r="F13" s="94" t="e">
        <f>'C завтраками| Bed and breakfast'!#REF!</f>
        <v>#REF!</v>
      </c>
      <c r="G13" s="94" t="e">
        <f>'C завтраками| Bed and breakfast'!#REF!</f>
        <v>#REF!</v>
      </c>
      <c r="H13" s="94" t="e">
        <f>'C завтраками| Bed and breakfast'!#REF!</f>
        <v>#REF!</v>
      </c>
      <c r="I13" s="94" t="e">
        <f>'C завтраками| Bed and breakfast'!#REF!</f>
        <v>#REF!</v>
      </c>
      <c r="J13" s="94" t="e">
        <f>'C завтраками| Bed and breakfast'!#REF!</f>
        <v>#REF!</v>
      </c>
      <c r="K13" s="94" t="e">
        <f>'C завтраками| Bed and breakfast'!#REF!</f>
        <v>#REF!</v>
      </c>
      <c r="L13" s="94">
        <f>'C завтраками| Bed and breakfast'!B13</f>
        <v>17800</v>
      </c>
      <c r="M13" s="94">
        <f>'C завтраками| Bed and breakfast'!C13</f>
        <v>17800</v>
      </c>
      <c r="N13" s="94">
        <f>'C завтраками| Bed and breakfast'!D13</f>
        <v>19400</v>
      </c>
      <c r="O13" s="94">
        <f>'C завтраками| Bed and breakfast'!E13</f>
        <v>21000</v>
      </c>
      <c r="P13" s="94">
        <f>'C завтраками| Bed and breakfast'!F13</f>
        <v>23300</v>
      </c>
      <c r="Q13" s="94">
        <f>'C завтраками| Bed and breakfast'!G13</f>
        <v>25600</v>
      </c>
      <c r="R13" s="94">
        <f>'C завтраками| Bed and breakfast'!H13</f>
        <v>25600</v>
      </c>
      <c r="S13" s="94">
        <f>'C завтраками| Bed and breakfast'!I13</f>
        <v>23300</v>
      </c>
      <c r="T13" s="94">
        <f>'C завтраками| Bed and breakfast'!J13</f>
        <v>25600</v>
      </c>
      <c r="U13" s="94">
        <f>'C завтраками| Bed and breakfast'!K13</f>
        <v>19400</v>
      </c>
      <c r="V13" s="94">
        <f>'C завтраками| Bed and breakfast'!L13</f>
        <v>18800</v>
      </c>
    </row>
    <row r="14" spans="1:22" s="50" customFormat="1" x14ac:dyDescent="0.2">
      <c r="A14" s="88">
        <f>A8</f>
        <v>2</v>
      </c>
      <c r="B14" s="94" t="e">
        <f>'C завтраками| Bed and breakfast'!#REF!</f>
        <v>#REF!</v>
      </c>
      <c r="C14" s="94" t="e">
        <f>'C завтраками| Bed and breakfast'!#REF!</f>
        <v>#REF!</v>
      </c>
      <c r="D14" s="94" t="e">
        <f>'C завтраками| Bed and breakfast'!#REF!</f>
        <v>#REF!</v>
      </c>
      <c r="E14" s="94" t="e">
        <f>'C завтраками| Bed and breakfast'!#REF!</f>
        <v>#REF!</v>
      </c>
      <c r="F14" s="94" t="e">
        <f>'C завтраками| Bed and breakfast'!#REF!</f>
        <v>#REF!</v>
      </c>
      <c r="G14" s="94" t="e">
        <f>'C завтраками| Bed and breakfast'!#REF!</f>
        <v>#REF!</v>
      </c>
      <c r="H14" s="94" t="e">
        <f>'C завтраками| Bed and breakfast'!#REF!</f>
        <v>#REF!</v>
      </c>
      <c r="I14" s="94" t="e">
        <f>'C завтраками| Bed and breakfast'!#REF!</f>
        <v>#REF!</v>
      </c>
      <c r="J14" s="94" t="e">
        <f>'C завтраками| Bed and breakfast'!#REF!</f>
        <v>#REF!</v>
      </c>
      <c r="K14" s="94" t="e">
        <f>'C завтраками| Bed and breakfast'!#REF!</f>
        <v>#REF!</v>
      </c>
      <c r="L14" s="94">
        <f>'C завтраками| Bed and breakfast'!B14</f>
        <v>19500</v>
      </c>
      <c r="M14" s="94">
        <f>'C завтраками| Bed and breakfast'!C14</f>
        <v>19500</v>
      </c>
      <c r="N14" s="94">
        <f>'C завтраками| Bed and breakfast'!D14</f>
        <v>21100</v>
      </c>
      <c r="O14" s="94">
        <f>'C завтраками| Bed and breakfast'!E14</f>
        <v>22700</v>
      </c>
      <c r="P14" s="94">
        <f>'C завтраками| Bed and breakfast'!F14</f>
        <v>25000</v>
      </c>
      <c r="Q14" s="94">
        <f>'C завтраками| Bed and breakfast'!G14</f>
        <v>27300</v>
      </c>
      <c r="R14" s="94">
        <f>'C завтраками| Bed and breakfast'!H14</f>
        <v>27300</v>
      </c>
      <c r="S14" s="94">
        <f>'C завтраками| Bed and breakfast'!I14</f>
        <v>25000</v>
      </c>
      <c r="T14" s="94">
        <f>'C завтраками| Bed and breakfast'!J14</f>
        <v>27300</v>
      </c>
      <c r="U14" s="94">
        <f>'C завтраками| Bed and breakfast'!K14</f>
        <v>21100</v>
      </c>
      <c r="V14" s="94">
        <f>'C завтраками| Bed and breakfast'!L14</f>
        <v>21050</v>
      </c>
    </row>
    <row r="15" spans="1:22" s="50" customFormat="1" x14ac:dyDescent="0.2">
      <c r="A15" s="42" t="s">
        <v>85</v>
      </c>
      <c r="B15" s="94"/>
      <c r="C15" s="94"/>
      <c r="D15" s="94"/>
      <c r="E15" s="94"/>
      <c r="F15" s="94"/>
      <c r="G15" s="94"/>
      <c r="H15" s="94"/>
      <c r="I15" s="94"/>
      <c r="J15" s="94"/>
      <c r="K15" s="94"/>
      <c r="L15" s="94"/>
      <c r="M15" s="94"/>
      <c r="N15" s="94"/>
      <c r="O15" s="94"/>
      <c r="P15" s="94"/>
      <c r="Q15" s="94"/>
      <c r="R15" s="94"/>
      <c r="S15" s="94"/>
      <c r="T15" s="94"/>
      <c r="U15" s="94"/>
      <c r="V15" s="94"/>
    </row>
    <row r="16" spans="1:22" s="50" customFormat="1" x14ac:dyDescent="0.2">
      <c r="A16" s="88">
        <f>A7</f>
        <v>1</v>
      </c>
      <c r="B16" s="94" t="e">
        <f>'C завтраками| Bed and breakfast'!#REF!</f>
        <v>#REF!</v>
      </c>
      <c r="C16" s="94" t="e">
        <f>'C завтраками| Bed and breakfast'!#REF!</f>
        <v>#REF!</v>
      </c>
      <c r="D16" s="94" t="e">
        <f>'C завтраками| Bed and breakfast'!#REF!</f>
        <v>#REF!</v>
      </c>
      <c r="E16" s="94" t="e">
        <f>'C завтраками| Bed and breakfast'!#REF!</f>
        <v>#REF!</v>
      </c>
      <c r="F16" s="94" t="e">
        <f>'C завтраками| Bed and breakfast'!#REF!</f>
        <v>#REF!</v>
      </c>
      <c r="G16" s="94" t="e">
        <f>'C завтраками| Bed and breakfast'!#REF!</f>
        <v>#REF!</v>
      </c>
      <c r="H16" s="94" t="e">
        <f>'C завтраками| Bed and breakfast'!#REF!</f>
        <v>#REF!</v>
      </c>
      <c r="I16" s="94" t="e">
        <f>'C завтраками| Bed and breakfast'!#REF!</f>
        <v>#REF!</v>
      </c>
      <c r="J16" s="94" t="e">
        <f>'C завтраками| Bed and breakfast'!#REF!</f>
        <v>#REF!</v>
      </c>
      <c r="K16" s="94" t="e">
        <f>'C завтраками| Bed and breakfast'!#REF!</f>
        <v>#REF!</v>
      </c>
      <c r="L16" s="94">
        <f>'C завтраками| Bed and breakfast'!B16</f>
        <v>19500</v>
      </c>
      <c r="M16" s="94">
        <f>'C завтраками| Bed and breakfast'!C16</f>
        <v>19500</v>
      </c>
      <c r="N16" s="94">
        <f>'C завтраками| Bed and breakfast'!D16</f>
        <v>21100</v>
      </c>
      <c r="O16" s="94">
        <f>'C завтраками| Bed and breakfast'!E16</f>
        <v>22700</v>
      </c>
      <c r="P16" s="94">
        <f>'C завтраками| Bed and breakfast'!F16</f>
        <v>25000</v>
      </c>
      <c r="Q16" s="94">
        <f>'C завтраками| Bed and breakfast'!G16</f>
        <v>27300</v>
      </c>
      <c r="R16" s="94">
        <f>'C завтраками| Bed and breakfast'!H16</f>
        <v>27300</v>
      </c>
      <c r="S16" s="94">
        <f>'C завтраками| Bed and breakfast'!I16</f>
        <v>25000</v>
      </c>
      <c r="T16" s="94">
        <f>'C завтраками| Bed and breakfast'!J16</f>
        <v>27300</v>
      </c>
      <c r="U16" s="94">
        <f>'C завтраками| Bed and breakfast'!K16</f>
        <v>21100</v>
      </c>
      <c r="V16" s="94">
        <f>'C завтраками| Bed and breakfast'!L16</f>
        <v>20800</v>
      </c>
    </row>
    <row r="17" spans="1:22" s="50" customFormat="1" x14ac:dyDescent="0.2">
      <c r="A17" s="88">
        <f>A8</f>
        <v>2</v>
      </c>
      <c r="B17" s="94" t="e">
        <f>'C завтраками| Bed and breakfast'!#REF!</f>
        <v>#REF!</v>
      </c>
      <c r="C17" s="94" t="e">
        <f>'C завтраками| Bed and breakfast'!#REF!</f>
        <v>#REF!</v>
      </c>
      <c r="D17" s="94" t="e">
        <f>'C завтраками| Bed and breakfast'!#REF!</f>
        <v>#REF!</v>
      </c>
      <c r="E17" s="94" t="e">
        <f>'C завтраками| Bed and breakfast'!#REF!</f>
        <v>#REF!</v>
      </c>
      <c r="F17" s="94" t="e">
        <f>'C завтраками| Bed and breakfast'!#REF!</f>
        <v>#REF!</v>
      </c>
      <c r="G17" s="94" t="e">
        <f>'C завтраками| Bed and breakfast'!#REF!</f>
        <v>#REF!</v>
      </c>
      <c r="H17" s="94" t="e">
        <f>'C завтраками| Bed and breakfast'!#REF!</f>
        <v>#REF!</v>
      </c>
      <c r="I17" s="94" t="e">
        <f>'C завтраками| Bed and breakfast'!#REF!</f>
        <v>#REF!</v>
      </c>
      <c r="J17" s="94" t="e">
        <f>'C завтраками| Bed and breakfast'!#REF!</f>
        <v>#REF!</v>
      </c>
      <c r="K17" s="94" t="e">
        <f>'C завтраками| Bed and breakfast'!#REF!</f>
        <v>#REF!</v>
      </c>
      <c r="L17" s="94">
        <f>'C завтраками| Bed and breakfast'!B17</f>
        <v>21200</v>
      </c>
      <c r="M17" s="94">
        <f>'C завтраками| Bed and breakfast'!C17</f>
        <v>21200</v>
      </c>
      <c r="N17" s="94">
        <f>'C завтраками| Bed and breakfast'!D17</f>
        <v>22800</v>
      </c>
      <c r="O17" s="94">
        <f>'C завтраками| Bed and breakfast'!E17</f>
        <v>24400</v>
      </c>
      <c r="P17" s="94">
        <f>'C завтраками| Bed and breakfast'!F17</f>
        <v>26700</v>
      </c>
      <c r="Q17" s="94">
        <f>'C завтраками| Bed and breakfast'!G17</f>
        <v>29000</v>
      </c>
      <c r="R17" s="94">
        <f>'C завтраками| Bed and breakfast'!H17</f>
        <v>29000</v>
      </c>
      <c r="S17" s="94">
        <f>'C завтраками| Bed and breakfast'!I17</f>
        <v>26700</v>
      </c>
      <c r="T17" s="94">
        <f>'C завтраками| Bed and breakfast'!J17</f>
        <v>29000</v>
      </c>
      <c r="U17" s="94">
        <f>'C завтраками| Bed and breakfast'!K17</f>
        <v>22800</v>
      </c>
      <c r="V17" s="94">
        <f>'C завтраками| Bed and breakfast'!L17</f>
        <v>23050</v>
      </c>
    </row>
    <row r="18" spans="1:22" s="50" customFormat="1" x14ac:dyDescent="0.2">
      <c r="A18" s="42" t="s">
        <v>86</v>
      </c>
      <c r="B18" s="94"/>
      <c r="C18" s="94"/>
      <c r="D18" s="94"/>
      <c r="E18" s="94"/>
      <c r="F18" s="94"/>
      <c r="G18" s="94"/>
      <c r="H18" s="94"/>
      <c r="I18" s="94"/>
      <c r="J18" s="94"/>
      <c r="K18" s="94"/>
      <c r="L18" s="94"/>
      <c r="M18" s="94"/>
      <c r="N18" s="94"/>
      <c r="O18" s="94"/>
      <c r="P18" s="94"/>
      <c r="Q18" s="94"/>
      <c r="R18" s="94"/>
      <c r="S18" s="94"/>
      <c r="T18" s="94"/>
      <c r="U18" s="94"/>
      <c r="V18" s="94"/>
    </row>
    <row r="19" spans="1:22" s="50" customFormat="1" x14ac:dyDescent="0.2">
      <c r="A19" s="88">
        <f>A7</f>
        <v>1</v>
      </c>
      <c r="B19" s="94" t="e">
        <f>'C завтраками| Bed and breakfast'!#REF!</f>
        <v>#REF!</v>
      </c>
      <c r="C19" s="94" t="e">
        <f>'C завтраками| Bed and breakfast'!#REF!</f>
        <v>#REF!</v>
      </c>
      <c r="D19" s="94" t="e">
        <f>'C завтраками| Bed and breakfast'!#REF!</f>
        <v>#REF!</v>
      </c>
      <c r="E19" s="94" t="e">
        <f>'C завтраками| Bed and breakfast'!#REF!</f>
        <v>#REF!</v>
      </c>
      <c r="F19" s="94" t="e">
        <f>'C завтраками| Bed and breakfast'!#REF!</f>
        <v>#REF!</v>
      </c>
      <c r="G19" s="94" t="e">
        <f>'C завтраками| Bed and breakfast'!#REF!</f>
        <v>#REF!</v>
      </c>
      <c r="H19" s="94" t="e">
        <f>'C завтраками| Bed and breakfast'!#REF!</f>
        <v>#REF!</v>
      </c>
      <c r="I19" s="94" t="e">
        <f>'C завтраками| Bed and breakfast'!#REF!</f>
        <v>#REF!</v>
      </c>
      <c r="J19" s="94" t="e">
        <f>'C завтраками| Bed and breakfast'!#REF!</f>
        <v>#REF!</v>
      </c>
      <c r="K19" s="94" t="e">
        <f>'C завтраками| Bed and breakfast'!#REF!</f>
        <v>#REF!</v>
      </c>
      <c r="L19" s="94">
        <f>'C завтраками| Bed and breakfast'!B19</f>
        <v>40800</v>
      </c>
      <c r="M19" s="94">
        <f>'C завтраками| Bed and breakfast'!C19</f>
        <v>40800</v>
      </c>
      <c r="N19" s="94">
        <f>'C завтраками| Bed and breakfast'!D19</f>
        <v>42400</v>
      </c>
      <c r="O19" s="94">
        <f>'C завтраками| Bed and breakfast'!E19</f>
        <v>44000</v>
      </c>
      <c r="P19" s="94">
        <f>'C завтраками| Bed and breakfast'!F19</f>
        <v>46300</v>
      </c>
      <c r="Q19" s="94">
        <f>'C завтраками| Bed and breakfast'!G19</f>
        <v>48600</v>
      </c>
      <c r="R19" s="94">
        <f>'C завтраками| Bed and breakfast'!H19</f>
        <v>48600</v>
      </c>
      <c r="S19" s="94">
        <f>'C завтраками| Bed and breakfast'!I19</f>
        <v>46300</v>
      </c>
      <c r="T19" s="94">
        <f>'C завтраками| Bed and breakfast'!J19</f>
        <v>48600</v>
      </c>
      <c r="U19" s="94">
        <f>'C завтраками| Bed and breakfast'!K19</f>
        <v>42400</v>
      </c>
      <c r="V19" s="94">
        <f>'C завтраками| Bed and breakfast'!L19</f>
        <v>40800</v>
      </c>
    </row>
    <row r="20" spans="1:22" s="50" customFormat="1" x14ac:dyDescent="0.2">
      <c r="A20" s="88">
        <f>A8</f>
        <v>2</v>
      </c>
      <c r="B20" s="94" t="e">
        <f>'C завтраками| Bed and breakfast'!#REF!</f>
        <v>#REF!</v>
      </c>
      <c r="C20" s="94" t="e">
        <f>'C завтраками| Bed and breakfast'!#REF!</f>
        <v>#REF!</v>
      </c>
      <c r="D20" s="94" t="e">
        <f>'C завтраками| Bed and breakfast'!#REF!</f>
        <v>#REF!</v>
      </c>
      <c r="E20" s="94" t="e">
        <f>'C завтраками| Bed and breakfast'!#REF!</f>
        <v>#REF!</v>
      </c>
      <c r="F20" s="94" t="e">
        <f>'C завтраками| Bed and breakfast'!#REF!</f>
        <v>#REF!</v>
      </c>
      <c r="G20" s="94" t="e">
        <f>'C завтраками| Bed and breakfast'!#REF!</f>
        <v>#REF!</v>
      </c>
      <c r="H20" s="94" t="e">
        <f>'C завтраками| Bed and breakfast'!#REF!</f>
        <v>#REF!</v>
      </c>
      <c r="I20" s="94" t="e">
        <f>'C завтраками| Bed and breakfast'!#REF!</f>
        <v>#REF!</v>
      </c>
      <c r="J20" s="94" t="e">
        <f>'C завтраками| Bed and breakfast'!#REF!</f>
        <v>#REF!</v>
      </c>
      <c r="K20" s="94" t="e">
        <f>'C завтраками| Bed and breakfast'!#REF!</f>
        <v>#REF!</v>
      </c>
      <c r="L20" s="94">
        <f>'C завтраками| Bed and breakfast'!B20</f>
        <v>42500</v>
      </c>
      <c r="M20" s="94">
        <f>'C завтраками| Bed and breakfast'!C20</f>
        <v>42500</v>
      </c>
      <c r="N20" s="94">
        <f>'C завтраками| Bed and breakfast'!D20</f>
        <v>44100</v>
      </c>
      <c r="O20" s="94">
        <f>'C завтраками| Bed and breakfast'!E20</f>
        <v>45700</v>
      </c>
      <c r="P20" s="94">
        <f>'C завтраками| Bed and breakfast'!F20</f>
        <v>48000</v>
      </c>
      <c r="Q20" s="94">
        <f>'C завтраками| Bed and breakfast'!G20</f>
        <v>50300</v>
      </c>
      <c r="R20" s="94">
        <f>'C завтраками| Bed and breakfast'!H20</f>
        <v>50300</v>
      </c>
      <c r="S20" s="94">
        <f>'C завтраками| Bed and breakfast'!I20</f>
        <v>48000</v>
      </c>
      <c r="T20" s="94">
        <f>'C завтраками| Bed and breakfast'!J20</f>
        <v>50300</v>
      </c>
      <c r="U20" s="94">
        <f>'C завтраками| Bed and breakfast'!K20</f>
        <v>44100</v>
      </c>
      <c r="V20" s="94">
        <f>'C завтраками| Bed and breakfast'!L20</f>
        <v>43050</v>
      </c>
    </row>
    <row r="21" spans="1:22" s="50" customFormat="1" x14ac:dyDescent="0.2">
      <c r="A21" s="42" t="s">
        <v>87</v>
      </c>
      <c r="B21" s="94"/>
      <c r="C21" s="94"/>
      <c r="D21" s="94"/>
      <c r="E21" s="94"/>
      <c r="F21" s="94"/>
      <c r="G21" s="94"/>
      <c r="H21" s="94"/>
      <c r="I21" s="94"/>
      <c r="J21" s="94"/>
      <c r="K21" s="94"/>
      <c r="L21" s="94"/>
      <c r="M21" s="94"/>
      <c r="N21" s="94"/>
      <c r="O21" s="94"/>
      <c r="P21" s="94"/>
      <c r="Q21" s="94"/>
      <c r="R21" s="94"/>
      <c r="S21" s="94"/>
      <c r="T21" s="94"/>
      <c r="U21" s="94"/>
      <c r="V21" s="94"/>
    </row>
    <row r="22" spans="1:22" s="50" customFormat="1" x14ac:dyDescent="0.2">
      <c r="A22" s="88" t="s">
        <v>88</v>
      </c>
      <c r="B22" s="94" t="e">
        <f>'C завтраками| Bed and breakfast'!#REF!</f>
        <v>#REF!</v>
      </c>
      <c r="C22" s="94" t="e">
        <f>'C завтраками| Bed and breakfast'!#REF!</f>
        <v>#REF!</v>
      </c>
      <c r="D22" s="94" t="e">
        <f>'C завтраками| Bed and breakfast'!#REF!</f>
        <v>#REF!</v>
      </c>
      <c r="E22" s="94" t="e">
        <f>'C завтраками| Bed and breakfast'!#REF!</f>
        <v>#REF!</v>
      </c>
      <c r="F22" s="94" t="e">
        <f>'C завтраками| Bed and breakfast'!#REF!</f>
        <v>#REF!</v>
      </c>
      <c r="G22" s="94" t="e">
        <f>'C завтраками| Bed and breakfast'!#REF!</f>
        <v>#REF!</v>
      </c>
      <c r="H22" s="94" t="e">
        <f>'C завтраками| Bed and breakfast'!#REF!</f>
        <v>#REF!</v>
      </c>
      <c r="I22" s="94" t="e">
        <f>'C завтраками| Bed and breakfast'!#REF!</f>
        <v>#REF!</v>
      </c>
      <c r="J22" s="94" t="e">
        <f>'C завтраками| Bed and breakfast'!#REF!</f>
        <v>#REF!</v>
      </c>
      <c r="K22" s="94" t="e">
        <f>'C завтраками| Bed and breakfast'!#REF!</f>
        <v>#REF!</v>
      </c>
      <c r="L22" s="94">
        <f>'C завтраками| Bed and breakfast'!B22</f>
        <v>72500</v>
      </c>
      <c r="M22" s="94">
        <f>'C завтраками| Bed and breakfast'!C22</f>
        <v>72500</v>
      </c>
      <c r="N22" s="94">
        <f>'C завтраками| Bed and breakfast'!D22</f>
        <v>74100</v>
      </c>
      <c r="O22" s="94">
        <f>'C завтраками| Bed and breakfast'!E22</f>
        <v>75700</v>
      </c>
      <c r="P22" s="94">
        <f>'C завтраками| Bed and breakfast'!F22</f>
        <v>78000</v>
      </c>
      <c r="Q22" s="94">
        <f>'C завтраками| Bed and breakfast'!G22</f>
        <v>80300</v>
      </c>
      <c r="R22" s="94">
        <f>'C завтраками| Bed and breakfast'!H22</f>
        <v>80300</v>
      </c>
      <c r="S22" s="94">
        <f>'C завтраками| Bed and breakfast'!I22</f>
        <v>78000</v>
      </c>
      <c r="T22" s="94">
        <f>'C завтраками| Bed and breakfast'!J22</f>
        <v>80300</v>
      </c>
      <c r="U22" s="94">
        <f>'C завтраками| Bed and breakfast'!K22</f>
        <v>74100</v>
      </c>
      <c r="V22" s="94">
        <f>'C завтраками| Bed and breakfast'!L22</f>
        <v>98050</v>
      </c>
    </row>
    <row r="23" spans="1:22" s="50" customFormat="1" x14ac:dyDescent="0.2">
      <c r="A23" s="100"/>
    </row>
    <row r="24" spans="1:22" ht="18" customHeight="1" x14ac:dyDescent="0.2">
      <c r="A24" s="111" t="s">
        <v>100</v>
      </c>
      <c r="B24" s="92" t="e">
        <f t="shared" ref="B24:K24" si="0">B4</f>
        <v>#REF!</v>
      </c>
      <c r="C24" s="92" t="e">
        <f t="shared" si="0"/>
        <v>#REF!</v>
      </c>
      <c r="D24" s="92" t="e">
        <f t="shared" si="0"/>
        <v>#REF!</v>
      </c>
      <c r="E24" s="92" t="e">
        <f t="shared" si="0"/>
        <v>#REF!</v>
      </c>
      <c r="F24" s="92" t="e">
        <f t="shared" si="0"/>
        <v>#REF!</v>
      </c>
      <c r="G24" s="92" t="e">
        <f t="shared" si="0"/>
        <v>#REF!</v>
      </c>
      <c r="H24" s="92" t="e">
        <f t="shared" si="0"/>
        <v>#REF!</v>
      </c>
      <c r="I24" s="92" t="e">
        <f t="shared" si="0"/>
        <v>#REF!</v>
      </c>
      <c r="J24" s="92" t="e">
        <f t="shared" si="0"/>
        <v>#REF!</v>
      </c>
      <c r="K24" s="92" t="e">
        <f t="shared" si="0"/>
        <v>#REF!</v>
      </c>
      <c r="L24" s="92">
        <f t="shared" ref="L24:N24" si="1">L4</f>
        <v>46010</v>
      </c>
      <c r="M24" s="92">
        <f t="shared" si="1"/>
        <v>46011</v>
      </c>
      <c r="N24" s="92">
        <f t="shared" si="1"/>
        <v>46012</v>
      </c>
      <c r="O24" s="92">
        <f t="shared" ref="O24:S24" si="2">O4</f>
        <v>46013</v>
      </c>
      <c r="P24" s="92">
        <f t="shared" si="2"/>
        <v>46014</v>
      </c>
      <c r="Q24" s="92">
        <f t="shared" si="2"/>
        <v>46015</v>
      </c>
      <c r="R24" s="92">
        <f t="shared" si="2"/>
        <v>46016</v>
      </c>
      <c r="S24" s="92">
        <f t="shared" si="2"/>
        <v>46017</v>
      </c>
      <c r="T24" s="92">
        <f t="shared" ref="T24:V24" si="3">T4</f>
        <v>46018</v>
      </c>
      <c r="U24" s="92">
        <f t="shared" si="3"/>
        <v>46019</v>
      </c>
      <c r="V24" s="92">
        <f t="shared" si="3"/>
        <v>46020</v>
      </c>
    </row>
    <row r="25" spans="1:22" ht="20.25" customHeight="1" x14ac:dyDescent="0.2">
      <c r="A25" s="90" t="s">
        <v>64</v>
      </c>
      <c r="B25" s="92" t="e">
        <f t="shared" ref="B25:K25" si="4">B5</f>
        <v>#REF!</v>
      </c>
      <c r="C25" s="92" t="e">
        <f t="shared" si="4"/>
        <v>#REF!</v>
      </c>
      <c r="D25" s="92" t="e">
        <f t="shared" si="4"/>
        <v>#REF!</v>
      </c>
      <c r="E25" s="92" t="e">
        <f t="shared" si="4"/>
        <v>#REF!</v>
      </c>
      <c r="F25" s="92" t="e">
        <f t="shared" si="4"/>
        <v>#REF!</v>
      </c>
      <c r="G25" s="92" t="e">
        <f t="shared" si="4"/>
        <v>#REF!</v>
      </c>
      <c r="H25" s="92" t="e">
        <f t="shared" si="4"/>
        <v>#REF!</v>
      </c>
      <c r="I25" s="92" t="e">
        <f t="shared" si="4"/>
        <v>#REF!</v>
      </c>
      <c r="J25" s="92" t="e">
        <f t="shared" si="4"/>
        <v>#REF!</v>
      </c>
      <c r="K25" s="92" t="e">
        <f t="shared" si="4"/>
        <v>#REF!</v>
      </c>
      <c r="L25" s="92">
        <f t="shared" ref="L25:N25" si="5">L5</f>
        <v>46010</v>
      </c>
      <c r="M25" s="92">
        <f t="shared" si="5"/>
        <v>46011</v>
      </c>
      <c r="N25" s="92">
        <f t="shared" si="5"/>
        <v>46012</v>
      </c>
      <c r="O25" s="92">
        <f t="shared" ref="O25:S25" si="6">O5</f>
        <v>46013</v>
      </c>
      <c r="P25" s="92">
        <f t="shared" si="6"/>
        <v>46014</v>
      </c>
      <c r="Q25" s="92">
        <f t="shared" si="6"/>
        <v>46015</v>
      </c>
      <c r="R25" s="92">
        <f t="shared" si="6"/>
        <v>46016</v>
      </c>
      <c r="S25" s="92">
        <f t="shared" si="6"/>
        <v>46017</v>
      </c>
      <c r="T25" s="92">
        <f t="shared" ref="T25:V25" si="7">T5</f>
        <v>46018</v>
      </c>
      <c r="U25" s="92">
        <f t="shared" si="7"/>
        <v>46019</v>
      </c>
      <c r="V25" s="92">
        <f t="shared" si="7"/>
        <v>46020</v>
      </c>
    </row>
    <row r="26" spans="1:22" s="44" customFormat="1" x14ac:dyDescent="0.2">
      <c r="A26" s="42" t="s">
        <v>83</v>
      </c>
      <c r="B26" s="87"/>
      <c r="C26" s="87"/>
      <c r="D26" s="87"/>
      <c r="E26" s="87"/>
      <c r="F26" s="87"/>
      <c r="G26" s="87"/>
      <c r="H26" s="87"/>
      <c r="I26" s="87"/>
      <c r="J26" s="87"/>
      <c r="K26" s="87"/>
      <c r="L26" s="87"/>
      <c r="M26" s="87"/>
      <c r="N26" s="87"/>
      <c r="O26" s="87"/>
      <c r="P26" s="87"/>
      <c r="Q26" s="87"/>
      <c r="R26" s="87"/>
      <c r="S26" s="87"/>
      <c r="T26" s="87"/>
      <c r="U26" s="87"/>
      <c r="V26" s="87"/>
    </row>
    <row r="27" spans="1:22" s="50" customFormat="1" x14ac:dyDescent="0.2">
      <c r="A27" s="88">
        <v>1</v>
      </c>
      <c r="B27" s="94" t="e">
        <f t="shared" ref="B27:K27" si="8">ROUND(B7*0.75,)</f>
        <v>#REF!</v>
      </c>
      <c r="C27" s="94" t="e">
        <f t="shared" si="8"/>
        <v>#REF!</v>
      </c>
      <c r="D27" s="94" t="e">
        <f t="shared" si="8"/>
        <v>#REF!</v>
      </c>
      <c r="E27" s="94" t="e">
        <f t="shared" si="8"/>
        <v>#REF!</v>
      </c>
      <c r="F27" s="94" t="e">
        <f t="shared" si="8"/>
        <v>#REF!</v>
      </c>
      <c r="G27" s="94" t="e">
        <f t="shared" si="8"/>
        <v>#REF!</v>
      </c>
      <c r="H27" s="94" t="e">
        <f t="shared" si="8"/>
        <v>#REF!</v>
      </c>
      <c r="I27" s="94" t="e">
        <f t="shared" si="8"/>
        <v>#REF!</v>
      </c>
      <c r="J27" s="94" t="e">
        <f t="shared" si="8"/>
        <v>#REF!</v>
      </c>
      <c r="K27" s="94" t="e">
        <f t="shared" si="8"/>
        <v>#REF!</v>
      </c>
      <c r="L27" s="94">
        <f t="shared" ref="L27:N27" si="9">ROUND(L7*0.75,)</f>
        <v>11850</v>
      </c>
      <c r="M27" s="94">
        <f t="shared" si="9"/>
        <v>11850</v>
      </c>
      <c r="N27" s="94">
        <f t="shared" si="9"/>
        <v>13050</v>
      </c>
      <c r="O27" s="94">
        <f t="shared" ref="O27:S27" si="10">ROUND(O7*0.75,)</f>
        <v>14250</v>
      </c>
      <c r="P27" s="94">
        <f t="shared" si="10"/>
        <v>15975</v>
      </c>
      <c r="Q27" s="94">
        <f t="shared" si="10"/>
        <v>17700</v>
      </c>
      <c r="R27" s="94">
        <f t="shared" si="10"/>
        <v>17700</v>
      </c>
      <c r="S27" s="94">
        <f t="shared" si="10"/>
        <v>15975</v>
      </c>
      <c r="T27" s="94">
        <f t="shared" ref="T27:V27" si="11">ROUND(T7*0.75,)</f>
        <v>17700</v>
      </c>
      <c r="U27" s="94">
        <f t="shared" si="11"/>
        <v>13050</v>
      </c>
      <c r="V27" s="94">
        <f t="shared" si="11"/>
        <v>11850</v>
      </c>
    </row>
    <row r="28" spans="1:22" s="50" customFormat="1" x14ac:dyDescent="0.2">
      <c r="A28" s="88">
        <v>2</v>
      </c>
      <c r="B28" s="94" t="e">
        <f t="shared" ref="B28:K28" si="12">ROUND(B8*0.75,)</f>
        <v>#REF!</v>
      </c>
      <c r="C28" s="94" t="e">
        <f t="shared" si="12"/>
        <v>#REF!</v>
      </c>
      <c r="D28" s="94" t="e">
        <f t="shared" si="12"/>
        <v>#REF!</v>
      </c>
      <c r="E28" s="94" t="e">
        <f t="shared" si="12"/>
        <v>#REF!</v>
      </c>
      <c r="F28" s="94" t="e">
        <f t="shared" si="12"/>
        <v>#REF!</v>
      </c>
      <c r="G28" s="94" t="e">
        <f t="shared" si="12"/>
        <v>#REF!</v>
      </c>
      <c r="H28" s="94" t="e">
        <f t="shared" si="12"/>
        <v>#REF!</v>
      </c>
      <c r="I28" s="94" t="e">
        <f t="shared" si="12"/>
        <v>#REF!</v>
      </c>
      <c r="J28" s="94" t="e">
        <f t="shared" si="12"/>
        <v>#REF!</v>
      </c>
      <c r="K28" s="94" t="e">
        <f t="shared" si="12"/>
        <v>#REF!</v>
      </c>
      <c r="L28" s="94">
        <f t="shared" ref="L28:N28" si="13">ROUND(L8*0.75,)</f>
        <v>13125</v>
      </c>
      <c r="M28" s="94">
        <f t="shared" si="13"/>
        <v>13125</v>
      </c>
      <c r="N28" s="94">
        <f t="shared" si="13"/>
        <v>14325</v>
      </c>
      <c r="O28" s="94">
        <f t="shared" ref="O28:S28" si="14">ROUND(O8*0.75,)</f>
        <v>15525</v>
      </c>
      <c r="P28" s="94">
        <f t="shared" si="14"/>
        <v>17250</v>
      </c>
      <c r="Q28" s="94">
        <f t="shared" si="14"/>
        <v>18975</v>
      </c>
      <c r="R28" s="94">
        <f t="shared" si="14"/>
        <v>18975</v>
      </c>
      <c r="S28" s="94">
        <f t="shared" si="14"/>
        <v>17250</v>
      </c>
      <c r="T28" s="94">
        <f t="shared" ref="T28:V28" si="15">ROUND(T8*0.75,)</f>
        <v>18975</v>
      </c>
      <c r="U28" s="94">
        <f t="shared" si="15"/>
        <v>14325</v>
      </c>
      <c r="V28" s="94">
        <f t="shared" si="15"/>
        <v>13538</v>
      </c>
    </row>
    <row r="29" spans="1:22" s="50" customFormat="1" x14ac:dyDescent="0.2">
      <c r="A29" s="42" t="s">
        <v>234</v>
      </c>
      <c r="B29" s="94"/>
      <c r="C29" s="94"/>
      <c r="D29" s="94"/>
      <c r="E29" s="94"/>
      <c r="F29" s="94"/>
      <c r="G29" s="94"/>
      <c r="H29" s="94"/>
      <c r="I29" s="94"/>
      <c r="J29" s="94"/>
      <c r="K29" s="94"/>
      <c r="L29" s="94"/>
      <c r="M29" s="94"/>
      <c r="N29" s="94"/>
      <c r="O29" s="94"/>
      <c r="P29" s="94"/>
      <c r="Q29" s="94"/>
      <c r="R29" s="94"/>
      <c r="S29" s="94"/>
      <c r="T29" s="94"/>
      <c r="U29" s="94"/>
      <c r="V29" s="94"/>
    </row>
    <row r="30" spans="1:22" s="50" customFormat="1" x14ac:dyDescent="0.2">
      <c r="A30" s="180">
        <v>1</v>
      </c>
      <c r="B30" s="94" t="e">
        <f t="shared" ref="B30:K30" si="16">ROUND(B10*0.75,)</f>
        <v>#REF!</v>
      </c>
      <c r="C30" s="94" t="e">
        <f t="shared" si="16"/>
        <v>#REF!</v>
      </c>
      <c r="D30" s="94" t="e">
        <f t="shared" si="16"/>
        <v>#REF!</v>
      </c>
      <c r="E30" s="94" t="e">
        <f t="shared" si="16"/>
        <v>#REF!</v>
      </c>
      <c r="F30" s="94" t="e">
        <f t="shared" si="16"/>
        <v>#REF!</v>
      </c>
      <c r="G30" s="94" t="e">
        <f t="shared" si="16"/>
        <v>#REF!</v>
      </c>
      <c r="H30" s="94" t="e">
        <f t="shared" si="16"/>
        <v>#REF!</v>
      </c>
      <c r="I30" s="94" t="e">
        <f t="shared" si="16"/>
        <v>#REF!</v>
      </c>
      <c r="J30" s="94" t="e">
        <f t="shared" si="16"/>
        <v>#REF!</v>
      </c>
      <c r="K30" s="94" t="e">
        <f t="shared" si="16"/>
        <v>#REF!</v>
      </c>
      <c r="L30" s="94">
        <f t="shared" ref="L30:N30" si="17">ROUND(L10*0.75,)</f>
        <v>12600</v>
      </c>
      <c r="M30" s="94">
        <f t="shared" si="17"/>
        <v>12600</v>
      </c>
      <c r="N30" s="94">
        <f t="shared" si="17"/>
        <v>13800</v>
      </c>
      <c r="O30" s="94">
        <f t="shared" ref="O30:S30" si="18">ROUND(O10*0.75,)</f>
        <v>15000</v>
      </c>
      <c r="P30" s="94">
        <f t="shared" si="18"/>
        <v>16725</v>
      </c>
      <c r="Q30" s="94">
        <f t="shared" si="18"/>
        <v>18450</v>
      </c>
      <c r="R30" s="94">
        <f t="shared" si="18"/>
        <v>18450</v>
      </c>
      <c r="S30" s="94">
        <f t="shared" si="18"/>
        <v>16725</v>
      </c>
      <c r="T30" s="94">
        <f t="shared" ref="T30:V30" si="19">ROUND(T10*0.75,)</f>
        <v>18450</v>
      </c>
      <c r="U30" s="94">
        <f t="shared" si="19"/>
        <v>13800</v>
      </c>
      <c r="V30" s="94">
        <f t="shared" si="19"/>
        <v>13350</v>
      </c>
    </row>
    <row r="31" spans="1:22" s="50" customFormat="1" x14ac:dyDescent="0.2">
      <c r="A31" s="180">
        <v>2</v>
      </c>
      <c r="B31" s="94" t="e">
        <f t="shared" ref="B31:K31" si="20">ROUND(B11*0.75,)</f>
        <v>#REF!</v>
      </c>
      <c r="C31" s="94" t="e">
        <f t="shared" si="20"/>
        <v>#REF!</v>
      </c>
      <c r="D31" s="94" t="e">
        <f t="shared" si="20"/>
        <v>#REF!</v>
      </c>
      <c r="E31" s="94" t="e">
        <f t="shared" si="20"/>
        <v>#REF!</v>
      </c>
      <c r="F31" s="94" t="e">
        <f t="shared" si="20"/>
        <v>#REF!</v>
      </c>
      <c r="G31" s="94" t="e">
        <f t="shared" si="20"/>
        <v>#REF!</v>
      </c>
      <c r="H31" s="94" t="e">
        <f t="shared" si="20"/>
        <v>#REF!</v>
      </c>
      <c r="I31" s="94" t="e">
        <f t="shared" si="20"/>
        <v>#REF!</v>
      </c>
      <c r="J31" s="94" t="e">
        <f t="shared" si="20"/>
        <v>#REF!</v>
      </c>
      <c r="K31" s="94" t="e">
        <f t="shared" si="20"/>
        <v>#REF!</v>
      </c>
      <c r="L31" s="94">
        <f t="shared" ref="L31:N31" si="21">ROUND(L11*0.75,)</f>
        <v>13875</v>
      </c>
      <c r="M31" s="94">
        <f t="shared" si="21"/>
        <v>13875</v>
      </c>
      <c r="N31" s="94">
        <f t="shared" si="21"/>
        <v>15075</v>
      </c>
      <c r="O31" s="94">
        <f t="shared" ref="O31:S31" si="22">ROUND(O11*0.75,)</f>
        <v>16275</v>
      </c>
      <c r="P31" s="94">
        <f t="shared" si="22"/>
        <v>18000</v>
      </c>
      <c r="Q31" s="94">
        <f t="shared" si="22"/>
        <v>19725</v>
      </c>
      <c r="R31" s="94">
        <f t="shared" si="22"/>
        <v>19725</v>
      </c>
      <c r="S31" s="94">
        <f t="shared" si="22"/>
        <v>18000</v>
      </c>
      <c r="T31" s="94">
        <f t="shared" ref="T31:V31" si="23">ROUND(T11*0.75,)</f>
        <v>19725</v>
      </c>
      <c r="U31" s="94">
        <f t="shared" si="23"/>
        <v>15075</v>
      </c>
      <c r="V31" s="94">
        <f t="shared" si="23"/>
        <v>15038</v>
      </c>
    </row>
    <row r="32" spans="1:22" s="50" customFormat="1" x14ac:dyDescent="0.2">
      <c r="A32" s="42" t="s">
        <v>84</v>
      </c>
      <c r="B32" s="94"/>
      <c r="C32" s="94"/>
      <c r="D32" s="94"/>
      <c r="E32" s="94"/>
      <c r="F32" s="94"/>
      <c r="G32" s="94"/>
      <c r="H32" s="94"/>
      <c r="I32" s="94"/>
      <c r="J32" s="94"/>
      <c r="K32" s="94"/>
      <c r="L32" s="94"/>
      <c r="M32" s="94"/>
      <c r="N32" s="94"/>
      <c r="O32" s="94"/>
      <c r="P32" s="94"/>
      <c r="Q32" s="94"/>
      <c r="R32" s="94"/>
      <c r="S32" s="94"/>
      <c r="T32" s="94"/>
      <c r="U32" s="94"/>
      <c r="V32" s="94"/>
    </row>
    <row r="33" spans="1:22" s="50" customFormat="1" x14ac:dyDescent="0.2">
      <c r="A33" s="88">
        <f>A27</f>
        <v>1</v>
      </c>
      <c r="B33" s="94" t="e">
        <f t="shared" ref="B33:K33" si="24">ROUND(B13*0.75,)</f>
        <v>#REF!</v>
      </c>
      <c r="C33" s="94" t="e">
        <f t="shared" si="24"/>
        <v>#REF!</v>
      </c>
      <c r="D33" s="94" t="e">
        <f t="shared" si="24"/>
        <v>#REF!</v>
      </c>
      <c r="E33" s="94" t="e">
        <f t="shared" si="24"/>
        <v>#REF!</v>
      </c>
      <c r="F33" s="94" t="e">
        <f t="shared" si="24"/>
        <v>#REF!</v>
      </c>
      <c r="G33" s="94" t="e">
        <f t="shared" si="24"/>
        <v>#REF!</v>
      </c>
      <c r="H33" s="94" t="e">
        <f t="shared" si="24"/>
        <v>#REF!</v>
      </c>
      <c r="I33" s="94" t="e">
        <f t="shared" si="24"/>
        <v>#REF!</v>
      </c>
      <c r="J33" s="94" t="e">
        <f t="shared" si="24"/>
        <v>#REF!</v>
      </c>
      <c r="K33" s="94" t="e">
        <f t="shared" si="24"/>
        <v>#REF!</v>
      </c>
      <c r="L33" s="94">
        <f t="shared" ref="L33:N33" si="25">ROUND(L13*0.75,)</f>
        <v>13350</v>
      </c>
      <c r="M33" s="94">
        <f t="shared" si="25"/>
        <v>13350</v>
      </c>
      <c r="N33" s="94">
        <f t="shared" si="25"/>
        <v>14550</v>
      </c>
      <c r="O33" s="94">
        <f t="shared" ref="O33:S33" si="26">ROUND(O13*0.75,)</f>
        <v>15750</v>
      </c>
      <c r="P33" s="94">
        <f t="shared" si="26"/>
        <v>17475</v>
      </c>
      <c r="Q33" s="94">
        <f t="shared" si="26"/>
        <v>19200</v>
      </c>
      <c r="R33" s="94">
        <f t="shared" si="26"/>
        <v>19200</v>
      </c>
      <c r="S33" s="94">
        <f t="shared" si="26"/>
        <v>17475</v>
      </c>
      <c r="T33" s="94">
        <f t="shared" ref="T33:V33" si="27">ROUND(T13*0.75,)</f>
        <v>19200</v>
      </c>
      <c r="U33" s="94">
        <f t="shared" si="27"/>
        <v>14550</v>
      </c>
      <c r="V33" s="94">
        <f t="shared" si="27"/>
        <v>14100</v>
      </c>
    </row>
    <row r="34" spans="1:22" s="50" customFormat="1" x14ac:dyDescent="0.2">
      <c r="A34" s="88">
        <f>A28</f>
        <v>2</v>
      </c>
      <c r="B34" s="94" t="e">
        <f t="shared" ref="B34:K34" si="28">ROUND(B14*0.75,)</f>
        <v>#REF!</v>
      </c>
      <c r="C34" s="94" t="e">
        <f t="shared" si="28"/>
        <v>#REF!</v>
      </c>
      <c r="D34" s="94" t="e">
        <f t="shared" si="28"/>
        <v>#REF!</v>
      </c>
      <c r="E34" s="94" t="e">
        <f t="shared" si="28"/>
        <v>#REF!</v>
      </c>
      <c r="F34" s="94" t="e">
        <f t="shared" si="28"/>
        <v>#REF!</v>
      </c>
      <c r="G34" s="94" t="e">
        <f t="shared" si="28"/>
        <v>#REF!</v>
      </c>
      <c r="H34" s="94" t="e">
        <f t="shared" si="28"/>
        <v>#REF!</v>
      </c>
      <c r="I34" s="94" t="e">
        <f t="shared" si="28"/>
        <v>#REF!</v>
      </c>
      <c r="J34" s="94" t="e">
        <f t="shared" si="28"/>
        <v>#REF!</v>
      </c>
      <c r="K34" s="94" t="e">
        <f t="shared" si="28"/>
        <v>#REF!</v>
      </c>
      <c r="L34" s="94">
        <f t="shared" ref="L34:N34" si="29">ROUND(L14*0.75,)</f>
        <v>14625</v>
      </c>
      <c r="M34" s="94">
        <f t="shared" si="29"/>
        <v>14625</v>
      </c>
      <c r="N34" s="94">
        <f t="shared" si="29"/>
        <v>15825</v>
      </c>
      <c r="O34" s="94">
        <f t="shared" ref="O34:S34" si="30">ROUND(O14*0.75,)</f>
        <v>17025</v>
      </c>
      <c r="P34" s="94">
        <f t="shared" si="30"/>
        <v>18750</v>
      </c>
      <c r="Q34" s="94">
        <f t="shared" si="30"/>
        <v>20475</v>
      </c>
      <c r="R34" s="94">
        <f t="shared" si="30"/>
        <v>20475</v>
      </c>
      <c r="S34" s="94">
        <f t="shared" si="30"/>
        <v>18750</v>
      </c>
      <c r="T34" s="94">
        <f t="shared" ref="T34:V34" si="31">ROUND(T14*0.75,)</f>
        <v>20475</v>
      </c>
      <c r="U34" s="94">
        <f t="shared" si="31"/>
        <v>15825</v>
      </c>
      <c r="V34" s="94">
        <f t="shared" si="31"/>
        <v>15788</v>
      </c>
    </row>
    <row r="35" spans="1:22" s="50" customFormat="1" x14ac:dyDescent="0.2">
      <c r="A35" s="42" t="s">
        <v>85</v>
      </c>
      <c r="B35" s="94"/>
      <c r="C35" s="94"/>
      <c r="D35" s="94"/>
      <c r="E35" s="94"/>
      <c r="F35" s="94"/>
      <c r="G35" s="94"/>
      <c r="H35" s="94"/>
      <c r="I35" s="94"/>
      <c r="J35" s="94"/>
      <c r="K35" s="94"/>
      <c r="L35" s="94"/>
      <c r="M35" s="94"/>
      <c r="N35" s="94"/>
      <c r="O35" s="94"/>
      <c r="P35" s="94"/>
      <c r="Q35" s="94"/>
      <c r="R35" s="94"/>
      <c r="S35" s="94"/>
      <c r="T35" s="94"/>
      <c r="U35" s="94"/>
      <c r="V35" s="94"/>
    </row>
    <row r="36" spans="1:22" s="50" customFormat="1" x14ac:dyDescent="0.2">
      <c r="A36" s="88">
        <f>A27</f>
        <v>1</v>
      </c>
      <c r="B36" s="94" t="e">
        <f t="shared" ref="B36:K36" si="32">ROUND(B16*0.75,)</f>
        <v>#REF!</v>
      </c>
      <c r="C36" s="94" t="e">
        <f t="shared" si="32"/>
        <v>#REF!</v>
      </c>
      <c r="D36" s="94" t="e">
        <f t="shared" si="32"/>
        <v>#REF!</v>
      </c>
      <c r="E36" s="94" t="e">
        <f t="shared" si="32"/>
        <v>#REF!</v>
      </c>
      <c r="F36" s="94" t="e">
        <f t="shared" si="32"/>
        <v>#REF!</v>
      </c>
      <c r="G36" s="94" t="e">
        <f t="shared" si="32"/>
        <v>#REF!</v>
      </c>
      <c r="H36" s="94" t="e">
        <f t="shared" si="32"/>
        <v>#REF!</v>
      </c>
      <c r="I36" s="94" t="e">
        <f t="shared" si="32"/>
        <v>#REF!</v>
      </c>
      <c r="J36" s="94" t="e">
        <f t="shared" si="32"/>
        <v>#REF!</v>
      </c>
      <c r="K36" s="94" t="e">
        <f t="shared" si="32"/>
        <v>#REF!</v>
      </c>
      <c r="L36" s="94">
        <f t="shared" ref="L36:N36" si="33">ROUND(L16*0.75,)</f>
        <v>14625</v>
      </c>
      <c r="M36" s="94">
        <f t="shared" si="33"/>
        <v>14625</v>
      </c>
      <c r="N36" s="94">
        <f t="shared" si="33"/>
        <v>15825</v>
      </c>
      <c r="O36" s="94">
        <f t="shared" ref="O36:S36" si="34">ROUND(O16*0.75,)</f>
        <v>17025</v>
      </c>
      <c r="P36" s="94">
        <f t="shared" si="34"/>
        <v>18750</v>
      </c>
      <c r="Q36" s="94">
        <f t="shared" si="34"/>
        <v>20475</v>
      </c>
      <c r="R36" s="94">
        <f t="shared" si="34"/>
        <v>20475</v>
      </c>
      <c r="S36" s="94">
        <f t="shared" si="34"/>
        <v>18750</v>
      </c>
      <c r="T36" s="94">
        <f t="shared" ref="T36:V36" si="35">ROUND(T16*0.75,)</f>
        <v>20475</v>
      </c>
      <c r="U36" s="94">
        <f t="shared" si="35"/>
        <v>15825</v>
      </c>
      <c r="V36" s="94">
        <f t="shared" si="35"/>
        <v>15600</v>
      </c>
    </row>
    <row r="37" spans="1:22" s="50" customFormat="1" x14ac:dyDescent="0.2">
      <c r="A37" s="88">
        <f>A28</f>
        <v>2</v>
      </c>
      <c r="B37" s="94" t="e">
        <f t="shared" ref="B37:K37" si="36">ROUND(B17*0.75,)</f>
        <v>#REF!</v>
      </c>
      <c r="C37" s="94" t="e">
        <f t="shared" si="36"/>
        <v>#REF!</v>
      </c>
      <c r="D37" s="94" t="e">
        <f t="shared" si="36"/>
        <v>#REF!</v>
      </c>
      <c r="E37" s="94" t="e">
        <f t="shared" si="36"/>
        <v>#REF!</v>
      </c>
      <c r="F37" s="94" t="e">
        <f t="shared" si="36"/>
        <v>#REF!</v>
      </c>
      <c r="G37" s="94" t="e">
        <f t="shared" si="36"/>
        <v>#REF!</v>
      </c>
      <c r="H37" s="94" t="e">
        <f t="shared" si="36"/>
        <v>#REF!</v>
      </c>
      <c r="I37" s="94" t="e">
        <f t="shared" si="36"/>
        <v>#REF!</v>
      </c>
      <c r="J37" s="94" t="e">
        <f t="shared" si="36"/>
        <v>#REF!</v>
      </c>
      <c r="K37" s="94" t="e">
        <f t="shared" si="36"/>
        <v>#REF!</v>
      </c>
      <c r="L37" s="94">
        <f t="shared" ref="L37:N37" si="37">ROUND(L17*0.75,)</f>
        <v>15900</v>
      </c>
      <c r="M37" s="94">
        <f t="shared" si="37"/>
        <v>15900</v>
      </c>
      <c r="N37" s="94">
        <f t="shared" si="37"/>
        <v>17100</v>
      </c>
      <c r="O37" s="94">
        <f t="shared" ref="O37:S37" si="38">ROUND(O17*0.75,)</f>
        <v>18300</v>
      </c>
      <c r="P37" s="94">
        <f t="shared" si="38"/>
        <v>20025</v>
      </c>
      <c r="Q37" s="94">
        <f t="shared" si="38"/>
        <v>21750</v>
      </c>
      <c r="R37" s="94">
        <f t="shared" si="38"/>
        <v>21750</v>
      </c>
      <c r="S37" s="94">
        <f t="shared" si="38"/>
        <v>20025</v>
      </c>
      <c r="T37" s="94">
        <f t="shared" ref="T37:V37" si="39">ROUND(T17*0.75,)</f>
        <v>21750</v>
      </c>
      <c r="U37" s="94">
        <f t="shared" si="39"/>
        <v>17100</v>
      </c>
      <c r="V37" s="94">
        <f t="shared" si="39"/>
        <v>17288</v>
      </c>
    </row>
    <row r="38" spans="1:22" s="50" customFormat="1" x14ac:dyDescent="0.2">
      <c r="A38" s="42" t="s">
        <v>86</v>
      </c>
      <c r="B38" s="94"/>
      <c r="C38" s="94"/>
      <c r="D38" s="94"/>
      <c r="E38" s="94"/>
      <c r="F38" s="94"/>
      <c r="G38" s="94"/>
      <c r="H38" s="94"/>
      <c r="I38" s="94"/>
      <c r="J38" s="94"/>
      <c r="K38" s="94"/>
      <c r="L38" s="94"/>
      <c r="M38" s="94"/>
      <c r="N38" s="94"/>
      <c r="O38" s="94"/>
      <c r="P38" s="94"/>
      <c r="Q38" s="94"/>
      <c r="R38" s="94"/>
      <c r="S38" s="94"/>
      <c r="T38" s="94"/>
      <c r="U38" s="94"/>
      <c r="V38" s="94"/>
    </row>
    <row r="39" spans="1:22" s="50" customFormat="1" x14ac:dyDescent="0.2">
      <c r="A39" s="88">
        <f>A27</f>
        <v>1</v>
      </c>
      <c r="B39" s="94" t="e">
        <f t="shared" ref="B39:K39" si="40">ROUND(B19*0.75,)</f>
        <v>#REF!</v>
      </c>
      <c r="C39" s="94" t="e">
        <f t="shared" si="40"/>
        <v>#REF!</v>
      </c>
      <c r="D39" s="94" t="e">
        <f t="shared" si="40"/>
        <v>#REF!</v>
      </c>
      <c r="E39" s="94" t="e">
        <f t="shared" si="40"/>
        <v>#REF!</v>
      </c>
      <c r="F39" s="94" t="e">
        <f t="shared" si="40"/>
        <v>#REF!</v>
      </c>
      <c r="G39" s="94" t="e">
        <f t="shared" si="40"/>
        <v>#REF!</v>
      </c>
      <c r="H39" s="94" t="e">
        <f t="shared" si="40"/>
        <v>#REF!</v>
      </c>
      <c r="I39" s="94" t="e">
        <f t="shared" si="40"/>
        <v>#REF!</v>
      </c>
      <c r="J39" s="94" t="e">
        <f t="shared" si="40"/>
        <v>#REF!</v>
      </c>
      <c r="K39" s="94" t="e">
        <f t="shared" si="40"/>
        <v>#REF!</v>
      </c>
      <c r="L39" s="94">
        <f t="shared" ref="L39:N39" si="41">ROUND(L19*0.75,)</f>
        <v>30600</v>
      </c>
      <c r="M39" s="94">
        <f t="shared" si="41"/>
        <v>30600</v>
      </c>
      <c r="N39" s="94">
        <f t="shared" si="41"/>
        <v>31800</v>
      </c>
      <c r="O39" s="94">
        <f t="shared" ref="O39:S39" si="42">ROUND(O19*0.75,)</f>
        <v>33000</v>
      </c>
      <c r="P39" s="94">
        <f t="shared" si="42"/>
        <v>34725</v>
      </c>
      <c r="Q39" s="94">
        <f t="shared" si="42"/>
        <v>36450</v>
      </c>
      <c r="R39" s="94">
        <f t="shared" si="42"/>
        <v>36450</v>
      </c>
      <c r="S39" s="94">
        <f t="shared" si="42"/>
        <v>34725</v>
      </c>
      <c r="T39" s="94">
        <f t="shared" ref="T39:V39" si="43">ROUND(T19*0.75,)</f>
        <v>36450</v>
      </c>
      <c r="U39" s="94">
        <f t="shared" si="43"/>
        <v>31800</v>
      </c>
      <c r="V39" s="94">
        <f t="shared" si="43"/>
        <v>30600</v>
      </c>
    </row>
    <row r="40" spans="1:22" s="50" customFormat="1" x14ac:dyDescent="0.2">
      <c r="A40" s="88">
        <f>A28</f>
        <v>2</v>
      </c>
      <c r="B40" s="94" t="e">
        <f t="shared" ref="B40:K40" si="44">ROUND(B20*0.75,)</f>
        <v>#REF!</v>
      </c>
      <c r="C40" s="94" t="e">
        <f t="shared" si="44"/>
        <v>#REF!</v>
      </c>
      <c r="D40" s="94" t="e">
        <f t="shared" si="44"/>
        <v>#REF!</v>
      </c>
      <c r="E40" s="94" t="e">
        <f t="shared" si="44"/>
        <v>#REF!</v>
      </c>
      <c r="F40" s="94" t="e">
        <f t="shared" si="44"/>
        <v>#REF!</v>
      </c>
      <c r="G40" s="94" t="e">
        <f t="shared" si="44"/>
        <v>#REF!</v>
      </c>
      <c r="H40" s="94" t="e">
        <f t="shared" si="44"/>
        <v>#REF!</v>
      </c>
      <c r="I40" s="94" t="e">
        <f t="shared" si="44"/>
        <v>#REF!</v>
      </c>
      <c r="J40" s="94" t="e">
        <f t="shared" si="44"/>
        <v>#REF!</v>
      </c>
      <c r="K40" s="94" t="e">
        <f t="shared" si="44"/>
        <v>#REF!</v>
      </c>
      <c r="L40" s="94">
        <f t="shared" ref="L40:N40" si="45">ROUND(L20*0.75,)</f>
        <v>31875</v>
      </c>
      <c r="M40" s="94">
        <f t="shared" si="45"/>
        <v>31875</v>
      </c>
      <c r="N40" s="94">
        <f t="shared" si="45"/>
        <v>33075</v>
      </c>
      <c r="O40" s="94">
        <f t="shared" ref="O40:S40" si="46">ROUND(O20*0.75,)</f>
        <v>34275</v>
      </c>
      <c r="P40" s="94">
        <f t="shared" si="46"/>
        <v>36000</v>
      </c>
      <c r="Q40" s="94">
        <f t="shared" si="46"/>
        <v>37725</v>
      </c>
      <c r="R40" s="94">
        <f t="shared" si="46"/>
        <v>37725</v>
      </c>
      <c r="S40" s="94">
        <f t="shared" si="46"/>
        <v>36000</v>
      </c>
      <c r="T40" s="94">
        <f t="shared" ref="T40:V40" si="47">ROUND(T20*0.75,)</f>
        <v>37725</v>
      </c>
      <c r="U40" s="94">
        <f t="shared" si="47"/>
        <v>33075</v>
      </c>
      <c r="V40" s="94">
        <f t="shared" si="47"/>
        <v>32288</v>
      </c>
    </row>
    <row r="41" spans="1:22" s="50" customFormat="1" x14ac:dyDescent="0.2">
      <c r="A41" s="42" t="s">
        <v>87</v>
      </c>
      <c r="B41" s="94"/>
      <c r="C41" s="94"/>
      <c r="D41" s="94"/>
      <c r="E41" s="94"/>
      <c r="F41" s="94"/>
      <c r="G41" s="94"/>
      <c r="H41" s="94"/>
      <c r="I41" s="94"/>
      <c r="J41" s="94"/>
      <c r="K41" s="94"/>
      <c r="L41" s="94"/>
      <c r="M41" s="94"/>
      <c r="N41" s="94"/>
      <c r="O41" s="94"/>
      <c r="P41" s="94"/>
      <c r="Q41" s="94"/>
      <c r="R41" s="94"/>
      <c r="S41" s="94"/>
      <c r="T41" s="94"/>
      <c r="U41" s="94"/>
      <c r="V41" s="94"/>
    </row>
    <row r="42" spans="1:22" s="50" customFormat="1" x14ac:dyDescent="0.2">
      <c r="A42" s="88" t="s">
        <v>88</v>
      </c>
      <c r="B42" s="94" t="e">
        <f t="shared" ref="B42:K42" si="48">ROUND(B22*0.75,)</f>
        <v>#REF!</v>
      </c>
      <c r="C42" s="94" t="e">
        <f t="shared" si="48"/>
        <v>#REF!</v>
      </c>
      <c r="D42" s="94" t="e">
        <f t="shared" si="48"/>
        <v>#REF!</v>
      </c>
      <c r="E42" s="94" t="e">
        <f t="shared" si="48"/>
        <v>#REF!</v>
      </c>
      <c r="F42" s="94" t="e">
        <f t="shared" si="48"/>
        <v>#REF!</v>
      </c>
      <c r="G42" s="94" t="e">
        <f t="shared" si="48"/>
        <v>#REF!</v>
      </c>
      <c r="H42" s="94" t="e">
        <f t="shared" si="48"/>
        <v>#REF!</v>
      </c>
      <c r="I42" s="94" t="e">
        <f t="shared" si="48"/>
        <v>#REF!</v>
      </c>
      <c r="J42" s="94" t="e">
        <f t="shared" si="48"/>
        <v>#REF!</v>
      </c>
      <c r="K42" s="94" t="e">
        <f t="shared" si="48"/>
        <v>#REF!</v>
      </c>
      <c r="L42" s="94">
        <f t="shared" ref="L42:N42" si="49">ROUND(L22*0.75,)</f>
        <v>54375</v>
      </c>
      <c r="M42" s="94">
        <f t="shared" si="49"/>
        <v>54375</v>
      </c>
      <c r="N42" s="94">
        <f t="shared" si="49"/>
        <v>55575</v>
      </c>
      <c r="O42" s="94">
        <f t="shared" ref="O42:S42" si="50">ROUND(O22*0.75,)</f>
        <v>56775</v>
      </c>
      <c r="P42" s="94">
        <f t="shared" si="50"/>
        <v>58500</v>
      </c>
      <c r="Q42" s="94">
        <f t="shared" si="50"/>
        <v>60225</v>
      </c>
      <c r="R42" s="94">
        <f t="shared" si="50"/>
        <v>60225</v>
      </c>
      <c r="S42" s="94">
        <f t="shared" si="50"/>
        <v>58500</v>
      </c>
      <c r="T42" s="94">
        <f t="shared" ref="T42:V42" si="51">ROUND(T22*0.75,)</f>
        <v>60225</v>
      </c>
      <c r="U42" s="94">
        <f t="shared" si="51"/>
        <v>55575</v>
      </c>
      <c r="V42" s="94">
        <f t="shared" si="51"/>
        <v>73538</v>
      </c>
    </row>
    <row r="43" spans="1:22" s="50" customFormat="1" x14ac:dyDescent="0.2">
      <c r="A43" s="100"/>
    </row>
    <row r="44" spans="1:22" s="50" customFormat="1" x14ac:dyDescent="0.2">
      <c r="A44" s="71" t="s">
        <v>66</v>
      </c>
    </row>
    <row r="45" spans="1:22" x14ac:dyDescent="0.2">
      <c r="A45" s="63" t="s">
        <v>78</v>
      </c>
    </row>
    <row r="46" spans="1:22" ht="9" hidden="1" customHeight="1" x14ac:dyDescent="0.2">
      <c r="A46" s="43" t="s">
        <v>67</v>
      </c>
    </row>
    <row r="47" spans="1:22" ht="10.7" customHeight="1" x14ac:dyDescent="0.2">
      <c r="A47" s="43" t="s">
        <v>89</v>
      </c>
    </row>
    <row r="48" spans="1:22" x14ac:dyDescent="0.2">
      <c r="A48" s="43" t="s">
        <v>68</v>
      </c>
    </row>
    <row r="49" spans="1:1" ht="13.35" customHeight="1" x14ac:dyDescent="0.2">
      <c r="A49" s="43" t="s">
        <v>69</v>
      </c>
    </row>
    <row r="50" spans="1:1" ht="13.35" customHeight="1" x14ac:dyDescent="0.2">
      <c r="A50" s="159" t="s">
        <v>162</v>
      </c>
    </row>
    <row r="51" spans="1:1" ht="13.35" customHeight="1" thickBot="1" x14ac:dyDescent="0.25">
      <c r="A51" s="43"/>
    </row>
    <row r="52" spans="1:1" ht="13.35" customHeight="1" thickBot="1" x14ac:dyDescent="0.25">
      <c r="A52" s="107" t="s">
        <v>139</v>
      </c>
    </row>
    <row r="53" spans="1:1" ht="13.35" customHeight="1" thickBot="1" x14ac:dyDescent="0.25">
      <c r="A53" s="214" t="s">
        <v>298</v>
      </c>
    </row>
    <row r="54" spans="1:1" ht="12.75" thickBot="1" x14ac:dyDescent="0.25">
      <c r="A54" s="215" t="s">
        <v>299</v>
      </c>
    </row>
    <row r="55" spans="1:1" ht="12.75" hidden="1" thickBot="1" x14ac:dyDescent="0.25">
      <c r="A55" s="166" t="s">
        <v>273</v>
      </c>
    </row>
    <row r="56" spans="1:1" ht="12.75" thickBot="1" x14ac:dyDescent="0.25">
      <c r="A56" s="107" t="s">
        <v>70</v>
      </c>
    </row>
    <row r="57" spans="1:1" ht="72.75" thickBot="1" x14ac:dyDescent="0.25">
      <c r="A57" s="112" t="s">
        <v>103</v>
      </c>
    </row>
    <row r="58" spans="1:1" ht="12.75" thickBot="1" x14ac:dyDescent="0.25">
      <c r="A58" s="107" t="s">
        <v>139</v>
      </c>
    </row>
    <row r="59" spans="1:1" x14ac:dyDescent="0.2">
      <c r="A59" s="96" t="s">
        <v>289</v>
      </c>
    </row>
  </sheetData>
  <mergeCells count="1">
    <mergeCell ref="A1:A2"/>
  </mergeCells>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FF0000"/>
  </sheetPr>
  <dimension ref="A1:AZ58"/>
  <sheetViews>
    <sheetView zoomScaleNormal="100" workbookViewId="0">
      <pane xSplit="1" topLeftCell="B1" activePane="topRight" state="frozen"/>
      <selection pane="topRight" activeCell="B24" sqref="B24:AZ25"/>
    </sheetView>
  </sheetViews>
  <sheetFormatPr defaultColWidth="9" defaultRowHeight="12" x14ac:dyDescent="0.2"/>
  <cols>
    <col min="1" max="1" width="84.5703125" style="48" customWidth="1"/>
    <col min="2" max="16384" width="9" style="48"/>
  </cols>
  <sheetData>
    <row r="1" spans="1:52" s="51" customFormat="1" ht="12" customHeight="1" x14ac:dyDescent="0.2">
      <c r="A1" s="228" t="s">
        <v>82</v>
      </c>
    </row>
    <row r="2" spans="1:52" s="51" customFormat="1" ht="12" customHeight="1" x14ac:dyDescent="0.2">
      <c r="A2" s="228"/>
    </row>
    <row r="3" spans="1:52" s="51" customFormat="1" ht="11.1" customHeight="1" x14ac:dyDescent="0.2">
      <c r="A3" s="97" t="s">
        <v>217</v>
      </c>
    </row>
    <row r="4" spans="1:52" s="52" customFormat="1" ht="32.1" customHeight="1" x14ac:dyDescent="0.2">
      <c r="A4" s="98" t="s">
        <v>64</v>
      </c>
      <c r="B4" s="136" t="e">
        <f>'C завтраками| Bed and breakfast'!#REF!</f>
        <v>#REF!</v>
      </c>
      <c r="C4" s="136" t="e">
        <f>'C завтраками| Bed and breakfast'!#REF!</f>
        <v>#REF!</v>
      </c>
      <c r="D4" s="136" t="e">
        <f>'C завтраками| Bed and breakfast'!#REF!</f>
        <v>#REF!</v>
      </c>
      <c r="E4" s="136" t="e">
        <f>'C завтраками| Bed and breakfast'!#REF!</f>
        <v>#REF!</v>
      </c>
      <c r="F4" s="136" t="e">
        <f>'C завтраками| Bed and breakfast'!#REF!</f>
        <v>#REF!</v>
      </c>
      <c r="G4" s="136" t="e">
        <f>'C завтраками| Bed and breakfast'!#REF!</f>
        <v>#REF!</v>
      </c>
      <c r="H4" s="136" t="e">
        <f>'C завтраками| Bed and breakfast'!#REF!</f>
        <v>#REF!</v>
      </c>
      <c r="I4" s="136" t="e">
        <f>'C завтраками| Bed and breakfast'!#REF!</f>
        <v>#REF!</v>
      </c>
      <c r="J4" s="136" t="e">
        <f>'C завтраками| Bed and breakfast'!#REF!</f>
        <v>#REF!</v>
      </c>
      <c r="K4" s="136" t="e">
        <f>'C завтраками| Bed and breakfast'!#REF!</f>
        <v>#REF!</v>
      </c>
      <c r="L4" s="136" t="e">
        <f>'C завтраками| Bed and breakfast'!#REF!</f>
        <v>#REF!</v>
      </c>
      <c r="M4" s="136" t="e">
        <f>'C завтраками| Bed and breakfast'!#REF!</f>
        <v>#REF!</v>
      </c>
      <c r="N4" s="136" t="e">
        <f>'C завтраками| Bed and breakfast'!#REF!</f>
        <v>#REF!</v>
      </c>
      <c r="O4" s="136" t="e">
        <f>'C завтраками| Bed and breakfast'!#REF!</f>
        <v>#REF!</v>
      </c>
      <c r="P4" s="136" t="e">
        <f>'C завтраками| Bed and breakfast'!#REF!</f>
        <v>#REF!</v>
      </c>
      <c r="Q4" s="136" t="e">
        <f>'C завтраками| Bed and breakfast'!#REF!</f>
        <v>#REF!</v>
      </c>
      <c r="R4" s="136" t="e">
        <f>'C завтраками| Bed and breakfast'!#REF!</f>
        <v>#REF!</v>
      </c>
      <c r="S4" s="136" t="e">
        <f>'C завтраками| Bed and breakfast'!#REF!</f>
        <v>#REF!</v>
      </c>
      <c r="T4" s="136" t="e">
        <f>'C завтраками| Bed and breakfast'!#REF!</f>
        <v>#REF!</v>
      </c>
      <c r="U4" s="136" t="e">
        <f>'C завтраками| Bed and breakfast'!#REF!</f>
        <v>#REF!</v>
      </c>
      <c r="V4" s="136" t="e">
        <f>'C завтраками| Bed and breakfast'!#REF!</f>
        <v>#REF!</v>
      </c>
      <c r="W4" s="136" t="e">
        <f>'C завтраками| Bed and breakfast'!#REF!</f>
        <v>#REF!</v>
      </c>
      <c r="X4" s="136" t="e">
        <f>'C завтраками| Bed and breakfast'!#REF!</f>
        <v>#REF!</v>
      </c>
      <c r="Y4" s="136" t="e">
        <f>'C завтраками| Bed and breakfast'!#REF!</f>
        <v>#REF!</v>
      </c>
      <c r="Z4" s="136" t="e">
        <f>'C завтраками| Bed and breakfast'!#REF!</f>
        <v>#REF!</v>
      </c>
      <c r="AA4" s="136" t="e">
        <f>'C завтраками| Bed and breakfast'!#REF!</f>
        <v>#REF!</v>
      </c>
      <c r="AB4" s="136" t="e">
        <f>'C завтраками| Bed and breakfast'!#REF!</f>
        <v>#REF!</v>
      </c>
      <c r="AC4" s="136" t="e">
        <f>'C завтраками| Bed and breakfast'!#REF!</f>
        <v>#REF!</v>
      </c>
      <c r="AD4" s="136" t="e">
        <f>'C завтраками| Bed and breakfast'!#REF!</f>
        <v>#REF!</v>
      </c>
      <c r="AE4" s="136" t="e">
        <f>'C завтраками| Bed and breakfast'!#REF!</f>
        <v>#REF!</v>
      </c>
      <c r="AF4" s="136" t="e">
        <f>'C завтраками| Bed and breakfast'!#REF!</f>
        <v>#REF!</v>
      </c>
      <c r="AG4" s="136" t="e">
        <f>'C завтраками| Bed and breakfast'!#REF!</f>
        <v>#REF!</v>
      </c>
      <c r="AH4" s="136" t="e">
        <f>'C завтраками| Bed and breakfast'!#REF!</f>
        <v>#REF!</v>
      </c>
      <c r="AI4" s="136" t="e">
        <f>'C завтраками| Bed and breakfast'!#REF!</f>
        <v>#REF!</v>
      </c>
      <c r="AJ4" s="136" t="e">
        <f>'C завтраками| Bed and breakfast'!#REF!</f>
        <v>#REF!</v>
      </c>
      <c r="AK4" s="136" t="e">
        <f>'C завтраками| Bed and breakfast'!#REF!</f>
        <v>#REF!</v>
      </c>
      <c r="AL4" s="136" t="e">
        <f>'C завтраками| Bed and breakfast'!#REF!</f>
        <v>#REF!</v>
      </c>
      <c r="AM4" s="136" t="e">
        <f>'C завтраками| Bed and breakfast'!#REF!</f>
        <v>#REF!</v>
      </c>
      <c r="AN4" s="136" t="e">
        <f>'C завтраками| Bed and breakfast'!#REF!</f>
        <v>#REF!</v>
      </c>
      <c r="AO4" s="136" t="e">
        <f>'C завтраками| Bed and breakfast'!#REF!</f>
        <v>#REF!</v>
      </c>
      <c r="AP4" s="136" t="e">
        <f>'C завтраками| Bed and breakfast'!#REF!</f>
        <v>#REF!</v>
      </c>
      <c r="AQ4" s="136" t="e">
        <f>'C завтраками| Bed and breakfast'!#REF!</f>
        <v>#REF!</v>
      </c>
      <c r="AR4" s="136" t="e">
        <f>'C завтраками| Bed and breakfast'!#REF!</f>
        <v>#REF!</v>
      </c>
      <c r="AS4" s="136" t="e">
        <f>'C завтраками| Bed and breakfast'!#REF!</f>
        <v>#REF!</v>
      </c>
      <c r="AT4" s="136" t="e">
        <f>'C завтраками| Bed and breakfast'!#REF!</f>
        <v>#REF!</v>
      </c>
      <c r="AU4" s="136" t="e">
        <f>'C завтраками| Bed and breakfast'!#REF!</f>
        <v>#REF!</v>
      </c>
      <c r="AV4" s="136" t="e">
        <f>'C завтраками| Bed and breakfast'!#REF!</f>
        <v>#REF!</v>
      </c>
      <c r="AW4" s="136" t="e">
        <f>'C завтраками| Bed and breakfast'!#REF!</f>
        <v>#REF!</v>
      </c>
      <c r="AX4" s="136" t="e">
        <f>'C завтраками| Bed and breakfast'!#REF!</f>
        <v>#REF!</v>
      </c>
      <c r="AY4" s="136" t="e">
        <f>'C завтраками| Bed and breakfast'!#REF!</f>
        <v>#REF!</v>
      </c>
      <c r="AZ4" s="136" t="e">
        <f>'C завтраками| Bed and breakfast'!#REF!</f>
        <v>#REF!</v>
      </c>
    </row>
    <row r="5" spans="1:52" s="53" customFormat="1" ht="21.95" customHeight="1" x14ac:dyDescent="0.2">
      <c r="A5" s="98"/>
      <c r="B5" s="136" t="e">
        <f>'C завтраками| Bed and breakfast'!#REF!</f>
        <v>#REF!</v>
      </c>
      <c r="C5" s="136" t="e">
        <f>'C завтраками| Bed and breakfast'!#REF!</f>
        <v>#REF!</v>
      </c>
      <c r="D5" s="136" t="e">
        <f>'C завтраками| Bed and breakfast'!#REF!</f>
        <v>#REF!</v>
      </c>
      <c r="E5" s="136" t="e">
        <f>'C завтраками| Bed and breakfast'!#REF!</f>
        <v>#REF!</v>
      </c>
      <c r="F5" s="136" t="e">
        <f>'C завтраками| Bed and breakfast'!#REF!</f>
        <v>#REF!</v>
      </c>
      <c r="G5" s="136" t="e">
        <f>'C завтраками| Bed and breakfast'!#REF!</f>
        <v>#REF!</v>
      </c>
      <c r="H5" s="136" t="e">
        <f>'C завтраками| Bed and breakfast'!#REF!</f>
        <v>#REF!</v>
      </c>
      <c r="I5" s="136" t="e">
        <f>'C завтраками| Bed and breakfast'!#REF!</f>
        <v>#REF!</v>
      </c>
      <c r="J5" s="136" t="e">
        <f>'C завтраками| Bed and breakfast'!#REF!</f>
        <v>#REF!</v>
      </c>
      <c r="K5" s="136" t="e">
        <f>'C завтраками| Bed and breakfast'!#REF!</f>
        <v>#REF!</v>
      </c>
      <c r="L5" s="136" t="e">
        <f>'C завтраками| Bed and breakfast'!#REF!</f>
        <v>#REF!</v>
      </c>
      <c r="M5" s="136" t="e">
        <f>'C завтраками| Bed and breakfast'!#REF!</f>
        <v>#REF!</v>
      </c>
      <c r="N5" s="136" t="e">
        <f>'C завтраками| Bed and breakfast'!#REF!</f>
        <v>#REF!</v>
      </c>
      <c r="O5" s="136" t="e">
        <f>'C завтраками| Bed and breakfast'!#REF!</f>
        <v>#REF!</v>
      </c>
      <c r="P5" s="136" t="e">
        <f>'C завтраками| Bed and breakfast'!#REF!</f>
        <v>#REF!</v>
      </c>
      <c r="Q5" s="136" t="e">
        <f>'C завтраками| Bed and breakfast'!#REF!</f>
        <v>#REF!</v>
      </c>
      <c r="R5" s="136" t="e">
        <f>'C завтраками| Bed and breakfast'!#REF!</f>
        <v>#REF!</v>
      </c>
      <c r="S5" s="136" t="e">
        <f>'C завтраками| Bed and breakfast'!#REF!</f>
        <v>#REF!</v>
      </c>
      <c r="T5" s="136" t="e">
        <f>'C завтраками| Bed and breakfast'!#REF!</f>
        <v>#REF!</v>
      </c>
      <c r="U5" s="136" t="e">
        <f>'C завтраками| Bed and breakfast'!#REF!</f>
        <v>#REF!</v>
      </c>
      <c r="V5" s="136" t="e">
        <f>'C завтраками| Bed and breakfast'!#REF!</f>
        <v>#REF!</v>
      </c>
      <c r="W5" s="136" t="e">
        <f>'C завтраками| Bed and breakfast'!#REF!</f>
        <v>#REF!</v>
      </c>
      <c r="X5" s="136" t="e">
        <f>'C завтраками| Bed and breakfast'!#REF!</f>
        <v>#REF!</v>
      </c>
      <c r="Y5" s="136" t="e">
        <f>'C завтраками| Bed and breakfast'!#REF!</f>
        <v>#REF!</v>
      </c>
      <c r="Z5" s="136" t="e">
        <f>'C завтраками| Bed and breakfast'!#REF!</f>
        <v>#REF!</v>
      </c>
      <c r="AA5" s="136" t="e">
        <f>'C завтраками| Bed and breakfast'!#REF!</f>
        <v>#REF!</v>
      </c>
      <c r="AB5" s="136" t="e">
        <f>'C завтраками| Bed and breakfast'!#REF!</f>
        <v>#REF!</v>
      </c>
      <c r="AC5" s="136" t="e">
        <f>'C завтраками| Bed and breakfast'!#REF!</f>
        <v>#REF!</v>
      </c>
      <c r="AD5" s="136" t="e">
        <f>'C завтраками| Bed and breakfast'!#REF!</f>
        <v>#REF!</v>
      </c>
      <c r="AE5" s="136" t="e">
        <f>'C завтраками| Bed and breakfast'!#REF!</f>
        <v>#REF!</v>
      </c>
      <c r="AF5" s="136" t="e">
        <f>'C завтраками| Bed and breakfast'!#REF!</f>
        <v>#REF!</v>
      </c>
      <c r="AG5" s="136" t="e">
        <f>'C завтраками| Bed and breakfast'!#REF!</f>
        <v>#REF!</v>
      </c>
      <c r="AH5" s="136" t="e">
        <f>'C завтраками| Bed and breakfast'!#REF!</f>
        <v>#REF!</v>
      </c>
      <c r="AI5" s="136" t="e">
        <f>'C завтраками| Bed and breakfast'!#REF!</f>
        <v>#REF!</v>
      </c>
      <c r="AJ5" s="136" t="e">
        <f>'C завтраками| Bed and breakfast'!#REF!</f>
        <v>#REF!</v>
      </c>
      <c r="AK5" s="136" t="e">
        <f>'C завтраками| Bed and breakfast'!#REF!</f>
        <v>#REF!</v>
      </c>
      <c r="AL5" s="136" t="e">
        <f>'C завтраками| Bed and breakfast'!#REF!</f>
        <v>#REF!</v>
      </c>
      <c r="AM5" s="136" t="e">
        <f>'C завтраками| Bed and breakfast'!#REF!</f>
        <v>#REF!</v>
      </c>
      <c r="AN5" s="136" t="e">
        <f>'C завтраками| Bed and breakfast'!#REF!</f>
        <v>#REF!</v>
      </c>
      <c r="AO5" s="136" t="e">
        <f>'C завтраками| Bed and breakfast'!#REF!</f>
        <v>#REF!</v>
      </c>
      <c r="AP5" s="136" t="e">
        <f>'C завтраками| Bed and breakfast'!#REF!</f>
        <v>#REF!</v>
      </c>
      <c r="AQ5" s="136" t="e">
        <f>'C завтраками| Bed and breakfast'!#REF!</f>
        <v>#REF!</v>
      </c>
      <c r="AR5" s="136" t="e">
        <f>'C завтраками| Bed and breakfast'!#REF!</f>
        <v>#REF!</v>
      </c>
      <c r="AS5" s="136" t="e">
        <f>'C завтраками| Bed and breakfast'!#REF!</f>
        <v>#REF!</v>
      </c>
      <c r="AT5" s="136" t="e">
        <f>'C завтраками| Bed and breakfast'!#REF!</f>
        <v>#REF!</v>
      </c>
      <c r="AU5" s="136" t="e">
        <f>'C завтраками| Bed and breakfast'!#REF!</f>
        <v>#REF!</v>
      </c>
      <c r="AV5" s="136" t="e">
        <f>'C завтраками| Bed and breakfast'!#REF!</f>
        <v>#REF!</v>
      </c>
      <c r="AW5" s="136" t="e">
        <f>'C завтраками| Bed and breakfast'!#REF!</f>
        <v>#REF!</v>
      </c>
      <c r="AX5" s="136" t="e">
        <f>'C завтраками| Bed and breakfast'!#REF!</f>
        <v>#REF!</v>
      </c>
      <c r="AY5" s="136" t="e">
        <f>'C завтраками| Bed and breakfast'!#REF!</f>
        <v>#REF!</v>
      </c>
      <c r="AZ5" s="136" t="e">
        <f>'C завтраками| Bed and breakfast'!#REF!</f>
        <v>#REF!</v>
      </c>
    </row>
    <row r="6" spans="1:52" s="53" customFormat="1" x14ac:dyDescent="0.2">
      <c r="A6" s="42" t="s">
        <v>83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row>
    <row r="7" spans="1:52" s="53" customFormat="1" x14ac:dyDescent="0.2">
      <c r="A7" s="88">
        <v>1</v>
      </c>
      <c r="B7" s="42" t="e">
        <f>'C завтраками| Bed and breakfast'!#REF!*0.85</f>
        <v>#REF!</v>
      </c>
      <c r="C7" s="42" t="e">
        <f>'C завтраками| Bed and breakfast'!#REF!*0.85</f>
        <v>#REF!</v>
      </c>
      <c r="D7" s="42" t="e">
        <f>'C завтраками| Bed and breakfast'!#REF!*0.85</f>
        <v>#REF!</v>
      </c>
      <c r="E7" s="42" t="e">
        <f>'C завтраками| Bed and breakfast'!#REF!*0.85</f>
        <v>#REF!</v>
      </c>
      <c r="F7" s="42" t="e">
        <f>'C завтраками| Bed and breakfast'!#REF!*0.85</f>
        <v>#REF!</v>
      </c>
      <c r="G7" s="42" t="e">
        <f>'C завтраками| Bed and breakfast'!#REF!*0.85</f>
        <v>#REF!</v>
      </c>
      <c r="H7" s="42" t="e">
        <f>'C завтраками| Bed and breakfast'!#REF!*0.85</f>
        <v>#REF!</v>
      </c>
      <c r="I7" s="42" t="e">
        <f>'C завтраками| Bed and breakfast'!#REF!*0.85</f>
        <v>#REF!</v>
      </c>
      <c r="J7" s="42" t="e">
        <f>'C завтраками| Bed and breakfast'!#REF!*0.85</f>
        <v>#REF!</v>
      </c>
      <c r="K7" s="42" t="e">
        <f>'C завтраками| Bed and breakfast'!#REF!*0.85</f>
        <v>#REF!</v>
      </c>
      <c r="L7" s="42" t="e">
        <f>'C завтраками| Bed and breakfast'!#REF!*0.85</f>
        <v>#REF!</v>
      </c>
      <c r="M7" s="42" t="e">
        <f>'C завтраками| Bed and breakfast'!#REF!*0.85</f>
        <v>#REF!</v>
      </c>
      <c r="N7" s="42" t="e">
        <f>'C завтраками| Bed and breakfast'!#REF!*0.85</f>
        <v>#REF!</v>
      </c>
      <c r="O7" s="42" t="e">
        <f>'C завтраками| Bed and breakfast'!#REF!*0.85</f>
        <v>#REF!</v>
      </c>
      <c r="P7" s="42" t="e">
        <f>'C завтраками| Bed and breakfast'!#REF!*0.85</f>
        <v>#REF!</v>
      </c>
      <c r="Q7" s="42" t="e">
        <f>'C завтраками| Bed and breakfast'!#REF!*0.85</f>
        <v>#REF!</v>
      </c>
      <c r="R7" s="42" t="e">
        <f>'C завтраками| Bed and breakfast'!#REF!*0.85</f>
        <v>#REF!</v>
      </c>
      <c r="S7" s="42" t="e">
        <f>'C завтраками| Bed and breakfast'!#REF!*0.85</f>
        <v>#REF!</v>
      </c>
      <c r="T7" s="42" t="e">
        <f>'C завтраками| Bed and breakfast'!#REF!*0.85</f>
        <v>#REF!</v>
      </c>
      <c r="U7" s="42" t="e">
        <f>'C завтраками| Bed and breakfast'!#REF!*0.85</f>
        <v>#REF!</v>
      </c>
      <c r="V7" s="42" t="e">
        <f>'C завтраками| Bed and breakfast'!#REF!*0.85</f>
        <v>#REF!</v>
      </c>
      <c r="W7" s="42" t="e">
        <f>'C завтраками| Bed and breakfast'!#REF!*0.85</f>
        <v>#REF!</v>
      </c>
      <c r="X7" s="42" t="e">
        <f>'C завтраками| Bed and breakfast'!#REF!*0.85</f>
        <v>#REF!</v>
      </c>
      <c r="Y7" s="42" t="e">
        <f>'C завтраками| Bed and breakfast'!#REF!*0.85</f>
        <v>#REF!</v>
      </c>
      <c r="Z7" s="42" t="e">
        <f>'C завтраками| Bed and breakfast'!#REF!*0.85</f>
        <v>#REF!</v>
      </c>
      <c r="AA7" s="42" t="e">
        <f>'C завтраками| Bed and breakfast'!#REF!*0.85</f>
        <v>#REF!</v>
      </c>
      <c r="AB7" s="42" t="e">
        <f>'C завтраками| Bed and breakfast'!#REF!*0.85</f>
        <v>#REF!</v>
      </c>
      <c r="AC7" s="42" t="e">
        <f>'C завтраками| Bed and breakfast'!#REF!*0.85</f>
        <v>#REF!</v>
      </c>
      <c r="AD7" s="42" t="e">
        <f>'C завтраками| Bed and breakfast'!#REF!*0.85</f>
        <v>#REF!</v>
      </c>
      <c r="AE7" s="42" t="e">
        <f>'C завтраками| Bed and breakfast'!#REF!*0.85</f>
        <v>#REF!</v>
      </c>
      <c r="AF7" s="42" t="e">
        <f>'C завтраками| Bed and breakfast'!#REF!*0.85</f>
        <v>#REF!</v>
      </c>
      <c r="AG7" s="42" t="e">
        <f>'C завтраками| Bed and breakfast'!#REF!*0.85</f>
        <v>#REF!</v>
      </c>
      <c r="AH7" s="42" t="e">
        <f>'C завтраками| Bed and breakfast'!#REF!*0.85</f>
        <v>#REF!</v>
      </c>
      <c r="AI7" s="42" t="e">
        <f>'C завтраками| Bed and breakfast'!#REF!*0.85</f>
        <v>#REF!</v>
      </c>
      <c r="AJ7" s="42" t="e">
        <f>'C завтраками| Bed and breakfast'!#REF!*0.85</f>
        <v>#REF!</v>
      </c>
      <c r="AK7" s="42" t="e">
        <f>'C завтраками| Bed and breakfast'!#REF!*0.85</f>
        <v>#REF!</v>
      </c>
      <c r="AL7" s="42" t="e">
        <f>'C завтраками| Bed and breakfast'!#REF!*0.85</f>
        <v>#REF!</v>
      </c>
      <c r="AM7" s="42" t="e">
        <f>'C завтраками| Bed and breakfast'!#REF!*0.85</f>
        <v>#REF!</v>
      </c>
      <c r="AN7" s="42" t="e">
        <f>'C завтраками| Bed and breakfast'!#REF!*0.85</f>
        <v>#REF!</v>
      </c>
      <c r="AO7" s="42" t="e">
        <f>'C завтраками| Bed and breakfast'!#REF!*0.85</f>
        <v>#REF!</v>
      </c>
      <c r="AP7" s="42" t="e">
        <f>'C завтраками| Bed and breakfast'!#REF!*0.85</f>
        <v>#REF!</v>
      </c>
      <c r="AQ7" s="42" t="e">
        <f>'C завтраками| Bed and breakfast'!#REF!*0.85</f>
        <v>#REF!</v>
      </c>
      <c r="AR7" s="42" t="e">
        <f>'C завтраками| Bed and breakfast'!#REF!*0.85</f>
        <v>#REF!</v>
      </c>
      <c r="AS7" s="42" t="e">
        <f>'C завтраками| Bed and breakfast'!#REF!*0.85</f>
        <v>#REF!</v>
      </c>
      <c r="AT7" s="42" t="e">
        <f>'C завтраками| Bed and breakfast'!#REF!*0.85</f>
        <v>#REF!</v>
      </c>
      <c r="AU7" s="42" t="e">
        <f>'C завтраками| Bed and breakfast'!#REF!*0.85</f>
        <v>#REF!</v>
      </c>
      <c r="AV7" s="42" t="e">
        <f>'C завтраками| Bed and breakfast'!#REF!*0.85</f>
        <v>#REF!</v>
      </c>
      <c r="AW7" s="42" t="e">
        <f>'C завтраками| Bed and breakfast'!#REF!*0.85</f>
        <v>#REF!</v>
      </c>
      <c r="AX7" s="42" t="e">
        <f>'C завтраками| Bed and breakfast'!#REF!*0.85</f>
        <v>#REF!</v>
      </c>
      <c r="AY7" s="42" t="e">
        <f>'C завтраками| Bed and breakfast'!#REF!*0.85</f>
        <v>#REF!</v>
      </c>
      <c r="AZ7" s="42" t="e">
        <f>'C завтраками| Bed and breakfast'!#REF!*0.85</f>
        <v>#REF!</v>
      </c>
    </row>
    <row r="8" spans="1:52" s="53" customFormat="1" x14ac:dyDescent="0.2">
      <c r="A8" s="88">
        <v>2</v>
      </c>
      <c r="B8" s="42" t="e">
        <f>'C завтраками| Bed and breakfast'!#REF!*0.85</f>
        <v>#REF!</v>
      </c>
      <c r="C8" s="42" t="e">
        <f>'C завтраками| Bed and breakfast'!#REF!*0.85</f>
        <v>#REF!</v>
      </c>
      <c r="D8" s="42" t="e">
        <f>'C завтраками| Bed and breakfast'!#REF!*0.85</f>
        <v>#REF!</v>
      </c>
      <c r="E8" s="42" t="e">
        <f>'C завтраками| Bed and breakfast'!#REF!*0.85</f>
        <v>#REF!</v>
      </c>
      <c r="F8" s="42" t="e">
        <f>'C завтраками| Bed and breakfast'!#REF!*0.85</f>
        <v>#REF!</v>
      </c>
      <c r="G8" s="42" t="e">
        <f>'C завтраками| Bed and breakfast'!#REF!*0.85</f>
        <v>#REF!</v>
      </c>
      <c r="H8" s="42" t="e">
        <f>'C завтраками| Bed and breakfast'!#REF!*0.85</f>
        <v>#REF!</v>
      </c>
      <c r="I8" s="42" t="e">
        <f>'C завтраками| Bed and breakfast'!#REF!*0.85</f>
        <v>#REF!</v>
      </c>
      <c r="J8" s="42" t="e">
        <f>'C завтраками| Bed and breakfast'!#REF!*0.85</f>
        <v>#REF!</v>
      </c>
      <c r="K8" s="42" t="e">
        <f>'C завтраками| Bed and breakfast'!#REF!*0.85</f>
        <v>#REF!</v>
      </c>
      <c r="L8" s="42" t="e">
        <f>'C завтраками| Bed and breakfast'!#REF!*0.85</f>
        <v>#REF!</v>
      </c>
      <c r="M8" s="42" t="e">
        <f>'C завтраками| Bed and breakfast'!#REF!*0.85</f>
        <v>#REF!</v>
      </c>
      <c r="N8" s="42" t="e">
        <f>'C завтраками| Bed and breakfast'!#REF!*0.85</f>
        <v>#REF!</v>
      </c>
      <c r="O8" s="42" t="e">
        <f>'C завтраками| Bed and breakfast'!#REF!*0.85</f>
        <v>#REF!</v>
      </c>
      <c r="P8" s="42" t="e">
        <f>'C завтраками| Bed and breakfast'!#REF!*0.85</f>
        <v>#REF!</v>
      </c>
      <c r="Q8" s="42" t="e">
        <f>'C завтраками| Bed and breakfast'!#REF!*0.85</f>
        <v>#REF!</v>
      </c>
      <c r="R8" s="42" t="e">
        <f>'C завтраками| Bed and breakfast'!#REF!*0.85</f>
        <v>#REF!</v>
      </c>
      <c r="S8" s="42" t="e">
        <f>'C завтраками| Bed and breakfast'!#REF!*0.85</f>
        <v>#REF!</v>
      </c>
      <c r="T8" s="42" t="e">
        <f>'C завтраками| Bed and breakfast'!#REF!*0.85</f>
        <v>#REF!</v>
      </c>
      <c r="U8" s="42" t="e">
        <f>'C завтраками| Bed and breakfast'!#REF!*0.85</f>
        <v>#REF!</v>
      </c>
      <c r="V8" s="42" t="e">
        <f>'C завтраками| Bed and breakfast'!#REF!*0.85</f>
        <v>#REF!</v>
      </c>
      <c r="W8" s="42" t="e">
        <f>'C завтраками| Bed and breakfast'!#REF!*0.85</f>
        <v>#REF!</v>
      </c>
      <c r="X8" s="42" t="e">
        <f>'C завтраками| Bed and breakfast'!#REF!*0.85</f>
        <v>#REF!</v>
      </c>
      <c r="Y8" s="42" t="e">
        <f>'C завтраками| Bed and breakfast'!#REF!*0.85</f>
        <v>#REF!</v>
      </c>
      <c r="Z8" s="42" t="e">
        <f>'C завтраками| Bed and breakfast'!#REF!*0.85</f>
        <v>#REF!</v>
      </c>
      <c r="AA8" s="42" t="e">
        <f>'C завтраками| Bed and breakfast'!#REF!*0.85</f>
        <v>#REF!</v>
      </c>
      <c r="AB8" s="42" t="e">
        <f>'C завтраками| Bed and breakfast'!#REF!*0.85</f>
        <v>#REF!</v>
      </c>
      <c r="AC8" s="42" t="e">
        <f>'C завтраками| Bed and breakfast'!#REF!*0.85</f>
        <v>#REF!</v>
      </c>
      <c r="AD8" s="42" t="e">
        <f>'C завтраками| Bed and breakfast'!#REF!*0.85</f>
        <v>#REF!</v>
      </c>
      <c r="AE8" s="42" t="e">
        <f>'C завтраками| Bed and breakfast'!#REF!*0.85</f>
        <v>#REF!</v>
      </c>
      <c r="AF8" s="42" t="e">
        <f>'C завтраками| Bed and breakfast'!#REF!*0.85</f>
        <v>#REF!</v>
      </c>
      <c r="AG8" s="42" t="e">
        <f>'C завтраками| Bed and breakfast'!#REF!*0.85</f>
        <v>#REF!</v>
      </c>
      <c r="AH8" s="42" t="e">
        <f>'C завтраками| Bed and breakfast'!#REF!*0.85</f>
        <v>#REF!</v>
      </c>
      <c r="AI8" s="42" t="e">
        <f>'C завтраками| Bed and breakfast'!#REF!*0.85</f>
        <v>#REF!</v>
      </c>
      <c r="AJ8" s="42" t="e">
        <f>'C завтраками| Bed and breakfast'!#REF!*0.85</f>
        <v>#REF!</v>
      </c>
      <c r="AK8" s="42" t="e">
        <f>'C завтраками| Bed and breakfast'!#REF!*0.85</f>
        <v>#REF!</v>
      </c>
      <c r="AL8" s="42" t="e">
        <f>'C завтраками| Bed and breakfast'!#REF!*0.85</f>
        <v>#REF!</v>
      </c>
      <c r="AM8" s="42" t="e">
        <f>'C завтраками| Bed and breakfast'!#REF!*0.85</f>
        <v>#REF!</v>
      </c>
      <c r="AN8" s="42" t="e">
        <f>'C завтраками| Bed and breakfast'!#REF!*0.85</f>
        <v>#REF!</v>
      </c>
      <c r="AO8" s="42" t="e">
        <f>'C завтраками| Bed and breakfast'!#REF!*0.85</f>
        <v>#REF!</v>
      </c>
      <c r="AP8" s="42" t="e">
        <f>'C завтраками| Bed and breakfast'!#REF!*0.85</f>
        <v>#REF!</v>
      </c>
      <c r="AQ8" s="42" t="e">
        <f>'C завтраками| Bed and breakfast'!#REF!*0.85</f>
        <v>#REF!</v>
      </c>
      <c r="AR8" s="42" t="e">
        <f>'C завтраками| Bed and breakfast'!#REF!*0.85</f>
        <v>#REF!</v>
      </c>
      <c r="AS8" s="42" t="e">
        <f>'C завтраками| Bed and breakfast'!#REF!*0.85</f>
        <v>#REF!</v>
      </c>
      <c r="AT8" s="42" t="e">
        <f>'C завтраками| Bed and breakfast'!#REF!*0.85</f>
        <v>#REF!</v>
      </c>
      <c r="AU8" s="42" t="e">
        <f>'C завтраками| Bed and breakfast'!#REF!*0.85</f>
        <v>#REF!</v>
      </c>
      <c r="AV8" s="42" t="e">
        <f>'C завтраками| Bed and breakfast'!#REF!*0.85</f>
        <v>#REF!</v>
      </c>
      <c r="AW8" s="42" t="e">
        <f>'C завтраками| Bed and breakfast'!#REF!*0.85</f>
        <v>#REF!</v>
      </c>
      <c r="AX8" s="42" t="e">
        <f>'C завтраками| Bed and breakfast'!#REF!*0.85</f>
        <v>#REF!</v>
      </c>
      <c r="AY8" s="42" t="e">
        <f>'C завтраками| Bed and breakfast'!#REF!*0.85</f>
        <v>#REF!</v>
      </c>
      <c r="AZ8" s="42" t="e">
        <f>'C завтраками| Bed and breakfast'!#REF!*0.85</f>
        <v>#REF!</v>
      </c>
    </row>
    <row r="9" spans="1:52" s="53" customFormat="1" x14ac:dyDescent="0.2">
      <c r="A9" s="42" t="s">
        <v>234</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row>
    <row r="10" spans="1:52" s="53" customFormat="1" x14ac:dyDescent="0.2">
      <c r="A10" s="180">
        <v>1</v>
      </c>
      <c r="B10" s="42" t="e">
        <f>'C завтраками| Bed and breakfast'!#REF!*0.85</f>
        <v>#REF!</v>
      </c>
      <c r="C10" s="42" t="e">
        <f>'C завтраками| Bed and breakfast'!#REF!*0.85</f>
        <v>#REF!</v>
      </c>
      <c r="D10" s="42" t="e">
        <f>'C завтраками| Bed and breakfast'!#REF!*0.85</f>
        <v>#REF!</v>
      </c>
      <c r="E10" s="42" t="e">
        <f>'C завтраками| Bed and breakfast'!#REF!*0.85</f>
        <v>#REF!</v>
      </c>
      <c r="F10" s="42" t="e">
        <f>'C завтраками| Bed and breakfast'!#REF!*0.85</f>
        <v>#REF!</v>
      </c>
      <c r="G10" s="42" t="e">
        <f>'C завтраками| Bed and breakfast'!#REF!*0.85</f>
        <v>#REF!</v>
      </c>
      <c r="H10" s="42" t="e">
        <f>'C завтраками| Bed and breakfast'!#REF!*0.85</f>
        <v>#REF!</v>
      </c>
      <c r="I10" s="42" t="e">
        <f>'C завтраками| Bed and breakfast'!#REF!*0.85</f>
        <v>#REF!</v>
      </c>
      <c r="J10" s="42" t="e">
        <f>'C завтраками| Bed and breakfast'!#REF!*0.85</f>
        <v>#REF!</v>
      </c>
      <c r="K10" s="42" t="e">
        <f>'C завтраками| Bed and breakfast'!#REF!*0.85</f>
        <v>#REF!</v>
      </c>
      <c r="L10" s="42" t="e">
        <f>'C завтраками| Bed and breakfast'!#REF!*0.85</f>
        <v>#REF!</v>
      </c>
      <c r="M10" s="42" t="e">
        <f>'C завтраками| Bed and breakfast'!#REF!*0.85</f>
        <v>#REF!</v>
      </c>
      <c r="N10" s="42" t="e">
        <f>'C завтраками| Bed and breakfast'!#REF!*0.85</f>
        <v>#REF!</v>
      </c>
      <c r="O10" s="42" t="e">
        <f>'C завтраками| Bed and breakfast'!#REF!*0.85</f>
        <v>#REF!</v>
      </c>
      <c r="P10" s="42" t="e">
        <f>'C завтраками| Bed and breakfast'!#REF!*0.85</f>
        <v>#REF!</v>
      </c>
      <c r="Q10" s="42" t="e">
        <f>'C завтраками| Bed and breakfast'!#REF!*0.85</f>
        <v>#REF!</v>
      </c>
      <c r="R10" s="42" t="e">
        <f>'C завтраками| Bed and breakfast'!#REF!*0.85</f>
        <v>#REF!</v>
      </c>
      <c r="S10" s="42" t="e">
        <f>'C завтраками| Bed and breakfast'!#REF!*0.85</f>
        <v>#REF!</v>
      </c>
      <c r="T10" s="42" t="e">
        <f>'C завтраками| Bed and breakfast'!#REF!*0.85</f>
        <v>#REF!</v>
      </c>
      <c r="U10" s="42" t="e">
        <f>'C завтраками| Bed and breakfast'!#REF!*0.85</f>
        <v>#REF!</v>
      </c>
      <c r="V10" s="42" t="e">
        <f>'C завтраками| Bed and breakfast'!#REF!*0.85</f>
        <v>#REF!</v>
      </c>
      <c r="W10" s="42" t="e">
        <f>'C завтраками| Bed and breakfast'!#REF!*0.85</f>
        <v>#REF!</v>
      </c>
      <c r="X10" s="42" t="e">
        <f>'C завтраками| Bed and breakfast'!#REF!*0.85</f>
        <v>#REF!</v>
      </c>
      <c r="Y10" s="42" t="e">
        <f>'C завтраками| Bed and breakfast'!#REF!*0.85</f>
        <v>#REF!</v>
      </c>
      <c r="Z10" s="42" t="e">
        <f>'C завтраками| Bed and breakfast'!#REF!*0.85</f>
        <v>#REF!</v>
      </c>
      <c r="AA10" s="42" t="e">
        <f>'C завтраками| Bed and breakfast'!#REF!*0.85</f>
        <v>#REF!</v>
      </c>
      <c r="AB10" s="42" t="e">
        <f>'C завтраками| Bed and breakfast'!#REF!*0.85</f>
        <v>#REF!</v>
      </c>
      <c r="AC10" s="42" t="e">
        <f>'C завтраками| Bed and breakfast'!#REF!*0.85</f>
        <v>#REF!</v>
      </c>
      <c r="AD10" s="42" t="e">
        <f>'C завтраками| Bed and breakfast'!#REF!*0.85</f>
        <v>#REF!</v>
      </c>
      <c r="AE10" s="42" t="e">
        <f>'C завтраками| Bed and breakfast'!#REF!*0.85</f>
        <v>#REF!</v>
      </c>
      <c r="AF10" s="42" t="e">
        <f>'C завтраками| Bed and breakfast'!#REF!*0.85</f>
        <v>#REF!</v>
      </c>
      <c r="AG10" s="42" t="e">
        <f>'C завтраками| Bed and breakfast'!#REF!*0.85</f>
        <v>#REF!</v>
      </c>
      <c r="AH10" s="42" t="e">
        <f>'C завтраками| Bed and breakfast'!#REF!*0.85</f>
        <v>#REF!</v>
      </c>
      <c r="AI10" s="42" t="e">
        <f>'C завтраками| Bed and breakfast'!#REF!*0.85</f>
        <v>#REF!</v>
      </c>
      <c r="AJ10" s="42" t="e">
        <f>'C завтраками| Bed and breakfast'!#REF!*0.85</f>
        <v>#REF!</v>
      </c>
      <c r="AK10" s="42" t="e">
        <f>'C завтраками| Bed and breakfast'!#REF!*0.85</f>
        <v>#REF!</v>
      </c>
      <c r="AL10" s="42" t="e">
        <f>'C завтраками| Bed and breakfast'!#REF!*0.85</f>
        <v>#REF!</v>
      </c>
      <c r="AM10" s="42" t="e">
        <f>'C завтраками| Bed and breakfast'!#REF!*0.85</f>
        <v>#REF!</v>
      </c>
      <c r="AN10" s="42" t="e">
        <f>'C завтраками| Bed and breakfast'!#REF!*0.85</f>
        <v>#REF!</v>
      </c>
      <c r="AO10" s="42" t="e">
        <f>'C завтраками| Bed and breakfast'!#REF!*0.85</f>
        <v>#REF!</v>
      </c>
      <c r="AP10" s="42" t="e">
        <f>'C завтраками| Bed and breakfast'!#REF!*0.85</f>
        <v>#REF!</v>
      </c>
      <c r="AQ10" s="42" t="e">
        <f>'C завтраками| Bed and breakfast'!#REF!*0.85</f>
        <v>#REF!</v>
      </c>
      <c r="AR10" s="42" t="e">
        <f>'C завтраками| Bed and breakfast'!#REF!*0.85</f>
        <v>#REF!</v>
      </c>
      <c r="AS10" s="42" t="e">
        <f>'C завтраками| Bed and breakfast'!#REF!*0.85</f>
        <v>#REF!</v>
      </c>
      <c r="AT10" s="42" t="e">
        <f>'C завтраками| Bed and breakfast'!#REF!*0.85</f>
        <v>#REF!</v>
      </c>
      <c r="AU10" s="42" t="e">
        <f>'C завтраками| Bed and breakfast'!#REF!*0.85</f>
        <v>#REF!</v>
      </c>
      <c r="AV10" s="42" t="e">
        <f>'C завтраками| Bed and breakfast'!#REF!*0.85</f>
        <v>#REF!</v>
      </c>
      <c r="AW10" s="42" t="e">
        <f>'C завтраками| Bed and breakfast'!#REF!*0.85</f>
        <v>#REF!</v>
      </c>
      <c r="AX10" s="42" t="e">
        <f>'C завтраками| Bed and breakfast'!#REF!*0.85</f>
        <v>#REF!</v>
      </c>
      <c r="AY10" s="42" t="e">
        <f>'C завтраками| Bed and breakfast'!#REF!*0.85</f>
        <v>#REF!</v>
      </c>
      <c r="AZ10" s="42" t="e">
        <f>'C завтраками| Bed and breakfast'!#REF!*0.85</f>
        <v>#REF!</v>
      </c>
    </row>
    <row r="11" spans="1:52" s="53" customFormat="1" x14ac:dyDescent="0.2">
      <c r="A11" s="180">
        <v>2</v>
      </c>
      <c r="B11" s="42" t="e">
        <f>'C завтраками| Bed and breakfast'!#REF!*0.85</f>
        <v>#REF!</v>
      </c>
      <c r="C11" s="42" t="e">
        <f>'C завтраками| Bed and breakfast'!#REF!*0.85</f>
        <v>#REF!</v>
      </c>
      <c r="D11" s="42" t="e">
        <f>'C завтраками| Bed and breakfast'!#REF!*0.85</f>
        <v>#REF!</v>
      </c>
      <c r="E11" s="42" t="e">
        <f>'C завтраками| Bed and breakfast'!#REF!*0.85</f>
        <v>#REF!</v>
      </c>
      <c r="F11" s="42" t="e">
        <f>'C завтраками| Bed and breakfast'!#REF!*0.85</f>
        <v>#REF!</v>
      </c>
      <c r="G11" s="42" t="e">
        <f>'C завтраками| Bed and breakfast'!#REF!*0.85</f>
        <v>#REF!</v>
      </c>
      <c r="H11" s="42" t="e">
        <f>'C завтраками| Bed and breakfast'!#REF!*0.85</f>
        <v>#REF!</v>
      </c>
      <c r="I11" s="42" t="e">
        <f>'C завтраками| Bed and breakfast'!#REF!*0.85</f>
        <v>#REF!</v>
      </c>
      <c r="J11" s="42" t="e">
        <f>'C завтраками| Bed and breakfast'!#REF!*0.85</f>
        <v>#REF!</v>
      </c>
      <c r="K11" s="42" t="e">
        <f>'C завтраками| Bed and breakfast'!#REF!*0.85</f>
        <v>#REF!</v>
      </c>
      <c r="L11" s="42" t="e">
        <f>'C завтраками| Bed and breakfast'!#REF!*0.85</f>
        <v>#REF!</v>
      </c>
      <c r="M11" s="42" t="e">
        <f>'C завтраками| Bed and breakfast'!#REF!*0.85</f>
        <v>#REF!</v>
      </c>
      <c r="N11" s="42" t="e">
        <f>'C завтраками| Bed and breakfast'!#REF!*0.85</f>
        <v>#REF!</v>
      </c>
      <c r="O11" s="42" t="e">
        <f>'C завтраками| Bed and breakfast'!#REF!*0.85</f>
        <v>#REF!</v>
      </c>
      <c r="P11" s="42" t="e">
        <f>'C завтраками| Bed and breakfast'!#REF!*0.85</f>
        <v>#REF!</v>
      </c>
      <c r="Q11" s="42" t="e">
        <f>'C завтраками| Bed and breakfast'!#REF!*0.85</f>
        <v>#REF!</v>
      </c>
      <c r="R11" s="42" t="e">
        <f>'C завтраками| Bed and breakfast'!#REF!*0.85</f>
        <v>#REF!</v>
      </c>
      <c r="S11" s="42" t="e">
        <f>'C завтраками| Bed and breakfast'!#REF!*0.85</f>
        <v>#REF!</v>
      </c>
      <c r="T11" s="42" t="e">
        <f>'C завтраками| Bed and breakfast'!#REF!*0.85</f>
        <v>#REF!</v>
      </c>
      <c r="U11" s="42" t="e">
        <f>'C завтраками| Bed and breakfast'!#REF!*0.85</f>
        <v>#REF!</v>
      </c>
      <c r="V11" s="42" t="e">
        <f>'C завтраками| Bed and breakfast'!#REF!*0.85</f>
        <v>#REF!</v>
      </c>
      <c r="W11" s="42" t="e">
        <f>'C завтраками| Bed and breakfast'!#REF!*0.85</f>
        <v>#REF!</v>
      </c>
      <c r="X11" s="42" t="e">
        <f>'C завтраками| Bed and breakfast'!#REF!*0.85</f>
        <v>#REF!</v>
      </c>
      <c r="Y11" s="42" t="e">
        <f>'C завтраками| Bed and breakfast'!#REF!*0.85</f>
        <v>#REF!</v>
      </c>
      <c r="Z11" s="42" t="e">
        <f>'C завтраками| Bed and breakfast'!#REF!*0.85</f>
        <v>#REF!</v>
      </c>
      <c r="AA11" s="42" t="e">
        <f>'C завтраками| Bed and breakfast'!#REF!*0.85</f>
        <v>#REF!</v>
      </c>
      <c r="AB11" s="42" t="e">
        <f>'C завтраками| Bed and breakfast'!#REF!*0.85</f>
        <v>#REF!</v>
      </c>
      <c r="AC11" s="42" t="e">
        <f>'C завтраками| Bed and breakfast'!#REF!*0.85</f>
        <v>#REF!</v>
      </c>
      <c r="AD11" s="42" t="e">
        <f>'C завтраками| Bed and breakfast'!#REF!*0.85</f>
        <v>#REF!</v>
      </c>
      <c r="AE11" s="42" t="e">
        <f>'C завтраками| Bed and breakfast'!#REF!*0.85</f>
        <v>#REF!</v>
      </c>
      <c r="AF11" s="42" t="e">
        <f>'C завтраками| Bed and breakfast'!#REF!*0.85</f>
        <v>#REF!</v>
      </c>
      <c r="AG11" s="42" t="e">
        <f>'C завтраками| Bed and breakfast'!#REF!*0.85</f>
        <v>#REF!</v>
      </c>
      <c r="AH11" s="42" t="e">
        <f>'C завтраками| Bed and breakfast'!#REF!*0.85</f>
        <v>#REF!</v>
      </c>
      <c r="AI11" s="42" t="e">
        <f>'C завтраками| Bed and breakfast'!#REF!*0.85</f>
        <v>#REF!</v>
      </c>
      <c r="AJ11" s="42" t="e">
        <f>'C завтраками| Bed and breakfast'!#REF!*0.85</f>
        <v>#REF!</v>
      </c>
      <c r="AK11" s="42" t="e">
        <f>'C завтраками| Bed and breakfast'!#REF!*0.85</f>
        <v>#REF!</v>
      </c>
      <c r="AL11" s="42" t="e">
        <f>'C завтраками| Bed and breakfast'!#REF!*0.85</f>
        <v>#REF!</v>
      </c>
      <c r="AM11" s="42" t="e">
        <f>'C завтраками| Bed and breakfast'!#REF!*0.85</f>
        <v>#REF!</v>
      </c>
      <c r="AN11" s="42" t="e">
        <f>'C завтраками| Bed and breakfast'!#REF!*0.85</f>
        <v>#REF!</v>
      </c>
      <c r="AO11" s="42" t="e">
        <f>'C завтраками| Bed and breakfast'!#REF!*0.85</f>
        <v>#REF!</v>
      </c>
      <c r="AP11" s="42" t="e">
        <f>'C завтраками| Bed and breakfast'!#REF!*0.85</f>
        <v>#REF!</v>
      </c>
      <c r="AQ11" s="42" t="e">
        <f>'C завтраками| Bed and breakfast'!#REF!*0.85</f>
        <v>#REF!</v>
      </c>
      <c r="AR11" s="42" t="e">
        <f>'C завтраками| Bed and breakfast'!#REF!*0.85</f>
        <v>#REF!</v>
      </c>
      <c r="AS11" s="42" t="e">
        <f>'C завтраками| Bed and breakfast'!#REF!*0.85</f>
        <v>#REF!</v>
      </c>
      <c r="AT11" s="42" t="e">
        <f>'C завтраками| Bed and breakfast'!#REF!*0.85</f>
        <v>#REF!</v>
      </c>
      <c r="AU11" s="42" t="e">
        <f>'C завтраками| Bed and breakfast'!#REF!*0.85</f>
        <v>#REF!</v>
      </c>
      <c r="AV11" s="42" t="e">
        <f>'C завтраками| Bed and breakfast'!#REF!*0.85</f>
        <v>#REF!</v>
      </c>
      <c r="AW11" s="42" t="e">
        <f>'C завтраками| Bed and breakfast'!#REF!*0.85</f>
        <v>#REF!</v>
      </c>
      <c r="AX11" s="42" t="e">
        <f>'C завтраками| Bed and breakfast'!#REF!*0.85</f>
        <v>#REF!</v>
      </c>
      <c r="AY11" s="42" t="e">
        <f>'C завтраками| Bed and breakfast'!#REF!*0.85</f>
        <v>#REF!</v>
      </c>
      <c r="AZ11" s="42" t="e">
        <f>'C завтраками| Bed and breakfast'!#REF!*0.85</f>
        <v>#REF!</v>
      </c>
    </row>
    <row r="12" spans="1:52" s="53" customFormat="1" x14ac:dyDescent="0.2">
      <c r="A12" s="42" t="s">
        <v>84</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row>
    <row r="13" spans="1:52" s="53" customFormat="1" x14ac:dyDescent="0.2">
      <c r="A13" s="88">
        <f>A7</f>
        <v>1</v>
      </c>
      <c r="B13" s="42" t="e">
        <f>'C завтраками| Bed and breakfast'!#REF!*0.85</f>
        <v>#REF!</v>
      </c>
      <c r="C13" s="42" t="e">
        <f>'C завтраками| Bed and breakfast'!#REF!*0.85</f>
        <v>#REF!</v>
      </c>
      <c r="D13" s="42" t="e">
        <f>'C завтраками| Bed and breakfast'!#REF!*0.85</f>
        <v>#REF!</v>
      </c>
      <c r="E13" s="42" t="e">
        <f>'C завтраками| Bed and breakfast'!#REF!*0.85</f>
        <v>#REF!</v>
      </c>
      <c r="F13" s="42" t="e">
        <f>'C завтраками| Bed and breakfast'!#REF!*0.85</f>
        <v>#REF!</v>
      </c>
      <c r="G13" s="42" t="e">
        <f>'C завтраками| Bed and breakfast'!#REF!*0.85</f>
        <v>#REF!</v>
      </c>
      <c r="H13" s="42" t="e">
        <f>'C завтраками| Bed and breakfast'!#REF!*0.85</f>
        <v>#REF!</v>
      </c>
      <c r="I13" s="42" t="e">
        <f>'C завтраками| Bed and breakfast'!#REF!*0.85</f>
        <v>#REF!</v>
      </c>
      <c r="J13" s="42" t="e">
        <f>'C завтраками| Bed and breakfast'!#REF!*0.85</f>
        <v>#REF!</v>
      </c>
      <c r="K13" s="42" t="e">
        <f>'C завтраками| Bed and breakfast'!#REF!*0.85</f>
        <v>#REF!</v>
      </c>
      <c r="L13" s="42" t="e">
        <f>'C завтраками| Bed and breakfast'!#REF!*0.85</f>
        <v>#REF!</v>
      </c>
      <c r="M13" s="42" t="e">
        <f>'C завтраками| Bed and breakfast'!#REF!*0.85</f>
        <v>#REF!</v>
      </c>
      <c r="N13" s="42" t="e">
        <f>'C завтраками| Bed and breakfast'!#REF!*0.85</f>
        <v>#REF!</v>
      </c>
      <c r="O13" s="42" t="e">
        <f>'C завтраками| Bed and breakfast'!#REF!*0.85</f>
        <v>#REF!</v>
      </c>
      <c r="P13" s="42" t="e">
        <f>'C завтраками| Bed and breakfast'!#REF!*0.85</f>
        <v>#REF!</v>
      </c>
      <c r="Q13" s="42" t="e">
        <f>'C завтраками| Bed and breakfast'!#REF!*0.85</f>
        <v>#REF!</v>
      </c>
      <c r="R13" s="42" t="e">
        <f>'C завтраками| Bed and breakfast'!#REF!*0.85</f>
        <v>#REF!</v>
      </c>
      <c r="S13" s="42" t="e">
        <f>'C завтраками| Bed and breakfast'!#REF!*0.85</f>
        <v>#REF!</v>
      </c>
      <c r="T13" s="42" t="e">
        <f>'C завтраками| Bed and breakfast'!#REF!*0.85</f>
        <v>#REF!</v>
      </c>
      <c r="U13" s="42" t="e">
        <f>'C завтраками| Bed and breakfast'!#REF!*0.85</f>
        <v>#REF!</v>
      </c>
      <c r="V13" s="42" t="e">
        <f>'C завтраками| Bed and breakfast'!#REF!*0.85</f>
        <v>#REF!</v>
      </c>
      <c r="W13" s="42" t="e">
        <f>'C завтраками| Bed and breakfast'!#REF!*0.85</f>
        <v>#REF!</v>
      </c>
      <c r="X13" s="42" t="e">
        <f>'C завтраками| Bed and breakfast'!#REF!*0.85</f>
        <v>#REF!</v>
      </c>
      <c r="Y13" s="42" t="e">
        <f>'C завтраками| Bed and breakfast'!#REF!*0.85</f>
        <v>#REF!</v>
      </c>
      <c r="Z13" s="42" t="e">
        <f>'C завтраками| Bed and breakfast'!#REF!*0.85</f>
        <v>#REF!</v>
      </c>
      <c r="AA13" s="42" t="e">
        <f>'C завтраками| Bed and breakfast'!#REF!*0.85</f>
        <v>#REF!</v>
      </c>
      <c r="AB13" s="42" t="e">
        <f>'C завтраками| Bed and breakfast'!#REF!*0.85</f>
        <v>#REF!</v>
      </c>
      <c r="AC13" s="42" t="e">
        <f>'C завтраками| Bed and breakfast'!#REF!*0.85</f>
        <v>#REF!</v>
      </c>
      <c r="AD13" s="42" t="e">
        <f>'C завтраками| Bed and breakfast'!#REF!*0.85</f>
        <v>#REF!</v>
      </c>
      <c r="AE13" s="42" t="e">
        <f>'C завтраками| Bed and breakfast'!#REF!*0.85</f>
        <v>#REF!</v>
      </c>
      <c r="AF13" s="42" t="e">
        <f>'C завтраками| Bed and breakfast'!#REF!*0.85</f>
        <v>#REF!</v>
      </c>
      <c r="AG13" s="42" t="e">
        <f>'C завтраками| Bed and breakfast'!#REF!*0.85</f>
        <v>#REF!</v>
      </c>
      <c r="AH13" s="42" t="e">
        <f>'C завтраками| Bed and breakfast'!#REF!*0.85</f>
        <v>#REF!</v>
      </c>
      <c r="AI13" s="42" t="e">
        <f>'C завтраками| Bed and breakfast'!#REF!*0.85</f>
        <v>#REF!</v>
      </c>
      <c r="AJ13" s="42" t="e">
        <f>'C завтраками| Bed and breakfast'!#REF!*0.85</f>
        <v>#REF!</v>
      </c>
      <c r="AK13" s="42" t="e">
        <f>'C завтраками| Bed and breakfast'!#REF!*0.85</f>
        <v>#REF!</v>
      </c>
      <c r="AL13" s="42" t="e">
        <f>'C завтраками| Bed and breakfast'!#REF!*0.85</f>
        <v>#REF!</v>
      </c>
      <c r="AM13" s="42" t="e">
        <f>'C завтраками| Bed and breakfast'!#REF!*0.85</f>
        <v>#REF!</v>
      </c>
      <c r="AN13" s="42" t="e">
        <f>'C завтраками| Bed and breakfast'!#REF!*0.85</f>
        <v>#REF!</v>
      </c>
      <c r="AO13" s="42" t="e">
        <f>'C завтраками| Bed and breakfast'!#REF!*0.85</f>
        <v>#REF!</v>
      </c>
      <c r="AP13" s="42" t="e">
        <f>'C завтраками| Bed and breakfast'!#REF!*0.85</f>
        <v>#REF!</v>
      </c>
      <c r="AQ13" s="42" t="e">
        <f>'C завтраками| Bed and breakfast'!#REF!*0.85</f>
        <v>#REF!</v>
      </c>
      <c r="AR13" s="42" t="e">
        <f>'C завтраками| Bed and breakfast'!#REF!*0.85</f>
        <v>#REF!</v>
      </c>
      <c r="AS13" s="42" t="e">
        <f>'C завтраками| Bed and breakfast'!#REF!*0.85</f>
        <v>#REF!</v>
      </c>
      <c r="AT13" s="42" t="e">
        <f>'C завтраками| Bed and breakfast'!#REF!*0.85</f>
        <v>#REF!</v>
      </c>
      <c r="AU13" s="42" t="e">
        <f>'C завтраками| Bed and breakfast'!#REF!*0.85</f>
        <v>#REF!</v>
      </c>
      <c r="AV13" s="42" t="e">
        <f>'C завтраками| Bed and breakfast'!#REF!*0.85</f>
        <v>#REF!</v>
      </c>
      <c r="AW13" s="42" t="e">
        <f>'C завтраками| Bed and breakfast'!#REF!*0.85</f>
        <v>#REF!</v>
      </c>
      <c r="AX13" s="42" t="e">
        <f>'C завтраками| Bed and breakfast'!#REF!*0.85</f>
        <v>#REF!</v>
      </c>
      <c r="AY13" s="42" t="e">
        <f>'C завтраками| Bed and breakfast'!#REF!*0.85</f>
        <v>#REF!</v>
      </c>
      <c r="AZ13" s="42" t="e">
        <f>'C завтраками| Bed and breakfast'!#REF!*0.85</f>
        <v>#REF!</v>
      </c>
    </row>
    <row r="14" spans="1:52" s="53" customFormat="1" x14ac:dyDescent="0.2">
      <c r="A14" s="88">
        <f>A8</f>
        <v>2</v>
      </c>
      <c r="B14" s="42" t="e">
        <f>'C завтраками| Bed and breakfast'!#REF!*0.85</f>
        <v>#REF!</v>
      </c>
      <c r="C14" s="42" t="e">
        <f>'C завтраками| Bed and breakfast'!#REF!*0.85</f>
        <v>#REF!</v>
      </c>
      <c r="D14" s="42" t="e">
        <f>'C завтраками| Bed and breakfast'!#REF!*0.85</f>
        <v>#REF!</v>
      </c>
      <c r="E14" s="42" t="e">
        <f>'C завтраками| Bed and breakfast'!#REF!*0.85</f>
        <v>#REF!</v>
      </c>
      <c r="F14" s="42" t="e">
        <f>'C завтраками| Bed and breakfast'!#REF!*0.85</f>
        <v>#REF!</v>
      </c>
      <c r="G14" s="42" t="e">
        <f>'C завтраками| Bed and breakfast'!#REF!*0.85</f>
        <v>#REF!</v>
      </c>
      <c r="H14" s="42" t="e">
        <f>'C завтраками| Bed and breakfast'!#REF!*0.85</f>
        <v>#REF!</v>
      </c>
      <c r="I14" s="42" t="e">
        <f>'C завтраками| Bed and breakfast'!#REF!*0.85</f>
        <v>#REF!</v>
      </c>
      <c r="J14" s="42" t="e">
        <f>'C завтраками| Bed and breakfast'!#REF!*0.85</f>
        <v>#REF!</v>
      </c>
      <c r="K14" s="42" t="e">
        <f>'C завтраками| Bed and breakfast'!#REF!*0.85</f>
        <v>#REF!</v>
      </c>
      <c r="L14" s="42" t="e">
        <f>'C завтраками| Bed and breakfast'!#REF!*0.85</f>
        <v>#REF!</v>
      </c>
      <c r="M14" s="42" t="e">
        <f>'C завтраками| Bed and breakfast'!#REF!*0.85</f>
        <v>#REF!</v>
      </c>
      <c r="N14" s="42" t="e">
        <f>'C завтраками| Bed and breakfast'!#REF!*0.85</f>
        <v>#REF!</v>
      </c>
      <c r="O14" s="42" t="e">
        <f>'C завтраками| Bed and breakfast'!#REF!*0.85</f>
        <v>#REF!</v>
      </c>
      <c r="P14" s="42" t="e">
        <f>'C завтраками| Bed and breakfast'!#REF!*0.85</f>
        <v>#REF!</v>
      </c>
      <c r="Q14" s="42" t="e">
        <f>'C завтраками| Bed and breakfast'!#REF!*0.85</f>
        <v>#REF!</v>
      </c>
      <c r="R14" s="42" t="e">
        <f>'C завтраками| Bed and breakfast'!#REF!*0.85</f>
        <v>#REF!</v>
      </c>
      <c r="S14" s="42" t="e">
        <f>'C завтраками| Bed and breakfast'!#REF!*0.85</f>
        <v>#REF!</v>
      </c>
      <c r="T14" s="42" t="e">
        <f>'C завтраками| Bed and breakfast'!#REF!*0.85</f>
        <v>#REF!</v>
      </c>
      <c r="U14" s="42" t="e">
        <f>'C завтраками| Bed and breakfast'!#REF!*0.85</f>
        <v>#REF!</v>
      </c>
      <c r="V14" s="42" t="e">
        <f>'C завтраками| Bed and breakfast'!#REF!*0.85</f>
        <v>#REF!</v>
      </c>
      <c r="W14" s="42" t="e">
        <f>'C завтраками| Bed and breakfast'!#REF!*0.85</f>
        <v>#REF!</v>
      </c>
      <c r="X14" s="42" t="e">
        <f>'C завтраками| Bed and breakfast'!#REF!*0.85</f>
        <v>#REF!</v>
      </c>
      <c r="Y14" s="42" t="e">
        <f>'C завтраками| Bed and breakfast'!#REF!*0.85</f>
        <v>#REF!</v>
      </c>
      <c r="Z14" s="42" t="e">
        <f>'C завтраками| Bed and breakfast'!#REF!*0.85</f>
        <v>#REF!</v>
      </c>
      <c r="AA14" s="42" t="e">
        <f>'C завтраками| Bed and breakfast'!#REF!*0.85</f>
        <v>#REF!</v>
      </c>
      <c r="AB14" s="42" t="e">
        <f>'C завтраками| Bed and breakfast'!#REF!*0.85</f>
        <v>#REF!</v>
      </c>
      <c r="AC14" s="42" t="e">
        <f>'C завтраками| Bed and breakfast'!#REF!*0.85</f>
        <v>#REF!</v>
      </c>
      <c r="AD14" s="42" t="e">
        <f>'C завтраками| Bed and breakfast'!#REF!*0.85</f>
        <v>#REF!</v>
      </c>
      <c r="AE14" s="42" t="e">
        <f>'C завтраками| Bed and breakfast'!#REF!*0.85</f>
        <v>#REF!</v>
      </c>
      <c r="AF14" s="42" t="e">
        <f>'C завтраками| Bed and breakfast'!#REF!*0.85</f>
        <v>#REF!</v>
      </c>
      <c r="AG14" s="42" t="e">
        <f>'C завтраками| Bed and breakfast'!#REF!*0.85</f>
        <v>#REF!</v>
      </c>
      <c r="AH14" s="42" t="e">
        <f>'C завтраками| Bed and breakfast'!#REF!*0.85</f>
        <v>#REF!</v>
      </c>
      <c r="AI14" s="42" t="e">
        <f>'C завтраками| Bed and breakfast'!#REF!*0.85</f>
        <v>#REF!</v>
      </c>
      <c r="AJ14" s="42" t="e">
        <f>'C завтраками| Bed and breakfast'!#REF!*0.85</f>
        <v>#REF!</v>
      </c>
      <c r="AK14" s="42" t="e">
        <f>'C завтраками| Bed and breakfast'!#REF!*0.85</f>
        <v>#REF!</v>
      </c>
      <c r="AL14" s="42" t="e">
        <f>'C завтраками| Bed and breakfast'!#REF!*0.85</f>
        <v>#REF!</v>
      </c>
      <c r="AM14" s="42" t="e">
        <f>'C завтраками| Bed and breakfast'!#REF!*0.85</f>
        <v>#REF!</v>
      </c>
      <c r="AN14" s="42" t="e">
        <f>'C завтраками| Bed and breakfast'!#REF!*0.85</f>
        <v>#REF!</v>
      </c>
      <c r="AO14" s="42" t="e">
        <f>'C завтраками| Bed and breakfast'!#REF!*0.85</f>
        <v>#REF!</v>
      </c>
      <c r="AP14" s="42" t="e">
        <f>'C завтраками| Bed and breakfast'!#REF!*0.85</f>
        <v>#REF!</v>
      </c>
      <c r="AQ14" s="42" t="e">
        <f>'C завтраками| Bed and breakfast'!#REF!*0.85</f>
        <v>#REF!</v>
      </c>
      <c r="AR14" s="42" t="e">
        <f>'C завтраками| Bed and breakfast'!#REF!*0.85</f>
        <v>#REF!</v>
      </c>
      <c r="AS14" s="42" t="e">
        <f>'C завтраками| Bed and breakfast'!#REF!*0.85</f>
        <v>#REF!</v>
      </c>
      <c r="AT14" s="42" t="e">
        <f>'C завтраками| Bed and breakfast'!#REF!*0.85</f>
        <v>#REF!</v>
      </c>
      <c r="AU14" s="42" t="e">
        <f>'C завтраками| Bed and breakfast'!#REF!*0.85</f>
        <v>#REF!</v>
      </c>
      <c r="AV14" s="42" t="e">
        <f>'C завтраками| Bed and breakfast'!#REF!*0.85</f>
        <v>#REF!</v>
      </c>
      <c r="AW14" s="42" t="e">
        <f>'C завтраками| Bed and breakfast'!#REF!*0.85</f>
        <v>#REF!</v>
      </c>
      <c r="AX14" s="42" t="e">
        <f>'C завтраками| Bed and breakfast'!#REF!*0.85</f>
        <v>#REF!</v>
      </c>
      <c r="AY14" s="42" t="e">
        <f>'C завтраками| Bed and breakfast'!#REF!*0.85</f>
        <v>#REF!</v>
      </c>
      <c r="AZ14" s="42" t="e">
        <f>'C завтраками| Bed and breakfast'!#REF!*0.85</f>
        <v>#REF!</v>
      </c>
    </row>
    <row r="15" spans="1:52" s="53" customFormat="1" x14ac:dyDescent="0.2">
      <c r="A15" s="42" t="s">
        <v>85</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row>
    <row r="16" spans="1:52" s="53" customFormat="1" x14ac:dyDescent="0.2">
      <c r="A16" s="88">
        <f>A7</f>
        <v>1</v>
      </c>
      <c r="B16" s="42" t="e">
        <f>'C завтраками| Bed and breakfast'!#REF!*0.85</f>
        <v>#REF!</v>
      </c>
      <c r="C16" s="42" t="e">
        <f>'C завтраками| Bed and breakfast'!#REF!*0.85</f>
        <v>#REF!</v>
      </c>
      <c r="D16" s="42" t="e">
        <f>'C завтраками| Bed and breakfast'!#REF!*0.85</f>
        <v>#REF!</v>
      </c>
      <c r="E16" s="42" t="e">
        <f>'C завтраками| Bed and breakfast'!#REF!*0.85</f>
        <v>#REF!</v>
      </c>
      <c r="F16" s="42" t="e">
        <f>'C завтраками| Bed and breakfast'!#REF!*0.85</f>
        <v>#REF!</v>
      </c>
      <c r="G16" s="42" t="e">
        <f>'C завтраками| Bed and breakfast'!#REF!*0.85</f>
        <v>#REF!</v>
      </c>
      <c r="H16" s="42" t="e">
        <f>'C завтраками| Bed and breakfast'!#REF!*0.85</f>
        <v>#REF!</v>
      </c>
      <c r="I16" s="42" t="e">
        <f>'C завтраками| Bed and breakfast'!#REF!*0.85</f>
        <v>#REF!</v>
      </c>
      <c r="J16" s="42" t="e">
        <f>'C завтраками| Bed and breakfast'!#REF!*0.85</f>
        <v>#REF!</v>
      </c>
      <c r="K16" s="42" t="e">
        <f>'C завтраками| Bed and breakfast'!#REF!*0.85</f>
        <v>#REF!</v>
      </c>
      <c r="L16" s="42" t="e">
        <f>'C завтраками| Bed and breakfast'!#REF!*0.85</f>
        <v>#REF!</v>
      </c>
      <c r="M16" s="42" t="e">
        <f>'C завтраками| Bed and breakfast'!#REF!*0.85</f>
        <v>#REF!</v>
      </c>
      <c r="N16" s="42" t="e">
        <f>'C завтраками| Bed and breakfast'!#REF!*0.85</f>
        <v>#REF!</v>
      </c>
      <c r="O16" s="42" t="e">
        <f>'C завтраками| Bed and breakfast'!#REF!*0.85</f>
        <v>#REF!</v>
      </c>
      <c r="P16" s="42" t="e">
        <f>'C завтраками| Bed and breakfast'!#REF!*0.85</f>
        <v>#REF!</v>
      </c>
      <c r="Q16" s="42" t="e">
        <f>'C завтраками| Bed and breakfast'!#REF!*0.85</f>
        <v>#REF!</v>
      </c>
      <c r="R16" s="42" t="e">
        <f>'C завтраками| Bed and breakfast'!#REF!*0.85</f>
        <v>#REF!</v>
      </c>
      <c r="S16" s="42" t="e">
        <f>'C завтраками| Bed and breakfast'!#REF!*0.85</f>
        <v>#REF!</v>
      </c>
      <c r="T16" s="42" t="e">
        <f>'C завтраками| Bed and breakfast'!#REF!*0.85</f>
        <v>#REF!</v>
      </c>
      <c r="U16" s="42" t="e">
        <f>'C завтраками| Bed and breakfast'!#REF!*0.85</f>
        <v>#REF!</v>
      </c>
      <c r="V16" s="42" t="e">
        <f>'C завтраками| Bed and breakfast'!#REF!*0.85</f>
        <v>#REF!</v>
      </c>
      <c r="W16" s="42" t="e">
        <f>'C завтраками| Bed and breakfast'!#REF!*0.85</f>
        <v>#REF!</v>
      </c>
      <c r="X16" s="42" t="e">
        <f>'C завтраками| Bed and breakfast'!#REF!*0.85</f>
        <v>#REF!</v>
      </c>
      <c r="Y16" s="42" t="e">
        <f>'C завтраками| Bed and breakfast'!#REF!*0.85</f>
        <v>#REF!</v>
      </c>
      <c r="Z16" s="42" t="e">
        <f>'C завтраками| Bed and breakfast'!#REF!*0.85</f>
        <v>#REF!</v>
      </c>
      <c r="AA16" s="42" t="e">
        <f>'C завтраками| Bed and breakfast'!#REF!*0.85</f>
        <v>#REF!</v>
      </c>
      <c r="AB16" s="42" t="e">
        <f>'C завтраками| Bed and breakfast'!#REF!*0.85</f>
        <v>#REF!</v>
      </c>
      <c r="AC16" s="42" t="e">
        <f>'C завтраками| Bed and breakfast'!#REF!*0.85</f>
        <v>#REF!</v>
      </c>
      <c r="AD16" s="42" t="e">
        <f>'C завтраками| Bed and breakfast'!#REF!*0.85</f>
        <v>#REF!</v>
      </c>
      <c r="AE16" s="42" t="e">
        <f>'C завтраками| Bed and breakfast'!#REF!*0.85</f>
        <v>#REF!</v>
      </c>
      <c r="AF16" s="42" t="e">
        <f>'C завтраками| Bed and breakfast'!#REF!*0.85</f>
        <v>#REF!</v>
      </c>
      <c r="AG16" s="42" t="e">
        <f>'C завтраками| Bed and breakfast'!#REF!*0.85</f>
        <v>#REF!</v>
      </c>
      <c r="AH16" s="42" t="e">
        <f>'C завтраками| Bed and breakfast'!#REF!*0.85</f>
        <v>#REF!</v>
      </c>
      <c r="AI16" s="42" t="e">
        <f>'C завтраками| Bed and breakfast'!#REF!*0.85</f>
        <v>#REF!</v>
      </c>
      <c r="AJ16" s="42" t="e">
        <f>'C завтраками| Bed and breakfast'!#REF!*0.85</f>
        <v>#REF!</v>
      </c>
      <c r="AK16" s="42" t="e">
        <f>'C завтраками| Bed and breakfast'!#REF!*0.85</f>
        <v>#REF!</v>
      </c>
      <c r="AL16" s="42" t="e">
        <f>'C завтраками| Bed and breakfast'!#REF!*0.85</f>
        <v>#REF!</v>
      </c>
      <c r="AM16" s="42" t="e">
        <f>'C завтраками| Bed and breakfast'!#REF!*0.85</f>
        <v>#REF!</v>
      </c>
      <c r="AN16" s="42" t="e">
        <f>'C завтраками| Bed and breakfast'!#REF!*0.85</f>
        <v>#REF!</v>
      </c>
      <c r="AO16" s="42" t="e">
        <f>'C завтраками| Bed and breakfast'!#REF!*0.85</f>
        <v>#REF!</v>
      </c>
      <c r="AP16" s="42" t="e">
        <f>'C завтраками| Bed and breakfast'!#REF!*0.85</f>
        <v>#REF!</v>
      </c>
      <c r="AQ16" s="42" t="e">
        <f>'C завтраками| Bed and breakfast'!#REF!*0.85</f>
        <v>#REF!</v>
      </c>
      <c r="AR16" s="42" t="e">
        <f>'C завтраками| Bed and breakfast'!#REF!*0.85</f>
        <v>#REF!</v>
      </c>
      <c r="AS16" s="42" t="e">
        <f>'C завтраками| Bed and breakfast'!#REF!*0.85</f>
        <v>#REF!</v>
      </c>
      <c r="AT16" s="42" t="e">
        <f>'C завтраками| Bed and breakfast'!#REF!*0.85</f>
        <v>#REF!</v>
      </c>
      <c r="AU16" s="42" t="e">
        <f>'C завтраками| Bed and breakfast'!#REF!*0.85</f>
        <v>#REF!</v>
      </c>
      <c r="AV16" s="42" t="e">
        <f>'C завтраками| Bed and breakfast'!#REF!*0.85</f>
        <v>#REF!</v>
      </c>
      <c r="AW16" s="42" t="e">
        <f>'C завтраками| Bed and breakfast'!#REF!*0.85</f>
        <v>#REF!</v>
      </c>
      <c r="AX16" s="42" t="e">
        <f>'C завтраками| Bed and breakfast'!#REF!*0.85</f>
        <v>#REF!</v>
      </c>
      <c r="AY16" s="42" t="e">
        <f>'C завтраками| Bed and breakfast'!#REF!*0.85</f>
        <v>#REF!</v>
      </c>
      <c r="AZ16" s="42" t="e">
        <f>'C завтраками| Bed and breakfast'!#REF!*0.85</f>
        <v>#REF!</v>
      </c>
    </row>
    <row r="17" spans="1:52" s="53" customFormat="1" x14ac:dyDescent="0.2">
      <c r="A17" s="88">
        <f>A8</f>
        <v>2</v>
      </c>
      <c r="B17" s="42" t="e">
        <f>'C завтраками| Bed and breakfast'!#REF!*0.85</f>
        <v>#REF!</v>
      </c>
      <c r="C17" s="42" t="e">
        <f>'C завтраками| Bed and breakfast'!#REF!*0.85</f>
        <v>#REF!</v>
      </c>
      <c r="D17" s="42" t="e">
        <f>'C завтраками| Bed and breakfast'!#REF!*0.85</f>
        <v>#REF!</v>
      </c>
      <c r="E17" s="42" t="e">
        <f>'C завтраками| Bed and breakfast'!#REF!*0.85</f>
        <v>#REF!</v>
      </c>
      <c r="F17" s="42" t="e">
        <f>'C завтраками| Bed and breakfast'!#REF!*0.85</f>
        <v>#REF!</v>
      </c>
      <c r="G17" s="42" t="e">
        <f>'C завтраками| Bed and breakfast'!#REF!*0.85</f>
        <v>#REF!</v>
      </c>
      <c r="H17" s="42" t="e">
        <f>'C завтраками| Bed and breakfast'!#REF!*0.85</f>
        <v>#REF!</v>
      </c>
      <c r="I17" s="42" t="e">
        <f>'C завтраками| Bed and breakfast'!#REF!*0.85</f>
        <v>#REF!</v>
      </c>
      <c r="J17" s="42" t="e">
        <f>'C завтраками| Bed and breakfast'!#REF!*0.85</f>
        <v>#REF!</v>
      </c>
      <c r="K17" s="42" t="e">
        <f>'C завтраками| Bed and breakfast'!#REF!*0.85</f>
        <v>#REF!</v>
      </c>
      <c r="L17" s="42" t="e">
        <f>'C завтраками| Bed and breakfast'!#REF!*0.85</f>
        <v>#REF!</v>
      </c>
      <c r="M17" s="42" t="e">
        <f>'C завтраками| Bed and breakfast'!#REF!*0.85</f>
        <v>#REF!</v>
      </c>
      <c r="N17" s="42" t="e">
        <f>'C завтраками| Bed and breakfast'!#REF!*0.85</f>
        <v>#REF!</v>
      </c>
      <c r="O17" s="42" t="e">
        <f>'C завтраками| Bed and breakfast'!#REF!*0.85</f>
        <v>#REF!</v>
      </c>
      <c r="P17" s="42" t="e">
        <f>'C завтраками| Bed and breakfast'!#REF!*0.85</f>
        <v>#REF!</v>
      </c>
      <c r="Q17" s="42" t="e">
        <f>'C завтраками| Bed and breakfast'!#REF!*0.85</f>
        <v>#REF!</v>
      </c>
      <c r="R17" s="42" t="e">
        <f>'C завтраками| Bed and breakfast'!#REF!*0.85</f>
        <v>#REF!</v>
      </c>
      <c r="S17" s="42" t="e">
        <f>'C завтраками| Bed and breakfast'!#REF!*0.85</f>
        <v>#REF!</v>
      </c>
      <c r="T17" s="42" t="e">
        <f>'C завтраками| Bed and breakfast'!#REF!*0.85</f>
        <v>#REF!</v>
      </c>
      <c r="U17" s="42" t="e">
        <f>'C завтраками| Bed and breakfast'!#REF!*0.85</f>
        <v>#REF!</v>
      </c>
      <c r="V17" s="42" t="e">
        <f>'C завтраками| Bed and breakfast'!#REF!*0.85</f>
        <v>#REF!</v>
      </c>
      <c r="W17" s="42" t="e">
        <f>'C завтраками| Bed and breakfast'!#REF!*0.85</f>
        <v>#REF!</v>
      </c>
      <c r="X17" s="42" t="e">
        <f>'C завтраками| Bed and breakfast'!#REF!*0.85</f>
        <v>#REF!</v>
      </c>
      <c r="Y17" s="42" t="e">
        <f>'C завтраками| Bed and breakfast'!#REF!*0.85</f>
        <v>#REF!</v>
      </c>
      <c r="Z17" s="42" t="e">
        <f>'C завтраками| Bed and breakfast'!#REF!*0.85</f>
        <v>#REF!</v>
      </c>
      <c r="AA17" s="42" t="e">
        <f>'C завтраками| Bed and breakfast'!#REF!*0.85</f>
        <v>#REF!</v>
      </c>
      <c r="AB17" s="42" t="e">
        <f>'C завтраками| Bed and breakfast'!#REF!*0.85</f>
        <v>#REF!</v>
      </c>
      <c r="AC17" s="42" t="e">
        <f>'C завтраками| Bed and breakfast'!#REF!*0.85</f>
        <v>#REF!</v>
      </c>
      <c r="AD17" s="42" t="e">
        <f>'C завтраками| Bed and breakfast'!#REF!*0.85</f>
        <v>#REF!</v>
      </c>
      <c r="AE17" s="42" t="e">
        <f>'C завтраками| Bed and breakfast'!#REF!*0.85</f>
        <v>#REF!</v>
      </c>
      <c r="AF17" s="42" t="e">
        <f>'C завтраками| Bed and breakfast'!#REF!*0.85</f>
        <v>#REF!</v>
      </c>
      <c r="AG17" s="42" t="e">
        <f>'C завтраками| Bed and breakfast'!#REF!*0.85</f>
        <v>#REF!</v>
      </c>
      <c r="AH17" s="42" t="e">
        <f>'C завтраками| Bed and breakfast'!#REF!*0.85</f>
        <v>#REF!</v>
      </c>
      <c r="AI17" s="42" t="e">
        <f>'C завтраками| Bed and breakfast'!#REF!*0.85</f>
        <v>#REF!</v>
      </c>
      <c r="AJ17" s="42" t="e">
        <f>'C завтраками| Bed and breakfast'!#REF!*0.85</f>
        <v>#REF!</v>
      </c>
      <c r="AK17" s="42" t="e">
        <f>'C завтраками| Bed and breakfast'!#REF!*0.85</f>
        <v>#REF!</v>
      </c>
      <c r="AL17" s="42" t="e">
        <f>'C завтраками| Bed and breakfast'!#REF!*0.85</f>
        <v>#REF!</v>
      </c>
      <c r="AM17" s="42" t="e">
        <f>'C завтраками| Bed and breakfast'!#REF!*0.85</f>
        <v>#REF!</v>
      </c>
      <c r="AN17" s="42" t="e">
        <f>'C завтраками| Bed and breakfast'!#REF!*0.85</f>
        <v>#REF!</v>
      </c>
      <c r="AO17" s="42" t="e">
        <f>'C завтраками| Bed and breakfast'!#REF!*0.85</f>
        <v>#REF!</v>
      </c>
      <c r="AP17" s="42" t="e">
        <f>'C завтраками| Bed and breakfast'!#REF!*0.85</f>
        <v>#REF!</v>
      </c>
      <c r="AQ17" s="42" t="e">
        <f>'C завтраками| Bed and breakfast'!#REF!*0.85</f>
        <v>#REF!</v>
      </c>
      <c r="AR17" s="42" t="e">
        <f>'C завтраками| Bed and breakfast'!#REF!*0.85</f>
        <v>#REF!</v>
      </c>
      <c r="AS17" s="42" t="e">
        <f>'C завтраками| Bed and breakfast'!#REF!*0.85</f>
        <v>#REF!</v>
      </c>
      <c r="AT17" s="42" t="e">
        <f>'C завтраками| Bed and breakfast'!#REF!*0.85</f>
        <v>#REF!</v>
      </c>
      <c r="AU17" s="42" t="e">
        <f>'C завтраками| Bed and breakfast'!#REF!*0.85</f>
        <v>#REF!</v>
      </c>
      <c r="AV17" s="42" t="e">
        <f>'C завтраками| Bed and breakfast'!#REF!*0.85</f>
        <v>#REF!</v>
      </c>
      <c r="AW17" s="42" t="e">
        <f>'C завтраками| Bed and breakfast'!#REF!*0.85</f>
        <v>#REF!</v>
      </c>
      <c r="AX17" s="42" t="e">
        <f>'C завтраками| Bed and breakfast'!#REF!*0.85</f>
        <v>#REF!</v>
      </c>
      <c r="AY17" s="42" t="e">
        <f>'C завтраками| Bed and breakfast'!#REF!*0.85</f>
        <v>#REF!</v>
      </c>
      <c r="AZ17" s="42" t="e">
        <f>'C завтраками| Bed and breakfast'!#REF!*0.85</f>
        <v>#REF!</v>
      </c>
    </row>
    <row r="18" spans="1:52" s="53" customFormat="1" x14ac:dyDescent="0.2">
      <c r="A18" s="42" t="s">
        <v>86</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row>
    <row r="19" spans="1:52" s="53" customFormat="1" x14ac:dyDescent="0.2">
      <c r="A19" s="88">
        <f>A7</f>
        <v>1</v>
      </c>
      <c r="B19" s="42" t="e">
        <f>'C завтраками| Bed and breakfast'!#REF!*0.85</f>
        <v>#REF!</v>
      </c>
      <c r="C19" s="42" t="e">
        <f>'C завтраками| Bed and breakfast'!#REF!*0.85</f>
        <v>#REF!</v>
      </c>
      <c r="D19" s="42" t="e">
        <f>'C завтраками| Bed and breakfast'!#REF!*0.85</f>
        <v>#REF!</v>
      </c>
      <c r="E19" s="42" t="e">
        <f>'C завтраками| Bed and breakfast'!#REF!*0.85</f>
        <v>#REF!</v>
      </c>
      <c r="F19" s="42" t="e">
        <f>'C завтраками| Bed and breakfast'!#REF!*0.85</f>
        <v>#REF!</v>
      </c>
      <c r="G19" s="42" t="e">
        <f>'C завтраками| Bed and breakfast'!#REF!*0.85</f>
        <v>#REF!</v>
      </c>
      <c r="H19" s="42" t="e">
        <f>'C завтраками| Bed and breakfast'!#REF!*0.85</f>
        <v>#REF!</v>
      </c>
      <c r="I19" s="42" t="e">
        <f>'C завтраками| Bed and breakfast'!#REF!*0.85</f>
        <v>#REF!</v>
      </c>
      <c r="J19" s="42" t="e">
        <f>'C завтраками| Bed and breakfast'!#REF!*0.85</f>
        <v>#REF!</v>
      </c>
      <c r="K19" s="42" t="e">
        <f>'C завтраками| Bed and breakfast'!#REF!*0.85</f>
        <v>#REF!</v>
      </c>
      <c r="L19" s="42" t="e">
        <f>'C завтраками| Bed and breakfast'!#REF!*0.85</f>
        <v>#REF!</v>
      </c>
      <c r="M19" s="42" t="e">
        <f>'C завтраками| Bed and breakfast'!#REF!*0.85</f>
        <v>#REF!</v>
      </c>
      <c r="N19" s="42" t="e">
        <f>'C завтраками| Bed and breakfast'!#REF!*0.85</f>
        <v>#REF!</v>
      </c>
      <c r="O19" s="42" t="e">
        <f>'C завтраками| Bed and breakfast'!#REF!*0.85</f>
        <v>#REF!</v>
      </c>
      <c r="P19" s="42" t="e">
        <f>'C завтраками| Bed and breakfast'!#REF!*0.85</f>
        <v>#REF!</v>
      </c>
      <c r="Q19" s="42" t="e">
        <f>'C завтраками| Bed and breakfast'!#REF!*0.85</f>
        <v>#REF!</v>
      </c>
      <c r="R19" s="42" t="e">
        <f>'C завтраками| Bed and breakfast'!#REF!*0.85</f>
        <v>#REF!</v>
      </c>
      <c r="S19" s="42" t="e">
        <f>'C завтраками| Bed and breakfast'!#REF!*0.85</f>
        <v>#REF!</v>
      </c>
      <c r="T19" s="42" t="e">
        <f>'C завтраками| Bed and breakfast'!#REF!*0.85</f>
        <v>#REF!</v>
      </c>
      <c r="U19" s="42" t="e">
        <f>'C завтраками| Bed and breakfast'!#REF!*0.85</f>
        <v>#REF!</v>
      </c>
      <c r="V19" s="42" t="e">
        <f>'C завтраками| Bed and breakfast'!#REF!*0.85</f>
        <v>#REF!</v>
      </c>
      <c r="W19" s="42" t="e">
        <f>'C завтраками| Bed and breakfast'!#REF!*0.85</f>
        <v>#REF!</v>
      </c>
      <c r="X19" s="42" t="e">
        <f>'C завтраками| Bed and breakfast'!#REF!*0.85</f>
        <v>#REF!</v>
      </c>
      <c r="Y19" s="42" t="e">
        <f>'C завтраками| Bed and breakfast'!#REF!*0.85</f>
        <v>#REF!</v>
      </c>
      <c r="Z19" s="42" t="e">
        <f>'C завтраками| Bed and breakfast'!#REF!*0.85</f>
        <v>#REF!</v>
      </c>
      <c r="AA19" s="42" t="e">
        <f>'C завтраками| Bed and breakfast'!#REF!*0.85</f>
        <v>#REF!</v>
      </c>
      <c r="AB19" s="42" t="e">
        <f>'C завтраками| Bed and breakfast'!#REF!*0.85</f>
        <v>#REF!</v>
      </c>
      <c r="AC19" s="42" t="e">
        <f>'C завтраками| Bed and breakfast'!#REF!*0.85</f>
        <v>#REF!</v>
      </c>
      <c r="AD19" s="42" t="e">
        <f>'C завтраками| Bed and breakfast'!#REF!*0.85</f>
        <v>#REF!</v>
      </c>
      <c r="AE19" s="42" t="e">
        <f>'C завтраками| Bed and breakfast'!#REF!*0.85</f>
        <v>#REF!</v>
      </c>
      <c r="AF19" s="42" t="e">
        <f>'C завтраками| Bed and breakfast'!#REF!*0.85</f>
        <v>#REF!</v>
      </c>
      <c r="AG19" s="42" t="e">
        <f>'C завтраками| Bed and breakfast'!#REF!*0.85</f>
        <v>#REF!</v>
      </c>
      <c r="AH19" s="42" t="e">
        <f>'C завтраками| Bed and breakfast'!#REF!*0.85</f>
        <v>#REF!</v>
      </c>
      <c r="AI19" s="42" t="e">
        <f>'C завтраками| Bed and breakfast'!#REF!*0.85</f>
        <v>#REF!</v>
      </c>
      <c r="AJ19" s="42" t="e">
        <f>'C завтраками| Bed and breakfast'!#REF!*0.85</f>
        <v>#REF!</v>
      </c>
      <c r="AK19" s="42" t="e">
        <f>'C завтраками| Bed and breakfast'!#REF!*0.85</f>
        <v>#REF!</v>
      </c>
      <c r="AL19" s="42" t="e">
        <f>'C завтраками| Bed and breakfast'!#REF!*0.85</f>
        <v>#REF!</v>
      </c>
      <c r="AM19" s="42" t="e">
        <f>'C завтраками| Bed and breakfast'!#REF!*0.85</f>
        <v>#REF!</v>
      </c>
      <c r="AN19" s="42" t="e">
        <f>'C завтраками| Bed and breakfast'!#REF!*0.85</f>
        <v>#REF!</v>
      </c>
      <c r="AO19" s="42" t="e">
        <f>'C завтраками| Bed and breakfast'!#REF!*0.85</f>
        <v>#REF!</v>
      </c>
      <c r="AP19" s="42" t="e">
        <f>'C завтраками| Bed and breakfast'!#REF!*0.85</f>
        <v>#REF!</v>
      </c>
      <c r="AQ19" s="42" t="e">
        <f>'C завтраками| Bed and breakfast'!#REF!*0.85</f>
        <v>#REF!</v>
      </c>
      <c r="AR19" s="42" t="e">
        <f>'C завтраками| Bed and breakfast'!#REF!*0.85</f>
        <v>#REF!</v>
      </c>
      <c r="AS19" s="42" t="e">
        <f>'C завтраками| Bed and breakfast'!#REF!*0.85</f>
        <v>#REF!</v>
      </c>
      <c r="AT19" s="42" t="e">
        <f>'C завтраками| Bed and breakfast'!#REF!*0.85</f>
        <v>#REF!</v>
      </c>
      <c r="AU19" s="42" t="e">
        <f>'C завтраками| Bed and breakfast'!#REF!*0.85</f>
        <v>#REF!</v>
      </c>
      <c r="AV19" s="42" t="e">
        <f>'C завтраками| Bed and breakfast'!#REF!*0.85</f>
        <v>#REF!</v>
      </c>
      <c r="AW19" s="42" t="e">
        <f>'C завтраками| Bed and breakfast'!#REF!*0.85</f>
        <v>#REF!</v>
      </c>
      <c r="AX19" s="42" t="e">
        <f>'C завтраками| Bed and breakfast'!#REF!*0.85</f>
        <v>#REF!</v>
      </c>
      <c r="AY19" s="42" t="e">
        <f>'C завтраками| Bed and breakfast'!#REF!*0.85</f>
        <v>#REF!</v>
      </c>
      <c r="AZ19" s="42" t="e">
        <f>'C завтраками| Bed and breakfast'!#REF!*0.85</f>
        <v>#REF!</v>
      </c>
    </row>
    <row r="20" spans="1:52" s="53" customFormat="1" x14ac:dyDescent="0.2">
      <c r="A20" s="88">
        <f>A8</f>
        <v>2</v>
      </c>
      <c r="B20" s="42" t="e">
        <f>'C завтраками| Bed and breakfast'!#REF!*0.85</f>
        <v>#REF!</v>
      </c>
      <c r="C20" s="42" t="e">
        <f>'C завтраками| Bed and breakfast'!#REF!*0.85</f>
        <v>#REF!</v>
      </c>
      <c r="D20" s="42" t="e">
        <f>'C завтраками| Bed and breakfast'!#REF!*0.85</f>
        <v>#REF!</v>
      </c>
      <c r="E20" s="42" t="e">
        <f>'C завтраками| Bed and breakfast'!#REF!*0.85</f>
        <v>#REF!</v>
      </c>
      <c r="F20" s="42" t="e">
        <f>'C завтраками| Bed and breakfast'!#REF!*0.85</f>
        <v>#REF!</v>
      </c>
      <c r="G20" s="42" t="e">
        <f>'C завтраками| Bed and breakfast'!#REF!*0.85</f>
        <v>#REF!</v>
      </c>
      <c r="H20" s="42" t="e">
        <f>'C завтраками| Bed and breakfast'!#REF!*0.85</f>
        <v>#REF!</v>
      </c>
      <c r="I20" s="42" t="e">
        <f>'C завтраками| Bed and breakfast'!#REF!*0.85</f>
        <v>#REF!</v>
      </c>
      <c r="J20" s="42" t="e">
        <f>'C завтраками| Bed and breakfast'!#REF!*0.85</f>
        <v>#REF!</v>
      </c>
      <c r="K20" s="42" t="e">
        <f>'C завтраками| Bed and breakfast'!#REF!*0.85</f>
        <v>#REF!</v>
      </c>
      <c r="L20" s="42" t="e">
        <f>'C завтраками| Bed and breakfast'!#REF!*0.85</f>
        <v>#REF!</v>
      </c>
      <c r="M20" s="42" t="e">
        <f>'C завтраками| Bed and breakfast'!#REF!*0.85</f>
        <v>#REF!</v>
      </c>
      <c r="N20" s="42" t="e">
        <f>'C завтраками| Bed and breakfast'!#REF!*0.85</f>
        <v>#REF!</v>
      </c>
      <c r="O20" s="42" t="e">
        <f>'C завтраками| Bed and breakfast'!#REF!*0.85</f>
        <v>#REF!</v>
      </c>
      <c r="P20" s="42" t="e">
        <f>'C завтраками| Bed and breakfast'!#REF!*0.85</f>
        <v>#REF!</v>
      </c>
      <c r="Q20" s="42" t="e">
        <f>'C завтраками| Bed and breakfast'!#REF!*0.85</f>
        <v>#REF!</v>
      </c>
      <c r="R20" s="42" t="e">
        <f>'C завтраками| Bed and breakfast'!#REF!*0.85</f>
        <v>#REF!</v>
      </c>
      <c r="S20" s="42" t="e">
        <f>'C завтраками| Bed and breakfast'!#REF!*0.85</f>
        <v>#REF!</v>
      </c>
      <c r="T20" s="42" t="e">
        <f>'C завтраками| Bed and breakfast'!#REF!*0.85</f>
        <v>#REF!</v>
      </c>
      <c r="U20" s="42" t="e">
        <f>'C завтраками| Bed and breakfast'!#REF!*0.85</f>
        <v>#REF!</v>
      </c>
      <c r="V20" s="42" t="e">
        <f>'C завтраками| Bed and breakfast'!#REF!*0.85</f>
        <v>#REF!</v>
      </c>
      <c r="W20" s="42" t="e">
        <f>'C завтраками| Bed and breakfast'!#REF!*0.85</f>
        <v>#REF!</v>
      </c>
      <c r="X20" s="42" t="e">
        <f>'C завтраками| Bed and breakfast'!#REF!*0.85</f>
        <v>#REF!</v>
      </c>
      <c r="Y20" s="42" t="e">
        <f>'C завтраками| Bed and breakfast'!#REF!*0.85</f>
        <v>#REF!</v>
      </c>
      <c r="Z20" s="42" t="e">
        <f>'C завтраками| Bed and breakfast'!#REF!*0.85</f>
        <v>#REF!</v>
      </c>
      <c r="AA20" s="42" t="e">
        <f>'C завтраками| Bed and breakfast'!#REF!*0.85</f>
        <v>#REF!</v>
      </c>
      <c r="AB20" s="42" t="e">
        <f>'C завтраками| Bed and breakfast'!#REF!*0.85</f>
        <v>#REF!</v>
      </c>
      <c r="AC20" s="42" t="e">
        <f>'C завтраками| Bed and breakfast'!#REF!*0.85</f>
        <v>#REF!</v>
      </c>
      <c r="AD20" s="42" t="e">
        <f>'C завтраками| Bed and breakfast'!#REF!*0.85</f>
        <v>#REF!</v>
      </c>
      <c r="AE20" s="42" t="e">
        <f>'C завтраками| Bed and breakfast'!#REF!*0.85</f>
        <v>#REF!</v>
      </c>
      <c r="AF20" s="42" t="e">
        <f>'C завтраками| Bed and breakfast'!#REF!*0.85</f>
        <v>#REF!</v>
      </c>
      <c r="AG20" s="42" t="e">
        <f>'C завтраками| Bed and breakfast'!#REF!*0.85</f>
        <v>#REF!</v>
      </c>
      <c r="AH20" s="42" t="e">
        <f>'C завтраками| Bed and breakfast'!#REF!*0.85</f>
        <v>#REF!</v>
      </c>
      <c r="AI20" s="42" t="e">
        <f>'C завтраками| Bed and breakfast'!#REF!*0.85</f>
        <v>#REF!</v>
      </c>
      <c r="AJ20" s="42" t="e">
        <f>'C завтраками| Bed and breakfast'!#REF!*0.85</f>
        <v>#REF!</v>
      </c>
      <c r="AK20" s="42" t="e">
        <f>'C завтраками| Bed and breakfast'!#REF!*0.85</f>
        <v>#REF!</v>
      </c>
      <c r="AL20" s="42" t="e">
        <f>'C завтраками| Bed and breakfast'!#REF!*0.85</f>
        <v>#REF!</v>
      </c>
      <c r="AM20" s="42" t="e">
        <f>'C завтраками| Bed and breakfast'!#REF!*0.85</f>
        <v>#REF!</v>
      </c>
      <c r="AN20" s="42" t="e">
        <f>'C завтраками| Bed and breakfast'!#REF!*0.85</f>
        <v>#REF!</v>
      </c>
      <c r="AO20" s="42" t="e">
        <f>'C завтраками| Bed and breakfast'!#REF!*0.85</f>
        <v>#REF!</v>
      </c>
      <c r="AP20" s="42" t="e">
        <f>'C завтраками| Bed and breakfast'!#REF!*0.85</f>
        <v>#REF!</v>
      </c>
      <c r="AQ20" s="42" t="e">
        <f>'C завтраками| Bed and breakfast'!#REF!*0.85</f>
        <v>#REF!</v>
      </c>
      <c r="AR20" s="42" t="e">
        <f>'C завтраками| Bed and breakfast'!#REF!*0.85</f>
        <v>#REF!</v>
      </c>
      <c r="AS20" s="42" t="e">
        <f>'C завтраками| Bed and breakfast'!#REF!*0.85</f>
        <v>#REF!</v>
      </c>
      <c r="AT20" s="42" t="e">
        <f>'C завтраками| Bed and breakfast'!#REF!*0.85</f>
        <v>#REF!</v>
      </c>
      <c r="AU20" s="42" t="e">
        <f>'C завтраками| Bed and breakfast'!#REF!*0.85</f>
        <v>#REF!</v>
      </c>
      <c r="AV20" s="42" t="e">
        <f>'C завтраками| Bed and breakfast'!#REF!*0.85</f>
        <v>#REF!</v>
      </c>
      <c r="AW20" s="42" t="e">
        <f>'C завтраками| Bed and breakfast'!#REF!*0.85</f>
        <v>#REF!</v>
      </c>
      <c r="AX20" s="42" t="e">
        <f>'C завтраками| Bed and breakfast'!#REF!*0.85</f>
        <v>#REF!</v>
      </c>
      <c r="AY20" s="42" t="e">
        <f>'C завтраками| Bed and breakfast'!#REF!*0.85</f>
        <v>#REF!</v>
      </c>
      <c r="AZ20" s="42" t="e">
        <f>'C завтраками| Bed and breakfast'!#REF!*0.85</f>
        <v>#REF!</v>
      </c>
    </row>
    <row r="21" spans="1:52" s="53" customFormat="1" x14ac:dyDescent="0.2">
      <c r="A21" s="42" t="s">
        <v>87</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row>
    <row r="22" spans="1:52" s="53" customFormat="1" x14ac:dyDescent="0.2">
      <c r="A22" s="88" t="s">
        <v>88</v>
      </c>
      <c r="B22" s="42" t="e">
        <f>'C завтраками| Bed and breakfast'!#REF!*0.85</f>
        <v>#REF!</v>
      </c>
      <c r="C22" s="42" t="e">
        <f>'C завтраками| Bed and breakfast'!#REF!*0.85</f>
        <v>#REF!</v>
      </c>
      <c r="D22" s="42" t="e">
        <f>'C завтраками| Bed and breakfast'!#REF!*0.85</f>
        <v>#REF!</v>
      </c>
      <c r="E22" s="42" t="e">
        <f>'C завтраками| Bed and breakfast'!#REF!*0.85</f>
        <v>#REF!</v>
      </c>
      <c r="F22" s="42" t="e">
        <f>'C завтраками| Bed and breakfast'!#REF!*0.85</f>
        <v>#REF!</v>
      </c>
      <c r="G22" s="42" t="e">
        <f>'C завтраками| Bed and breakfast'!#REF!*0.85</f>
        <v>#REF!</v>
      </c>
      <c r="H22" s="42" t="e">
        <f>'C завтраками| Bed and breakfast'!#REF!*0.85</f>
        <v>#REF!</v>
      </c>
      <c r="I22" s="42" t="e">
        <f>'C завтраками| Bed and breakfast'!#REF!*0.85</f>
        <v>#REF!</v>
      </c>
      <c r="J22" s="42" t="e">
        <f>'C завтраками| Bed and breakfast'!#REF!*0.85</f>
        <v>#REF!</v>
      </c>
      <c r="K22" s="42" t="e">
        <f>'C завтраками| Bed and breakfast'!#REF!*0.85</f>
        <v>#REF!</v>
      </c>
      <c r="L22" s="42" t="e">
        <f>'C завтраками| Bed and breakfast'!#REF!*0.85</f>
        <v>#REF!</v>
      </c>
      <c r="M22" s="42" t="e">
        <f>'C завтраками| Bed and breakfast'!#REF!*0.85</f>
        <v>#REF!</v>
      </c>
      <c r="N22" s="42" t="e">
        <f>'C завтраками| Bed and breakfast'!#REF!*0.85</f>
        <v>#REF!</v>
      </c>
      <c r="O22" s="42" t="e">
        <f>'C завтраками| Bed and breakfast'!#REF!*0.85</f>
        <v>#REF!</v>
      </c>
      <c r="P22" s="42" t="e">
        <f>'C завтраками| Bed and breakfast'!#REF!*0.85</f>
        <v>#REF!</v>
      </c>
      <c r="Q22" s="42" t="e">
        <f>'C завтраками| Bed and breakfast'!#REF!*0.85</f>
        <v>#REF!</v>
      </c>
      <c r="R22" s="42" t="e">
        <f>'C завтраками| Bed and breakfast'!#REF!*0.85</f>
        <v>#REF!</v>
      </c>
      <c r="S22" s="42" t="e">
        <f>'C завтраками| Bed and breakfast'!#REF!*0.85</f>
        <v>#REF!</v>
      </c>
      <c r="T22" s="42" t="e">
        <f>'C завтраками| Bed and breakfast'!#REF!*0.85</f>
        <v>#REF!</v>
      </c>
      <c r="U22" s="42" t="e">
        <f>'C завтраками| Bed and breakfast'!#REF!*0.85</f>
        <v>#REF!</v>
      </c>
      <c r="V22" s="42" t="e">
        <f>'C завтраками| Bed and breakfast'!#REF!*0.85</f>
        <v>#REF!</v>
      </c>
      <c r="W22" s="42" t="e">
        <f>'C завтраками| Bed and breakfast'!#REF!*0.85</f>
        <v>#REF!</v>
      </c>
      <c r="X22" s="42" t="e">
        <f>'C завтраками| Bed and breakfast'!#REF!*0.85</f>
        <v>#REF!</v>
      </c>
      <c r="Y22" s="42" t="e">
        <f>'C завтраками| Bed and breakfast'!#REF!*0.85</f>
        <v>#REF!</v>
      </c>
      <c r="Z22" s="42" t="e">
        <f>'C завтраками| Bed and breakfast'!#REF!*0.85</f>
        <v>#REF!</v>
      </c>
      <c r="AA22" s="42" t="e">
        <f>'C завтраками| Bed and breakfast'!#REF!*0.85</f>
        <v>#REF!</v>
      </c>
      <c r="AB22" s="42" t="e">
        <f>'C завтраками| Bed and breakfast'!#REF!*0.85</f>
        <v>#REF!</v>
      </c>
      <c r="AC22" s="42" t="e">
        <f>'C завтраками| Bed and breakfast'!#REF!*0.85</f>
        <v>#REF!</v>
      </c>
      <c r="AD22" s="42" t="e">
        <f>'C завтраками| Bed and breakfast'!#REF!*0.85</f>
        <v>#REF!</v>
      </c>
      <c r="AE22" s="42" t="e">
        <f>'C завтраками| Bed and breakfast'!#REF!*0.85</f>
        <v>#REF!</v>
      </c>
      <c r="AF22" s="42" t="e">
        <f>'C завтраками| Bed and breakfast'!#REF!*0.85</f>
        <v>#REF!</v>
      </c>
      <c r="AG22" s="42" t="e">
        <f>'C завтраками| Bed and breakfast'!#REF!*0.85</f>
        <v>#REF!</v>
      </c>
      <c r="AH22" s="42" t="e">
        <f>'C завтраками| Bed and breakfast'!#REF!*0.85</f>
        <v>#REF!</v>
      </c>
      <c r="AI22" s="42" t="e">
        <f>'C завтраками| Bed and breakfast'!#REF!*0.85</f>
        <v>#REF!</v>
      </c>
      <c r="AJ22" s="42" t="e">
        <f>'C завтраками| Bed and breakfast'!#REF!*0.85</f>
        <v>#REF!</v>
      </c>
      <c r="AK22" s="42" t="e">
        <f>'C завтраками| Bed and breakfast'!#REF!*0.85</f>
        <v>#REF!</v>
      </c>
      <c r="AL22" s="42" t="e">
        <f>'C завтраками| Bed and breakfast'!#REF!*0.85</f>
        <v>#REF!</v>
      </c>
      <c r="AM22" s="42" t="e">
        <f>'C завтраками| Bed and breakfast'!#REF!*0.85</f>
        <v>#REF!</v>
      </c>
      <c r="AN22" s="42" t="e">
        <f>'C завтраками| Bed and breakfast'!#REF!*0.85</f>
        <v>#REF!</v>
      </c>
      <c r="AO22" s="42" t="e">
        <f>'C завтраками| Bed and breakfast'!#REF!*0.85</f>
        <v>#REF!</v>
      </c>
      <c r="AP22" s="42" t="e">
        <f>'C завтраками| Bed and breakfast'!#REF!*0.85</f>
        <v>#REF!</v>
      </c>
      <c r="AQ22" s="42" t="e">
        <f>'C завтраками| Bed and breakfast'!#REF!*0.85</f>
        <v>#REF!</v>
      </c>
      <c r="AR22" s="42" t="e">
        <f>'C завтраками| Bed and breakfast'!#REF!*0.85</f>
        <v>#REF!</v>
      </c>
      <c r="AS22" s="42" t="e">
        <f>'C завтраками| Bed and breakfast'!#REF!*0.85</f>
        <v>#REF!</v>
      </c>
      <c r="AT22" s="42" t="e">
        <f>'C завтраками| Bed and breakfast'!#REF!*0.85</f>
        <v>#REF!</v>
      </c>
      <c r="AU22" s="42" t="e">
        <f>'C завтраками| Bed and breakfast'!#REF!*0.85</f>
        <v>#REF!</v>
      </c>
      <c r="AV22" s="42" t="e">
        <f>'C завтраками| Bed and breakfast'!#REF!*0.85</f>
        <v>#REF!</v>
      </c>
      <c r="AW22" s="42" t="e">
        <f>'C завтраками| Bed and breakfast'!#REF!*0.85</f>
        <v>#REF!</v>
      </c>
      <c r="AX22" s="42" t="e">
        <f>'C завтраками| Bed and breakfast'!#REF!*0.85</f>
        <v>#REF!</v>
      </c>
      <c r="AY22" s="42" t="e">
        <f>'C завтраками| Bed and breakfast'!#REF!*0.85</f>
        <v>#REF!</v>
      </c>
      <c r="AZ22" s="42" t="e">
        <f>'C завтраками| Bed and breakfast'!#REF!*0.85</f>
        <v>#REF!</v>
      </c>
    </row>
    <row r="23" spans="1:52" s="53" customFormat="1" x14ac:dyDescent="0.2">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row>
    <row r="24" spans="1:52" ht="18" customHeight="1" x14ac:dyDescent="0.2">
      <c r="A24" s="111" t="s">
        <v>100</v>
      </c>
      <c r="B24" s="136" t="e">
        <f t="shared" ref="B24:B25" si="0">B4</f>
        <v>#REF!</v>
      </c>
      <c r="C24" s="136" t="e">
        <f t="shared" ref="C24:AZ24" si="1">C4</f>
        <v>#REF!</v>
      </c>
      <c r="D24" s="136" t="e">
        <f t="shared" si="1"/>
        <v>#REF!</v>
      </c>
      <c r="E24" s="136" t="e">
        <f t="shared" si="1"/>
        <v>#REF!</v>
      </c>
      <c r="F24" s="136" t="e">
        <f t="shared" si="1"/>
        <v>#REF!</v>
      </c>
      <c r="G24" s="136" t="e">
        <f t="shared" si="1"/>
        <v>#REF!</v>
      </c>
      <c r="H24" s="136" t="e">
        <f t="shared" si="1"/>
        <v>#REF!</v>
      </c>
      <c r="I24" s="136" t="e">
        <f t="shared" si="1"/>
        <v>#REF!</v>
      </c>
      <c r="J24" s="136" t="e">
        <f t="shared" si="1"/>
        <v>#REF!</v>
      </c>
      <c r="K24" s="136" t="e">
        <f t="shared" si="1"/>
        <v>#REF!</v>
      </c>
      <c r="L24" s="136" t="e">
        <f t="shared" si="1"/>
        <v>#REF!</v>
      </c>
      <c r="M24" s="136" t="e">
        <f t="shared" si="1"/>
        <v>#REF!</v>
      </c>
      <c r="N24" s="136" t="e">
        <f t="shared" si="1"/>
        <v>#REF!</v>
      </c>
      <c r="O24" s="136" t="e">
        <f t="shared" si="1"/>
        <v>#REF!</v>
      </c>
      <c r="P24" s="136" t="e">
        <f t="shared" si="1"/>
        <v>#REF!</v>
      </c>
      <c r="Q24" s="136" t="e">
        <f t="shared" si="1"/>
        <v>#REF!</v>
      </c>
      <c r="R24" s="136" t="e">
        <f t="shared" si="1"/>
        <v>#REF!</v>
      </c>
      <c r="S24" s="136" t="e">
        <f t="shared" si="1"/>
        <v>#REF!</v>
      </c>
      <c r="T24" s="136" t="e">
        <f t="shared" si="1"/>
        <v>#REF!</v>
      </c>
      <c r="U24" s="136" t="e">
        <f t="shared" si="1"/>
        <v>#REF!</v>
      </c>
      <c r="V24" s="136" t="e">
        <f t="shared" si="1"/>
        <v>#REF!</v>
      </c>
      <c r="W24" s="136" t="e">
        <f t="shared" si="1"/>
        <v>#REF!</v>
      </c>
      <c r="X24" s="136" t="e">
        <f t="shared" si="1"/>
        <v>#REF!</v>
      </c>
      <c r="Y24" s="136" t="e">
        <f t="shared" si="1"/>
        <v>#REF!</v>
      </c>
      <c r="Z24" s="136" t="e">
        <f t="shared" si="1"/>
        <v>#REF!</v>
      </c>
      <c r="AA24" s="136" t="e">
        <f t="shared" si="1"/>
        <v>#REF!</v>
      </c>
      <c r="AB24" s="136" t="e">
        <f t="shared" si="1"/>
        <v>#REF!</v>
      </c>
      <c r="AC24" s="136" t="e">
        <f t="shared" si="1"/>
        <v>#REF!</v>
      </c>
      <c r="AD24" s="136" t="e">
        <f t="shared" si="1"/>
        <v>#REF!</v>
      </c>
      <c r="AE24" s="136" t="e">
        <f t="shared" si="1"/>
        <v>#REF!</v>
      </c>
      <c r="AF24" s="136" t="e">
        <f t="shared" si="1"/>
        <v>#REF!</v>
      </c>
      <c r="AG24" s="136" t="e">
        <f t="shared" si="1"/>
        <v>#REF!</v>
      </c>
      <c r="AH24" s="136" t="e">
        <f t="shared" si="1"/>
        <v>#REF!</v>
      </c>
      <c r="AI24" s="136" t="e">
        <f t="shared" si="1"/>
        <v>#REF!</v>
      </c>
      <c r="AJ24" s="136" t="e">
        <f t="shared" si="1"/>
        <v>#REF!</v>
      </c>
      <c r="AK24" s="136" t="e">
        <f t="shared" si="1"/>
        <v>#REF!</v>
      </c>
      <c r="AL24" s="136" t="e">
        <f t="shared" si="1"/>
        <v>#REF!</v>
      </c>
      <c r="AM24" s="136" t="e">
        <f t="shared" si="1"/>
        <v>#REF!</v>
      </c>
      <c r="AN24" s="136" t="e">
        <f t="shared" si="1"/>
        <v>#REF!</v>
      </c>
      <c r="AO24" s="136" t="e">
        <f t="shared" si="1"/>
        <v>#REF!</v>
      </c>
      <c r="AP24" s="136" t="e">
        <f t="shared" si="1"/>
        <v>#REF!</v>
      </c>
      <c r="AQ24" s="136" t="e">
        <f t="shared" si="1"/>
        <v>#REF!</v>
      </c>
      <c r="AR24" s="136" t="e">
        <f t="shared" si="1"/>
        <v>#REF!</v>
      </c>
      <c r="AS24" s="136" t="e">
        <f t="shared" si="1"/>
        <v>#REF!</v>
      </c>
      <c r="AT24" s="136" t="e">
        <f t="shared" si="1"/>
        <v>#REF!</v>
      </c>
      <c r="AU24" s="136" t="e">
        <f t="shared" si="1"/>
        <v>#REF!</v>
      </c>
      <c r="AV24" s="136" t="e">
        <f t="shared" si="1"/>
        <v>#REF!</v>
      </c>
      <c r="AW24" s="136" t="e">
        <f t="shared" si="1"/>
        <v>#REF!</v>
      </c>
      <c r="AX24" s="136" t="e">
        <f t="shared" si="1"/>
        <v>#REF!</v>
      </c>
      <c r="AY24" s="136" t="e">
        <f t="shared" si="1"/>
        <v>#REF!</v>
      </c>
      <c r="AZ24" s="136" t="e">
        <f t="shared" si="1"/>
        <v>#REF!</v>
      </c>
    </row>
    <row r="25" spans="1:52" ht="20.25" customHeight="1" x14ac:dyDescent="0.2">
      <c r="A25" s="90" t="s">
        <v>64</v>
      </c>
      <c r="B25" s="136" t="e">
        <f t="shared" si="0"/>
        <v>#REF!</v>
      </c>
      <c r="C25" s="136" t="e">
        <f t="shared" ref="C25:AZ25" si="2">C5</f>
        <v>#REF!</v>
      </c>
      <c r="D25" s="136" t="e">
        <f t="shared" si="2"/>
        <v>#REF!</v>
      </c>
      <c r="E25" s="136" t="e">
        <f t="shared" si="2"/>
        <v>#REF!</v>
      </c>
      <c r="F25" s="136" t="e">
        <f t="shared" si="2"/>
        <v>#REF!</v>
      </c>
      <c r="G25" s="136" t="e">
        <f t="shared" si="2"/>
        <v>#REF!</v>
      </c>
      <c r="H25" s="136" t="e">
        <f t="shared" si="2"/>
        <v>#REF!</v>
      </c>
      <c r="I25" s="136" t="e">
        <f t="shared" si="2"/>
        <v>#REF!</v>
      </c>
      <c r="J25" s="136" t="e">
        <f t="shared" si="2"/>
        <v>#REF!</v>
      </c>
      <c r="K25" s="136" t="e">
        <f t="shared" si="2"/>
        <v>#REF!</v>
      </c>
      <c r="L25" s="136" t="e">
        <f t="shared" si="2"/>
        <v>#REF!</v>
      </c>
      <c r="M25" s="136" t="e">
        <f t="shared" si="2"/>
        <v>#REF!</v>
      </c>
      <c r="N25" s="136" t="e">
        <f t="shared" si="2"/>
        <v>#REF!</v>
      </c>
      <c r="O25" s="136" t="e">
        <f t="shared" si="2"/>
        <v>#REF!</v>
      </c>
      <c r="P25" s="136" t="e">
        <f t="shared" si="2"/>
        <v>#REF!</v>
      </c>
      <c r="Q25" s="136" t="e">
        <f t="shared" si="2"/>
        <v>#REF!</v>
      </c>
      <c r="R25" s="136" t="e">
        <f t="shared" si="2"/>
        <v>#REF!</v>
      </c>
      <c r="S25" s="136" t="e">
        <f t="shared" si="2"/>
        <v>#REF!</v>
      </c>
      <c r="T25" s="136" t="e">
        <f t="shared" si="2"/>
        <v>#REF!</v>
      </c>
      <c r="U25" s="136" t="e">
        <f t="shared" si="2"/>
        <v>#REF!</v>
      </c>
      <c r="V25" s="136" t="e">
        <f t="shared" si="2"/>
        <v>#REF!</v>
      </c>
      <c r="W25" s="136" t="e">
        <f t="shared" si="2"/>
        <v>#REF!</v>
      </c>
      <c r="X25" s="136" t="e">
        <f t="shared" si="2"/>
        <v>#REF!</v>
      </c>
      <c r="Y25" s="136" t="e">
        <f t="shared" si="2"/>
        <v>#REF!</v>
      </c>
      <c r="Z25" s="136" t="e">
        <f t="shared" si="2"/>
        <v>#REF!</v>
      </c>
      <c r="AA25" s="136" t="e">
        <f t="shared" si="2"/>
        <v>#REF!</v>
      </c>
      <c r="AB25" s="136" t="e">
        <f t="shared" si="2"/>
        <v>#REF!</v>
      </c>
      <c r="AC25" s="136" t="e">
        <f t="shared" si="2"/>
        <v>#REF!</v>
      </c>
      <c r="AD25" s="136" t="e">
        <f t="shared" si="2"/>
        <v>#REF!</v>
      </c>
      <c r="AE25" s="136" t="e">
        <f t="shared" si="2"/>
        <v>#REF!</v>
      </c>
      <c r="AF25" s="136" t="e">
        <f t="shared" si="2"/>
        <v>#REF!</v>
      </c>
      <c r="AG25" s="136" t="e">
        <f t="shared" si="2"/>
        <v>#REF!</v>
      </c>
      <c r="AH25" s="136" t="e">
        <f t="shared" si="2"/>
        <v>#REF!</v>
      </c>
      <c r="AI25" s="136" t="e">
        <f t="shared" si="2"/>
        <v>#REF!</v>
      </c>
      <c r="AJ25" s="136" t="e">
        <f t="shared" si="2"/>
        <v>#REF!</v>
      </c>
      <c r="AK25" s="136" t="e">
        <f t="shared" si="2"/>
        <v>#REF!</v>
      </c>
      <c r="AL25" s="136" t="e">
        <f t="shared" si="2"/>
        <v>#REF!</v>
      </c>
      <c r="AM25" s="136" t="e">
        <f t="shared" si="2"/>
        <v>#REF!</v>
      </c>
      <c r="AN25" s="136" t="e">
        <f t="shared" si="2"/>
        <v>#REF!</v>
      </c>
      <c r="AO25" s="136" t="e">
        <f t="shared" si="2"/>
        <v>#REF!</v>
      </c>
      <c r="AP25" s="136" t="e">
        <f t="shared" si="2"/>
        <v>#REF!</v>
      </c>
      <c r="AQ25" s="136" t="e">
        <f t="shared" si="2"/>
        <v>#REF!</v>
      </c>
      <c r="AR25" s="136" t="e">
        <f t="shared" si="2"/>
        <v>#REF!</v>
      </c>
      <c r="AS25" s="136" t="e">
        <f t="shared" si="2"/>
        <v>#REF!</v>
      </c>
      <c r="AT25" s="136" t="e">
        <f t="shared" si="2"/>
        <v>#REF!</v>
      </c>
      <c r="AU25" s="136" t="e">
        <f t="shared" si="2"/>
        <v>#REF!</v>
      </c>
      <c r="AV25" s="136" t="e">
        <f t="shared" si="2"/>
        <v>#REF!</v>
      </c>
      <c r="AW25" s="136" t="e">
        <f t="shared" si="2"/>
        <v>#REF!</v>
      </c>
      <c r="AX25" s="136" t="e">
        <f t="shared" si="2"/>
        <v>#REF!</v>
      </c>
      <c r="AY25" s="136" t="e">
        <f t="shared" si="2"/>
        <v>#REF!</v>
      </c>
      <c r="AZ25" s="136" t="e">
        <f t="shared" si="2"/>
        <v>#REF!</v>
      </c>
    </row>
    <row r="26" spans="1:52" s="44" customFormat="1" x14ac:dyDescent="0.2">
      <c r="A26" s="42" t="s">
        <v>83</v>
      </c>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row>
    <row r="27" spans="1:52" s="50" customFormat="1" x14ac:dyDescent="0.2">
      <c r="A27" s="88">
        <v>1</v>
      </c>
      <c r="B27" s="94" t="e">
        <f>ROUNDUP(B7*0.85,)+35</f>
        <v>#REF!</v>
      </c>
      <c r="C27" s="94" t="e">
        <f t="shared" ref="C27:AZ27" si="3">ROUNDUP(C7*0.85,)+35</f>
        <v>#REF!</v>
      </c>
      <c r="D27" s="94" t="e">
        <f t="shared" si="3"/>
        <v>#REF!</v>
      </c>
      <c r="E27" s="94" t="e">
        <f t="shared" si="3"/>
        <v>#REF!</v>
      </c>
      <c r="F27" s="94" t="e">
        <f t="shared" si="3"/>
        <v>#REF!</v>
      </c>
      <c r="G27" s="94" t="e">
        <f t="shared" si="3"/>
        <v>#REF!</v>
      </c>
      <c r="H27" s="94" t="e">
        <f t="shared" si="3"/>
        <v>#REF!</v>
      </c>
      <c r="I27" s="94" t="e">
        <f t="shared" si="3"/>
        <v>#REF!</v>
      </c>
      <c r="J27" s="94" t="e">
        <f t="shared" si="3"/>
        <v>#REF!</v>
      </c>
      <c r="K27" s="94" t="e">
        <f t="shared" si="3"/>
        <v>#REF!</v>
      </c>
      <c r="L27" s="94" t="e">
        <f t="shared" si="3"/>
        <v>#REF!</v>
      </c>
      <c r="M27" s="94" t="e">
        <f t="shared" si="3"/>
        <v>#REF!</v>
      </c>
      <c r="N27" s="94" t="e">
        <f t="shared" si="3"/>
        <v>#REF!</v>
      </c>
      <c r="O27" s="94" t="e">
        <f t="shared" si="3"/>
        <v>#REF!</v>
      </c>
      <c r="P27" s="94" t="e">
        <f t="shared" si="3"/>
        <v>#REF!</v>
      </c>
      <c r="Q27" s="94" t="e">
        <f t="shared" si="3"/>
        <v>#REF!</v>
      </c>
      <c r="R27" s="94" t="e">
        <f t="shared" si="3"/>
        <v>#REF!</v>
      </c>
      <c r="S27" s="94" t="e">
        <f t="shared" si="3"/>
        <v>#REF!</v>
      </c>
      <c r="T27" s="94" t="e">
        <f t="shared" si="3"/>
        <v>#REF!</v>
      </c>
      <c r="U27" s="94" t="e">
        <f t="shared" si="3"/>
        <v>#REF!</v>
      </c>
      <c r="V27" s="94" t="e">
        <f t="shared" si="3"/>
        <v>#REF!</v>
      </c>
      <c r="W27" s="94" t="e">
        <f t="shared" si="3"/>
        <v>#REF!</v>
      </c>
      <c r="X27" s="94" t="e">
        <f t="shared" si="3"/>
        <v>#REF!</v>
      </c>
      <c r="Y27" s="94" t="e">
        <f t="shared" si="3"/>
        <v>#REF!</v>
      </c>
      <c r="Z27" s="94" t="e">
        <f t="shared" si="3"/>
        <v>#REF!</v>
      </c>
      <c r="AA27" s="94" t="e">
        <f t="shared" si="3"/>
        <v>#REF!</v>
      </c>
      <c r="AB27" s="94" t="e">
        <f t="shared" si="3"/>
        <v>#REF!</v>
      </c>
      <c r="AC27" s="94" t="e">
        <f t="shared" si="3"/>
        <v>#REF!</v>
      </c>
      <c r="AD27" s="94" t="e">
        <f t="shared" si="3"/>
        <v>#REF!</v>
      </c>
      <c r="AE27" s="94" t="e">
        <f t="shared" si="3"/>
        <v>#REF!</v>
      </c>
      <c r="AF27" s="94" t="e">
        <f t="shared" si="3"/>
        <v>#REF!</v>
      </c>
      <c r="AG27" s="94" t="e">
        <f t="shared" si="3"/>
        <v>#REF!</v>
      </c>
      <c r="AH27" s="94" t="e">
        <f t="shared" si="3"/>
        <v>#REF!</v>
      </c>
      <c r="AI27" s="94" t="e">
        <f t="shared" si="3"/>
        <v>#REF!</v>
      </c>
      <c r="AJ27" s="94" t="e">
        <f t="shared" si="3"/>
        <v>#REF!</v>
      </c>
      <c r="AK27" s="94" t="e">
        <f t="shared" si="3"/>
        <v>#REF!</v>
      </c>
      <c r="AL27" s="94" t="e">
        <f t="shared" si="3"/>
        <v>#REF!</v>
      </c>
      <c r="AM27" s="94" t="e">
        <f t="shared" si="3"/>
        <v>#REF!</v>
      </c>
      <c r="AN27" s="94" t="e">
        <f t="shared" si="3"/>
        <v>#REF!</v>
      </c>
      <c r="AO27" s="94" t="e">
        <f t="shared" si="3"/>
        <v>#REF!</v>
      </c>
      <c r="AP27" s="94" t="e">
        <f t="shared" si="3"/>
        <v>#REF!</v>
      </c>
      <c r="AQ27" s="94" t="e">
        <f t="shared" si="3"/>
        <v>#REF!</v>
      </c>
      <c r="AR27" s="94" t="e">
        <f t="shared" si="3"/>
        <v>#REF!</v>
      </c>
      <c r="AS27" s="94" t="e">
        <f t="shared" si="3"/>
        <v>#REF!</v>
      </c>
      <c r="AT27" s="94" t="e">
        <f t="shared" si="3"/>
        <v>#REF!</v>
      </c>
      <c r="AU27" s="94" t="e">
        <f t="shared" si="3"/>
        <v>#REF!</v>
      </c>
      <c r="AV27" s="94" t="e">
        <f t="shared" si="3"/>
        <v>#REF!</v>
      </c>
      <c r="AW27" s="94" t="e">
        <f t="shared" si="3"/>
        <v>#REF!</v>
      </c>
      <c r="AX27" s="94" t="e">
        <f t="shared" si="3"/>
        <v>#REF!</v>
      </c>
      <c r="AY27" s="94" t="e">
        <f t="shared" si="3"/>
        <v>#REF!</v>
      </c>
      <c r="AZ27" s="94" t="e">
        <f t="shared" si="3"/>
        <v>#REF!</v>
      </c>
    </row>
    <row r="28" spans="1:52" s="50" customFormat="1" x14ac:dyDescent="0.2">
      <c r="A28" s="88">
        <v>2</v>
      </c>
      <c r="B28" s="94" t="e">
        <f t="shared" ref="B28:B42" si="4">ROUNDUP(B8*0.85,)+35</f>
        <v>#REF!</v>
      </c>
      <c r="C28" s="94" t="e">
        <f t="shared" ref="C28:AZ28" si="5">ROUNDUP(C8*0.85,)+35</f>
        <v>#REF!</v>
      </c>
      <c r="D28" s="94" t="e">
        <f t="shared" si="5"/>
        <v>#REF!</v>
      </c>
      <c r="E28" s="94" t="e">
        <f t="shared" si="5"/>
        <v>#REF!</v>
      </c>
      <c r="F28" s="94" t="e">
        <f t="shared" si="5"/>
        <v>#REF!</v>
      </c>
      <c r="G28" s="94" t="e">
        <f t="shared" si="5"/>
        <v>#REF!</v>
      </c>
      <c r="H28" s="94" t="e">
        <f t="shared" si="5"/>
        <v>#REF!</v>
      </c>
      <c r="I28" s="94" t="e">
        <f t="shared" si="5"/>
        <v>#REF!</v>
      </c>
      <c r="J28" s="94" t="e">
        <f t="shared" si="5"/>
        <v>#REF!</v>
      </c>
      <c r="K28" s="94" t="e">
        <f t="shared" si="5"/>
        <v>#REF!</v>
      </c>
      <c r="L28" s="94" t="e">
        <f t="shared" si="5"/>
        <v>#REF!</v>
      </c>
      <c r="M28" s="94" t="e">
        <f t="shared" si="5"/>
        <v>#REF!</v>
      </c>
      <c r="N28" s="94" t="e">
        <f t="shared" si="5"/>
        <v>#REF!</v>
      </c>
      <c r="O28" s="94" t="e">
        <f t="shared" si="5"/>
        <v>#REF!</v>
      </c>
      <c r="P28" s="94" t="e">
        <f t="shared" si="5"/>
        <v>#REF!</v>
      </c>
      <c r="Q28" s="94" t="e">
        <f t="shared" si="5"/>
        <v>#REF!</v>
      </c>
      <c r="R28" s="94" t="e">
        <f t="shared" si="5"/>
        <v>#REF!</v>
      </c>
      <c r="S28" s="94" t="e">
        <f t="shared" si="5"/>
        <v>#REF!</v>
      </c>
      <c r="T28" s="94" t="e">
        <f t="shared" si="5"/>
        <v>#REF!</v>
      </c>
      <c r="U28" s="94" t="e">
        <f t="shared" si="5"/>
        <v>#REF!</v>
      </c>
      <c r="V28" s="94" t="e">
        <f t="shared" si="5"/>
        <v>#REF!</v>
      </c>
      <c r="W28" s="94" t="e">
        <f t="shared" si="5"/>
        <v>#REF!</v>
      </c>
      <c r="X28" s="94" t="e">
        <f t="shared" si="5"/>
        <v>#REF!</v>
      </c>
      <c r="Y28" s="94" t="e">
        <f t="shared" si="5"/>
        <v>#REF!</v>
      </c>
      <c r="Z28" s="94" t="e">
        <f t="shared" si="5"/>
        <v>#REF!</v>
      </c>
      <c r="AA28" s="94" t="e">
        <f t="shared" si="5"/>
        <v>#REF!</v>
      </c>
      <c r="AB28" s="94" t="e">
        <f t="shared" si="5"/>
        <v>#REF!</v>
      </c>
      <c r="AC28" s="94" t="e">
        <f t="shared" si="5"/>
        <v>#REF!</v>
      </c>
      <c r="AD28" s="94" t="e">
        <f t="shared" si="5"/>
        <v>#REF!</v>
      </c>
      <c r="AE28" s="94" t="e">
        <f t="shared" si="5"/>
        <v>#REF!</v>
      </c>
      <c r="AF28" s="94" t="e">
        <f t="shared" si="5"/>
        <v>#REF!</v>
      </c>
      <c r="AG28" s="94" t="e">
        <f t="shared" si="5"/>
        <v>#REF!</v>
      </c>
      <c r="AH28" s="94" t="e">
        <f t="shared" si="5"/>
        <v>#REF!</v>
      </c>
      <c r="AI28" s="94" t="e">
        <f t="shared" si="5"/>
        <v>#REF!</v>
      </c>
      <c r="AJ28" s="94" t="e">
        <f t="shared" si="5"/>
        <v>#REF!</v>
      </c>
      <c r="AK28" s="94" t="e">
        <f t="shared" si="5"/>
        <v>#REF!</v>
      </c>
      <c r="AL28" s="94" t="e">
        <f t="shared" si="5"/>
        <v>#REF!</v>
      </c>
      <c r="AM28" s="94" t="e">
        <f t="shared" si="5"/>
        <v>#REF!</v>
      </c>
      <c r="AN28" s="94" t="e">
        <f t="shared" si="5"/>
        <v>#REF!</v>
      </c>
      <c r="AO28" s="94" t="e">
        <f t="shared" si="5"/>
        <v>#REF!</v>
      </c>
      <c r="AP28" s="94" t="e">
        <f t="shared" si="5"/>
        <v>#REF!</v>
      </c>
      <c r="AQ28" s="94" t="e">
        <f t="shared" si="5"/>
        <v>#REF!</v>
      </c>
      <c r="AR28" s="94" t="e">
        <f t="shared" si="5"/>
        <v>#REF!</v>
      </c>
      <c r="AS28" s="94" t="e">
        <f t="shared" si="5"/>
        <v>#REF!</v>
      </c>
      <c r="AT28" s="94" t="e">
        <f t="shared" si="5"/>
        <v>#REF!</v>
      </c>
      <c r="AU28" s="94" t="e">
        <f t="shared" si="5"/>
        <v>#REF!</v>
      </c>
      <c r="AV28" s="94" t="e">
        <f t="shared" si="5"/>
        <v>#REF!</v>
      </c>
      <c r="AW28" s="94" t="e">
        <f t="shared" si="5"/>
        <v>#REF!</v>
      </c>
      <c r="AX28" s="94" t="e">
        <f t="shared" si="5"/>
        <v>#REF!</v>
      </c>
      <c r="AY28" s="94" t="e">
        <f t="shared" si="5"/>
        <v>#REF!</v>
      </c>
      <c r="AZ28" s="94" t="e">
        <f t="shared" si="5"/>
        <v>#REF!</v>
      </c>
    </row>
    <row r="29" spans="1:52" s="50" customFormat="1" x14ac:dyDescent="0.2">
      <c r="A29" s="42" t="s">
        <v>234</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row>
    <row r="30" spans="1:52" s="50" customFormat="1" x14ac:dyDescent="0.2">
      <c r="A30" s="180">
        <v>1</v>
      </c>
      <c r="B30" s="94" t="e">
        <f t="shared" si="4"/>
        <v>#REF!</v>
      </c>
      <c r="C30" s="94" t="e">
        <f t="shared" ref="C30:AZ30" si="6">ROUNDUP(C10*0.85,)+35</f>
        <v>#REF!</v>
      </c>
      <c r="D30" s="94" t="e">
        <f t="shared" si="6"/>
        <v>#REF!</v>
      </c>
      <c r="E30" s="94" t="e">
        <f t="shared" si="6"/>
        <v>#REF!</v>
      </c>
      <c r="F30" s="94" t="e">
        <f t="shared" si="6"/>
        <v>#REF!</v>
      </c>
      <c r="G30" s="94" t="e">
        <f t="shared" si="6"/>
        <v>#REF!</v>
      </c>
      <c r="H30" s="94" t="e">
        <f t="shared" si="6"/>
        <v>#REF!</v>
      </c>
      <c r="I30" s="94" t="e">
        <f t="shared" si="6"/>
        <v>#REF!</v>
      </c>
      <c r="J30" s="94" t="e">
        <f t="shared" si="6"/>
        <v>#REF!</v>
      </c>
      <c r="K30" s="94" t="e">
        <f t="shared" si="6"/>
        <v>#REF!</v>
      </c>
      <c r="L30" s="94" t="e">
        <f t="shared" si="6"/>
        <v>#REF!</v>
      </c>
      <c r="M30" s="94" t="e">
        <f t="shared" si="6"/>
        <v>#REF!</v>
      </c>
      <c r="N30" s="94" t="e">
        <f t="shared" si="6"/>
        <v>#REF!</v>
      </c>
      <c r="O30" s="94" t="e">
        <f t="shared" si="6"/>
        <v>#REF!</v>
      </c>
      <c r="P30" s="94" t="e">
        <f t="shared" si="6"/>
        <v>#REF!</v>
      </c>
      <c r="Q30" s="94" t="e">
        <f t="shared" si="6"/>
        <v>#REF!</v>
      </c>
      <c r="R30" s="94" t="e">
        <f t="shared" si="6"/>
        <v>#REF!</v>
      </c>
      <c r="S30" s="94" t="e">
        <f t="shared" si="6"/>
        <v>#REF!</v>
      </c>
      <c r="T30" s="94" t="e">
        <f t="shared" si="6"/>
        <v>#REF!</v>
      </c>
      <c r="U30" s="94" t="e">
        <f t="shared" si="6"/>
        <v>#REF!</v>
      </c>
      <c r="V30" s="94" t="e">
        <f t="shared" si="6"/>
        <v>#REF!</v>
      </c>
      <c r="W30" s="94" t="e">
        <f t="shared" si="6"/>
        <v>#REF!</v>
      </c>
      <c r="X30" s="94" t="e">
        <f t="shared" si="6"/>
        <v>#REF!</v>
      </c>
      <c r="Y30" s="94" t="e">
        <f t="shared" si="6"/>
        <v>#REF!</v>
      </c>
      <c r="Z30" s="94" t="e">
        <f t="shared" si="6"/>
        <v>#REF!</v>
      </c>
      <c r="AA30" s="94" t="e">
        <f t="shared" si="6"/>
        <v>#REF!</v>
      </c>
      <c r="AB30" s="94" t="e">
        <f t="shared" si="6"/>
        <v>#REF!</v>
      </c>
      <c r="AC30" s="94" t="e">
        <f t="shared" si="6"/>
        <v>#REF!</v>
      </c>
      <c r="AD30" s="94" t="e">
        <f t="shared" si="6"/>
        <v>#REF!</v>
      </c>
      <c r="AE30" s="94" t="e">
        <f t="shared" si="6"/>
        <v>#REF!</v>
      </c>
      <c r="AF30" s="94" t="e">
        <f t="shared" si="6"/>
        <v>#REF!</v>
      </c>
      <c r="AG30" s="94" t="e">
        <f t="shared" si="6"/>
        <v>#REF!</v>
      </c>
      <c r="AH30" s="94" t="e">
        <f t="shared" si="6"/>
        <v>#REF!</v>
      </c>
      <c r="AI30" s="94" t="e">
        <f t="shared" si="6"/>
        <v>#REF!</v>
      </c>
      <c r="AJ30" s="94" t="e">
        <f t="shared" si="6"/>
        <v>#REF!</v>
      </c>
      <c r="AK30" s="94" t="e">
        <f t="shared" si="6"/>
        <v>#REF!</v>
      </c>
      <c r="AL30" s="94" t="e">
        <f t="shared" si="6"/>
        <v>#REF!</v>
      </c>
      <c r="AM30" s="94" t="e">
        <f t="shared" si="6"/>
        <v>#REF!</v>
      </c>
      <c r="AN30" s="94" t="e">
        <f t="shared" si="6"/>
        <v>#REF!</v>
      </c>
      <c r="AO30" s="94" t="e">
        <f t="shared" si="6"/>
        <v>#REF!</v>
      </c>
      <c r="AP30" s="94" t="e">
        <f t="shared" si="6"/>
        <v>#REF!</v>
      </c>
      <c r="AQ30" s="94" t="e">
        <f t="shared" si="6"/>
        <v>#REF!</v>
      </c>
      <c r="AR30" s="94" t="e">
        <f t="shared" si="6"/>
        <v>#REF!</v>
      </c>
      <c r="AS30" s="94" t="e">
        <f t="shared" si="6"/>
        <v>#REF!</v>
      </c>
      <c r="AT30" s="94" t="e">
        <f t="shared" si="6"/>
        <v>#REF!</v>
      </c>
      <c r="AU30" s="94" t="e">
        <f t="shared" si="6"/>
        <v>#REF!</v>
      </c>
      <c r="AV30" s="94" t="e">
        <f t="shared" si="6"/>
        <v>#REF!</v>
      </c>
      <c r="AW30" s="94" t="e">
        <f t="shared" si="6"/>
        <v>#REF!</v>
      </c>
      <c r="AX30" s="94" t="e">
        <f t="shared" si="6"/>
        <v>#REF!</v>
      </c>
      <c r="AY30" s="94" t="e">
        <f t="shared" si="6"/>
        <v>#REF!</v>
      </c>
      <c r="AZ30" s="94" t="e">
        <f t="shared" si="6"/>
        <v>#REF!</v>
      </c>
    </row>
    <row r="31" spans="1:52" s="50" customFormat="1" x14ac:dyDescent="0.2">
      <c r="A31" s="180">
        <v>2</v>
      </c>
      <c r="B31" s="94" t="e">
        <f t="shared" si="4"/>
        <v>#REF!</v>
      </c>
      <c r="C31" s="94" t="e">
        <f t="shared" ref="C31:AZ31" si="7">ROUNDUP(C11*0.85,)+35</f>
        <v>#REF!</v>
      </c>
      <c r="D31" s="94" t="e">
        <f t="shared" si="7"/>
        <v>#REF!</v>
      </c>
      <c r="E31" s="94" t="e">
        <f t="shared" si="7"/>
        <v>#REF!</v>
      </c>
      <c r="F31" s="94" t="e">
        <f t="shared" si="7"/>
        <v>#REF!</v>
      </c>
      <c r="G31" s="94" t="e">
        <f t="shared" si="7"/>
        <v>#REF!</v>
      </c>
      <c r="H31" s="94" t="e">
        <f t="shared" si="7"/>
        <v>#REF!</v>
      </c>
      <c r="I31" s="94" t="e">
        <f t="shared" si="7"/>
        <v>#REF!</v>
      </c>
      <c r="J31" s="94" t="e">
        <f t="shared" si="7"/>
        <v>#REF!</v>
      </c>
      <c r="K31" s="94" t="e">
        <f t="shared" si="7"/>
        <v>#REF!</v>
      </c>
      <c r="L31" s="94" t="e">
        <f t="shared" si="7"/>
        <v>#REF!</v>
      </c>
      <c r="M31" s="94" t="e">
        <f t="shared" si="7"/>
        <v>#REF!</v>
      </c>
      <c r="N31" s="94" t="e">
        <f t="shared" si="7"/>
        <v>#REF!</v>
      </c>
      <c r="O31" s="94" t="e">
        <f t="shared" si="7"/>
        <v>#REF!</v>
      </c>
      <c r="P31" s="94" t="e">
        <f t="shared" si="7"/>
        <v>#REF!</v>
      </c>
      <c r="Q31" s="94" t="e">
        <f t="shared" si="7"/>
        <v>#REF!</v>
      </c>
      <c r="R31" s="94" t="e">
        <f t="shared" si="7"/>
        <v>#REF!</v>
      </c>
      <c r="S31" s="94" t="e">
        <f t="shared" si="7"/>
        <v>#REF!</v>
      </c>
      <c r="T31" s="94" t="e">
        <f t="shared" si="7"/>
        <v>#REF!</v>
      </c>
      <c r="U31" s="94" t="e">
        <f t="shared" si="7"/>
        <v>#REF!</v>
      </c>
      <c r="V31" s="94" t="e">
        <f t="shared" si="7"/>
        <v>#REF!</v>
      </c>
      <c r="W31" s="94" t="e">
        <f t="shared" si="7"/>
        <v>#REF!</v>
      </c>
      <c r="X31" s="94" t="e">
        <f t="shared" si="7"/>
        <v>#REF!</v>
      </c>
      <c r="Y31" s="94" t="e">
        <f t="shared" si="7"/>
        <v>#REF!</v>
      </c>
      <c r="Z31" s="94" t="e">
        <f t="shared" si="7"/>
        <v>#REF!</v>
      </c>
      <c r="AA31" s="94" t="e">
        <f t="shared" si="7"/>
        <v>#REF!</v>
      </c>
      <c r="AB31" s="94" t="e">
        <f t="shared" si="7"/>
        <v>#REF!</v>
      </c>
      <c r="AC31" s="94" t="e">
        <f t="shared" si="7"/>
        <v>#REF!</v>
      </c>
      <c r="AD31" s="94" t="e">
        <f t="shared" si="7"/>
        <v>#REF!</v>
      </c>
      <c r="AE31" s="94" t="e">
        <f t="shared" si="7"/>
        <v>#REF!</v>
      </c>
      <c r="AF31" s="94" t="e">
        <f t="shared" si="7"/>
        <v>#REF!</v>
      </c>
      <c r="AG31" s="94" t="e">
        <f t="shared" si="7"/>
        <v>#REF!</v>
      </c>
      <c r="AH31" s="94" t="e">
        <f t="shared" si="7"/>
        <v>#REF!</v>
      </c>
      <c r="AI31" s="94" t="e">
        <f t="shared" si="7"/>
        <v>#REF!</v>
      </c>
      <c r="AJ31" s="94" t="e">
        <f t="shared" si="7"/>
        <v>#REF!</v>
      </c>
      <c r="AK31" s="94" t="e">
        <f t="shared" si="7"/>
        <v>#REF!</v>
      </c>
      <c r="AL31" s="94" t="e">
        <f t="shared" si="7"/>
        <v>#REF!</v>
      </c>
      <c r="AM31" s="94" t="e">
        <f t="shared" si="7"/>
        <v>#REF!</v>
      </c>
      <c r="AN31" s="94" t="e">
        <f t="shared" si="7"/>
        <v>#REF!</v>
      </c>
      <c r="AO31" s="94" t="e">
        <f t="shared" si="7"/>
        <v>#REF!</v>
      </c>
      <c r="AP31" s="94" t="e">
        <f t="shared" si="7"/>
        <v>#REF!</v>
      </c>
      <c r="AQ31" s="94" t="e">
        <f t="shared" si="7"/>
        <v>#REF!</v>
      </c>
      <c r="AR31" s="94" t="e">
        <f t="shared" si="7"/>
        <v>#REF!</v>
      </c>
      <c r="AS31" s="94" t="e">
        <f t="shared" si="7"/>
        <v>#REF!</v>
      </c>
      <c r="AT31" s="94" t="e">
        <f t="shared" si="7"/>
        <v>#REF!</v>
      </c>
      <c r="AU31" s="94" t="e">
        <f t="shared" si="7"/>
        <v>#REF!</v>
      </c>
      <c r="AV31" s="94" t="e">
        <f t="shared" si="7"/>
        <v>#REF!</v>
      </c>
      <c r="AW31" s="94" t="e">
        <f t="shared" si="7"/>
        <v>#REF!</v>
      </c>
      <c r="AX31" s="94" t="e">
        <f t="shared" si="7"/>
        <v>#REF!</v>
      </c>
      <c r="AY31" s="94" t="e">
        <f t="shared" si="7"/>
        <v>#REF!</v>
      </c>
      <c r="AZ31" s="94" t="e">
        <f t="shared" si="7"/>
        <v>#REF!</v>
      </c>
    </row>
    <row r="32" spans="1:52" s="50" customFormat="1" x14ac:dyDescent="0.2">
      <c r="A32" s="42" t="s">
        <v>84</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row>
    <row r="33" spans="1:52" s="50" customFormat="1" x14ac:dyDescent="0.2">
      <c r="A33" s="88">
        <f>A27</f>
        <v>1</v>
      </c>
      <c r="B33" s="94" t="e">
        <f t="shared" si="4"/>
        <v>#REF!</v>
      </c>
      <c r="C33" s="94" t="e">
        <f t="shared" ref="C33:AZ33" si="8">ROUNDUP(C13*0.85,)+35</f>
        <v>#REF!</v>
      </c>
      <c r="D33" s="94" t="e">
        <f t="shared" si="8"/>
        <v>#REF!</v>
      </c>
      <c r="E33" s="94" t="e">
        <f t="shared" si="8"/>
        <v>#REF!</v>
      </c>
      <c r="F33" s="94" t="e">
        <f t="shared" si="8"/>
        <v>#REF!</v>
      </c>
      <c r="G33" s="94" t="e">
        <f t="shared" si="8"/>
        <v>#REF!</v>
      </c>
      <c r="H33" s="94" t="e">
        <f t="shared" si="8"/>
        <v>#REF!</v>
      </c>
      <c r="I33" s="94" t="e">
        <f t="shared" si="8"/>
        <v>#REF!</v>
      </c>
      <c r="J33" s="94" t="e">
        <f t="shared" si="8"/>
        <v>#REF!</v>
      </c>
      <c r="K33" s="94" t="e">
        <f t="shared" si="8"/>
        <v>#REF!</v>
      </c>
      <c r="L33" s="94" t="e">
        <f t="shared" si="8"/>
        <v>#REF!</v>
      </c>
      <c r="M33" s="94" t="e">
        <f t="shared" si="8"/>
        <v>#REF!</v>
      </c>
      <c r="N33" s="94" t="e">
        <f t="shared" si="8"/>
        <v>#REF!</v>
      </c>
      <c r="O33" s="94" t="e">
        <f t="shared" si="8"/>
        <v>#REF!</v>
      </c>
      <c r="P33" s="94" t="e">
        <f t="shared" si="8"/>
        <v>#REF!</v>
      </c>
      <c r="Q33" s="94" t="e">
        <f t="shared" si="8"/>
        <v>#REF!</v>
      </c>
      <c r="R33" s="94" t="e">
        <f t="shared" si="8"/>
        <v>#REF!</v>
      </c>
      <c r="S33" s="94" t="e">
        <f t="shared" si="8"/>
        <v>#REF!</v>
      </c>
      <c r="T33" s="94" t="e">
        <f t="shared" si="8"/>
        <v>#REF!</v>
      </c>
      <c r="U33" s="94" t="e">
        <f t="shared" si="8"/>
        <v>#REF!</v>
      </c>
      <c r="V33" s="94" t="e">
        <f t="shared" si="8"/>
        <v>#REF!</v>
      </c>
      <c r="W33" s="94" t="e">
        <f t="shared" si="8"/>
        <v>#REF!</v>
      </c>
      <c r="X33" s="94" t="e">
        <f t="shared" si="8"/>
        <v>#REF!</v>
      </c>
      <c r="Y33" s="94" t="e">
        <f t="shared" si="8"/>
        <v>#REF!</v>
      </c>
      <c r="Z33" s="94" t="e">
        <f t="shared" si="8"/>
        <v>#REF!</v>
      </c>
      <c r="AA33" s="94" t="e">
        <f t="shared" si="8"/>
        <v>#REF!</v>
      </c>
      <c r="AB33" s="94" t="e">
        <f t="shared" si="8"/>
        <v>#REF!</v>
      </c>
      <c r="AC33" s="94" t="e">
        <f t="shared" si="8"/>
        <v>#REF!</v>
      </c>
      <c r="AD33" s="94" t="e">
        <f t="shared" si="8"/>
        <v>#REF!</v>
      </c>
      <c r="AE33" s="94" t="e">
        <f t="shared" si="8"/>
        <v>#REF!</v>
      </c>
      <c r="AF33" s="94" t="e">
        <f t="shared" si="8"/>
        <v>#REF!</v>
      </c>
      <c r="AG33" s="94" t="e">
        <f t="shared" si="8"/>
        <v>#REF!</v>
      </c>
      <c r="AH33" s="94" t="e">
        <f t="shared" si="8"/>
        <v>#REF!</v>
      </c>
      <c r="AI33" s="94" t="e">
        <f t="shared" si="8"/>
        <v>#REF!</v>
      </c>
      <c r="AJ33" s="94" t="e">
        <f t="shared" si="8"/>
        <v>#REF!</v>
      </c>
      <c r="AK33" s="94" t="e">
        <f t="shared" si="8"/>
        <v>#REF!</v>
      </c>
      <c r="AL33" s="94" t="e">
        <f t="shared" si="8"/>
        <v>#REF!</v>
      </c>
      <c r="AM33" s="94" t="e">
        <f t="shared" si="8"/>
        <v>#REF!</v>
      </c>
      <c r="AN33" s="94" t="e">
        <f t="shared" si="8"/>
        <v>#REF!</v>
      </c>
      <c r="AO33" s="94" t="e">
        <f t="shared" si="8"/>
        <v>#REF!</v>
      </c>
      <c r="AP33" s="94" t="e">
        <f t="shared" si="8"/>
        <v>#REF!</v>
      </c>
      <c r="AQ33" s="94" t="e">
        <f t="shared" si="8"/>
        <v>#REF!</v>
      </c>
      <c r="AR33" s="94" t="e">
        <f t="shared" si="8"/>
        <v>#REF!</v>
      </c>
      <c r="AS33" s="94" t="e">
        <f t="shared" si="8"/>
        <v>#REF!</v>
      </c>
      <c r="AT33" s="94" t="e">
        <f t="shared" si="8"/>
        <v>#REF!</v>
      </c>
      <c r="AU33" s="94" t="e">
        <f t="shared" si="8"/>
        <v>#REF!</v>
      </c>
      <c r="AV33" s="94" t="e">
        <f t="shared" si="8"/>
        <v>#REF!</v>
      </c>
      <c r="AW33" s="94" t="e">
        <f t="shared" si="8"/>
        <v>#REF!</v>
      </c>
      <c r="AX33" s="94" t="e">
        <f t="shared" si="8"/>
        <v>#REF!</v>
      </c>
      <c r="AY33" s="94" t="e">
        <f t="shared" si="8"/>
        <v>#REF!</v>
      </c>
      <c r="AZ33" s="94" t="e">
        <f t="shared" si="8"/>
        <v>#REF!</v>
      </c>
    </row>
    <row r="34" spans="1:52" s="50" customFormat="1" x14ac:dyDescent="0.2">
      <c r="A34" s="88">
        <f>A28</f>
        <v>2</v>
      </c>
      <c r="B34" s="94" t="e">
        <f t="shared" si="4"/>
        <v>#REF!</v>
      </c>
      <c r="C34" s="94" t="e">
        <f t="shared" ref="C34:AZ34" si="9">ROUNDUP(C14*0.85,)+35</f>
        <v>#REF!</v>
      </c>
      <c r="D34" s="94" t="e">
        <f t="shared" si="9"/>
        <v>#REF!</v>
      </c>
      <c r="E34" s="94" t="e">
        <f t="shared" si="9"/>
        <v>#REF!</v>
      </c>
      <c r="F34" s="94" t="e">
        <f t="shared" si="9"/>
        <v>#REF!</v>
      </c>
      <c r="G34" s="94" t="e">
        <f t="shared" si="9"/>
        <v>#REF!</v>
      </c>
      <c r="H34" s="94" t="e">
        <f t="shared" si="9"/>
        <v>#REF!</v>
      </c>
      <c r="I34" s="94" t="e">
        <f t="shared" si="9"/>
        <v>#REF!</v>
      </c>
      <c r="J34" s="94" t="e">
        <f t="shared" si="9"/>
        <v>#REF!</v>
      </c>
      <c r="K34" s="94" t="e">
        <f t="shared" si="9"/>
        <v>#REF!</v>
      </c>
      <c r="L34" s="94" t="e">
        <f t="shared" si="9"/>
        <v>#REF!</v>
      </c>
      <c r="M34" s="94" t="e">
        <f t="shared" si="9"/>
        <v>#REF!</v>
      </c>
      <c r="N34" s="94" t="e">
        <f t="shared" si="9"/>
        <v>#REF!</v>
      </c>
      <c r="O34" s="94" t="e">
        <f t="shared" si="9"/>
        <v>#REF!</v>
      </c>
      <c r="P34" s="94" t="e">
        <f t="shared" si="9"/>
        <v>#REF!</v>
      </c>
      <c r="Q34" s="94" t="e">
        <f t="shared" si="9"/>
        <v>#REF!</v>
      </c>
      <c r="R34" s="94" t="e">
        <f t="shared" si="9"/>
        <v>#REF!</v>
      </c>
      <c r="S34" s="94" t="e">
        <f t="shared" si="9"/>
        <v>#REF!</v>
      </c>
      <c r="T34" s="94" t="e">
        <f t="shared" si="9"/>
        <v>#REF!</v>
      </c>
      <c r="U34" s="94" t="e">
        <f t="shared" si="9"/>
        <v>#REF!</v>
      </c>
      <c r="V34" s="94" t="e">
        <f t="shared" si="9"/>
        <v>#REF!</v>
      </c>
      <c r="W34" s="94" t="e">
        <f t="shared" si="9"/>
        <v>#REF!</v>
      </c>
      <c r="X34" s="94" t="e">
        <f t="shared" si="9"/>
        <v>#REF!</v>
      </c>
      <c r="Y34" s="94" t="e">
        <f t="shared" si="9"/>
        <v>#REF!</v>
      </c>
      <c r="Z34" s="94" t="e">
        <f t="shared" si="9"/>
        <v>#REF!</v>
      </c>
      <c r="AA34" s="94" t="e">
        <f t="shared" si="9"/>
        <v>#REF!</v>
      </c>
      <c r="AB34" s="94" t="e">
        <f t="shared" si="9"/>
        <v>#REF!</v>
      </c>
      <c r="AC34" s="94" t="e">
        <f t="shared" si="9"/>
        <v>#REF!</v>
      </c>
      <c r="AD34" s="94" t="e">
        <f t="shared" si="9"/>
        <v>#REF!</v>
      </c>
      <c r="AE34" s="94" t="e">
        <f t="shared" si="9"/>
        <v>#REF!</v>
      </c>
      <c r="AF34" s="94" t="e">
        <f t="shared" si="9"/>
        <v>#REF!</v>
      </c>
      <c r="AG34" s="94" t="e">
        <f t="shared" si="9"/>
        <v>#REF!</v>
      </c>
      <c r="AH34" s="94" t="e">
        <f t="shared" si="9"/>
        <v>#REF!</v>
      </c>
      <c r="AI34" s="94" t="e">
        <f t="shared" si="9"/>
        <v>#REF!</v>
      </c>
      <c r="AJ34" s="94" t="e">
        <f t="shared" si="9"/>
        <v>#REF!</v>
      </c>
      <c r="AK34" s="94" t="e">
        <f t="shared" si="9"/>
        <v>#REF!</v>
      </c>
      <c r="AL34" s="94" t="e">
        <f t="shared" si="9"/>
        <v>#REF!</v>
      </c>
      <c r="AM34" s="94" t="e">
        <f t="shared" si="9"/>
        <v>#REF!</v>
      </c>
      <c r="AN34" s="94" t="e">
        <f t="shared" si="9"/>
        <v>#REF!</v>
      </c>
      <c r="AO34" s="94" t="e">
        <f t="shared" si="9"/>
        <v>#REF!</v>
      </c>
      <c r="AP34" s="94" t="e">
        <f t="shared" si="9"/>
        <v>#REF!</v>
      </c>
      <c r="AQ34" s="94" t="e">
        <f t="shared" si="9"/>
        <v>#REF!</v>
      </c>
      <c r="AR34" s="94" t="e">
        <f t="shared" si="9"/>
        <v>#REF!</v>
      </c>
      <c r="AS34" s="94" t="e">
        <f t="shared" si="9"/>
        <v>#REF!</v>
      </c>
      <c r="AT34" s="94" t="e">
        <f t="shared" si="9"/>
        <v>#REF!</v>
      </c>
      <c r="AU34" s="94" t="e">
        <f t="shared" si="9"/>
        <v>#REF!</v>
      </c>
      <c r="AV34" s="94" t="e">
        <f t="shared" si="9"/>
        <v>#REF!</v>
      </c>
      <c r="AW34" s="94" t="e">
        <f t="shared" si="9"/>
        <v>#REF!</v>
      </c>
      <c r="AX34" s="94" t="e">
        <f t="shared" si="9"/>
        <v>#REF!</v>
      </c>
      <c r="AY34" s="94" t="e">
        <f t="shared" si="9"/>
        <v>#REF!</v>
      </c>
      <c r="AZ34" s="94" t="e">
        <f t="shared" si="9"/>
        <v>#REF!</v>
      </c>
    </row>
    <row r="35" spans="1:52" s="50" customFormat="1" x14ac:dyDescent="0.2">
      <c r="A35" s="42" t="s">
        <v>85</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row>
    <row r="36" spans="1:52" s="50" customFormat="1" x14ac:dyDescent="0.2">
      <c r="A36" s="88">
        <f>A27</f>
        <v>1</v>
      </c>
      <c r="B36" s="94" t="e">
        <f t="shared" si="4"/>
        <v>#REF!</v>
      </c>
      <c r="C36" s="94" t="e">
        <f t="shared" ref="C36:AZ36" si="10">ROUNDUP(C16*0.85,)+35</f>
        <v>#REF!</v>
      </c>
      <c r="D36" s="94" t="e">
        <f t="shared" si="10"/>
        <v>#REF!</v>
      </c>
      <c r="E36" s="94" t="e">
        <f t="shared" si="10"/>
        <v>#REF!</v>
      </c>
      <c r="F36" s="94" t="e">
        <f t="shared" si="10"/>
        <v>#REF!</v>
      </c>
      <c r="G36" s="94" t="e">
        <f t="shared" si="10"/>
        <v>#REF!</v>
      </c>
      <c r="H36" s="94" t="e">
        <f t="shared" si="10"/>
        <v>#REF!</v>
      </c>
      <c r="I36" s="94" t="e">
        <f t="shared" si="10"/>
        <v>#REF!</v>
      </c>
      <c r="J36" s="94" t="e">
        <f t="shared" si="10"/>
        <v>#REF!</v>
      </c>
      <c r="K36" s="94" t="e">
        <f t="shared" si="10"/>
        <v>#REF!</v>
      </c>
      <c r="L36" s="94" t="e">
        <f t="shared" si="10"/>
        <v>#REF!</v>
      </c>
      <c r="M36" s="94" t="e">
        <f t="shared" si="10"/>
        <v>#REF!</v>
      </c>
      <c r="N36" s="94" t="e">
        <f t="shared" si="10"/>
        <v>#REF!</v>
      </c>
      <c r="O36" s="94" t="e">
        <f t="shared" si="10"/>
        <v>#REF!</v>
      </c>
      <c r="P36" s="94" t="e">
        <f t="shared" si="10"/>
        <v>#REF!</v>
      </c>
      <c r="Q36" s="94" t="e">
        <f t="shared" si="10"/>
        <v>#REF!</v>
      </c>
      <c r="R36" s="94" t="e">
        <f t="shared" si="10"/>
        <v>#REF!</v>
      </c>
      <c r="S36" s="94" t="e">
        <f t="shared" si="10"/>
        <v>#REF!</v>
      </c>
      <c r="T36" s="94" t="e">
        <f t="shared" si="10"/>
        <v>#REF!</v>
      </c>
      <c r="U36" s="94" t="e">
        <f t="shared" si="10"/>
        <v>#REF!</v>
      </c>
      <c r="V36" s="94" t="e">
        <f t="shared" si="10"/>
        <v>#REF!</v>
      </c>
      <c r="W36" s="94" t="e">
        <f t="shared" si="10"/>
        <v>#REF!</v>
      </c>
      <c r="X36" s="94" t="e">
        <f t="shared" si="10"/>
        <v>#REF!</v>
      </c>
      <c r="Y36" s="94" t="e">
        <f t="shared" si="10"/>
        <v>#REF!</v>
      </c>
      <c r="Z36" s="94" t="e">
        <f t="shared" si="10"/>
        <v>#REF!</v>
      </c>
      <c r="AA36" s="94" t="e">
        <f t="shared" si="10"/>
        <v>#REF!</v>
      </c>
      <c r="AB36" s="94" t="e">
        <f t="shared" si="10"/>
        <v>#REF!</v>
      </c>
      <c r="AC36" s="94" t="e">
        <f t="shared" si="10"/>
        <v>#REF!</v>
      </c>
      <c r="AD36" s="94" t="e">
        <f t="shared" si="10"/>
        <v>#REF!</v>
      </c>
      <c r="AE36" s="94" t="e">
        <f t="shared" si="10"/>
        <v>#REF!</v>
      </c>
      <c r="AF36" s="94" t="e">
        <f t="shared" si="10"/>
        <v>#REF!</v>
      </c>
      <c r="AG36" s="94" t="e">
        <f t="shared" si="10"/>
        <v>#REF!</v>
      </c>
      <c r="AH36" s="94" t="e">
        <f t="shared" si="10"/>
        <v>#REF!</v>
      </c>
      <c r="AI36" s="94" t="e">
        <f t="shared" si="10"/>
        <v>#REF!</v>
      </c>
      <c r="AJ36" s="94" t="e">
        <f t="shared" si="10"/>
        <v>#REF!</v>
      </c>
      <c r="AK36" s="94" t="e">
        <f t="shared" si="10"/>
        <v>#REF!</v>
      </c>
      <c r="AL36" s="94" t="e">
        <f t="shared" si="10"/>
        <v>#REF!</v>
      </c>
      <c r="AM36" s="94" t="e">
        <f t="shared" si="10"/>
        <v>#REF!</v>
      </c>
      <c r="AN36" s="94" t="e">
        <f t="shared" si="10"/>
        <v>#REF!</v>
      </c>
      <c r="AO36" s="94" t="e">
        <f t="shared" si="10"/>
        <v>#REF!</v>
      </c>
      <c r="AP36" s="94" t="e">
        <f t="shared" si="10"/>
        <v>#REF!</v>
      </c>
      <c r="AQ36" s="94" t="e">
        <f t="shared" si="10"/>
        <v>#REF!</v>
      </c>
      <c r="AR36" s="94" t="e">
        <f t="shared" si="10"/>
        <v>#REF!</v>
      </c>
      <c r="AS36" s="94" t="e">
        <f t="shared" si="10"/>
        <v>#REF!</v>
      </c>
      <c r="AT36" s="94" t="e">
        <f t="shared" si="10"/>
        <v>#REF!</v>
      </c>
      <c r="AU36" s="94" t="e">
        <f t="shared" si="10"/>
        <v>#REF!</v>
      </c>
      <c r="AV36" s="94" t="e">
        <f t="shared" si="10"/>
        <v>#REF!</v>
      </c>
      <c r="AW36" s="94" t="e">
        <f t="shared" si="10"/>
        <v>#REF!</v>
      </c>
      <c r="AX36" s="94" t="e">
        <f t="shared" si="10"/>
        <v>#REF!</v>
      </c>
      <c r="AY36" s="94" t="e">
        <f t="shared" si="10"/>
        <v>#REF!</v>
      </c>
      <c r="AZ36" s="94" t="e">
        <f t="shared" si="10"/>
        <v>#REF!</v>
      </c>
    </row>
    <row r="37" spans="1:52" s="50" customFormat="1" x14ac:dyDescent="0.2">
      <c r="A37" s="88">
        <f>A28</f>
        <v>2</v>
      </c>
      <c r="B37" s="94" t="e">
        <f t="shared" si="4"/>
        <v>#REF!</v>
      </c>
      <c r="C37" s="94" t="e">
        <f t="shared" ref="C37:AZ37" si="11">ROUNDUP(C17*0.85,)+35</f>
        <v>#REF!</v>
      </c>
      <c r="D37" s="94" t="e">
        <f t="shared" si="11"/>
        <v>#REF!</v>
      </c>
      <c r="E37" s="94" t="e">
        <f t="shared" si="11"/>
        <v>#REF!</v>
      </c>
      <c r="F37" s="94" t="e">
        <f t="shared" si="11"/>
        <v>#REF!</v>
      </c>
      <c r="G37" s="94" t="e">
        <f t="shared" si="11"/>
        <v>#REF!</v>
      </c>
      <c r="H37" s="94" t="e">
        <f t="shared" si="11"/>
        <v>#REF!</v>
      </c>
      <c r="I37" s="94" t="e">
        <f t="shared" si="11"/>
        <v>#REF!</v>
      </c>
      <c r="J37" s="94" t="e">
        <f t="shared" si="11"/>
        <v>#REF!</v>
      </c>
      <c r="K37" s="94" t="e">
        <f t="shared" si="11"/>
        <v>#REF!</v>
      </c>
      <c r="L37" s="94" t="e">
        <f t="shared" si="11"/>
        <v>#REF!</v>
      </c>
      <c r="M37" s="94" t="e">
        <f t="shared" si="11"/>
        <v>#REF!</v>
      </c>
      <c r="N37" s="94" t="e">
        <f t="shared" si="11"/>
        <v>#REF!</v>
      </c>
      <c r="O37" s="94" t="e">
        <f t="shared" si="11"/>
        <v>#REF!</v>
      </c>
      <c r="P37" s="94" t="e">
        <f t="shared" si="11"/>
        <v>#REF!</v>
      </c>
      <c r="Q37" s="94" t="e">
        <f t="shared" si="11"/>
        <v>#REF!</v>
      </c>
      <c r="R37" s="94" t="e">
        <f t="shared" si="11"/>
        <v>#REF!</v>
      </c>
      <c r="S37" s="94" t="e">
        <f t="shared" si="11"/>
        <v>#REF!</v>
      </c>
      <c r="T37" s="94" t="e">
        <f t="shared" si="11"/>
        <v>#REF!</v>
      </c>
      <c r="U37" s="94" t="e">
        <f t="shared" si="11"/>
        <v>#REF!</v>
      </c>
      <c r="V37" s="94" t="e">
        <f t="shared" si="11"/>
        <v>#REF!</v>
      </c>
      <c r="W37" s="94" t="e">
        <f t="shared" si="11"/>
        <v>#REF!</v>
      </c>
      <c r="X37" s="94" t="e">
        <f t="shared" si="11"/>
        <v>#REF!</v>
      </c>
      <c r="Y37" s="94" t="e">
        <f t="shared" si="11"/>
        <v>#REF!</v>
      </c>
      <c r="Z37" s="94" t="e">
        <f t="shared" si="11"/>
        <v>#REF!</v>
      </c>
      <c r="AA37" s="94" t="e">
        <f t="shared" si="11"/>
        <v>#REF!</v>
      </c>
      <c r="AB37" s="94" t="e">
        <f t="shared" si="11"/>
        <v>#REF!</v>
      </c>
      <c r="AC37" s="94" t="e">
        <f t="shared" si="11"/>
        <v>#REF!</v>
      </c>
      <c r="AD37" s="94" t="e">
        <f t="shared" si="11"/>
        <v>#REF!</v>
      </c>
      <c r="AE37" s="94" t="e">
        <f t="shared" si="11"/>
        <v>#REF!</v>
      </c>
      <c r="AF37" s="94" t="e">
        <f t="shared" si="11"/>
        <v>#REF!</v>
      </c>
      <c r="AG37" s="94" t="e">
        <f t="shared" si="11"/>
        <v>#REF!</v>
      </c>
      <c r="AH37" s="94" t="e">
        <f t="shared" si="11"/>
        <v>#REF!</v>
      </c>
      <c r="AI37" s="94" t="e">
        <f t="shared" si="11"/>
        <v>#REF!</v>
      </c>
      <c r="AJ37" s="94" t="e">
        <f t="shared" si="11"/>
        <v>#REF!</v>
      </c>
      <c r="AK37" s="94" t="e">
        <f t="shared" si="11"/>
        <v>#REF!</v>
      </c>
      <c r="AL37" s="94" t="e">
        <f t="shared" si="11"/>
        <v>#REF!</v>
      </c>
      <c r="AM37" s="94" t="e">
        <f t="shared" si="11"/>
        <v>#REF!</v>
      </c>
      <c r="AN37" s="94" t="e">
        <f t="shared" si="11"/>
        <v>#REF!</v>
      </c>
      <c r="AO37" s="94" t="e">
        <f t="shared" si="11"/>
        <v>#REF!</v>
      </c>
      <c r="AP37" s="94" t="e">
        <f t="shared" si="11"/>
        <v>#REF!</v>
      </c>
      <c r="AQ37" s="94" t="e">
        <f t="shared" si="11"/>
        <v>#REF!</v>
      </c>
      <c r="AR37" s="94" t="e">
        <f t="shared" si="11"/>
        <v>#REF!</v>
      </c>
      <c r="AS37" s="94" t="e">
        <f t="shared" si="11"/>
        <v>#REF!</v>
      </c>
      <c r="AT37" s="94" t="e">
        <f t="shared" si="11"/>
        <v>#REF!</v>
      </c>
      <c r="AU37" s="94" t="e">
        <f t="shared" si="11"/>
        <v>#REF!</v>
      </c>
      <c r="AV37" s="94" t="e">
        <f t="shared" si="11"/>
        <v>#REF!</v>
      </c>
      <c r="AW37" s="94" t="e">
        <f t="shared" si="11"/>
        <v>#REF!</v>
      </c>
      <c r="AX37" s="94" t="e">
        <f t="shared" si="11"/>
        <v>#REF!</v>
      </c>
      <c r="AY37" s="94" t="e">
        <f t="shared" si="11"/>
        <v>#REF!</v>
      </c>
      <c r="AZ37" s="94" t="e">
        <f t="shared" si="11"/>
        <v>#REF!</v>
      </c>
    </row>
    <row r="38" spans="1:52" s="50" customFormat="1" x14ac:dyDescent="0.2">
      <c r="A38" s="42" t="s">
        <v>86</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row>
    <row r="39" spans="1:52" s="50" customFormat="1" x14ac:dyDescent="0.2">
      <c r="A39" s="88">
        <f>A27</f>
        <v>1</v>
      </c>
      <c r="B39" s="94" t="e">
        <f t="shared" si="4"/>
        <v>#REF!</v>
      </c>
      <c r="C39" s="94" t="e">
        <f t="shared" ref="C39:AZ39" si="12">ROUNDUP(C19*0.85,)+35</f>
        <v>#REF!</v>
      </c>
      <c r="D39" s="94" t="e">
        <f t="shared" si="12"/>
        <v>#REF!</v>
      </c>
      <c r="E39" s="94" t="e">
        <f t="shared" si="12"/>
        <v>#REF!</v>
      </c>
      <c r="F39" s="94" t="e">
        <f t="shared" si="12"/>
        <v>#REF!</v>
      </c>
      <c r="G39" s="94" t="e">
        <f t="shared" si="12"/>
        <v>#REF!</v>
      </c>
      <c r="H39" s="94" t="e">
        <f t="shared" si="12"/>
        <v>#REF!</v>
      </c>
      <c r="I39" s="94" t="e">
        <f t="shared" si="12"/>
        <v>#REF!</v>
      </c>
      <c r="J39" s="94" t="e">
        <f t="shared" si="12"/>
        <v>#REF!</v>
      </c>
      <c r="K39" s="94" t="e">
        <f t="shared" si="12"/>
        <v>#REF!</v>
      </c>
      <c r="L39" s="94" t="e">
        <f t="shared" si="12"/>
        <v>#REF!</v>
      </c>
      <c r="M39" s="94" t="e">
        <f t="shared" si="12"/>
        <v>#REF!</v>
      </c>
      <c r="N39" s="94" t="e">
        <f t="shared" si="12"/>
        <v>#REF!</v>
      </c>
      <c r="O39" s="94" t="e">
        <f t="shared" si="12"/>
        <v>#REF!</v>
      </c>
      <c r="P39" s="94" t="e">
        <f t="shared" si="12"/>
        <v>#REF!</v>
      </c>
      <c r="Q39" s="94" t="e">
        <f t="shared" si="12"/>
        <v>#REF!</v>
      </c>
      <c r="R39" s="94" t="e">
        <f t="shared" si="12"/>
        <v>#REF!</v>
      </c>
      <c r="S39" s="94" t="e">
        <f t="shared" si="12"/>
        <v>#REF!</v>
      </c>
      <c r="T39" s="94" t="e">
        <f t="shared" si="12"/>
        <v>#REF!</v>
      </c>
      <c r="U39" s="94" t="e">
        <f t="shared" si="12"/>
        <v>#REF!</v>
      </c>
      <c r="V39" s="94" t="e">
        <f t="shared" si="12"/>
        <v>#REF!</v>
      </c>
      <c r="W39" s="94" t="e">
        <f t="shared" si="12"/>
        <v>#REF!</v>
      </c>
      <c r="X39" s="94" t="e">
        <f t="shared" si="12"/>
        <v>#REF!</v>
      </c>
      <c r="Y39" s="94" t="e">
        <f t="shared" si="12"/>
        <v>#REF!</v>
      </c>
      <c r="Z39" s="94" t="e">
        <f t="shared" si="12"/>
        <v>#REF!</v>
      </c>
      <c r="AA39" s="94" t="e">
        <f t="shared" si="12"/>
        <v>#REF!</v>
      </c>
      <c r="AB39" s="94" t="e">
        <f t="shared" si="12"/>
        <v>#REF!</v>
      </c>
      <c r="AC39" s="94" t="e">
        <f t="shared" si="12"/>
        <v>#REF!</v>
      </c>
      <c r="AD39" s="94" t="e">
        <f t="shared" si="12"/>
        <v>#REF!</v>
      </c>
      <c r="AE39" s="94" t="e">
        <f t="shared" si="12"/>
        <v>#REF!</v>
      </c>
      <c r="AF39" s="94" t="e">
        <f t="shared" si="12"/>
        <v>#REF!</v>
      </c>
      <c r="AG39" s="94" t="e">
        <f t="shared" si="12"/>
        <v>#REF!</v>
      </c>
      <c r="AH39" s="94" t="e">
        <f t="shared" si="12"/>
        <v>#REF!</v>
      </c>
      <c r="AI39" s="94" t="e">
        <f t="shared" si="12"/>
        <v>#REF!</v>
      </c>
      <c r="AJ39" s="94" t="e">
        <f t="shared" si="12"/>
        <v>#REF!</v>
      </c>
      <c r="AK39" s="94" t="e">
        <f t="shared" si="12"/>
        <v>#REF!</v>
      </c>
      <c r="AL39" s="94" t="e">
        <f t="shared" si="12"/>
        <v>#REF!</v>
      </c>
      <c r="AM39" s="94" t="e">
        <f t="shared" si="12"/>
        <v>#REF!</v>
      </c>
      <c r="AN39" s="94" t="e">
        <f t="shared" si="12"/>
        <v>#REF!</v>
      </c>
      <c r="AO39" s="94" t="e">
        <f t="shared" si="12"/>
        <v>#REF!</v>
      </c>
      <c r="AP39" s="94" t="e">
        <f t="shared" si="12"/>
        <v>#REF!</v>
      </c>
      <c r="AQ39" s="94" t="e">
        <f t="shared" si="12"/>
        <v>#REF!</v>
      </c>
      <c r="AR39" s="94" t="e">
        <f t="shared" si="12"/>
        <v>#REF!</v>
      </c>
      <c r="AS39" s="94" t="e">
        <f t="shared" si="12"/>
        <v>#REF!</v>
      </c>
      <c r="AT39" s="94" t="e">
        <f t="shared" si="12"/>
        <v>#REF!</v>
      </c>
      <c r="AU39" s="94" t="e">
        <f t="shared" si="12"/>
        <v>#REF!</v>
      </c>
      <c r="AV39" s="94" t="e">
        <f t="shared" si="12"/>
        <v>#REF!</v>
      </c>
      <c r="AW39" s="94" t="e">
        <f t="shared" si="12"/>
        <v>#REF!</v>
      </c>
      <c r="AX39" s="94" t="e">
        <f t="shared" si="12"/>
        <v>#REF!</v>
      </c>
      <c r="AY39" s="94" t="e">
        <f t="shared" si="12"/>
        <v>#REF!</v>
      </c>
      <c r="AZ39" s="94" t="e">
        <f t="shared" si="12"/>
        <v>#REF!</v>
      </c>
    </row>
    <row r="40" spans="1:52" s="50" customFormat="1" x14ac:dyDescent="0.2">
      <c r="A40" s="88">
        <f>A28</f>
        <v>2</v>
      </c>
      <c r="B40" s="94" t="e">
        <f t="shared" si="4"/>
        <v>#REF!</v>
      </c>
      <c r="C40" s="94" t="e">
        <f t="shared" ref="C40:AZ40" si="13">ROUNDUP(C20*0.85,)+35</f>
        <v>#REF!</v>
      </c>
      <c r="D40" s="94" t="e">
        <f t="shared" si="13"/>
        <v>#REF!</v>
      </c>
      <c r="E40" s="94" t="e">
        <f t="shared" si="13"/>
        <v>#REF!</v>
      </c>
      <c r="F40" s="94" t="e">
        <f t="shared" si="13"/>
        <v>#REF!</v>
      </c>
      <c r="G40" s="94" t="e">
        <f t="shared" si="13"/>
        <v>#REF!</v>
      </c>
      <c r="H40" s="94" t="e">
        <f t="shared" si="13"/>
        <v>#REF!</v>
      </c>
      <c r="I40" s="94" t="e">
        <f t="shared" si="13"/>
        <v>#REF!</v>
      </c>
      <c r="J40" s="94" t="e">
        <f t="shared" si="13"/>
        <v>#REF!</v>
      </c>
      <c r="K40" s="94" t="e">
        <f t="shared" si="13"/>
        <v>#REF!</v>
      </c>
      <c r="L40" s="94" t="e">
        <f t="shared" si="13"/>
        <v>#REF!</v>
      </c>
      <c r="M40" s="94" t="e">
        <f t="shared" si="13"/>
        <v>#REF!</v>
      </c>
      <c r="N40" s="94" t="e">
        <f t="shared" si="13"/>
        <v>#REF!</v>
      </c>
      <c r="O40" s="94" t="e">
        <f t="shared" si="13"/>
        <v>#REF!</v>
      </c>
      <c r="P40" s="94" t="e">
        <f t="shared" si="13"/>
        <v>#REF!</v>
      </c>
      <c r="Q40" s="94" t="e">
        <f t="shared" si="13"/>
        <v>#REF!</v>
      </c>
      <c r="R40" s="94" t="e">
        <f t="shared" si="13"/>
        <v>#REF!</v>
      </c>
      <c r="S40" s="94" t="e">
        <f t="shared" si="13"/>
        <v>#REF!</v>
      </c>
      <c r="T40" s="94" t="e">
        <f t="shared" si="13"/>
        <v>#REF!</v>
      </c>
      <c r="U40" s="94" t="e">
        <f t="shared" si="13"/>
        <v>#REF!</v>
      </c>
      <c r="V40" s="94" t="e">
        <f t="shared" si="13"/>
        <v>#REF!</v>
      </c>
      <c r="W40" s="94" t="e">
        <f t="shared" si="13"/>
        <v>#REF!</v>
      </c>
      <c r="X40" s="94" t="e">
        <f t="shared" si="13"/>
        <v>#REF!</v>
      </c>
      <c r="Y40" s="94" t="e">
        <f t="shared" si="13"/>
        <v>#REF!</v>
      </c>
      <c r="Z40" s="94" t="e">
        <f t="shared" si="13"/>
        <v>#REF!</v>
      </c>
      <c r="AA40" s="94" t="e">
        <f t="shared" si="13"/>
        <v>#REF!</v>
      </c>
      <c r="AB40" s="94" t="e">
        <f t="shared" si="13"/>
        <v>#REF!</v>
      </c>
      <c r="AC40" s="94" t="e">
        <f t="shared" si="13"/>
        <v>#REF!</v>
      </c>
      <c r="AD40" s="94" t="e">
        <f t="shared" si="13"/>
        <v>#REF!</v>
      </c>
      <c r="AE40" s="94" t="e">
        <f t="shared" si="13"/>
        <v>#REF!</v>
      </c>
      <c r="AF40" s="94" t="e">
        <f t="shared" si="13"/>
        <v>#REF!</v>
      </c>
      <c r="AG40" s="94" t="e">
        <f t="shared" si="13"/>
        <v>#REF!</v>
      </c>
      <c r="AH40" s="94" t="e">
        <f t="shared" si="13"/>
        <v>#REF!</v>
      </c>
      <c r="AI40" s="94" t="e">
        <f t="shared" si="13"/>
        <v>#REF!</v>
      </c>
      <c r="AJ40" s="94" t="e">
        <f t="shared" si="13"/>
        <v>#REF!</v>
      </c>
      <c r="AK40" s="94" t="e">
        <f t="shared" si="13"/>
        <v>#REF!</v>
      </c>
      <c r="AL40" s="94" t="e">
        <f t="shared" si="13"/>
        <v>#REF!</v>
      </c>
      <c r="AM40" s="94" t="e">
        <f t="shared" si="13"/>
        <v>#REF!</v>
      </c>
      <c r="AN40" s="94" t="e">
        <f t="shared" si="13"/>
        <v>#REF!</v>
      </c>
      <c r="AO40" s="94" t="e">
        <f t="shared" si="13"/>
        <v>#REF!</v>
      </c>
      <c r="AP40" s="94" t="e">
        <f t="shared" si="13"/>
        <v>#REF!</v>
      </c>
      <c r="AQ40" s="94" t="e">
        <f t="shared" si="13"/>
        <v>#REF!</v>
      </c>
      <c r="AR40" s="94" t="e">
        <f t="shared" si="13"/>
        <v>#REF!</v>
      </c>
      <c r="AS40" s="94" t="e">
        <f t="shared" si="13"/>
        <v>#REF!</v>
      </c>
      <c r="AT40" s="94" t="e">
        <f t="shared" si="13"/>
        <v>#REF!</v>
      </c>
      <c r="AU40" s="94" t="e">
        <f t="shared" si="13"/>
        <v>#REF!</v>
      </c>
      <c r="AV40" s="94" t="e">
        <f t="shared" si="13"/>
        <v>#REF!</v>
      </c>
      <c r="AW40" s="94" t="e">
        <f t="shared" si="13"/>
        <v>#REF!</v>
      </c>
      <c r="AX40" s="94" t="e">
        <f t="shared" si="13"/>
        <v>#REF!</v>
      </c>
      <c r="AY40" s="94" t="e">
        <f t="shared" si="13"/>
        <v>#REF!</v>
      </c>
      <c r="AZ40" s="94" t="e">
        <f t="shared" si="13"/>
        <v>#REF!</v>
      </c>
    </row>
    <row r="41" spans="1:52" s="50" customFormat="1" x14ac:dyDescent="0.2">
      <c r="A41" s="42" t="s">
        <v>87</v>
      </c>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row>
    <row r="42" spans="1:52" s="50" customFormat="1" x14ac:dyDescent="0.2">
      <c r="A42" s="88" t="s">
        <v>88</v>
      </c>
      <c r="B42" s="94" t="e">
        <f t="shared" si="4"/>
        <v>#REF!</v>
      </c>
      <c r="C42" s="94" t="e">
        <f t="shared" ref="C42:AZ42" si="14">ROUNDUP(C22*0.85,)+35</f>
        <v>#REF!</v>
      </c>
      <c r="D42" s="94" t="e">
        <f t="shared" si="14"/>
        <v>#REF!</v>
      </c>
      <c r="E42" s="94" t="e">
        <f t="shared" si="14"/>
        <v>#REF!</v>
      </c>
      <c r="F42" s="94" t="e">
        <f t="shared" si="14"/>
        <v>#REF!</v>
      </c>
      <c r="G42" s="94" t="e">
        <f t="shared" si="14"/>
        <v>#REF!</v>
      </c>
      <c r="H42" s="94" t="e">
        <f t="shared" si="14"/>
        <v>#REF!</v>
      </c>
      <c r="I42" s="94" t="e">
        <f t="shared" si="14"/>
        <v>#REF!</v>
      </c>
      <c r="J42" s="94" t="e">
        <f t="shared" si="14"/>
        <v>#REF!</v>
      </c>
      <c r="K42" s="94" t="e">
        <f t="shared" si="14"/>
        <v>#REF!</v>
      </c>
      <c r="L42" s="94" t="e">
        <f t="shared" si="14"/>
        <v>#REF!</v>
      </c>
      <c r="M42" s="94" t="e">
        <f t="shared" si="14"/>
        <v>#REF!</v>
      </c>
      <c r="N42" s="94" t="e">
        <f t="shared" si="14"/>
        <v>#REF!</v>
      </c>
      <c r="O42" s="94" t="e">
        <f t="shared" si="14"/>
        <v>#REF!</v>
      </c>
      <c r="P42" s="94" t="e">
        <f t="shared" si="14"/>
        <v>#REF!</v>
      </c>
      <c r="Q42" s="94" t="e">
        <f t="shared" si="14"/>
        <v>#REF!</v>
      </c>
      <c r="R42" s="94" t="e">
        <f t="shared" si="14"/>
        <v>#REF!</v>
      </c>
      <c r="S42" s="94" t="e">
        <f t="shared" si="14"/>
        <v>#REF!</v>
      </c>
      <c r="T42" s="94" t="e">
        <f t="shared" si="14"/>
        <v>#REF!</v>
      </c>
      <c r="U42" s="94" t="e">
        <f t="shared" si="14"/>
        <v>#REF!</v>
      </c>
      <c r="V42" s="94" t="e">
        <f t="shared" si="14"/>
        <v>#REF!</v>
      </c>
      <c r="W42" s="94" t="e">
        <f t="shared" si="14"/>
        <v>#REF!</v>
      </c>
      <c r="X42" s="94" t="e">
        <f t="shared" si="14"/>
        <v>#REF!</v>
      </c>
      <c r="Y42" s="94" t="e">
        <f t="shared" si="14"/>
        <v>#REF!</v>
      </c>
      <c r="Z42" s="94" t="e">
        <f t="shared" si="14"/>
        <v>#REF!</v>
      </c>
      <c r="AA42" s="94" t="e">
        <f t="shared" si="14"/>
        <v>#REF!</v>
      </c>
      <c r="AB42" s="94" t="e">
        <f t="shared" si="14"/>
        <v>#REF!</v>
      </c>
      <c r="AC42" s="94" t="e">
        <f t="shared" si="14"/>
        <v>#REF!</v>
      </c>
      <c r="AD42" s="94" t="e">
        <f t="shared" si="14"/>
        <v>#REF!</v>
      </c>
      <c r="AE42" s="94" t="e">
        <f t="shared" si="14"/>
        <v>#REF!</v>
      </c>
      <c r="AF42" s="94" t="e">
        <f t="shared" si="14"/>
        <v>#REF!</v>
      </c>
      <c r="AG42" s="94" t="e">
        <f t="shared" si="14"/>
        <v>#REF!</v>
      </c>
      <c r="AH42" s="94" t="e">
        <f t="shared" si="14"/>
        <v>#REF!</v>
      </c>
      <c r="AI42" s="94" t="e">
        <f t="shared" si="14"/>
        <v>#REF!</v>
      </c>
      <c r="AJ42" s="94" t="e">
        <f t="shared" si="14"/>
        <v>#REF!</v>
      </c>
      <c r="AK42" s="94" t="e">
        <f t="shared" si="14"/>
        <v>#REF!</v>
      </c>
      <c r="AL42" s="94" t="e">
        <f t="shared" si="14"/>
        <v>#REF!</v>
      </c>
      <c r="AM42" s="94" t="e">
        <f t="shared" si="14"/>
        <v>#REF!</v>
      </c>
      <c r="AN42" s="94" t="e">
        <f t="shared" si="14"/>
        <v>#REF!</v>
      </c>
      <c r="AO42" s="94" t="e">
        <f t="shared" si="14"/>
        <v>#REF!</v>
      </c>
      <c r="AP42" s="94" t="e">
        <f t="shared" si="14"/>
        <v>#REF!</v>
      </c>
      <c r="AQ42" s="94" t="e">
        <f t="shared" si="14"/>
        <v>#REF!</v>
      </c>
      <c r="AR42" s="94" t="e">
        <f t="shared" si="14"/>
        <v>#REF!</v>
      </c>
      <c r="AS42" s="94" t="e">
        <f t="shared" si="14"/>
        <v>#REF!</v>
      </c>
      <c r="AT42" s="94" t="e">
        <f t="shared" si="14"/>
        <v>#REF!</v>
      </c>
      <c r="AU42" s="94" t="e">
        <f t="shared" si="14"/>
        <v>#REF!</v>
      </c>
      <c r="AV42" s="94" t="e">
        <f t="shared" si="14"/>
        <v>#REF!</v>
      </c>
      <c r="AW42" s="94" t="e">
        <f t="shared" si="14"/>
        <v>#REF!</v>
      </c>
      <c r="AX42" s="94" t="e">
        <f t="shared" si="14"/>
        <v>#REF!</v>
      </c>
      <c r="AY42" s="94" t="e">
        <f t="shared" si="14"/>
        <v>#REF!</v>
      </c>
      <c r="AZ42" s="94" t="e">
        <f t="shared" si="14"/>
        <v>#REF!</v>
      </c>
    </row>
    <row r="43" spans="1:52" s="50" customFormat="1" x14ac:dyDescent="0.2">
      <c r="A43" s="100"/>
    </row>
    <row r="44" spans="1:52" s="50" customFormat="1" ht="12.75" thickBot="1" x14ac:dyDescent="0.25">
      <c r="A44" s="100"/>
    </row>
    <row r="45" spans="1:52" s="50" customFormat="1" ht="12.75" thickBot="1" x14ac:dyDescent="0.25">
      <c r="A45" s="104" t="s">
        <v>66</v>
      </c>
    </row>
    <row r="46" spans="1:52" x14ac:dyDescent="0.2">
      <c r="A46" s="63" t="s">
        <v>78</v>
      </c>
    </row>
    <row r="47" spans="1:52" ht="9" hidden="1" customHeight="1" x14ac:dyDescent="0.2">
      <c r="A47" s="43" t="s">
        <v>67</v>
      </c>
    </row>
    <row r="48" spans="1:52" ht="10.7" customHeight="1" x14ac:dyDescent="0.2">
      <c r="A48" s="43" t="s">
        <v>89</v>
      </c>
    </row>
    <row r="49" spans="1:1" x14ac:dyDescent="0.2">
      <c r="A49" s="43" t="s">
        <v>68</v>
      </c>
    </row>
    <row r="50" spans="1:1" ht="13.35" customHeight="1" x14ac:dyDescent="0.2">
      <c r="A50" s="43" t="s">
        <v>69</v>
      </c>
    </row>
    <row r="51" spans="1:1" ht="13.35" customHeight="1" x14ac:dyDescent="0.2">
      <c r="A51" s="159" t="s">
        <v>162</v>
      </c>
    </row>
    <row r="52" spans="1:1" ht="12.6" customHeight="1" thickBot="1" x14ac:dyDescent="0.25">
      <c r="A52" s="3"/>
    </row>
    <row r="53" spans="1:1" ht="13.35" customHeight="1" thickBot="1" x14ac:dyDescent="0.25">
      <c r="A53" s="105" t="s">
        <v>71</v>
      </c>
    </row>
    <row r="54" spans="1:1" ht="11.45" customHeight="1" x14ac:dyDescent="0.2">
      <c r="A54" s="127" t="s">
        <v>236</v>
      </c>
    </row>
    <row r="55" spans="1:1" ht="12.75" thickBot="1" x14ac:dyDescent="0.25">
      <c r="A55" s="3"/>
    </row>
    <row r="56" spans="1:1" ht="12.75" thickBot="1" x14ac:dyDescent="0.25">
      <c r="A56" s="107" t="s">
        <v>70</v>
      </c>
    </row>
    <row r="57" spans="1:1" ht="48" x14ac:dyDescent="0.2">
      <c r="A57" s="70" t="s">
        <v>92</v>
      </c>
    </row>
    <row r="58" spans="1:1" ht="12.75" x14ac:dyDescent="0.2">
      <c r="A58"/>
    </row>
  </sheetData>
  <mergeCells count="1">
    <mergeCell ref="A1:A2"/>
  </mergeCell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Z37"/>
  <sheetViews>
    <sheetView zoomScaleNormal="100" workbookViewId="0">
      <pane xSplit="1" topLeftCell="B1" activePane="topRight" state="frozen"/>
      <selection pane="topRight" activeCell="B4" sqref="B4:AZ5"/>
    </sheetView>
  </sheetViews>
  <sheetFormatPr defaultColWidth="9" defaultRowHeight="12" x14ac:dyDescent="0.2"/>
  <cols>
    <col min="1" max="1" width="84.5703125" style="48" customWidth="1"/>
    <col min="2" max="16384" width="9" style="48"/>
  </cols>
  <sheetData>
    <row r="1" spans="1:52" s="51" customFormat="1" ht="12" customHeight="1" x14ac:dyDescent="0.2">
      <c r="A1" s="228" t="s">
        <v>82</v>
      </c>
    </row>
    <row r="2" spans="1:52" s="51" customFormat="1" ht="12" customHeight="1" x14ac:dyDescent="0.2">
      <c r="A2" s="228"/>
    </row>
    <row r="3" spans="1:52" s="51" customFormat="1" ht="11.1" customHeight="1" x14ac:dyDescent="0.2">
      <c r="A3" s="97" t="s">
        <v>217</v>
      </c>
    </row>
    <row r="4" spans="1:52" s="52" customFormat="1" ht="32.1" customHeight="1" x14ac:dyDescent="0.2">
      <c r="A4" s="98" t="s">
        <v>64</v>
      </c>
      <c r="B4" s="136" t="e">
        <f>'C завтраками| Bed and breakfast'!#REF!</f>
        <v>#REF!</v>
      </c>
      <c r="C4" s="136" t="e">
        <f>'C завтраками| Bed and breakfast'!#REF!</f>
        <v>#REF!</v>
      </c>
      <c r="D4" s="136" t="e">
        <f>'C завтраками| Bed and breakfast'!#REF!</f>
        <v>#REF!</v>
      </c>
      <c r="E4" s="136" t="e">
        <f>'C завтраками| Bed and breakfast'!#REF!</f>
        <v>#REF!</v>
      </c>
      <c r="F4" s="136" t="e">
        <f>'C завтраками| Bed and breakfast'!#REF!</f>
        <v>#REF!</v>
      </c>
      <c r="G4" s="136" t="e">
        <f>'C завтраками| Bed and breakfast'!#REF!</f>
        <v>#REF!</v>
      </c>
      <c r="H4" s="136" t="e">
        <f>'C завтраками| Bed and breakfast'!#REF!</f>
        <v>#REF!</v>
      </c>
      <c r="I4" s="136" t="e">
        <f>'C завтраками| Bed and breakfast'!#REF!</f>
        <v>#REF!</v>
      </c>
      <c r="J4" s="136" t="e">
        <f>'C завтраками| Bed and breakfast'!#REF!</f>
        <v>#REF!</v>
      </c>
      <c r="K4" s="136" t="e">
        <f>'C завтраками| Bed and breakfast'!#REF!</f>
        <v>#REF!</v>
      </c>
      <c r="L4" s="136" t="e">
        <f>'C завтраками| Bed and breakfast'!#REF!</f>
        <v>#REF!</v>
      </c>
      <c r="M4" s="136" t="e">
        <f>'C завтраками| Bed and breakfast'!#REF!</f>
        <v>#REF!</v>
      </c>
      <c r="N4" s="136" t="e">
        <f>'C завтраками| Bed and breakfast'!#REF!</f>
        <v>#REF!</v>
      </c>
      <c r="O4" s="136" t="e">
        <f>'C завтраками| Bed and breakfast'!#REF!</f>
        <v>#REF!</v>
      </c>
      <c r="P4" s="136" t="e">
        <f>'C завтраками| Bed and breakfast'!#REF!</f>
        <v>#REF!</v>
      </c>
      <c r="Q4" s="136" t="e">
        <f>'C завтраками| Bed and breakfast'!#REF!</f>
        <v>#REF!</v>
      </c>
      <c r="R4" s="136" t="e">
        <f>'C завтраками| Bed and breakfast'!#REF!</f>
        <v>#REF!</v>
      </c>
      <c r="S4" s="136" t="e">
        <f>'C завтраками| Bed and breakfast'!#REF!</f>
        <v>#REF!</v>
      </c>
      <c r="T4" s="136" t="e">
        <f>'C завтраками| Bed and breakfast'!#REF!</f>
        <v>#REF!</v>
      </c>
      <c r="U4" s="136" t="e">
        <f>'C завтраками| Bed and breakfast'!#REF!</f>
        <v>#REF!</v>
      </c>
      <c r="V4" s="136" t="e">
        <f>'C завтраками| Bed and breakfast'!#REF!</f>
        <v>#REF!</v>
      </c>
      <c r="W4" s="136" t="e">
        <f>'C завтраками| Bed and breakfast'!#REF!</f>
        <v>#REF!</v>
      </c>
      <c r="X4" s="136" t="e">
        <f>'C завтраками| Bed and breakfast'!#REF!</f>
        <v>#REF!</v>
      </c>
      <c r="Y4" s="136" t="e">
        <f>'C завтраками| Bed and breakfast'!#REF!</f>
        <v>#REF!</v>
      </c>
      <c r="Z4" s="136" t="e">
        <f>'C завтраками| Bed and breakfast'!#REF!</f>
        <v>#REF!</v>
      </c>
      <c r="AA4" s="136" t="e">
        <f>'C завтраками| Bed and breakfast'!#REF!</f>
        <v>#REF!</v>
      </c>
      <c r="AB4" s="136" t="e">
        <f>'C завтраками| Bed and breakfast'!#REF!</f>
        <v>#REF!</v>
      </c>
      <c r="AC4" s="136" t="e">
        <f>'C завтраками| Bed and breakfast'!#REF!</f>
        <v>#REF!</v>
      </c>
      <c r="AD4" s="136" t="e">
        <f>'C завтраками| Bed and breakfast'!#REF!</f>
        <v>#REF!</v>
      </c>
      <c r="AE4" s="136" t="e">
        <f>'C завтраками| Bed and breakfast'!#REF!</f>
        <v>#REF!</v>
      </c>
      <c r="AF4" s="136" t="e">
        <f>'C завтраками| Bed and breakfast'!#REF!</f>
        <v>#REF!</v>
      </c>
      <c r="AG4" s="136" t="e">
        <f>'C завтраками| Bed and breakfast'!#REF!</f>
        <v>#REF!</v>
      </c>
      <c r="AH4" s="136" t="e">
        <f>'C завтраками| Bed and breakfast'!#REF!</f>
        <v>#REF!</v>
      </c>
      <c r="AI4" s="136" t="e">
        <f>'C завтраками| Bed and breakfast'!#REF!</f>
        <v>#REF!</v>
      </c>
      <c r="AJ4" s="136" t="e">
        <f>'C завтраками| Bed and breakfast'!#REF!</f>
        <v>#REF!</v>
      </c>
      <c r="AK4" s="136" t="e">
        <f>'C завтраками| Bed and breakfast'!#REF!</f>
        <v>#REF!</v>
      </c>
      <c r="AL4" s="136" t="e">
        <f>'C завтраками| Bed and breakfast'!#REF!</f>
        <v>#REF!</v>
      </c>
      <c r="AM4" s="136" t="e">
        <f>'C завтраками| Bed and breakfast'!#REF!</f>
        <v>#REF!</v>
      </c>
      <c r="AN4" s="136" t="e">
        <f>'C завтраками| Bed and breakfast'!#REF!</f>
        <v>#REF!</v>
      </c>
      <c r="AO4" s="136" t="e">
        <f>'C завтраками| Bed and breakfast'!#REF!</f>
        <v>#REF!</v>
      </c>
      <c r="AP4" s="136" t="e">
        <f>'C завтраками| Bed and breakfast'!#REF!</f>
        <v>#REF!</v>
      </c>
      <c r="AQ4" s="136" t="e">
        <f>'C завтраками| Bed and breakfast'!#REF!</f>
        <v>#REF!</v>
      </c>
      <c r="AR4" s="136" t="e">
        <f>'C завтраками| Bed and breakfast'!#REF!</f>
        <v>#REF!</v>
      </c>
      <c r="AS4" s="136" t="e">
        <f>'C завтраками| Bed and breakfast'!#REF!</f>
        <v>#REF!</v>
      </c>
      <c r="AT4" s="136" t="e">
        <f>'C завтраками| Bed and breakfast'!#REF!</f>
        <v>#REF!</v>
      </c>
      <c r="AU4" s="136" t="e">
        <f>'C завтраками| Bed and breakfast'!#REF!</f>
        <v>#REF!</v>
      </c>
      <c r="AV4" s="136" t="e">
        <f>'C завтраками| Bed and breakfast'!#REF!</f>
        <v>#REF!</v>
      </c>
      <c r="AW4" s="136" t="e">
        <f>'C завтраками| Bed and breakfast'!#REF!</f>
        <v>#REF!</v>
      </c>
      <c r="AX4" s="136" t="e">
        <f>'C завтраками| Bed and breakfast'!#REF!</f>
        <v>#REF!</v>
      </c>
      <c r="AY4" s="136" t="e">
        <f>'C завтраками| Bed and breakfast'!#REF!</f>
        <v>#REF!</v>
      </c>
      <c r="AZ4" s="136" t="e">
        <f>'C завтраками| Bed and breakfast'!#REF!</f>
        <v>#REF!</v>
      </c>
    </row>
    <row r="5" spans="1:52" s="53" customFormat="1" ht="21.95" customHeight="1" x14ac:dyDescent="0.2">
      <c r="A5" s="98"/>
      <c r="B5" s="136" t="e">
        <f>'C завтраками| Bed and breakfast'!#REF!</f>
        <v>#REF!</v>
      </c>
      <c r="C5" s="136" t="e">
        <f>'C завтраками| Bed and breakfast'!#REF!</f>
        <v>#REF!</v>
      </c>
      <c r="D5" s="136" t="e">
        <f>'C завтраками| Bed and breakfast'!#REF!</f>
        <v>#REF!</v>
      </c>
      <c r="E5" s="136" t="e">
        <f>'C завтраками| Bed and breakfast'!#REF!</f>
        <v>#REF!</v>
      </c>
      <c r="F5" s="136" t="e">
        <f>'C завтраками| Bed and breakfast'!#REF!</f>
        <v>#REF!</v>
      </c>
      <c r="G5" s="136" t="e">
        <f>'C завтраками| Bed and breakfast'!#REF!</f>
        <v>#REF!</v>
      </c>
      <c r="H5" s="136" t="e">
        <f>'C завтраками| Bed and breakfast'!#REF!</f>
        <v>#REF!</v>
      </c>
      <c r="I5" s="136" t="e">
        <f>'C завтраками| Bed and breakfast'!#REF!</f>
        <v>#REF!</v>
      </c>
      <c r="J5" s="136" t="e">
        <f>'C завтраками| Bed and breakfast'!#REF!</f>
        <v>#REF!</v>
      </c>
      <c r="K5" s="136" t="e">
        <f>'C завтраками| Bed and breakfast'!#REF!</f>
        <v>#REF!</v>
      </c>
      <c r="L5" s="136" t="e">
        <f>'C завтраками| Bed and breakfast'!#REF!</f>
        <v>#REF!</v>
      </c>
      <c r="M5" s="136" t="e">
        <f>'C завтраками| Bed and breakfast'!#REF!</f>
        <v>#REF!</v>
      </c>
      <c r="N5" s="136" t="e">
        <f>'C завтраками| Bed and breakfast'!#REF!</f>
        <v>#REF!</v>
      </c>
      <c r="O5" s="136" t="e">
        <f>'C завтраками| Bed and breakfast'!#REF!</f>
        <v>#REF!</v>
      </c>
      <c r="P5" s="136" t="e">
        <f>'C завтраками| Bed and breakfast'!#REF!</f>
        <v>#REF!</v>
      </c>
      <c r="Q5" s="136" t="e">
        <f>'C завтраками| Bed and breakfast'!#REF!</f>
        <v>#REF!</v>
      </c>
      <c r="R5" s="136" t="e">
        <f>'C завтраками| Bed and breakfast'!#REF!</f>
        <v>#REF!</v>
      </c>
      <c r="S5" s="136" t="e">
        <f>'C завтраками| Bed and breakfast'!#REF!</f>
        <v>#REF!</v>
      </c>
      <c r="T5" s="136" t="e">
        <f>'C завтраками| Bed and breakfast'!#REF!</f>
        <v>#REF!</v>
      </c>
      <c r="U5" s="136" t="e">
        <f>'C завтраками| Bed and breakfast'!#REF!</f>
        <v>#REF!</v>
      </c>
      <c r="V5" s="136" t="e">
        <f>'C завтраками| Bed and breakfast'!#REF!</f>
        <v>#REF!</v>
      </c>
      <c r="W5" s="136" t="e">
        <f>'C завтраками| Bed and breakfast'!#REF!</f>
        <v>#REF!</v>
      </c>
      <c r="X5" s="136" t="e">
        <f>'C завтраками| Bed and breakfast'!#REF!</f>
        <v>#REF!</v>
      </c>
      <c r="Y5" s="136" t="e">
        <f>'C завтраками| Bed and breakfast'!#REF!</f>
        <v>#REF!</v>
      </c>
      <c r="Z5" s="136" t="e">
        <f>'C завтраками| Bed and breakfast'!#REF!</f>
        <v>#REF!</v>
      </c>
      <c r="AA5" s="136" t="e">
        <f>'C завтраками| Bed and breakfast'!#REF!</f>
        <v>#REF!</v>
      </c>
      <c r="AB5" s="136" t="e">
        <f>'C завтраками| Bed and breakfast'!#REF!</f>
        <v>#REF!</v>
      </c>
      <c r="AC5" s="136" t="e">
        <f>'C завтраками| Bed and breakfast'!#REF!</f>
        <v>#REF!</v>
      </c>
      <c r="AD5" s="136" t="e">
        <f>'C завтраками| Bed and breakfast'!#REF!</f>
        <v>#REF!</v>
      </c>
      <c r="AE5" s="136" t="e">
        <f>'C завтраками| Bed and breakfast'!#REF!</f>
        <v>#REF!</v>
      </c>
      <c r="AF5" s="136" t="e">
        <f>'C завтраками| Bed and breakfast'!#REF!</f>
        <v>#REF!</v>
      </c>
      <c r="AG5" s="136" t="e">
        <f>'C завтраками| Bed and breakfast'!#REF!</f>
        <v>#REF!</v>
      </c>
      <c r="AH5" s="136" t="e">
        <f>'C завтраками| Bed and breakfast'!#REF!</f>
        <v>#REF!</v>
      </c>
      <c r="AI5" s="136" t="e">
        <f>'C завтраками| Bed and breakfast'!#REF!</f>
        <v>#REF!</v>
      </c>
      <c r="AJ5" s="136" t="e">
        <f>'C завтраками| Bed and breakfast'!#REF!</f>
        <v>#REF!</v>
      </c>
      <c r="AK5" s="136" t="e">
        <f>'C завтраками| Bed and breakfast'!#REF!</f>
        <v>#REF!</v>
      </c>
      <c r="AL5" s="136" t="e">
        <f>'C завтраками| Bed and breakfast'!#REF!</f>
        <v>#REF!</v>
      </c>
      <c r="AM5" s="136" t="e">
        <f>'C завтраками| Bed and breakfast'!#REF!</f>
        <v>#REF!</v>
      </c>
      <c r="AN5" s="136" t="e">
        <f>'C завтраками| Bed and breakfast'!#REF!</f>
        <v>#REF!</v>
      </c>
      <c r="AO5" s="136" t="e">
        <f>'C завтраками| Bed and breakfast'!#REF!</f>
        <v>#REF!</v>
      </c>
      <c r="AP5" s="136" t="e">
        <f>'C завтраками| Bed and breakfast'!#REF!</f>
        <v>#REF!</v>
      </c>
      <c r="AQ5" s="136" t="e">
        <f>'C завтраками| Bed and breakfast'!#REF!</f>
        <v>#REF!</v>
      </c>
      <c r="AR5" s="136" t="e">
        <f>'C завтраками| Bed and breakfast'!#REF!</f>
        <v>#REF!</v>
      </c>
      <c r="AS5" s="136" t="e">
        <f>'C завтраками| Bed and breakfast'!#REF!</f>
        <v>#REF!</v>
      </c>
      <c r="AT5" s="136" t="e">
        <f>'C завтраками| Bed and breakfast'!#REF!</f>
        <v>#REF!</v>
      </c>
      <c r="AU5" s="136" t="e">
        <f>'C завтраками| Bed and breakfast'!#REF!</f>
        <v>#REF!</v>
      </c>
      <c r="AV5" s="136" t="e">
        <f>'C завтраками| Bed and breakfast'!#REF!</f>
        <v>#REF!</v>
      </c>
      <c r="AW5" s="136" t="e">
        <f>'C завтраками| Bed and breakfast'!#REF!</f>
        <v>#REF!</v>
      </c>
      <c r="AX5" s="136" t="e">
        <f>'C завтраками| Bed and breakfast'!#REF!</f>
        <v>#REF!</v>
      </c>
      <c r="AY5" s="136" t="e">
        <f>'C завтраками| Bed and breakfast'!#REF!</f>
        <v>#REF!</v>
      </c>
      <c r="AZ5" s="136" t="e">
        <f>'C завтраками| Bed and breakfast'!#REF!</f>
        <v>#REF!</v>
      </c>
    </row>
    <row r="6" spans="1:52" s="53" customFormat="1" x14ac:dyDescent="0.2">
      <c r="A6" s="42" t="s">
        <v>83</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row>
    <row r="7" spans="1:52" s="53" customFormat="1" x14ac:dyDescent="0.2">
      <c r="A7" s="88">
        <v>1</v>
      </c>
      <c r="B7" s="42" t="e">
        <f>'C завтраками| Bed and breakfast'!#REF!*0.85</f>
        <v>#REF!</v>
      </c>
      <c r="C7" s="42" t="e">
        <f>'C завтраками| Bed and breakfast'!#REF!*0.85</f>
        <v>#REF!</v>
      </c>
      <c r="D7" s="42" t="e">
        <f>'C завтраками| Bed and breakfast'!#REF!*0.85</f>
        <v>#REF!</v>
      </c>
      <c r="E7" s="42" t="e">
        <f>'C завтраками| Bed and breakfast'!#REF!*0.85</f>
        <v>#REF!</v>
      </c>
      <c r="F7" s="42" t="e">
        <f>'C завтраками| Bed and breakfast'!#REF!*0.85</f>
        <v>#REF!</v>
      </c>
      <c r="G7" s="42" t="e">
        <f>'C завтраками| Bed and breakfast'!#REF!*0.85</f>
        <v>#REF!</v>
      </c>
      <c r="H7" s="42" t="e">
        <f>'C завтраками| Bed and breakfast'!#REF!*0.85</f>
        <v>#REF!</v>
      </c>
      <c r="I7" s="42" t="e">
        <f>'C завтраками| Bed and breakfast'!#REF!*0.85</f>
        <v>#REF!</v>
      </c>
      <c r="J7" s="42" t="e">
        <f>'C завтраками| Bed and breakfast'!#REF!*0.85</f>
        <v>#REF!</v>
      </c>
      <c r="K7" s="42" t="e">
        <f>'C завтраками| Bed and breakfast'!#REF!*0.85</f>
        <v>#REF!</v>
      </c>
      <c r="L7" s="42" t="e">
        <f>'C завтраками| Bed and breakfast'!#REF!*0.85</f>
        <v>#REF!</v>
      </c>
      <c r="M7" s="42" t="e">
        <f>'C завтраками| Bed and breakfast'!#REF!*0.85</f>
        <v>#REF!</v>
      </c>
      <c r="N7" s="42" t="e">
        <f>'C завтраками| Bed and breakfast'!#REF!*0.85</f>
        <v>#REF!</v>
      </c>
      <c r="O7" s="42" t="e">
        <f>'C завтраками| Bed and breakfast'!#REF!*0.85</f>
        <v>#REF!</v>
      </c>
      <c r="P7" s="42" t="e">
        <f>'C завтраками| Bed and breakfast'!#REF!*0.85</f>
        <v>#REF!</v>
      </c>
      <c r="Q7" s="42" t="e">
        <f>'C завтраками| Bed and breakfast'!#REF!*0.85</f>
        <v>#REF!</v>
      </c>
      <c r="R7" s="42" t="e">
        <f>'C завтраками| Bed and breakfast'!#REF!*0.85</f>
        <v>#REF!</v>
      </c>
      <c r="S7" s="42" t="e">
        <f>'C завтраками| Bed and breakfast'!#REF!*0.85</f>
        <v>#REF!</v>
      </c>
      <c r="T7" s="42" t="e">
        <f>'C завтраками| Bed and breakfast'!#REF!*0.85</f>
        <v>#REF!</v>
      </c>
      <c r="U7" s="42" t="e">
        <f>'C завтраками| Bed and breakfast'!#REF!*0.85</f>
        <v>#REF!</v>
      </c>
      <c r="V7" s="42" t="e">
        <f>'C завтраками| Bed and breakfast'!#REF!*0.85</f>
        <v>#REF!</v>
      </c>
      <c r="W7" s="42" t="e">
        <f>'C завтраками| Bed and breakfast'!#REF!*0.85</f>
        <v>#REF!</v>
      </c>
      <c r="X7" s="42" t="e">
        <f>'C завтраками| Bed and breakfast'!#REF!*0.85</f>
        <v>#REF!</v>
      </c>
      <c r="Y7" s="42" t="e">
        <f>'C завтраками| Bed and breakfast'!#REF!*0.85</f>
        <v>#REF!</v>
      </c>
      <c r="Z7" s="42" t="e">
        <f>'C завтраками| Bed and breakfast'!#REF!*0.85</f>
        <v>#REF!</v>
      </c>
      <c r="AA7" s="42" t="e">
        <f>'C завтраками| Bed and breakfast'!#REF!*0.85</f>
        <v>#REF!</v>
      </c>
      <c r="AB7" s="42" t="e">
        <f>'C завтраками| Bed and breakfast'!#REF!*0.85</f>
        <v>#REF!</v>
      </c>
      <c r="AC7" s="42" t="e">
        <f>'C завтраками| Bed and breakfast'!#REF!*0.85</f>
        <v>#REF!</v>
      </c>
      <c r="AD7" s="42" t="e">
        <f>'C завтраками| Bed and breakfast'!#REF!*0.85</f>
        <v>#REF!</v>
      </c>
      <c r="AE7" s="42" t="e">
        <f>'C завтраками| Bed and breakfast'!#REF!*0.85</f>
        <v>#REF!</v>
      </c>
      <c r="AF7" s="42" t="e">
        <f>'C завтраками| Bed and breakfast'!#REF!*0.85</f>
        <v>#REF!</v>
      </c>
      <c r="AG7" s="42" t="e">
        <f>'C завтраками| Bed and breakfast'!#REF!*0.85</f>
        <v>#REF!</v>
      </c>
      <c r="AH7" s="42" t="e">
        <f>'C завтраками| Bed and breakfast'!#REF!*0.85</f>
        <v>#REF!</v>
      </c>
      <c r="AI7" s="42" t="e">
        <f>'C завтраками| Bed and breakfast'!#REF!*0.85</f>
        <v>#REF!</v>
      </c>
      <c r="AJ7" s="42" t="e">
        <f>'C завтраками| Bed and breakfast'!#REF!*0.85</f>
        <v>#REF!</v>
      </c>
      <c r="AK7" s="42" t="e">
        <f>'C завтраками| Bed and breakfast'!#REF!*0.85</f>
        <v>#REF!</v>
      </c>
      <c r="AL7" s="42" t="e">
        <f>'C завтраками| Bed and breakfast'!#REF!*0.85</f>
        <v>#REF!</v>
      </c>
      <c r="AM7" s="42" t="e">
        <f>'C завтраками| Bed and breakfast'!#REF!*0.85</f>
        <v>#REF!</v>
      </c>
      <c r="AN7" s="42" t="e">
        <f>'C завтраками| Bed and breakfast'!#REF!*0.85</f>
        <v>#REF!</v>
      </c>
      <c r="AO7" s="42" t="e">
        <f>'C завтраками| Bed and breakfast'!#REF!*0.85</f>
        <v>#REF!</v>
      </c>
      <c r="AP7" s="42" t="e">
        <f>'C завтраками| Bed and breakfast'!#REF!*0.85</f>
        <v>#REF!</v>
      </c>
      <c r="AQ7" s="42" t="e">
        <f>'C завтраками| Bed and breakfast'!#REF!*0.85</f>
        <v>#REF!</v>
      </c>
      <c r="AR7" s="42" t="e">
        <f>'C завтраками| Bed and breakfast'!#REF!*0.85</f>
        <v>#REF!</v>
      </c>
      <c r="AS7" s="42" t="e">
        <f>'C завтраками| Bed and breakfast'!#REF!*0.85</f>
        <v>#REF!</v>
      </c>
      <c r="AT7" s="42" t="e">
        <f>'C завтраками| Bed and breakfast'!#REF!*0.85</f>
        <v>#REF!</v>
      </c>
      <c r="AU7" s="42" t="e">
        <f>'C завтраками| Bed and breakfast'!#REF!*0.85</f>
        <v>#REF!</v>
      </c>
      <c r="AV7" s="42" t="e">
        <f>'C завтраками| Bed and breakfast'!#REF!*0.85</f>
        <v>#REF!</v>
      </c>
      <c r="AW7" s="42" t="e">
        <f>'C завтраками| Bed and breakfast'!#REF!*0.85</f>
        <v>#REF!</v>
      </c>
      <c r="AX7" s="42" t="e">
        <f>'C завтраками| Bed and breakfast'!#REF!*0.85</f>
        <v>#REF!</v>
      </c>
      <c r="AY7" s="42" t="e">
        <f>'C завтраками| Bed and breakfast'!#REF!*0.85</f>
        <v>#REF!</v>
      </c>
      <c r="AZ7" s="42" t="e">
        <f>'C завтраками| Bed and breakfast'!#REF!*0.85</f>
        <v>#REF!</v>
      </c>
    </row>
    <row r="8" spans="1:52" s="53" customFormat="1" x14ac:dyDescent="0.2">
      <c r="A8" s="88">
        <v>2</v>
      </c>
      <c r="B8" s="42" t="e">
        <f>'C завтраками| Bed and breakfast'!#REF!*0.85</f>
        <v>#REF!</v>
      </c>
      <c r="C8" s="42" t="e">
        <f>'C завтраками| Bed and breakfast'!#REF!*0.85</f>
        <v>#REF!</v>
      </c>
      <c r="D8" s="42" t="e">
        <f>'C завтраками| Bed and breakfast'!#REF!*0.85</f>
        <v>#REF!</v>
      </c>
      <c r="E8" s="42" t="e">
        <f>'C завтраками| Bed and breakfast'!#REF!*0.85</f>
        <v>#REF!</v>
      </c>
      <c r="F8" s="42" t="e">
        <f>'C завтраками| Bed and breakfast'!#REF!*0.85</f>
        <v>#REF!</v>
      </c>
      <c r="G8" s="42" t="e">
        <f>'C завтраками| Bed and breakfast'!#REF!*0.85</f>
        <v>#REF!</v>
      </c>
      <c r="H8" s="42" t="e">
        <f>'C завтраками| Bed and breakfast'!#REF!*0.85</f>
        <v>#REF!</v>
      </c>
      <c r="I8" s="42" t="e">
        <f>'C завтраками| Bed and breakfast'!#REF!*0.85</f>
        <v>#REF!</v>
      </c>
      <c r="J8" s="42" t="e">
        <f>'C завтраками| Bed and breakfast'!#REF!*0.85</f>
        <v>#REF!</v>
      </c>
      <c r="K8" s="42" t="e">
        <f>'C завтраками| Bed and breakfast'!#REF!*0.85</f>
        <v>#REF!</v>
      </c>
      <c r="L8" s="42" t="e">
        <f>'C завтраками| Bed and breakfast'!#REF!*0.85</f>
        <v>#REF!</v>
      </c>
      <c r="M8" s="42" t="e">
        <f>'C завтраками| Bed and breakfast'!#REF!*0.85</f>
        <v>#REF!</v>
      </c>
      <c r="N8" s="42" t="e">
        <f>'C завтраками| Bed and breakfast'!#REF!*0.85</f>
        <v>#REF!</v>
      </c>
      <c r="O8" s="42" t="e">
        <f>'C завтраками| Bed and breakfast'!#REF!*0.85</f>
        <v>#REF!</v>
      </c>
      <c r="P8" s="42" t="e">
        <f>'C завтраками| Bed and breakfast'!#REF!*0.85</f>
        <v>#REF!</v>
      </c>
      <c r="Q8" s="42" t="e">
        <f>'C завтраками| Bed and breakfast'!#REF!*0.85</f>
        <v>#REF!</v>
      </c>
      <c r="R8" s="42" t="e">
        <f>'C завтраками| Bed and breakfast'!#REF!*0.85</f>
        <v>#REF!</v>
      </c>
      <c r="S8" s="42" t="e">
        <f>'C завтраками| Bed and breakfast'!#REF!*0.85</f>
        <v>#REF!</v>
      </c>
      <c r="T8" s="42" t="e">
        <f>'C завтраками| Bed and breakfast'!#REF!*0.85</f>
        <v>#REF!</v>
      </c>
      <c r="U8" s="42" t="e">
        <f>'C завтраками| Bed and breakfast'!#REF!*0.85</f>
        <v>#REF!</v>
      </c>
      <c r="V8" s="42" t="e">
        <f>'C завтраками| Bed and breakfast'!#REF!*0.85</f>
        <v>#REF!</v>
      </c>
      <c r="W8" s="42" t="e">
        <f>'C завтраками| Bed and breakfast'!#REF!*0.85</f>
        <v>#REF!</v>
      </c>
      <c r="X8" s="42" t="e">
        <f>'C завтраками| Bed and breakfast'!#REF!*0.85</f>
        <v>#REF!</v>
      </c>
      <c r="Y8" s="42" t="e">
        <f>'C завтраками| Bed and breakfast'!#REF!*0.85</f>
        <v>#REF!</v>
      </c>
      <c r="Z8" s="42" t="e">
        <f>'C завтраками| Bed and breakfast'!#REF!*0.85</f>
        <v>#REF!</v>
      </c>
      <c r="AA8" s="42" t="e">
        <f>'C завтраками| Bed and breakfast'!#REF!*0.85</f>
        <v>#REF!</v>
      </c>
      <c r="AB8" s="42" t="e">
        <f>'C завтраками| Bed and breakfast'!#REF!*0.85</f>
        <v>#REF!</v>
      </c>
      <c r="AC8" s="42" t="e">
        <f>'C завтраками| Bed and breakfast'!#REF!*0.85</f>
        <v>#REF!</v>
      </c>
      <c r="AD8" s="42" t="e">
        <f>'C завтраками| Bed and breakfast'!#REF!*0.85</f>
        <v>#REF!</v>
      </c>
      <c r="AE8" s="42" t="e">
        <f>'C завтраками| Bed and breakfast'!#REF!*0.85</f>
        <v>#REF!</v>
      </c>
      <c r="AF8" s="42" t="e">
        <f>'C завтраками| Bed and breakfast'!#REF!*0.85</f>
        <v>#REF!</v>
      </c>
      <c r="AG8" s="42" t="e">
        <f>'C завтраками| Bed and breakfast'!#REF!*0.85</f>
        <v>#REF!</v>
      </c>
      <c r="AH8" s="42" t="e">
        <f>'C завтраками| Bed and breakfast'!#REF!*0.85</f>
        <v>#REF!</v>
      </c>
      <c r="AI8" s="42" t="e">
        <f>'C завтраками| Bed and breakfast'!#REF!*0.85</f>
        <v>#REF!</v>
      </c>
      <c r="AJ8" s="42" t="e">
        <f>'C завтраками| Bed and breakfast'!#REF!*0.85</f>
        <v>#REF!</v>
      </c>
      <c r="AK8" s="42" t="e">
        <f>'C завтраками| Bed and breakfast'!#REF!*0.85</f>
        <v>#REF!</v>
      </c>
      <c r="AL8" s="42" t="e">
        <f>'C завтраками| Bed and breakfast'!#REF!*0.85</f>
        <v>#REF!</v>
      </c>
      <c r="AM8" s="42" t="e">
        <f>'C завтраками| Bed and breakfast'!#REF!*0.85</f>
        <v>#REF!</v>
      </c>
      <c r="AN8" s="42" t="e">
        <f>'C завтраками| Bed and breakfast'!#REF!*0.85</f>
        <v>#REF!</v>
      </c>
      <c r="AO8" s="42" t="e">
        <f>'C завтраками| Bed and breakfast'!#REF!*0.85</f>
        <v>#REF!</v>
      </c>
      <c r="AP8" s="42" t="e">
        <f>'C завтраками| Bed and breakfast'!#REF!*0.85</f>
        <v>#REF!</v>
      </c>
      <c r="AQ8" s="42" t="e">
        <f>'C завтраками| Bed and breakfast'!#REF!*0.85</f>
        <v>#REF!</v>
      </c>
      <c r="AR8" s="42" t="e">
        <f>'C завтраками| Bed and breakfast'!#REF!*0.85</f>
        <v>#REF!</v>
      </c>
      <c r="AS8" s="42" t="e">
        <f>'C завтраками| Bed and breakfast'!#REF!*0.85</f>
        <v>#REF!</v>
      </c>
      <c r="AT8" s="42" t="e">
        <f>'C завтраками| Bed and breakfast'!#REF!*0.85</f>
        <v>#REF!</v>
      </c>
      <c r="AU8" s="42" t="e">
        <f>'C завтраками| Bed and breakfast'!#REF!*0.85</f>
        <v>#REF!</v>
      </c>
      <c r="AV8" s="42" t="e">
        <f>'C завтраками| Bed and breakfast'!#REF!*0.85</f>
        <v>#REF!</v>
      </c>
      <c r="AW8" s="42" t="e">
        <f>'C завтраками| Bed and breakfast'!#REF!*0.85</f>
        <v>#REF!</v>
      </c>
      <c r="AX8" s="42" t="e">
        <f>'C завтраками| Bed and breakfast'!#REF!*0.85</f>
        <v>#REF!</v>
      </c>
      <c r="AY8" s="42" t="e">
        <f>'C завтраками| Bed and breakfast'!#REF!*0.85</f>
        <v>#REF!</v>
      </c>
      <c r="AZ8" s="42" t="e">
        <f>'C завтраками| Bed and breakfast'!#REF!*0.85</f>
        <v>#REF!</v>
      </c>
    </row>
    <row r="9" spans="1:52" s="53" customFormat="1" x14ac:dyDescent="0.2">
      <c r="A9" s="42" t="s">
        <v>234</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row>
    <row r="10" spans="1:52" s="53" customFormat="1" x14ac:dyDescent="0.2">
      <c r="A10" s="180">
        <v>1</v>
      </c>
      <c r="B10" s="42" t="e">
        <f>'C завтраками| Bed and breakfast'!#REF!*0.85</f>
        <v>#REF!</v>
      </c>
      <c r="C10" s="42" t="e">
        <f>'C завтраками| Bed and breakfast'!#REF!*0.85</f>
        <v>#REF!</v>
      </c>
      <c r="D10" s="42" t="e">
        <f>'C завтраками| Bed and breakfast'!#REF!*0.85</f>
        <v>#REF!</v>
      </c>
      <c r="E10" s="42" t="e">
        <f>'C завтраками| Bed and breakfast'!#REF!*0.85</f>
        <v>#REF!</v>
      </c>
      <c r="F10" s="42" t="e">
        <f>'C завтраками| Bed and breakfast'!#REF!*0.85</f>
        <v>#REF!</v>
      </c>
      <c r="G10" s="42" t="e">
        <f>'C завтраками| Bed and breakfast'!#REF!*0.85</f>
        <v>#REF!</v>
      </c>
      <c r="H10" s="42" t="e">
        <f>'C завтраками| Bed and breakfast'!#REF!*0.85</f>
        <v>#REF!</v>
      </c>
      <c r="I10" s="42" t="e">
        <f>'C завтраками| Bed and breakfast'!#REF!*0.85</f>
        <v>#REF!</v>
      </c>
      <c r="J10" s="42" t="e">
        <f>'C завтраками| Bed and breakfast'!#REF!*0.85</f>
        <v>#REF!</v>
      </c>
      <c r="K10" s="42" t="e">
        <f>'C завтраками| Bed and breakfast'!#REF!*0.85</f>
        <v>#REF!</v>
      </c>
      <c r="L10" s="42" t="e">
        <f>'C завтраками| Bed and breakfast'!#REF!*0.85</f>
        <v>#REF!</v>
      </c>
      <c r="M10" s="42" t="e">
        <f>'C завтраками| Bed and breakfast'!#REF!*0.85</f>
        <v>#REF!</v>
      </c>
      <c r="N10" s="42" t="e">
        <f>'C завтраками| Bed and breakfast'!#REF!*0.85</f>
        <v>#REF!</v>
      </c>
      <c r="O10" s="42" t="e">
        <f>'C завтраками| Bed and breakfast'!#REF!*0.85</f>
        <v>#REF!</v>
      </c>
      <c r="P10" s="42" t="e">
        <f>'C завтраками| Bed and breakfast'!#REF!*0.85</f>
        <v>#REF!</v>
      </c>
      <c r="Q10" s="42" t="e">
        <f>'C завтраками| Bed and breakfast'!#REF!*0.85</f>
        <v>#REF!</v>
      </c>
      <c r="R10" s="42" t="e">
        <f>'C завтраками| Bed and breakfast'!#REF!*0.85</f>
        <v>#REF!</v>
      </c>
      <c r="S10" s="42" t="e">
        <f>'C завтраками| Bed and breakfast'!#REF!*0.85</f>
        <v>#REF!</v>
      </c>
      <c r="T10" s="42" t="e">
        <f>'C завтраками| Bed and breakfast'!#REF!*0.85</f>
        <v>#REF!</v>
      </c>
      <c r="U10" s="42" t="e">
        <f>'C завтраками| Bed and breakfast'!#REF!*0.85</f>
        <v>#REF!</v>
      </c>
      <c r="V10" s="42" t="e">
        <f>'C завтраками| Bed and breakfast'!#REF!*0.85</f>
        <v>#REF!</v>
      </c>
      <c r="W10" s="42" t="e">
        <f>'C завтраками| Bed and breakfast'!#REF!*0.85</f>
        <v>#REF!</v>
      </c>
      <c r="X10" s="42" t="e">
        <f>'C завтраками| Bed and breakfast'!#REF!*0.85</f>
        <v>#REF!</v>
      </c>
      <c r="Y10" s="42" t="e">
        <f>'C завтраками| Bed and breakfast'!#REF!*0.85</f>
        <v>#REF!</v>
      </c>
      <c r="Z10" s="42" t="e">
        <f>'C завтраками| Bed and breakfast'!#REF!*0.85</f>
        <v>#REF!</v>
      </c>
      <c r="AA10" s="42" t="e">
        <f>'C завтраками| Bed and breakfast'!#REF!*0.85</f>
        <v>#REF!</v>
      </c>
      <c r="AB10" s="42" t="e">
        <f>'C завтраками| Bed and breakfast'!#REF!*0.85</f>
        <v>#REF!</v>
      </c>
      <c r="AC10" s="42" t="e">
        <f>'C завтраками| Bed and breakfast'!#REF!*0.85</f>
        <v>#REF!</v>
      </c>
      <c r="AD10" s="42" t="e">
        <f>'C завтраками| Bed and breakfast'!#REF!*0.85</f>
        <v>#REF!</v>
      </c>
      <c r="AE10" s="42" t="e">
        <f>'C завтраками| Bed and breakfast'!#REF!*0.85</f>
        <v>#REF!</v>
      </c>
      <c r="AF10" s="42" t="e">
        <f>'C завтраками| Bed and breakfast'!#REF!*0.85</f>
        <v>#REF!</v>
      </c>
      <c r="AG10" s="42" t="e">
        <f>'C завтраками| Bed and breakfast'!#REF!*0.85</f>
        <v>#REF!</v>
      </c>
      <c r="AH10" s="42" t="e">
        <f>'C завтраками| Bed and breakfast'!#REF!*0.85</f>
        <v>#REF!</v>
      </c>
      <c r="AI10" s="42" t="e">
        <f>'C завтраками| Bed and breakfast'!#REF!*0.85</f>
        <v>#REF!</v>
      </c>
      <c r="AJ10" s="42" t="e">
        <f>'C завтраками| Bed and breakfast'!#REF!*0.85</f>
        <v>#REF!</v>
      </c>
      <c r="AK10" s="42" t="e">
        <f>'C завтраками| Bed and breakfast'!#REF!*0.85</f>
        <v>#REF!</v>
      </c>
      <c r="AL10" s="42" t="e">
        <f>'C завтраками| Bed and breakfast'!#REF!*0.85</f>
        <v>#REF!</v>
      </c>
      <c r="AM10" s="42" t="e">
        <f>'C завтраками| Bed and breakfast'!#REF!*0.85</f>
        <v>#REF!</v>
      </c>
      <c r="AN10" s="42" t="e">
        <f>'C завтраками| Bed and breakfast'!#REF!*0.85</f>
        <v>#REF!</v>
      </c>
      <c r="AO10" s="42" t="e">
        <f>'C завтраками| Bed and breakfast'!#REF!*0.85</f>
        <v>#REF!</v>
      </c>
      <c r="AP10" s="42" t="e">
        <f>'C завтраками| Bed and breakfast'!#REF!*0.85</f>
        <v>#REF!</v>
      </c>
      <c r="AQ10" s="42" t="e">
        <f>'C завтраками| Bed and breakfast'!#REF!*0.85</f>
        <v>#REF!</v>
      </c>
      <c r="AR10" s="42" t="e">
        <f>'C завтраками| Bed and breakfast'!#REF!*0.85</f>
        <v>#REF!</v>
      </c>
      <c r="AS10" s="42" t="e">
        <f>'C завтраками| Bed and breakfast'!#REF!*0.85</f>
        <v>#REF!</v>
      </c>
      <c r="AT10" s="42" t="e">
        <f>'C завтраками| Bed and breakfast'!#REF!*0.85</f>
        <v>#REF!</v>
      </c>
      <c r="AU10" s="42" t="e">
        <f>'C завтраками| Bed and breakfast'!#REF!*0.85</f>
        <v>#REF!</v>
      </c>
      <c r="AV10" s="42" t="e">
        <f>'C завтраками| Bed and breakfast'!#REF!*0.85</f>
        <v>#REF!</v>
      </c>
      <c r="AW10" s="42" t="e">
        <f>'C завтраками| Bed and breakfast'!#REF!*0.85</f>
        <v>#REF!</v>
      </c>
      <c r="AX10" s="42" t="e">
        <f>'C завтраками| Bed and breakfast'!#REF!*0.85</f>
        <v>#REF!</v>
      </c>
      <c r="AY10" s="42" t="e">
        <f>'C завтраками| Bed and breakfast'!#REF!*0.85</f>
        <v>#REF!</v>
      </c>
      <c r="AZ10" s="42" t="e">
        <f>'C завтраками| Bed and breakfast'!#REF!*0.85</f>
        <v>#REF!</v>
      </c>
    </row>
    <row r="11" spans="1:52" s="53" customFormat="1" x14ac:dyDescent="0.2">
      <c r="A11" s="180">
        <v>2</v>
      </c>
      <c r="B11" s="42" t="e">
        <f>'C завтраками| Bed and breakfast'!#REF!*0.85</f>
        <v>#REF!</v>
      </c>
      <c r="C11" s="42" t="e">
        <f>'C завтраками| Bed and breakfast'!#REF!*0.85</f>
        <v>#REF!</v>
      </c>
      <c r="D11" s="42" t="e">
        <f>'C завтраками| Bed and breakfast'!#REF!*0.85</f>
        <v>#REF!</v>
      </c>
      <c r="E11" s="42" t="e">
        <f>'C завтраками| Bed and breakfast'!#REF!*0.85</f>
        <v>#REF!</v>
      </c>
      <c r="F11" s="42" t="e">
        <f>'C завтраками| Bed and breakfast'!#REF!*0.85</f>
        <v>#REF!</v>
      </c>
      <c r="G11" s="42" t="e">
        <f>'C завтраками| Bed and breakfast'!#REF!*0.85</f>
        <v>#REF!</v>
      </c>
      <c r="H11" s="42" t="e">
        <f>'C завтраками| Bed and breakfast'!#REF!*0.85</f>
        <v>#REF!</v>
      </c>
      <c r="I11" s="42" t="e">
        <f>'C завтраками| Bed and breakfast'!#REF!*0.85</f>
        <v>#REF!</v>
      </c>
      <c r="J11" s="42" t="e">
        <f>'C завтраками| Bed and breakfast'!#REF!*0.85</f>
        <v>#REF!</v>
      </c>
      <c r="K11" s="42" t="e">
        <f>'C завтраками| Bed and breakfast'!#REF!*0.85</f>
        <v>#REF!</v>
      </c>
      <c r="L11" s="42" t="e">
        <f>'C завтраками| Bed and breakfast'!#REF!*0.85</f>
        <v>#REF!</v>
      </c>
      <c r="M11" s="42" t="e">
        <f>'C завтраками| Bed and breakfast'!#REF!*0.85</f>
        <v>#REF!</v>
      </c>
      <c r="N11" s="42" t="e">
        <f>'C завтраками| Bed and breakfast'!#REF!*0.85</f>
        <v>#REF!</v>
      </c>
      <c r="O11" s="42" t="e">
        <f>'C завтраками| Bed and breakfast'!#REF!*0.85</f>
        <v>#REF!</v>
      </c>
      <c r="P11" s="42" t="e">
        <f>'C завтраками| Bed and breakfast'!#REF!*0.85</f>
        <v>#REF!</v>
      </c>
      <c r="Q11" s="42" t="e">
        <f>'C завтраками| Bed and breakfast'!#REF!*0.85</f>
        <v>#REF!</v>
      </c>
      <c r="R11" s="42" t="e">
        <f>'C завтраками| Bed and breakfast'!#REF!*0.85</f>
        <v>#REF!</v>
      </c>
      <c r="S11" s="42" t="e">
        <f>'C завтраками| Bed and breakfast'!#REF!*0.85</f>
        <v>#REF!</v>
      </c>
      <c r="T11" s="42" t="e">
        <f>'C завтраками| Bed and breakfast'!#REF!*0.85</f>
        <v>#REF!</v>
      </c>
      <c r="U11" s="42" t="e">
        <f>'C завтраками| Bed and breakfast'!#REF!*0.85</f>
        <v>#REF!</v>
      </c>
      <c r="V11" s="42" t="e">
        <f>'C завтраками| Bed and breakfast'!#REF!*0.85</f>
        <v>#REF!</v>
      </c>
      <c r="W11" s="42" t="e">
        <f>'C завтраками| Bed and breakfast'!#REF!*0.85</f>
        <v>#REF!</v>
      </c>
      <c r="X11" s="42" t="e">
        <f>'C завтраками| Bed and breakfast'!#REF!*0.85</f>
        <v>#REF!</v>
      </c>
      <c r="Y11" s="42" t="e">
        <f>'C завтраками| Bed and breakfast'!#REF!*0.85</f>
        <v>#REF!</v>
      </c>
      <c r="Z11" s="42" t="e">
        <f>'C завтраками| Bed and breakfast'!#REF!*0.85</f>
        <v>#REF!</v>
      </c>
      <c r="AA11" s="42" t="e">
        <f>'C завтраками| Bed and breakfast'!#REF!*0.85</f>
        <v>#REF!</v>
      </c>
      <c r="AB11" s="42" t="e">
        <f>'C завтраками| Bed and breakfast'!#REF!*0.85</f>
        <v>#REF!</v>
      </c>
      <c r="AC11" s="42" t="e">
        <f>'C завтраками| Bed and breakfast'!#REF!*0.85</f>
        <v>#REF!</v>
      </c>
      <c r="AD11" s="42" t="e">
        <f>'C завтраками| Bed and breakfast'!#REF!*0.85</f>
        <v>#REF!</v>
      </c>
      <c r="AE11" s="42" t="e">
        <f>'C завтраками| Bed and breakfast'!#REF!*0.85</f>
        <v>#REF!</v>
      </c>
      <c r="AF11" s="42" t="e">
        <f>'C завтраками| Bed and breakfast'!#REF!*0.85</f>
        <v>#REF!</v>
      </c>
      <c r="AG11" s="42" t="e">
        <f>'C завтраками| Bed and breakfast'!#REF!*0.85</f>
        <v>#REF!</v>
      </c>
      <c r="AH11" s="42" t="e">
        <f>'C завтраками| Bed and breakfast'!#REF!*0.85</f>
        <v>#REF!</v>
      </c>
      <c r="AI11" s="42" t="e">
        <f>'C завтраками| Bed and breakfast'!#REF!*0.85</f>
        <v>#REF!</v>
      </c>
      <c r="AJ11" s="42" t="e">
        <f>'C завтраками| Bed and breakfast'!#REF!*0.85</f>
        <v>#REF!</v>
      </c>
      <c r="AK11" s="42" t="e">
        <f>'C завтраками| Bed and breakfast'!#REF!*0.85</f>
        <v>#REF!</v>
      </c>
      <c r="AL11" s="42" t="e">
        <f>'C завтраками| Bed and breakfast'!#REF!*0.85</f>
        <v>#REF!</v>
      </c>
      <c r="AM11" s="42" t="e">
        <f>'C завтраками| Bed and breakfast'!#REF!*0.85</f>
        <v>#REF!</v>
      </c>
      <c r="AN11" s="42" t="e">
        <f>'C завтраками| Bed and breakfast'!#REF!*0.85</f>
        <v>#REF!</v>
      </c>
      <c r="AO11" s="42" t="e">
        <f>'C завтраками| Bed and breakfast'!#REF!*0.85</f>
        <v>#REF!</v>
      </c>
      <c r="AP11" s="42" t="e">
        <f>'C завтраками| Bed and breakfast'!#REF!*0.85</f>
        <v>#REF!</v>
      </c>
      <c r="AQ11" s="42" t="e">
        <f>'C завтраками| Bed and breakfast'!#REF!*0.85</f>
        <v>#REF!</v>
      </c>
      <c r="AR11" s="42" t="e">
        <f>'C завтраками| Bed and breakfast'!#REF!*0.85</f>
        <v>#REF!</v>
      </c>
      <c r="AS11" s="42" t="e">
        <f>'C завтраками| Bed and breakfast'!#REF!*0.85</f>
        <v>#REF!</v>
      </c>
      <c r="AT11" s="42" t="e">
        <f>'C завтраками| Bed and breakfast'!#REF!*0.85</f>
        <v>#REF!</v>
      </c>
      <c r="AU11" s="42" t="e">
        <f>'C завтраками| Bed and breakfast'!#REF!*0.85</f>
        <v>#REF!</v>
      </c>
      <c r="AV11" s="42" t="e">
        <f>'C завтраками| Bed and breakfast'!#REF!*0.85</f>
        <v>#REF!</v>
      </c>
      <c r="AW11" s="42" t="e">
        <f>'C завтраками| Bed and breakfast'!#REF!*0.85</f>
        <v>#REF!</v>
      </c>
      <c r="AX11" s="42" t="e">
        <f>'C завтраками| Bed and breakfast'!#REF!*0.85</f>
        <v>#REF!</v>
      </c>
      <c r="AY11" s="42" t="e">
        <f>'C завтраками| Bed and breakfast'!#REF!*0.85</f>
        <v>#REF!</v>
      </c>
      <c r="AZ11" s="42" t="e">
        <f>'C завтраками| Bed and breakfast'!#REF!*0.85</f>
        <v>#REF!</v>
      </c>
    </row>
    <row r="12" spans="1:52" s="53" customFormat="1" x14ac:dyDescent="0.2">
      <c r="A12" s="42" t="s">
        <v>84</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row>
    <row r="13" spans="1:52" s="53" customFormat="1" x14ac:dyDescent="0.2">
      <c r="A13" s="88">
        <f>A7</f>
        <v>1</v>
      </c>
      <c r="B13" s="42" t="e">
        <f>'C завтраками| Bed and breakfast'!#REF!*0.85</f>
        <v>#REF!</v>
      </c>
      <c r="C13" s="42" t="e">
        <f>'C завтраками| Bed and breakfast'!#REF!*0.85</f>
        <v>#REF!</v>
      </c>
      <c r="D13" s="42" t="e">
        <f>'C завтраками| Bed and breakfast'!#REF!*0.85</f>
        <v>#REF!</v>
      </c>
      <c r="E13" s="42" t="e">
        <f>'C завтраками| Bed and breakfast'!#REF!*0.85</f>
        <v>#REF!</v>
      </c>
      <c r="F13" s="42" t="e">
        <f>'C завтраками| Bed and breakfast'!#REF!*0.85</f>
        <v>#REF!</v>
      </c>
      <c r="G13" s="42" t="e">
        <f>'C завтраками| Bed and breakfast'!#REF!*0.85</f>
        <v>#REF!</v>
      </c>
      <c r="H13" s="42" t="e">
        <f>'C завтраками| Bed and breakfast'!#REF!*0.85</f>
        <v>#REF!</v>
      </c>
      <c r="I13" s="42" t="e">
        <f>'C завтраками| Bed and breakfast'!#REF!*0.85</f>
        <v>#REF!</v>
      </c>
      <c r="J13" s="42" t="e">
        <f>'C завтраками| Bed and breakfast'!#REF!*0.85</f>
        <v>#REF!</v>
      </c>
      <c r="K13" s="42" t="e">
        <f>'C завтраками| Bed and breakfast'!#REF!*0.85</f>
        <v>#REF!</v>
      </c>
      <c r="L13" s="42" t="e">
        <f>'C завтраками| Bed and breakfast'!#REF!*0.85</f>
        <v>#REF!</v>
      </c>
      <c r="M13" s="42" t="e">
        <f>'C завтраками| Bed and breakfast'!#REF!*0.85</f>
        <v>#REF!</v>
      </c>
      <c r="N13" s="42" t="e">
        <f>'C завтраками| Bed and breakfast'!#REF!*0.85</f>
        <v>#REF!</v>
      </c>
      <c r="O13" s="42" t="e">
        <f>'C завтраками| Bed and breakfast'!#REF!*0.85</f>
        <v>#REF!</v>
      </c>
      <c r="P13" s="42" t="e">
        <f>'C завтраками| Bed and breakfast'!#REF!*0.85</f>
        <v>#REF!</v>
      </c>
      <c r="Q13" s="42" t="e">
        <f>'C завтраками| Bed and breakfast'!#REF!*0.85</f>
        <v>#REF!</v>
      </c>
      <c r="R13" s="42" t="e">
        <f>'C завтраками| Bed and breakfast'!#REF!*0.85</f>
        <v>#REF!</v>
      </c>
      <c r="S13" s="42" t="e">
        <f>'C завтраками| Bed and breakfast'!#REF!*0.85</f>
        <v>#REF!</v>
      </c>
      <c r="T13" s="42" t="e">
        <f>'C завтраками| Bed and breakfast'!#REF!*0.85</f>
        <v>#REF!</v>
      </c>
      <c r="U13" s="42" t="e">
        <f>'C завтраками| Bed and breakfast'!#REF!*0.85</f>
        <v>#REF!</v>
      </c>
      <c r="V13" s="42" t="e">
        <f>'C завтраками| Bed and breakfast'!#REF!*0.85</f>
        <v>#REF!</v>
      </c>
      <c r="W13" s="42" t="e">
        <f>'C завтраками| Bed and breakfast'!#REF!*0.85</f>
        <v>#REF!</v>
      </c>
      <c r="X13" s="42" t="e">
        <f>'C завтраками| Bed and breakfast'!#REF!*0.85</f>
        <v>#REF!</v>
      </c>
      <c r="Y13" s="42" t="e">
        <f>'C завтраками| Bed and breakfast'!#REF!*0.85</f>
        <v>#REF!</v>
      </c>
      <c r="Z13" s="42" t="e">
        <f>'C завтраками| Bed and breakfast'!#REF!*0.85</f>
        <v>#REF!</v>
      </c>
      <c r="AA13" s="42" t="e">
        <f>'C завтраками| Bed and breakfast'!#REF!*0.85</f>
        <v>#REF!</v>
      </c>
      <c r="AB13" s="42" t="e">
        <f>'C завтраками| Bed and breakfast'!#REF!*0.85</f>
        <v>#REF!</v>
      </c>
      <c r="AC13" s="42" t="e">
        <f>'C завтраками| Bed and breakfast'!#REF!*0.85</f>
        <v>#REF!</v>
      </c>
      <c r="AD13" s="42" t="e">
        <f>'C завтраками| Bed and breakfast'!#REF!*0.85</f>
        <v>#REF!</v>
      </c>
      <c r="AE13" s="42" t="e">
        <f>'C завтраками| Bed and breakfast'!#REF!*0.85</f>
        <v>#REF!</v>
      </c>
      <c r="AF13" s="42" t="e">
        <f>'C завтраками| Bed and breakfast'!#REF!*0.85</f>
        <v>#REF!</v>
      </c>
      <c r="AG13" s="42" t="e">
        <f>'C завтраками| Bed and breakfast'!#REF!*0.85</f>
        <v>#REF!</v>
      </c>
      <c r="AH13" s="42" t="e">
        <f>'C завтраками| Bed and breakfast'!#REF!*0.85</f>
        <v>#REF!</v>
      </c>
      <c r="AI13" s="42" t="e">
        <f>'C завтраками| Bed and breakfast'!#REF!*0.85</f>
        <v>#REF!</v>
      </c>
      <c r="AJ13" s="42" t="e">
        <f>'C завтраками| Bed and breakfast'!#REF!*0.85</f>
        <v>#REF!</v>
      </c>
      <c r="AK13" s="42" t="e">
        <f>'C завтраками| Bed and breakfast'!#REF!*0.85</f>
        <v>#REF!</v>
      </c>
      <c r="AL13" s="42" t="e">
        <f>'C завтраками| Bed and breakfast'!#REF!*0.85</f>
        <v>#REF!</v>
      </c>
      <c r="AM13" s="42" t="e">
        <f>'C завтраками| Bed and breakfast'!#REF!*0.85</f>
        <v>#REF!</v>
      </c>
      <c r="AN13" s="42" t="e">
        <f>'C завтраками| Bed and breakfast'!#REF!*0.85</f>
        <v>#REF!</v>
      </c>
      <c r="AO13" s="42" t="e">
        <f>'C завтраками| Bed and breakfast'!#REF!*0.85</f>
        <v>#REF!</v>
      </c>
      <c r="AP13" s="42" t="e">
        <f>'C завтраками| Bed and breakfast'!#REF!*0.85</f>
        <v>#REF!</v>
      </c>
      <c r="AQ13" s="42" t="e">
        <f>'C завтраками| Bed and breakfast'!#REF!*0.85</f>
        <v>#REF!</v>
      </c>
      <c r="AR13" s="42" t="e">
        <f>'C завтраками| Bed and breakfast'!#REF!*0.85</f>
        <v>#REF!</v>
      </c>
      <c r="AS13" s="42" t="e">
        <f>'C завтраками| Bed and breakfast'!#REF!*0.85</f>
        <v>#REF!</v>
      </c>
      <c r="AT13" s="42" t="e">
        <f>'C завтраками| Bed and breakfast'!#REF!*0.85</f>
        <v>#REF!</v>
      </c>
      <c r="AU13" s="42" t="e">
        <f>'C завтраками| Bed and breakfast'!#REF!*0.85</f>
        <v>#REF!</v>
      </c>
      <c r="AV13" s="42" t="e">
        <f>'C завтраками| Bed and breakfast'!#REF!*0.85</f>
        <v>#REF!</v>
      </c>
      <c r="AW13" s="42" t="e">
        <f>'C завтраками| Bed and breakfast'!#REF!*0.85</f>
        <v>#REF!</v>
      </c>
      <c r="AX13" s="42" t="e">
        <f>'C завтраками| Bed and breakfast'!#REF!*0.85</f>
        <v>#REF!</v>
      </c>
      <c r="AY13" s="42" t="e">
        <f>'C завтраками| Bed and breakfast'!#REF!*0.85</f>
        <v>#REF!</v>
      </c>
      <c r="AZ13" s="42" t="e">
        <f>'C завтраками| Bed and breakfast'!#REF!*0.85</f>
        <v>#REF!</v>
      </c>
    </row>
    <row r="14" spans="1:52" s="53" customFormat="1" x14ac:dyDescent="0.2">
      <c r="A14" s="88">
        <f>A8</f>
        <v>2</v>
      </c>
      <c r="B14" s="42" t="e">
        <f>'C завтраками| Bed and breakfast'!#REF!*0.85</f>
        <v>#REF!</v>
      </c>
      <c r="C14" s="42" t="e">
        <f>'C завтраками| Bed and breakfast'!#REF!*0.85</f>
        <v>#REF!</v>
      </c>
      <c r="D14" s="42" t="e">
        <f>'C завтраками| Bed and breakfast'!#REF!*0.85</f>
        <v>#REF!</v>
      </c>
      <c r="E14" s="42" t="e">
        <f>'C завтраками| Bed and breakfast'!#REF!*0.85</f>
        <v>#REF!</v>
      </c>
      <c r="F14" s="42" t="e">
        <f>'C завтраками| Bed and breakfast'!#REF!*0.85</f>
        <v>#REF!</v>
      </c>
      <c r="G14" s="42" t="e">
        <f>'C завтраками| Bed and breakfast'!#REF!*0.85</f>
        <v>#REF!</v>
      </c>
      <c r="H14" s="42" t="e">
        <f>'C завтраками| Bed and breakfast'!#REF!*0.85</f>
        <v>#REF!</v>
      </c>
      <c r="I14" s="42" t="e">
        <f>'C завтраками| Bed and breakfast'!#REF!*0.85</f>
        <v>#REF!</v>
      </c>
      <c r="J14" s="42" t="e">
        <f>'C завтраками| Bed and breakfast'!#REF!*0.85</f>
        <v>#REF!</v>
      </c>
      <c r="K14" s="42" t="e">
        <f>'C завтраками| Bed and breakfast'!#REF!*0.85</f>
        <v>#REF!</v>
      </c>
      <c r="L14" s="42" t="e">
        <f>'C завтраками| Bed and breakfast'!#REF!*0.85</f>
        <v>#REF!</v>
      </c>
      <c r="M14" s="42" t="e">
        <f>'C завтраками| Bed and breakfast'!#REF!*0.85</f>
        <v>#REF!</v>
      </c>
      <c r="N14" s="42" t="e">
        <f>'C завтраками| Bed and breakfast'!#REF!*0.85</f>
        <v>#REF!</v>
      </c>
      <c r="O14" s="42" t="e">
        <f>'C завтраками| Bed and breakfast'!#REF!*0.85</f>
        <v>#REF!</v>
      </c>
      <c r="P14" s="42" t="e">
        <f>'C завтраками| Bed and breakfast'!#REF!*0.85</f>
        <v>#REF!</v>
      </c>
      <c r="Q14" s="42" t="e">
        <f>'C завтраками| Bed and breakfast'!#REF!*0.85</f>
        <v>#REF!</v>
      </c>
      <c r="R14" s="42" t="e">
        <f>'C завтраками| Bed and breakfast'!#REF!*0.85</f>
        <v>#REF!</v>
      </c>
      <c r="S14" s="42" t="e">
        <f>'C завтраками| Bed and breakfast'!#REF!*0.85</f>
        <v>#REF!</v>
      </c>
      <c r="T14" s="42" t="e">
        <f>'C завтраками| Bed and breakfast'!#REF!*0.85</f>
        <v>#REF!</v>
      </c>
      <c r="U14" s="42" t="e">
        <f>'C завтраками| Bed and breakfast'!#REF!*0.85</f>
        <v>#REF!</v>
      </c>
      <c r="V14" s="42" t="e">
        <f>'C завтраками| Bed and breakfast'!#REF!*0.85</f>
        <v>#REF!</v>
      </c>
      <c r="W14" s="42" t="e">
        <f>'C завтраками| Bed and breakfast'!#REF!*0.85</f>
        <v>#REF!</v>
      </c>
      <c r="X14" s="42" t="e">
        <f>'C завтраками| Bed and breakfast'!#REF!*0.85</f>
        <v>#REF!</v>
      </c>
      <c r="Y14" s="42" t="e">
        <f>'C завтраками| Bed and breakfast'!#REF!*0.85</f>
        <v>#REF!</v>
      </c>
      <c r="Z14" s="42" t="e">
        <f>'C завтраками| Bed and breakfast'!#REF!*0.85</f>
        <v>#REF!</v>
      </c>
      <c r="AA14" s="42" t="e">
        <f>'C завтраками| Bed and breakfast'!#REF!*0.85</f>
        <v>#REF!</v>
      </c>
      <c r="AB14" s="42" t="e">
        <f>'C завтраками| Bed and breakfast'!#REF!*0.85</f>
        <v>#REF!</v>
      </c>
      <c r="AC14" s="42" t="e">
        <f>'C завтраками| Bed and breakfast'!#REF!*0.85</f>
        <v>#REF!</v>
      </c>
      <c r="AD14" s="42" t="e">
        <f>'C завтраками| Bed and breakfast'!#REF!*0.85</f>
        <v>#REF!</v>
      </c>
      <c r="AE14" s="42" t="e">
        <f>'C завтраками| Bed and breakfast'!#REF!*0.85</f>
        <v>#REF!</v>
      </c>
      <c r="AF14" s="42" t="e">
        <f>'C завтраками| Bed and breakfast'!#REF!*0.85</f>
        <v>#REF!</v>
      </c>
      <c r="AG14" s="42" t="e">
        <f>'C завтраками| Bed and breakfast'!#REF!*0.85</f>
        <v>#REF!</v>
      </c>
      <c r="AH14" s="42" t="e">
        <f>'C завтраками| Bed and breakfast'!#REF!*0.85</f>
        <v>#REF!</v>
      </c>
      <c r="AI14" s="42" t="e">
        <f>'C завтраками| Bed and breakfast'!#REF!*0.85</f>
        <v>#REF!</v>
      </c>
      <c r="AJ14" s="42" t="e">
        <f>'C завтраками| Bed and breakfast'!#REF!*0.85</f>
        <v>#REF!</v>
      </c>
      <c r="AK14" s="42" t="e">
        <f>'C завтраками| Bed and breakfast'!#REF!*0.85</f>
        <v>#REF!</v>
      </c>
      <c r="AL14" s="42" t="e">
        <f>'C завтраками| Bed and breakfast'!#REF!*0.85</f>
        <v>#REF!</v>
      </c>
      <c r="AM14" s="42" t="e">
        <f>'C завтраками| Bed and breakfast'!#REF!*0.85</f>
        <v>#REF!</v>
      </c>
      <c r="AN14" s="42" t="e">
        <f>'C завтраками| Bed and breakfast'!#REF!*0.85</f>
        <v>#REF!</v>
      </c>
      <c r="AO14" s="42" t="e">
        <f>'C завтраками| Bed and breakfast'!#REF!*0.85</f>
        <v>#REF!</v>
      </c>
      <c r="AP14" s="42" t="e">
        <f>'C завтраками| Bed and breakfast'!#REF!*0.85</f>
        <v>#REF!</v>
      </c>
      <c r="AQ14" s="42" t="e">
        <f>'C завтраками| Bed and breakfast'!#REF!*0.85</f>
        <v>#REF!</v>
      </c>
      <c r="AR14" s="42" t="e">
        <f>'C завтраками| Bed and breakfast'!#REF!*0.85</f>
        <v>#REF!</v>
      </c>
      <c r="AS14" s="42" t="e">
        <f>'C завтраками| Bed and breakfast'!#REF!*0.85</f>
        <v>#REF!</v>
      </c>
      <c r="AT14" s="42" t="e">
        <f>'C завтраками| Bed and breakfast'!#REF!*0.85</f>
        <v>#REF!</v>
      </c>
      <c r="AU14" s="42" t="e">
        <f>'C завтраками| Bed and breakfast'!#REF!*0.85</f>
        <v>#REF!</v>
      </c>
      <c r="AV14" s="42" t="e">
        <f>'C завтраками| Bed and breakfast'!#REF!*0.85</f>
        <v>#REF!</v>
      </c>
      <c r="AW14" s="42" t="e">
        <f>'C завтраками| Bed and breakfast'!#REF!*0.85</f>
        <v>#REF!</v>
      </c>
      <c r="AX14" s="42" t="e">
        <f>'C завтраками| Bed and breakfast'!#REF!*0.85</f>
        <v>#REF!</v>
      </c>
      <c r="AY14" s="42" t="e">
        <f>'C завтраками| Bed and breakfast'!#REF!*0.85</f>
        <v>#REF!</v>
      </c>
      <c r="AZ14" s="42" t="e">
        <f>'C завтраками| Bed and breakfast'!#REF!*0.85</f>
        <v>#REF!</v>
      </c>
    </row>
    <row r="15" spans="1:52" s="53" customFormat="1" x14ac:dyDescent="0.2">
      <c r="A15" s="42" t="s">
        <v>85</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row>
    <row r="16" spans="1:52" s="53" customFormat="1" x14ac:dyDescent="0.2">
      <c r="A16" s="88">
        <f>A7</f>
        <v>1</v>
      </c>
      <c r="B16" s="42" t="e">
        <f>'C завтраками| Bed and breakfast'!#REF!*0.85</f>
        <v>#REF!</v>
      </c>
      <c r="C16" s="42" t="e">
        <f>'C завтраками| Bed and breakfast'!#REF!*0.85</f>
        <v>#REF!</v>
      </c>
      <c r="D16" s="42" t="e">
        <f>'C завтраками| Bed and breakfast'!#REF!*0.85</f>
        <v>#REF!</v>
      </c>
      <c r="E16" s="42" t="e">
        <f>'C завтраками| Bed and breakfast'!#REF!*0.85</f>
        <v>#REF!</v>
      </c>
      <c r="F16" s="42" t="e">
        <f>'C завтраками| Bed and breakfast'!#REF!*0.85</f>
        <v>#REF!</v>
      </c>
      <c r="G16" s="42" t="e">
        <f>'C завтраками| Bed and breakfast'!#REF!*0.85</f>
        <v>#REF!</v>
      </c>
      <c r="H16" s="42" t="e">
        <f>'C завтраками| Bed and breakfast'!#REF!*0.85</f>
        <v>#REF!</v>
      </c>
      <c r="I16" s="42" t="e">
        <f>'C завтраками| Bed and breakfast'!#REF!*0.85</f>
        <v>#REF!</v>
      </c>
      <c r="J16" s="42" t="e">
        <f>'C завтраками| Bed and breakfast'!#REF!*0.85</f>
        <v>#REF!</v>
      </c>
      <c r="K16" s="42" t="e">
        <f>'C завтраками| Bed and breakfast'!#REF!*0.85</f>
        <v>#REF!</v>
      </c>
      <c r="L16" s="42" t="e">
        <f>'C завтраками| Bed and breakfast'!#REF!*0.85</f>
        <v>#REF!</v>
      </c>
      <c r="M16" s="42" t="e">
        <f>'C завтраками| Bed and breakfast'!#REF!*0.85</f>
        <v>#REF!</v>
      </c>
      <c r="N16" s="42" t="e">
        <f>'C завтраками| Bed and breakfast'!#REF!*0.85</f>
        <v>#REF!</v>
      </c>
      <c r="O16" s="42" t="e">
        <f>'C завтраками| Bed and breakfast'!#REF!*0.85</f>
        <v>#REF!</v>
      </c>
      <c r="P16" s="42" t="e">
        <f>'C завтраками| Bed and breakfast'!#REF!*0.85</f>
        <v>#REF!</v>
      </c>
      <c r="Q16" s="42" t="e">
        <f>'C завтраками| Bed and breakfast'!#REF!*0.85</f>
        <v>#REF!</v>
      </c>
      <c r="R16" s="42" t="e">
        <f>'C завтраками| Bed and breakfast'!#REF!*0.85</f>
        <v>#REF!</v>
      </c>
      <c r="S16" s="42" t="e">
        <f>'C завтраками| Bed and breakfast'!#REF!*0.85</f>
        <v>#REF!</v>
      </c>
      <c r="T16" s="42" t="e">
        <f>'C завтраками| Bed and breakfast'!#REF!*0.85</f>
        <v>#REF!</v>
      </c>
      <c r="U16" s="42" t="e">
        <f>'C завтраками| Bed and breakfast'!#REF!*0.85</f>
        <v>#REF!</v>
      </c>
      <c r="V16" s="42" t="e">
        <f>'C завтраками| Bed and breakfast'!#REF!*0.85</f>
        <v>#REF!</v>
      </c>
      <c r="W16" s="42" t="e">
        <f>'C завтраками| Bed and breakfast'!#REF!*0.85</f>
        <v>#REF!</v>
      </c>
      <c r="X16" s="42" t="e">
        <f>'C завтраками| Bed and breakfast'!#REF!*0.85</f>
        <v>#REF!</v>
      </c>
      <c r="Y16" s="42" t="e">
        <f>'C завтраками| Bed and breakfast'!#REF!*0.85</f>
        <v>#REF!</v>
      </c>
      <c r="Z16" s="42" t="e">
        <f>'C завтраками| Bed and breakfast'!#REF!*0.85</f>
        <v>#REF!</v>
      </c>
      <c r="AA16" s="42" t="e">
        <f>'C завтраками| Bed and breakfast'!#REF!*0.85</f>
        <v>#REF!</v>
      </c>
      <c r="AB16" s="42" t="e">
        <f>'C завтраками| Bed and breakfast'!#REF!*0.85</f>
        <v>#REF!</v>
      </c>
      <c r="AC16" s="42" t="e">
        <f>'C завтраками| Bed and breakfast'!#REF!*0.85</f>
        <v>#REF!</v>
      </c>
      <c r="AD16" s="42" t="e">
        <f>'C завтраками| Bed and breakfast'!#REF!*0.85</f>
        <v>#REF!</v>
      </c>
      <c r="AE16" s="42" t="e">
        <f>'C завтраками| Bed and breakfast'!#REF!*0.85</f>
        <v>#REF!</v>
      </c>
      <c r="AF16" s="42" t="e">
        <f>'C завтраками| Bed and breakfast'!#REF!*0.85</f>
        <v>#REF!</v>
      </c>
      <c r="AG16" s="42" t="e">
        <f>'C завтраками| Bed and breakfast'!#REF!*0.85</f>
        <v>#REF!</v>
      </c>
      <c r="AH16" s="42" t="e">
        <f>'C завтраками| Bed and breakfast'!#REF!*0.85</f>
        <v>#REF!</v>
      </c>
      <c r="AI16" s="42" t="e">
        <f>'C завтраками| Bed and breakfast'!#REF!*0.85</f>
        <v>#REF!</v>
      </c>
      <c r="AJ16" s="42" t="e">
        <f>'C завтраками| Bed and breakfast'!#REF!*0.85</f>
        <v>#REF!</v>
      </c>
      <c r="AK16" s="42" t="e">
        <f>'C завтраками| Bed and breakfast'!#REF!*0.85</f>
        <v>#REF!</v>
      </c>
      <c r="AL16" s="42" t="e">
        <f>'C завтраками| Bed and breakfast'!#REF!*0.85</f>
        <v>#REF!</v>
      </c>
      <c r="AM16" s="42" t="e">
        <f>'C завтраками| Bed and breakfast'!#REF!*0.85</f>
        <v>#REF!</v>
      </c>
      <c r="AN16" s="42" t="e">
        <f>'C завтраками| Bed and breakfast'!#REF!*0.85</f>
        <v>#REF!</v>
      </c>
      <c r="AO16" s="42" t="e">
        <f>'C завтраками| Bed and breakfast'!#REF!*0.85</f>
        <v>#REF!</v>
      </c>
      <c r="AP16" s="42" t="e">
        <f>'C завтраками| Bed and breakfast'!#REF!*0.85</f>
        <v>#REF!</v>
      </c>
      <c r="AQ16" s="42" t="e">
        <f>'C завтраками| Bed and breakfast'!#REF!*0.85</f>
        <v>#REF!</v>
      </c>
      <c r="AR16" s="42" t="e">
        <f>'C завтраками| Bed and breakfast'!#REF!*0.85</f>
        <v>#REF!</v>
      </c>
      <c r="AS16" s="42" t="e">
        <f>'C завтраками| Bed and breakfast'!#REF!*0.85</f>
        <v>#REF!</v>
      </c>
      <c r="AT16" s="42" t="e">
        <f>'C завтраками| Bed and breakfast'!#REF!*0.85</f>
        <v>#REF!</v>
      </c>
      <c r="AU16" s="42" t="e">
        <f>'C завтраками| Bed and breakfast'!#REF!*0.85</f>
        <v>#REF!</v>
      </c>
      <c r="AV16" s="42" t="e">
        <f>'C завтраками| Bed and breakfast'!#REF!*0.85</f>
        <v>#REF!</v>
      </c>
      <c r="AW16" s="42" t="e">
        <f>'C завтраками| Bed and breakfast'!#REF!*0.85</f>
        <v>#REF!</v>
      </c>
      <c r="AX16" s="42" t="e">
        <f>'C завтраками| Bed and breakfast'!#REF!*0.85</f>
        <v>#REF!</v>
      </c>
      <c r="AY16" s="42" t="e">
        <f>'C завтраками| Bed and breakfast'!#REF!*0.85</f>
        <v>#REF!</v>
      </c>
      <c r="AZ16" s="42" t="e">
        <f>'C завтраками| Bed and breakfast'!#REF!*0.85</f>
        <v>#REF!</v>
      </c>
    </row>
    <row r="17" spans="1:52" s="53" customFormat="1" x14ac:dyDescent="0.2">
      <c r="A17" s="88">
        <f>A8</f>
        <v>2</v>
      </c>
      <c r="B17" s="42" t="e">
        <f>'C завтраками| Bed and breakfast'!#REF!*0.85</f>
        <v>#REF!</v>
      </c>
      <c r="C17" s="42" t="e">
        <f>'C завтраками| Bed and breakfast'!#REF!*0.85</f>
        <v>#REF!</v>
      </c>
      <c r="D17" s="42" t="e">
        <f>'C завтраками| Bed and breakfast'!#REF!*0.85</f>
        <v>#REF!</v>
      </c>
      <c r="E17" s="42" t="e">
        <f>'C завтраками| Bed and breakfast'!#REF!*0.85</f>
        <v>#REF!</v>
      </c>
      <c r="F17" s="42" t="e">
        <f>'C завтраками| Bed and breakfast'!#REF!*0.85</f>
        <v>#REF!</v>
      </c>
      <c r="G17" s="42" t="e">
        <f>'C завтраками| Bed and breakfast'!#REF!*0.85</f>
        <v>#REF!</v>
      </c>
      <c r="H17" s="42" t="e">
        <f>'C завтраками| Bed and breakfast'!#REF!*0.85</f>
        <v>#REF!</v>
      </c>
      <c r="I17" s="42" t="e">
        <f>'C завтраками| Bed and breakfast'!#REF!*0.85</f>
        <v>#REF!</v>
      </c>
      <c r="J17" s="42" t="e">
        <f>'C завтраками| Bed and breakfast'!#REF!*0.85</f>
        <v>#REF!</v>
      </c>
      <c r="K17" s="42" t="e">
        <f>'C завтраками| Bed and breakfast'!#REF!*0.85</f>
        <v>#REF!</v>
      </c>
      <c r="L17" s="42" t="e">
        <f>'C завтраками| Bed and breakfast'!#REF!*0.85</f>
        <v>#REF!</v>
      </c>
      <c r="M17" s="42" t="e">
        <f>'C завтраками| Bed and breakfast'!#REF!*0.85</f>
        <v>#REF!</v>
      </c>
      <c r="N17" s="42" t="e">
        <f>'C завтраками| Bed and breakfast'!#REF!*0.85</f>
        <v>#REF!</v>
      </c>
      <c r="O17" s="42" t="e">
        <f>'C завтраками| Bed and breakfast'!#REF!*0.85</f>
        <v>#REF!</v>
      </c>
      <c r="P17" s="42" t="e">
        <f>'C завтраками| Bed and breakfast'!#REF!*0.85</f>
        <v>#REF!</v>
      </c>
      <c r="Q17" s="42" t="e">
        <f>'C завтраками| Bed and breakfast'!#REF!*0.85</f>
        <v>#REF!</v>
      </c>
      <c r="R17" s="42" t="e">
        <f>'C завтраками| Bed and breakfast'!#REF!*0.85</f>
        <v>#REF!</v>
      </c>
      <c r="S17" s="42" t="e">
        <f>'C завтраками| Bed and breakfast'!#REF!*0.85</f>
        <v>#REF!</v>
      </c>
      <c r="T17" s="42" t="e">
        <f>'C завтраками| Bed and breakfast'!#REF!*0.85</f>
        <v>#REF!</v>
      </c>
      <c r="U17" s="42" t="e">
        <f>'C завтраками| Bed and breakfast'!#REF!*0.85</f>
        <v>#REF!</v>
      </c>
      <c r="V17" s="42" t="e">
        <f>'C завтраками| Bed and breakfast'!#REF!*0.85</f>
        <v>#REF!</v>
      </c>
      <c r="W17" s="42" t="e">
        <f>'C завтраками| Bed and breakfast'!#REF!*0.85</f>
        <v>#REF!</v>
      </c>
      <c r="X17" s="42" t="e">
        <f>'C завтраками| Bed and breakfast'!#REF!*0.85</f>
        <v>#REF!</v>
      </c>
      <c r="Y17" s="42" t="e">
        <f>'C завтраками| Bed and breakfast'!#REF!*0.85</f>
        <v>#REF!</v>
      </c>
      <c r="Z17" s="42" t="e">
        <f>'C завтраками| Bed and breakfast'!#REF!*0.85</f>
        <v>#REF!</v>
      </c>
      <c r="AA17" s="42" t="e">
        <f>'C завтраками| Bed and breakfast'!#REF!*0.85</f>
        <v>#REF!</v>
      </c>
      <c r="AB17" s="42" t="e">
        <f>'C завтраками| Bed and breakfast'!#REF!*0.85</f>
        <v>#REF!</v>
      </c>
      <c r="AC17" s="42" t="e">
        <f>'C завтраками| Bed and breakfast'!#REF!*0.85</f>
        <v>#REF!</v>
      </c>
      <c r="AD17" s="42" t="e">
        <f>'C завтраками| Bed and breakfast'!#REF!*0.85</f>
        <v>#REF!</v>
      </c>
      <c r="AE17" s="42" t="e">
        <f>'C завтраками| Bed and breakfast'!#REF!*0.85</f>
        <v>#REF!</v>
      </c>
      <c r="AF17" s="42" t="e">
        <f>'C завтраками| Bed and breakfast'!#REF!*0.85</f>
        <v>#REF!</v>
      </c>
      <c r="AG17" s="42" t="e">
        <f>'C завтраками| Bed and breakfast'!#REF!*0.85</f>
        <v>#REF!</v>
      </c>
      <c r="AH17" s="42" t="e">
        <f>'C завтраками| Bed and breakfast'!#REF!*0.85</f>
        <v>#REF!</v>
      </c>
      <c r="AI17" s="42" t="e">
        <f>'C завтраками| Bed and breakfast'!#REF!*0.85</f>
        <v>#REF!</v>
      </c>
      <c r="AJ17" s="42" t="e">
        <f>'C завтраками| Bed and breakfast'!#REF!*0.85</f>
        <v>#REF!</v>
      </c>
      <c r="AK17" s="42" t="e">
        <f>'C завтраками| Bed and breakfast'!#REF!*0.85</f>
        <v>#REF!</v>
      </c>
      <c r="AL17" s="42" t="e">
        <f>'C завтраками| Bed and breakfast'!#REF!*0.85</f>
        <v>#REF!</v>
      </c>
      <c r="AM17" s="42" t="e">
        <f>'C завтраками| Bed and breakfast'!#REF!*0.85</f>
        <v>#REF!</v>
      </c>
      <c r="AN17" s="42" t="e">
        <f>'C завтраками| Bed and breakfast'!#REF!*0.85</f>
        <v>#REF!</v>
      </c>
      <c r="AO17" s="42" t="e">
        <f>'C завтраками| Bed and breakfast'!#REF!*0.85</f>
        <v>#REF!</v>
      </c>
      <c r="AP17" s="42" t="e">
        <f>'C завтраками| Bed and breakfast'!#REF!*0.85</f>
        <v>#REF!</v>
      </c>
      <c r="AQ17" s="42" t="e">
        <f>'C завтраками| Bed and breakfast'!#REF!*0.85</f>
        <v>#REF!</v>
      </c>
      <c r="AR17" s="42" t="e">
        <f>'C завтраками| Bed and breakfast'!#REF!*0.85</f>
        <v>#REF!</v>
      </c>
      <c r="AS17" s="42" t="e">
        <f>'C завтраками| Bed and breakfast'!#REF!*0.85</f>
        <v>#REF!</v>
      </c>
      <c r="AT17" s="42" t="e">
        <f>'C завтраками| Bed and breakfast'!#REF!*0.85</f>
        <v>#REF!</v>
      </c>
      <c r="AU17" s="42" t="e">
        <f>'C завтраками| Bed and breakfast'!#REF!*0.85</f>
        <v>#REF!</v>
      </c>
      <c r="AV17" s="42" t="e">
        <f>'C завтраками| Bed and breakfast'!#REF!*0.85</f>
        <v>#REF!</v>
      </c>
      <c r="AW17" s="42" t="e">
        <f>'C завтраками| Bed and breakfast'!#REF!*0.85</f>
        <v>#REF!</v>
      </c>
      <c r="AX17" s="42" t="e">
        <f>'C завтраками| Bed and breakfast'!#REF!*0.85</f>
        <v>#REF!</v>
      </c>
      <c r="AY17" s="42" t="e">
        <f>'C завтраками| Bed and breakfast'!#REF!*0.85</f>
        <v>#REF!</v>
      </c>
      <c r="AZ17" s="42" t="e">
        <f>'C завтраками| Bed and breakfast'!#REF!*0.85</f>
        <v>#REF!</v>
      </c>
    </row>
    <row r="18" spans="1:52" s="53" customFormat="1" x14ac:dyDescent="0.2">
      <c r="A18" s="42" t="s">
        <v>86</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row>
    <row r="19" spans="1:52" s="53" customFormat="1" x14ac:dyDescent="0.2">
      <c r="A19" s="88">
        <f>A7</f>
        <v>1</v>
      </c>
      <c r="B19" s="42" t="e">
        <f>'C завтраками| Bed and breakfast'!#REF!*0.85</f>
        <v>#REF!</v>
      </c>
      <c r="C19" s="42" t="e">
        <f>'C завтраками| Bed and breakfast'!#REF!*0.85</f>
        <v>#REF!</v>
      </c>
      <c r="D19" s="42" t="e">
        <f>'C завтраками| Bed and breakfast'!#REF!*0.85</f>
        <v>#REF!</v>
      </c>
      <c r="E19" s="42" t="e">
        <f>'C завтраками| Bed and breakfast'!#REF!*0.85</f>
        <v>#REF!</v>
      </c>
      <c r="F19" s="42" t="e">
        <f>'C завтраками| Bed and breakfast'!#REF!*0.85</f>
        <v>#REF!</v>
      </c>
      <c r="G19" s="42" t="e">
        <f>'C завтраками| Bed and breakfast'!#REF!*0.85</f>
        <v>#REF!</v>
      </c>
      <c r="H19" s="42" t="e">
        <f>'C завтраками| Bed and breakfast'!#REF!*0.85</f>
        <v>#REF!</v>
      </c>
      <c r="I19" s="42" t="e">
        <f>'C завтраками| Bed and breakfast'!#REF!*0.85</f>
        <v>#REF!</v>
      </c>
      <c r="J19" s="42" t="e">
        <f>'C завтраками| Bed and breakfast'!#REF!*0.85</f>
        <v>#REF!</v>
      </c>
      <c r="K19" s="42" t="e">
        <f>'C завтраками| Bed and breakfast'!#REF!*0.85</f>
        <v>#REF!</v>
      </c>
      <c r="L19" s="42" t="e">
        <f>'C завтраками| Bed and breakfast'!#REF!*0.85</f>
        <v>#REF!</v>
      </c>
      <c r="M19" s="42" t="e">
        <f>'C завтраками| Bed and breakfast'!#REF!*0.85</f>
        <v>#REF!</v>
      </c>
      <c r="N19" s="42" t="e">
        <f>'C завтраками| Bed and breakfast'!#REF!*0.85</f>
        <v>#REF!</v>
      </c>
      <c r="O19" s="42" t="e">
        <f>'C завтраками| Bed and breakfast'!#REF!*0.85</f>
        <v>#REF!</v>
      </c>
      <c r="P19" s="42" t="e">
        <f>'C завтраками| Bed and breakfast'!#REF!*0.85</f>
        <v>#REF!</v>
      </c>
      <c r="Q19" s="42" t="e">
        <f>'C завтраками| Bed and breakfast'!#REF!*0.85</f>
        <v>#REF!</v>
      </c>
      <c r="R19" s="42" t="e">
        <f>'C завтраками| Bed and breakfast'!#REF!*0.85</f>
        <v>#REF!</v>
      </c>
      <c r="S19" s="42" t="e">
        <f>'C завтраками| Bed and breakfast'!#REF!*0.85</f>
        <v>#REF!</v>
      </c>
      <c r="T19" s="42" t="e">
        <f>'C завтраками| Bed and breakfast'!#REF!*0.85</f>
        <v>#REF!</v>
      </c>
      <c r="U19" s="42" t="e">
        <f>'C завтраками| Bed and breakfast'!#REF!*0.85</f>
        <v>#REF!</v>
      </c>
      <c r="V19" s="42" t="e">
        <f>'C завтраками| Bed and breakfast'!#REF!*0.85</f>
        <v>#REF!</v>
      </c>
      <c r="W19" s="42" t="e">
        <f>'C завтраками| Bed and breakfast'!#REF!*0.85</f>
        <v>#REF!</v>
      </c>
      <c r="X19" s="42" t="e">
        <f>'C завтраками| Bed and breakfast'!#REF!*0.85</f>
        <v>#REF!</v>
      </c>
      <c r="Y19" s="42" t="e">
        <f>'C завтраками| Bed and breakfast'!#REF!*0.85</f>
        <v>#REF!</v>
      </c>
      <c r="Z19" s="42" t="e">
        <f>'C завтраками| Bed and breakfast'!#REF!*0.85</f>
        <v>#REF!</v>
      </c>
      <c r="AA19" s="42" t="e">
        <f>'C завтраками| Bed and breakfast'!#REF!*0.85</f>
        <v>#REF!</v>
      </c>
      <c r="AB19" s="42" t="e">
        <f>'C завтраками| Bed and breakfast'!#REF!*0.85</f>
        <v>#REF!</v>
      </c>
      <c r="AC19" s="42" t="e">
        <f>'C завтраками| Bed and breakfast'!#REF!*0.85</f>
        <v>#REF!</v>
      </c>
      <c r="AD19" s="42" t="e">
        <f>'C завтраками| Bed and breakfast'!#REF!*0.85</f>
        <v>#REF!</v>
      </c>
      <c r="AE19" s="42" t="e">
        <f>'C завтраками| Bed and breakfast'!#REF!*0.85</f>
        <v>#REF!</v>
      </c>
      <c r="AF19" s="42" t="e">
        <f>'C завтраками| Bed and breakfast'!#REF!*0.85</f>
        <v>#REF!</v>
      </c>
      <c r="AG19" s="42" t="e">
        <f>'C завтраками| Bed and breakfast'!#REF!*0.85</f>
        <v>#REF!</v>
      </c>
      <c r="AH19" s="42" t="e">
        <f>'C завтраками| Bed and breakfast'!#REF!*0.85</f>
        <v>#REF!</v>
      </c>
      <c r="AI19" s="42" t="e">
        <f>'C завтраками| Bed and breakfast'!#REF!*0.85</f>
        <v>#REF!</v>
      </c>
      <c r="AJ19" s="42" t="e">
        <f>'C завтраками| Bed and breakfast'!#REF!*0.85</f>
        <v>#REF!</v>
      </c>
      <c r="AK19" s="42" t="e">
        <f>'C завтраками| Bed and breakfast'!#REF!*0.85</f>
        <v>#REF!</v>
      </c>
      <c r="AL19" s="42" t="e">
        <f>'C завтраками| Bed and breakfast'!#REF!*0.85</f>
        <v>#REF!</v>
      </c>
      <c r="AM19" s="42" t="e">
        <f>'C завтраками| Bed and breakfast'!#REF!*0.85</f>
        <v>#REF!</v>
      </c>
      <c r="AN19" s="42" t="e">
        <f>'C завтраками| Bed and breakfast'!#REF!*0.85</f>
        <v>#REF!</v>
      </c>
      <c r="AO19" s="42" t="e">
        <f>'C завтраками| Bed and breakfast'!#REF!*0.85</f>
        <v>#REF!</v>
      </c>
      <c r="AP19" s="42" t="e">
        <f>'C завтраками| Bed and breakfast'!#REF!*0.85</f>
        <v>#REF!</v>
      </c>
      <c r="AQ19" s="42" t="e">
        <f>'C завтраками| Bed and breakfast'!#REF!*0.85</f>
        <v>#REF!</v>
      </c>
      <c r="AR19" s="42" t="e">
        <f>'C завтраками| Bed and breakfast'!#REF!*0.85</f>
        <v>#REF!</v>
      </c>
      <c r="AS19" s="42" t="e">
        <f>'C завтраками| Bed and breakfast'!#REF!*0.85</f>
        <v>#REF!</v>
      </c>
      <c r="AT19" s="42" t="e">
        <f>'C завтраками| Bed and breakfast'!#REF!*0.85</f>
        <v>#REF!</v>
      </c>
      <c r="AU19" s="42" t="e">
        <f>'C завтраками| Bed and breakfast'!#REF!*0.85</f>
        <v>#REF!</v>
      </c>
      <c r="AV19" s="42" t="e">
        <f>'C завтраками| Bed and breakfast'!#REF!*0.85</f>
        <v>#REF!</v>
      </c>
      <c r="AW19" s="42" t="e">
        <f>'C завтраками| Bed and breakfast'!#REF!*0.85</f>
        <v>#REF!</v>
      </c>
      <c r="AX19" s="42" t="e">
        <f>'C завтраками| Bed and breakfast'!#REF!*0.85</f>
        <v>#REF!</v>
      </c>
      <c r="AY19" s="42" t="e">
        <f>'C завтраками| Bed and breakfast'!#REF!*0.85</f>
        <v>#REF!</v>
      </c>
      <c r="AZ19" s="42" t="e">
        <f>'C завтраками| Bed and breakfast'!#REF!*0.85</f>
        <v>#REF!</v>
      </c>
    </row>
    <row r="20" spans="1:52" s="53" customFormat="1" x14ac:dyDescent="0.2">
      <c r="A20" s="88">
        <f>A8</f>
        <v>2</v>
      </c>
      <c r="B20" s="42" t="e">
        <f>'C завтраками| Bed and breakfast'!#REF!*0.85</f>
        <v>#REF!</v>
      </c>
      <c r="C20" s="42" t="e">
        <f>'C завтраками| Bed and breakfast'!#REF!*0.85</f>
        <v>#REF!</v>
      </c>
      <c r="D20" s="42" t="e">
        <f>'C завтраками| Bed and breakfast'!#REF!*0.85</f>
        <v>#REF!</v>
      </c>
      <c r="E20" s="42" t="e">
        <f>'C завтраками| Bed and breakfast'!#REF!*0.85</f>
        <v>#REF!</v>
      </c>
      <c r="F20" s="42" t="e">
        <f>'C завтраками| Bed and breakfast'!#REF!*0.85</f>
        <v>#REF!</v>
      </c>
      <c r="G20" s="42" t="e">
        <f>'C завтраками| Bed and breakfast'!#REF!*0.85</f>
        <v>#REF!</v>
      </c>
      <c r="H20" s="42" t="e">
        <f>'C завтраками| Bed and breakfast'!#REF!*0.85</f>
        <v>#REF!</v>
      </c>
      <c r="I20" s="42" t="e">
        <f>'C завтраками| Bed and breakfast'!#REF!*0.85</f>
        <v>#REF!</v>
      </c>
      <c r="J20" s="42" t="e">
        <f>'C завтраками| Bed and breakfast'!#REF!*0.85</f>
        <v>#REF!</v>
      </c>
      <c r="K20" s="42" t="e">
        <f>'C завтраками| Bed and breakfast'!#REF!*0.85</f>
        <v>#REF!</v>
      </c>
      <c r="L20" s="42" t="e">
        <f>'C завтраками| Bed and breakfast'!#REF!*0.85</f>
        <v>#REF!</v>
      </c>
      <c r="M20" s="42" t="e">
        <f>'C завтраками| Bed and breakfast'!#REF!*0.85</f>
        <v>#REF!</v>
      </c>
      <c r="N20" s="42" t="e">
        <f>'C завтраками| Bed and breakfast'!#REF!*0.85</f>
        <v>#REF!</v>
      </c>
      <c r="O20" s="42" t="e">
        <f>'C завтраками| Bed and breakfast'!#REF!*0.85</f>
        <v>#REF!</v>
      </c>
      <c r="P20" s="42" t="e">
        <f>'C завтраками| Bed and breakfast'!#REF!*0.85</f>
        <v>#REF!</v>
      </c>
      <c r="Q20" s="42" t="e">
        <f>'C завтраками| Bed and breakfast'!#REF!*0.85</f>
        <v>#REF!</v>
      </c>
      <c r="R20" s="42" t="e">
        <f>'C завтраками| Bed and breakfast'!#REF!*0.85</f>
        <v>#REF!</v>
      </c>
      <c r="S20" s="42" t="e">
        <f>'C завтраками| Bed and breakfast'!#REF!*0.85</f>
        <v>#REF!</v>
      </c>
      <c r="T20" s="42" t="e">
        <f>'C завтраками| Bed and breakfast'!#REF!*0.85</f>
        <v>#REF!</v>
      </c>
      <c r="U20" s="42" t="e">
        <f>'C завтраками| Bed and breakfast'!#REF!*0.85</f>
        <v>#REF!</v>
      </c>
      <c r="V20" s="42" t="e">
        <f>'C завтраками| Bed and breakfast'!#REF!*0.85</f>
        <v>#REF!</v>
      </c>
      <c r="W20" s="42" t="e">
        <f>'C завтраками| Bed and breakfast'!#REF!*0.85</f>
        <v>#REF!</v>
      </c>
      <c r="X20" s="42" t="e">
        <f>'C завтраками| Bed and breakfast'!#REF!*0.85</f>
        <v>#REF!</v>
      </c>
      <c r="Y20" s="42" t="e">
        <f>'C завтраками| Bed and breakfast'!#REF!*0.85</f>
        <v>#REF!</v>
      </c>
      <c r="Z20" s="42" t="e">
        <f>'C завтраками| Bed and breakfast'!#REF!*0.85</f>
        <v>#REF!</v>
      </c>
      <c r="AA20" s="42" t="e">
        <f>'C завтраками| Bed and breakfast'!#REF!*0.85</f>
        <v>#REF!</v>
      </c>
      <c r="AB20" s="42" t="e">
        <f>'C завтраками| Bed and breakfast'!#REF!*0.85</f>
        <v>#REF!</v>
      </c>
      <c r="AC20" s="42" t="e">
        <f>'C завтраками| Bed and breakfast'!#REF!*0.85</f>
        <v>#REF!</v>
      </c>
      <c r="AD20" s="42" t="e">
        <f>'C завтраками| Bed and breakfast'!#REF!*0.85</f>
        <v>#REF!</v>
      </c>
      <c r="AE20" s="42" t="e">
        <f>'C завтраками| Bed and breakfast'!#REF!*0.85</f>
        <v>#REF!</v>
      </c>
      <c r="AF20" s="42" t="e">
        <f>'C завтраками| Bed and breakfast'!#REF!*0.85</f>
        <v>#REF!</v>
      </c>
      <c r="AG20" s="42" t="e">
        <f>'C завтраками| Bed and breakfast'!#REF!*0.85</f>
        <v>#REF!</v>
      </c>
      <c r="AH20" s="42" t="e">
        <f>'C завтраками| Bed and breakfast'!#REF!*0.85</f>
        <v>#REF!</v>
      </c>
      <c r="AI20" s="42" t="e">
        <f>'C завтраками| Bed and breakfast'!#REF!*0.85</f>
        <v>#REF!</v>
      </c>
      <c r="AJ20" s="42" t="e">
        <f>'C завтраками| Bed and breakfast'!#REF!*0.85</f>
        <v>#REF!</v>
      </c>
      <c r="AK20" s="42" t="e">
        <f>'C завтраками| Bed and breakfast'!#REF!*0.85</f>
        <v>#REF!</v>
      </c>
      <c r="AL20" s="42" t="e">
        <f>'C завтраками| Bed and breakfast'!#REF!*0.85</f>
        <v>#REF!</v>
      </c>
      <c r="AM20" s="42" t="e">
        <f>'C завтраками| Bed and breakfast'!#REF!*0.85</f>
        <v>#REF!</v>
      </c>
      <c r="AN20" s="42" t="e">
        <f>'C завтраками| Bed and breakfast'!#REF!*0.85</f>
        <v>#REF!</v>
      </c>
      <c r="AO20" s="42" t="e">
        <f>'C завтраками| Bed and breakfast'!#REF!*0.85</f>
        <v>#REF!</v>
      </c>
      <c r="AP20" s="42" t="e">
        <f>'C завтраками| Bed and breakfast'!#REF!*0.85</f>
        <v>#REF!</v>
      </c>
      <c r="AQ20" s="42" t="e">
        <f>'C завтраками| Bed and breakfast'!#REF!*0.85</f>
        <v>#REF!</v>
      </c>
      <c r="AR20" s="42" t="e">
        <f>'C завтраками| Bed and breakfast'!#REF!*0.85</f>
        <v>#REF!</v>
      </c>
      <c r="AS20" s="42" t="e">
        <f>'C завтраками| Bed and breakfast'!#REF!*0.85</f>
        <v>#REF!</v>
      </c>
      <c r="AT20" s="42" t="e">
        <f>'C завтраками| Bed and breakfast'!#REF!*0.85</f>
        <v>#REF!</v>
      </c>
      <c r="AU20" s="42" t="e">
        <f>'C завтраками| Bed and breakfast'!#REF!*0.85</f>
        <v>#REF!</v>
      </c>
      <c r="AV20" s="42" t="e">
        <f>'C завтраками| Bed and breakfast'!#REF!*0.85</f>
        <v>#REF!</v>
      </c>
      <c r="AW20" s="42" t="e">
        <f>'C завтраками| Bed and breakfast'!#REF!*0.85</f>
        <v>#REF!</v>
      </c>
      <c r="AX20" s="42" t="e">
        <f>'C завтраками| Bed and breakfast'!#REF!*0.85</f>
        <v>#REF!</v>
      </c>
      <c r="AY20" s="42" t="e">
        <f>'C завтраками| Bed and breakfast'!#REF!*0.85</f>
        <v>#REF!</v>
      </c>
      <c r="AZ20" s="42" t="e">
        <f>'C завтраками| Bed and breakfast'!#REF!*0.85</f>
        <v>#REF!</v>
      </c>
    </row>
    <row r="21" spans="1:52" s="53" customFormat="1" x14ac:dyDescent="0.2">
      <c r="A21" s="42" t="s">
        <v>87</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row>
    <row r="22" spans="1:52" s="53" customFormat="1" x14ac:dyDescent="0.2">
      <c r="A22" s="88" t="s">
        <v>88</v>
      </c>
      <c r="B22" s="42" t="e">
        <f>'C завтраками| Bed and breakfast'!#REF!*0.85</f>
        <v>#REF!</v>
      </c>
      <c r="C22" s="42" t="e">
        <f>'C завтраками| Bed and breakfast'!#REF!*0.85</f>
        <v>#REF!</v>
      </c>
      <c r="D22" s="42" t="e">
        <f>'C завтраками| Bed and breakfast'!#REF!*0.85</f>
        <v>#REF!</v>
      </c>
      <c r="E22" s="42" t="e">
        <f>'C завтраками| Bed and breakfast'!#REF!*0.85</f>
        <v>#REF!</v>
      </c>
      <c r="F22" s="42" t="e">
        <f>'C завтраками| Bed and breakfast'!#REF!*0.85</f>
        <v>#REF!</v>
      </c>
      <c r="G22" s="42" t="e">
        <f>'C завтраками| Bed and breakfast'!#REF!*0.85</f>
        <v>#REF!</v>
      </c>
      <c r="H22" s="42" t="e">
        <f>'C завтраками| Bed and breakfast'!#REF!*0.85</f>
        <v>#REF!</v>
      </c>
      <c r="I22" s="42" t="e">
        <f>'C завтраками| Bed and breakfast'!#REF!*0.85</f>
        <v>#REF!</v>
      </c>
      <c r="J22" s="42" t="e">
        <f>'C завтраками| Bed and breakfast'!#REF!*0.85</f>
        <v>#REF!</v>
      </c>
      <c r="K22" s="42" t="e">
        <f>'C завтраками| Bed and breakfast'!#REF!*0.85</f>
        <v>#REF!</v>
      </c>
      <c r="L22" s="42" t="e">
        <f>'C завтраками| Bed and breakfast'!#REF!*0.85</f>
        <v>#REF!</v>
      </c>
      <c r="M22" s="42" t="e">
        <f>'C завтраками| Bed and breakfast'!#REF!*0.85</f>
        <v>#REF!</v>
      </c>
      <c r="N22" s="42" t="e">
        <f>'C завтраками| Bed and breakfast'!#REF!*0.85</f>
        <v>#REF!</v>
      </c>
      <c r="O22" s="42" t="e">
        <f>'C завтраками| Bed and breakfast'!#REF!*0.85</f>
        <v>#REF!</v>
      </c>
      <c r="P22" s="42" t="e">
        <f>'C завтраками| Bed and breakfast'!#REF!*0.85</f>
        <v>#REF!</v>
      </c>
      <c r="Q22" s="42" t="e">
        <f>'C завтраками| Bed and breakfast'!#REF!*0.85</f>
        <v>#REF!</v>
      </c>
      <c r="R22" s="42" t="e">
        <f>'C завтраками| Bed and breakfast'!#REF!*0.85</f>
        <v>#REF!</v>
      </c>
      <c r="S22" s="42" t="e">
        <f>'C завтраками| Bed and breakfast'!#REF!*0.85</f>
        <v>#REF!</v>
      </c>
      <c r="T22" s="42" t="e">
        <f>'C завтраками| Bed and breakfast'!#REF!*0.85</f>
        <v>#REF!</v>
      </c>
      <c r="U22" s="42" t="e">
        <f>'C завтраками| Bed and breakfast'!#REF!*0.85</f>
        <v>#REF!</v>
      </c>
      <c r="V22" s="42" t="e">
        <f>'C завтраками| Bed and breakfast'!#REF!*0.85</f>
        <v>#REF!</v>
      </c>
      <c r="W22" s="42" t="e">
        <f>'C завтраками| Bed and breakfast'!#REF!*0.85</f>
        <v>#REF!</v>
      </c>
      <c r="X22" s="42" t="e">
        <f>'C завтраками| Bed and breakfast'!#REF!*0.85</f>
        <v>#REF!</v>
      </c>
      <c r="Y22" s="42" t="e">
        <f>'C завтраками| Bed and breakfast'!#REF!*0.85</f>
        <v>#REF!</v>
      </c>
      <c r="Z22" s="42" t="e">
        <f>'C завтраками| Bed and breakfast'!#REF!*0.85</f>
        <v>#REF!</v>
      </c>
      <c r="AA22" s="42" t="e">
        <f>'C завтраками| Bed and breakfast'!#REF!*0.85</f>
        <v>#REF!</v>
      </c>
      <c r="AB22" s="42" t="e">
        <f>'C завтраками| Bed and breakfast'!#REF!*0.85</f>
        <v>#REF!</v>
      </c>
      <c r="AC22" s="42" t="e">
        <f>'C завтраками| Bed and breakfast'!#REF!*0.85</f>
        <v>#REF!</v>
      </c>
      <c r="AD22" s="42" t="e">
        <f>'C завтраками| Bed and breakfast'!#REF!*0.85</f>
        <v>#REF!</v>
      </c>
      <c r="AE22" s="42" t="e">
        <f>'C завтраками| Bed and breakfast'!#REF!*0.85</f>
        <v>#REF!</v>
      </c>
      <c r="AF22" s="42" t="e">
        <f>'C завтраками| Bed and breakfast'!#REF!*0.85</f>
        <v>#REF!</v>
      </c>
      <c r="AG22" s="42" t="e">
        <f>'C завтраками| Bed and breakfast'!#REF!*0.85</f>
        <v>#REF!</v>
      </c>
      <c r="AH22" s="42" t="e">
        <f>'C завтраками| Bed and breakfast'!#REF!*0.85</f>
        <v>#REF!</v>
      </c>
      <c r="AI22" s="42" t="e">
        <f>'C завтраками| Bed and breakfast'!#REF!*0.85</f>
        <v>#REF!</v>
      </c>
      <c r="AJ22" s="42" t="e">
        <f>'C завтраками| Bed and breakfast'!#REF!*0.85</f>
        <v>#REF!</v>
      </c>
      <c r="AK22" s="42" t="e">
        <f>'C завтраками| Bed and breakfast'!#REF!*0.85</f>
        <v>#REF!</v>
      </c>
      <c r="AL22" s="42" t="e">
        <f>'C завтраками| Bed and breakfast'!#REF!*0.85</f>
        <v>#REF!</v>
      </c>
      <c r="AM22" s="42" t="e">
        <f>'C завтраками| Bed and breakfast'!#REF!*0.85</f>
        <v>#REF!</v>
      </c>
      <c r="AN22" s="42" t="e">
        <f>'C завтраками| Bed and breakfast'!#REF!*0.85</f>
        <v>#REF!</v>
      </c>
      <c r="AO22" s="42" t="e">
        <f>'C завтраками| Bed and breakfast'!#REF!*0.85</f>
        <v>#REF!</v>
      </c>
      <c r="AP22" s="42" t="e">
        <f>'C завтраками| Bed and breakfast'!#REF!*0.85</f>
        <v>#REF!</v>
      </c>
      <c r="AQ22" s="42" t="e">
        <f>'C завтраками| Bed and breakfast'!#REF!*0.85</f>
        <v>#REF!</v>
      </c>
      <c r="AR22" s="42" t="e">
        <f>'C завтраками| Bed and breakfast'!#REF!*0.85</f>
        <v>#REF!</v>
      </c>
      <c r="AS22" s="42" t="e">
        <f>'C завтраками| Bed and breakfast'!#REF!*0.85</f>
        <v>#REF!</v>
      </c>
      <c r="AT22" s="42" t="e">
        <f>'C завтраками| Bed and breakfast'!#REF!*0.85</f>
        <v>#REF!</v>
      </c>
      <c r="AU22" s="42" t="e">
        <f>'C завтраками| Bed and breakfast'!#REF!*0.85</f>
        <v>#REF!</v>
      </c>
      <c r="AV22" s="42" t="e">
        <f>'C завтраками| Bed and breakfast'!#REF!*0.85</f>
        <v>#REF!</v>
      </c>
      <c r="AW22" s="42" t="e">
        <f>'C завтраками| Bed and breakfast'!#REF!*0.85</f>
        <v>#REF!</v>
      </c>
      <c r="AX22" s="42" t="e">
        <f>'C завтраками| Bed and breakfast'!#REF!*0.85</f>
        <v>#REF!</v>
      </c>
      <c r="AY22" s="42" t="e">
        <f>'C завтраками| Bed and breakfast'!#REF!*0.85</f>
        <v>#REF!</v>
      </c>
      <c r="AZ22" s="42" t="e">
        <f>'C завтраками| Bed and breakfast'!#REF!*0.85</f>
        <v>#REF!</v>
      </c>
    </row>
    <row r="23" spans="1:52" s="53" customFormat="1" ht="12.75" thickBot="1" x14ac:dyDescent="0.25">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row>
    <row r="24" spans="1:52" s="50" customFormat="1" ht="12.75" thickBot="1" x14ac:dyDescent="0.25">
      <c r="A24" s="104" t="s">
        <v>66</v>
      </c>
    </row>
    <row r="25" spans="1:52" x14ac:dyDescent="0.2">
      <c r="A25" s="63" t="s">
        <v>78</v>
      </c>
    </row>
    <row r="26" spans="1:52" ht="9" hidden="1" customHeight="1" x14ac:dyDescent="0.2">
      <c r="A26" s="43" t="s">
        <v>67</v>
      </c>
    </row>
    <row r="27" spans="1:52" ht="10.7" customHeight="1" x14ac:dyDescent="0.2">
      <c r="A27" s="43" t="s">
        <v>89</v>
      </c>
    </row>
    <row r="28" spans="1:52" x14ac:dyDescent="0.2">
      <c r="A28" s="43" t="s">
        <v>68</v>
      </c>
    </row>
    <row r="29" spans="1:52" ht="13.35" customHeight="1" x14ac:dyDescent="0.2">
      <c r="A29" s="43" t="s">
        <v>69</v>
      </c>
    </row>
    <row r="30" spans="1:52" ht="13.35" customHeight="1" x14ac:dyDescent="0.2">
      <c r="A30" s="159" t="s">
        <v>162</v>
      </c>
    </row>
    <row r="31" spans="1:52" ht="12.6" customHeight="1" thickBot="1" x14ac:dyDescent="0.25">
      <c r="A31" s="3"/>
    </row>
    <row r="32" spans="1:52" ht="13.35" customHeight="1" thickBot="1" x14ac:dyDescent="0.25">
      <c r="A32" s="105" t="s">
        <v>71</v>
      </c>
    </row>
    <row r="33" spans="1:1" ht="11.45" customHeight="1" x14ac:dyDescent="0.2">
      <c r="A33" s="127" t="s">
        <v>236</v>
      </c>
    </row>
    <row r="34" spans="1:1" ht="12.75" thickBot="1" x14ac:dyDescent="0.25">
      <c r="A34" s="3"/>
    </row>
    <row r="35" spans="1:1" ht="12.75" thickBot="1" x14ac:dyDescent="0.25">
      <c r="A35" s="107" t="s">
        <v>70</v>
      </c>
    </row>
    <row r="36" spans="1:1" ht="48" x14ac:dyDescent="0.2">
      <c r="A36" s="70" t="s">
        <v>92</v>
      </c>
    </row>
    <row r="37" spans="1:1" ht="12.75" x14ac:dyDescent="0.2">
      <c r="A37"/>
    </row>
  </sheetData>
  <mergeCells count="1">
    <mergeCell ref="A1:A2"/>
  </mergeCells>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Лист26"/>
  <dimension ref="A1:AV65"/>
  <sheetViews>
    <sheetView workbookViewId="0">
      <selection activeCell="V1" sqref="V1:V1048576"/>
    </sheetView>
  </sheetViews>
  <sheetFormatPr defaultColWidth="8.7109375" defaultRowHeight="12.75" x14ac:dyDescent="0.2"/>
  <cols>
    <col min="1" max="1" width="82.5703125" style="55" customWidth="1"/>
    <col min="2" max="22" width="0" style="55" hidden="1" customWidth="1"/>
    <col min="23" max="16384" width="8.7109375" style="55"/>
  </cols>
  <sheetData>
    <row r="1" spans="1:23" x14ac:dyDescent="0.2">
      <c r="A1" s="228" t="s">
        <v>82</v>
      </c>
    </row>
    <row r="2" spans="1:23" x14ac:dyDescent="0.2">
      <c r="A2" s="228"/>
    </row>
    <row r="3" spans="1:23" x14ac:dyDescent="0.2">
      <c r="A3" s="228"/>
    </row>
    <row r="4" spans="1:23" x14ac:dyDescent="0.2">
      <c r="A4" s="122" t="s">
        <v>113</v>
      </c>
    </row>
    <row r="5" spans="1:23" s="52" customFormat="1" ht="32.1" customHeight="1" x14ac:dyDescent="0.2">
      <c r="A5" s="98" t="s">
        <v>64</v>
      </c>
      <c r="B5" s="85">
        <v>44409</v>
      </c>
      <c r="C5" s="85">
        <v>44414</v>
      </c>
      <c r="D5" s="85">
        <v>44416</v>
      </c>
      <c r="E5" s="101" t="e">
        <f>'C завтраками| Bed and breakfast'!#REF!</f>
        <v>#REF!</v>
      </c>
      <c r="F5" s="101" t="e">
        <f>'C завтраками| Bed and breakfast'!#REF!</f>
        <v>#REF!</v>
      </c>
      <c r="G5" s="101" t="e">
        <f>'C завтраками| Bed and breakfast'!#REF!</f>
        <v>#REF!</v>
      </c>
      <c r="H5" s="101" t="e">
        <f>'C завтраками| Bed and breakfast'!#REF!</f>
        <v>#REF!</v>
      </c>
      <c r="I5" s="101" t="e">
        <f>'C завтраками| Bed and breakfast'!#REF!</f>
        <v>#REF!</v>
      </c>
      <c r="J5" s="101" t="e">
        <f>'C завтраками| Bed and breakfast'!#REF!</f>
        <v>#REF!</v>
      </c>
      <c r="K5" s="101" t="e">
        <f>'C завтраками| Bed and breakfast'!#REF!</f>
        <v>#REF!</v>
      </c>
      <c r="L5" s="101"/>
      <c r="M5" s="101" t="e">
        <f>'C завтраками| Bed and breakfast'!#REF!</f>
        <v>#REF!</v>
      </c>
      <c r="N5" s="101" t="e">
        <f>'C завтраками| Bed and breakfast'!#REF!</f>
        <v>#REF!</v>
      </c>
      <c r="O5" s="101" t="e">
        <f>'C завтраками| Bed and breakfast'!#REF!</f>
        <v>#REF!</v>
      </c>
      <c r="P5" s="101" t="e">
        <f>'C завтраками| Bed and breakfast'!#REF!</f>
        <v>#REF!</v>
      </c>
      <c r="Q5" s="101" t="e">
        <f>'C завтраками| Bed and breakfast'!#REF!</f>
        <v>#REF!</v>
      </c>
      <c r="R5" s="101" t="e">
        <f>'C завтраками| Bed and breakfast'!#REF!</f>
        <v>#REF!</v>
      </c>
      <c r="S5" s="101" t="e">
        <f>'C завтраками| Bed and breakfast'!#REF!</f>
        <v>#REF!</v>
      </c>
      <c r="T5" s="101" t="e">
        <f>'C завтраками| Bed and breakfast'!#REF!</f>
        <v>#REF!</v>
      </c>
      <c r="U5" s="101" t="e">
        <f>'C завтраками| Bed and breakfast'!#REF!</f>
        <v>#REF!</v>
      </c>
      <c r="V5" s="101" t="e">
        <f>'C завтраками| Bed and breakfast'!#REF!</f>
        <v>#REF!</v>
      </c>
      <c r="W5" s="101" t="e">
        <f>'C завтраками| Bed and breakfast'!#REF!</f>
        <v>#REF!</v>
      </c>
    </row>
    <row r="6" spans="1:23" s="53" customFormat="1" ht="21.95" customHeight="1" x14ac:dyDescent="0.2">
      <c r="A6" s="98"/>
      <c r="B6" s="84">
        <v>44413</v>
      </c>
      <c r="C6" s="84">
        <v>44415</v>
      </c>
      <c r="D6" s="84">
        <v>44420</v>
      </c>
      <c r="E6" s="102" t="e">
        <f>'C завтраками| Bed and breakfast'!#REF!</f>
        <v>#REF!</v>
      </c>
      <c r="F6" s="102" t="e">
        <f>'C завтраками| Bed and breakfast'!#REF!</f>
        <v>#REF!</v>
      </c>
      <c r="G6" s="102" t="e">
        <f>'C завтраками| Bed and breakfast'!#REF!</f>
        <v>#REF!</v>
      </c>
      <c r="H6" s="102" t="e">
        <f>'C завтраками| Bed and breakfast'!#REF!</f>
        <v>#REF!</v>
      </c>
      <c r="I6" s="102" t="e">
        <f>'C завтраками| Bed and breakfast'!#REF!</f>
        <v>#REF!</v>
      </c>
      <c r="J6" s="102" t="e">
        <f>'C завтраками| Bed and breakfast'!#REF!</f>
        <v>#REF!</v>
      </c>
      <c r="K6" s="102" t="e">
        <f>'C завтраками| Bed and breakfast'!#REF!</f>
        <v>#REF!</v>
      </c>
      <c r="L6" s="102" t="e">
        <f>'C завтраками| Bed and breakfast'!#REF!</f>
        <v>#REF!</v>
      </c>
      <c r="M6" s="102" t="e">
        <f>'C завтраками| Bed and breakfast'!#REF!</f>
        <v>#REF!</v>
      </c>
      <c r="N6" s="102" t="e">
        <f>'C завтраками| Bed and breakfast'!#REF!</f>
        <v>#REF!</v>
      </c>
      <c r="O6" s="102" t="e">
        <f>'C завтраками| Bed and breakfast'!#REF!</f>
        <v>#REF!</v>
      </c>
      <c r="P6" s="102" t="e">
        <f>'C завтраками| Bed and breakfast'!#REF!</f>
        <v>#REF!</v>
      </c>
      <c r="Q6" s="102" t="e">
        <f>'C завтраками| Bed and breakfast'!#REF!</f>
        <v>#REF!</v>
      </c>
      <c r="R6" s="102" t="e">
        <f>'C завтраками| Bed and breakfast'!#REF!</f>
        <v>#REF!</v>
      </c>
      <c r="S6" s="102" t="e">
        <f>'C завтраками| Bed and breakfast'!#REF!</f>
        <v>#REF!</v>
      </c>
      <c r="T6" s="102" t="e">
        <f>'C завтраками| Bed and breakfast'!#REF!</f>
        <v>#REF!</v>
      </c>
      <c r="U6" s="102" t="e">
        <f>'C завтраками| Bed and breakfast'!#REF!</f>
        <v>#REF!</v>
      </c>
      <c r="V6" s="102" t="e">
        <f>'C завтраками| Bed and breakfast'!#REF!</f>
        <v>#REF!</v>
      </c>
      <c r="W6" s="102" t="e">
        <f>'C завтраками| Bed and breakfast'!#REF!</f>
        <v>#REF!</v>
      </c>
    </row>
    <row r="7" spans="1:23" s="53" customFormat="1" ht="12" x14ac:dyDescent="0.2">
      <c r="A7" s="42" t="s">
        <v>83</v>
      </c>
      <c r="B7" s="87"/>
      <c r="C7" s="87"/>
      <c r="D7" s="87"/>
      <c r="E7" s="87"/>
      <c r="F7" s="87"/>
      <c r="G7" s="87"/>
      <c r="H7" s="87"/>
      <c r="I7" s="87"/>
      <c r="J7" s="87"/>
      <c r="K7" s="87"/>
      <c r="L7" s="87"/>
      <c r="M7" s="87"/>
      <c r="N7" s="87"/>
      <c r="O7" s="87"/>
      <c r="P7" s="87"/>
      <c r="Q7" s="87"/>
      <c r="R7" s="87"/>
      <c r="S7" s="87"/>
      <c r="T7" s="87"/>
      <c r="U7" s="87"/>
      <c r="V7" s="87"/>
      <c r="W7" s="87"/>
    </row>
    <row r="8" spans="1:23" s="53" customFormat="1" ht="12" x14ac:dyDescent="0.2">
      <c r="A8" s="88">
        <v>1</v>
      </c>
      <c r="B8" s="42">
        <v>10200</v>
      </c>
      <c r="C8" s="42">
        <v>11000</v>
      </c>
      <c r="D8" s="42">
        <v>10200</v>
      </c>
      <c r="E8" s="42" t="e">
        <f>'C завтраками| Bed and breakfast'!#REF!*0.9</f>
        <v>#REF!</v>
      </c>
      <c r="F8" s="42" t="e">
        <f>'C завтраками| Bed and breakfast'!#REF!*0.9</f>
        <v>#REF!</v>
      </c>
      <c r="G8" s="42" t="e">
        <f>'C завтраками| Bed and breakfast'!#REF!*0.9</f>
        <v>#REF!</v>
      </c>
      <c r="H8" s="42" t="e">
        <f>'C завтраками| Bed and breakfast'!#REF!*0.9</f>
        <v>#REF!</v>
      </c>
      <c r="I8" s="42" t="e">
        <f>'C завтраками| Bed and breakfast'!#REF!*0.9</f>
        <v>#REF!</v>
      </c>
      <c r="J8" s="42" t="e">
        <f>'C завтраками| Bed and breakfast'!#REF!*0.9</f>
        <v>#REF!</v>
      </c>
      <c r="K8" s="42" t="e">
        <f>'C завтраками| Bed and breakfast'!#REF!*0.9</f>
        <v>#REF!</v>
      </c>
      <c r="L8" s="42" t="e">
        <f>'C завтраками| Bed and breakfast'!#REF!*0.9</f>
        <v>#REF!</v>
      </c>
      <c r="M8" s="42" t="e">
        <f>'C завтраками| Bed and breakfast'!#REF!*0.9</f>
        <v>#REF!</v>
      </c>
      <c r="N8" s="42" t="e">
        <f>'C завтраками| Bed and breakfast'!#REF!*0.9</f>
        <v>#REF!</v>
      </c>
      <c r="O8" s="42" t="e">
        <f>'C завтраками| Bed and breakfast'!#REF!*0.9</f>
        <v>#REF!</v>
      </c>
      <c r="P8" s="42" t="e">
        <f>'C завтраками| Bed and breakfast'!#REF!*0.9</f>
        <v>#REF!</v>
      </c>
      <c r="Q8" s="42" t="e">
        <f>'C завтраками| Bed and breakfast'!#REF!*0.9</f>
        <v>#REF!</v>
      </c>
      <c r="R8" s="42" t="e">
        <f>'C завтраками| Bed and breakfast'!#REF!*0.9</f>
        <v>#REF!</v>
      </c>
      <c r="S8" s="42" t="e">
        <f>'C завтраками| Bed and breakfast'!#REF!*0.9</f>
        <v>#REF!</v>
      </c>
      <c r="T8" s="42" t="e">
        <f>'C завтраками| Bed and breakfast'!#REF!*0.9</f>
        <v>#REF!</v>
      </c>
      <c r="U8" s="42" t="e">
        <f>'C завтраками| Bed and breakfast'!#REF!*0.9</f>
        <v>#REF!</v>
      </c>
      <c r="V8" s="42" t="e">
        <f>'C завтраками| Bed and breakfast'!#REF!*0.9</f>
        <v>#REF!</v>
      </c>
      <c r="W8" s="42" t="e">
        <f>'C завтраками| Bed and breakfast'!#REF!*0.9</f>
        <v>#REF!</v>
      </c>
    </row>
    <row r="9" spans="1:23" s="53" customFormat="1" ht="12" x14ac:dyDescent="0.2">
      <c r="A9" s="88">
        <v>2</v>
      </c>
      <c r="B9" s="42">
        <f>B8+1000</f>
        <v>11200</v>
      </c>
      <c r="C9" s="42">
        <f>C8+1000</f>
        <v>12000</v>
      </c>
      <c r="D9" s="42">
        <f>D8+1000</f>
        <v>11200</v>
      </c>
      <c r="E9" s="42" t="e">
        <f>'C завтраками| Bed and breakfast'!#REF!*0.9</f>
        <v>#REF!</v>
      </c>
      <c r="F9" s="42" t="e">
        <f>'C завтраками| Bed and breakfast'!#REF!*0.9</f>
        <v>#REF!</v>
      </c>
      <c r="G9" s="42" t="e">
        <f>'C завтраками| Bed and breakfast'!#REF!*0.9</f>
        <v>#REF!</v>
      </c>
      <c r="H9" s="42" t="e">
        <f>'C завтраками| Bed and breakfast'!#REF!*0.9</f>
        <v>#REF!</v>
      </c>
      <c r="I9" s="42" t="e">
        <f>'C завтраками| Bed and breakfast'!#REF!*0.9</f>
        <v>#REF!</v>
      </c>
      <c r="J9" s="42" t="e">
        <f>'C завтраками| Bed and breakfast'!#REF!*0.9</f>
        <v>#REF!</v>
      </c>
      <c r="K9" s="42" t="e">
        <f>'C завтраками| Bed and breakfast'!#REF!*0.9</f>
        <v>#REF!</v>
      </c>
      <c r="L9" s="42" t="e">
        <f>'C завтраками| Bed and breakfast'!#REF!*0.9</f>
        <v>#REF!</v>
      </c>
      <c r="M9" s="42" t="e">
        <f>'C завтраками| Bed and breakfast'!#REF!*0.9</f>
        <v>#REF!</v>
      </c>
      <c r="N9" s="42" t="e">
        <f>'C завтраками| Bed and breakfast'!#REF!*0.9</f>
        <v>#REF!</v>
      </c>
      <c r="O9" s="42" t="e">
        <f>'C завтраками| Bed and breakfast'!#REF!*0.9</f>
        <v>#REF!</v>
      </c>
      <c r="P9" s="42" t="e">
        <f>'C завтраками| Bed and breakfast'!#REF!*0.9</f>
        <v>#REF!</v>
      </c>
      <c r="Q9" s="42" t="e">
        <f>'C завтраками| Bed and breakfast'!#REF!*0.9</f>
        <v>#REF!</v>
      </c>
      <c r="R9" s="42" t="e">
        <f>'C завтраками| Bed and breakfast'!#REF!*0.9</f>
        <v>#REF!</v>
      </c>
      <c r="S9" s="42" t="e">
        <f>'C завтраками| Bed and breakfast'!#REF!*0.9</f>
        <v>#REF!</v>
      </c>
      <c r="T9" s="42" t="e">
        <f>'C завтраками| Bed and breakfast'!#REF!*0.9</f>
        <v>#REF!</v>
      </c>
      <c r="U9" s="42" t="e">
        <f>'C завтраками| Bed and breakfast'!#REF!*0.9</f>
        <v>#REF!</v>
      </c>
      <c r="V9" s="42" t="e">
        <f>'C завтраками| Bed and breakfast'!#REF!*0.9</f>
        <v>#REF!</v>
      </c>
      <c r="W9" s="42" t="e">
        <f>'C завтраками| Bed and breakfast'!#REF!*0.9</f>
        <v>#REF!</v>
      </c>
    </row>
    <row r="10" spans="1:23" s="53" customFormat="1" ht="12" x14ac:dyDescent="0.2">
      <c r="A10" s="42" t="s">
        <v>84</v>
      </c>
      <c r="B10" s="41"/>
      <c r="C10" s="41"/>
      <c r="D10" s="41"/>
      <c r="E10" s="42"/>
      <c r="F10" s="42"/>
      <c r="G10" s="42"/>
      <c r="H10" s="42"/>
      <c r="I10" s="42"/>
      <c r="J10" s="42"/>
      <c r="K10" s="42"/>
      <c r="L10" s="42"/>
      <c r="M10" s="42"/>
      <c r="N10" s="42"/>
      <c r="O10" s="42"/>
      <c r="P10" s="42"/>
      <c r="Q10" s="42"/>
      <c r="R10" s="42"/>
      <c r="S10" s="42"/>
      <c r="T10" s="42"/>
      <c r="U10" s="42"/>
      <c r="V10" s="42"/>
      <c r="W10" s="42"/>
    </row>
    <row r="11" spans="1:23" s="53" customFormat="1" ht="12" x14ac:dyDescent="0.2">
      <c r="A11" s="88">
        <f>A8</f>
        <v>1</v>
      </c>
      <c r="B11" s="42">
        <f t="shared" ref="B11:D12" si="0">B8+3000</f>
        <v>13200</v>
      </c>
      <c r="C11" s="42">
        <f t="shared" si="0"/>
        <v>14000</v>
      </c>
      <c r="D11" s="42">
        <f t="shared" si="0"/>
        <v>13200</v>
      </c>
      <c r="E11" s="42" t="e">
        <f>'C завтраками| Bed and breakfast'!#REF!*0.9</f>
        <v>#REF!</v>
      </c>
      <c r="F11" s="42" t="e">
        <f>'C завтраками| Bed and breakfast'!#REF!*0.9</f>
        <v>#REF!</v>
      </c>
      <c r="G11" s="42" t="e">
        <f>'C завтраками| Bed and breakfast'!#REF!*0.9</f>
        <v>#REF!</v>
      </c>
      <c r="H11" s="42" t="e">
        <f>'C завтраками| Bed and breakfast'!#REF!*0.9</f>
        <v>#REF!</v>
      </c>
      <c r="I11" s="42" t="e">
        <f>'C завтраками| Bed and breakfast'!#REF!*0.9</f>
        <v>#REF!</v>
      </c>
      <c r="J11" s="42" t="e">
        <f>'C завтраками| Bed and breakfast'!#REF!*0.9</f>
        <v>#REF!</v>
      </c>
      <c r="K11" s="42" t="e">
        <f>'C завтраками| Bed and breakfast'!#REF!*0.9</f>
        <v>#REF!</v>
      </c>
      <c r="L11" s="42" t="e">
        <f>'C завтраками| Bed and breakfast'!#REF!*0.9</f>
        <v>#REF!</v>
      </c>
      <c r="M11" s="42" t="e">
        <f>'C завтраками| Bed and breakfast'!#REF!*0.9</f>
        <v>#REF!</v>
      </c>
      <c r="N11" s="42" t="e">
        <f>'C завтраками| Bed and breakfast'!#REF!*0.9</f>
        <v>#REF!</v>
      </c>
      <c r="O11" s="42" t="e">
        <f>'C завтраками| Bed and breakfast'!#REF!*0.9</f>
        <v>#REF!</v>
      </c>
      <c r="P11" s="42" t="e">
        <f>'C завтраками| Bed and breakfast'!#REF!*0.9</f>
        <v>#REF!</v>
      </c>
      <c r="Q11" s="42" t="e">
        <f>'C завтраками| Bed and breakfast'!#REF!*0.9</f>
        <v>#REF!</v>
      </c>
      <c r="R11" s="42" t="e">
        <f>'C завтраками| Bed and breakfast'!#REF!*0.9</f>
        <v>#REF!</v>
      </c>
      <c r="S11" s="42" t="e">
        <f>'C завтраками| Bed and breakfast'!#REF!*0.9</f>
        <v>#REF!</v>
      </c>
      <c r="T11" s="42" t="e">
        <f>'C завтраками| Bed and breakfast'!#REF!*0.9</f>
        <v>#REF!</v>
      </c>
      <c r="U11" s="42" t="e">
        <f>'C завтраками| Bed and breakfast'!#REF!*0.9</f>
        <v>#REF!</v>
      </c>
      <c r="V11" s="42" t="e">
        <f>'C завтраками| Bed and breakfast'!#REF!*0.9</f>
        <v>#REF!</v>
      </c>
      <c r="W11" s="42" t="e">
        <f>'C завтраками| Bed and breakfast'!#REF!*0.9</f>
        <v>#REF!</v>
      </c>
    </row>
    <row r="12" spans="1:23" s="53" customFormat="1" ht="12" x14ac:dyDescent="0.2">
      <c r="A12" s="88">
        <f>A9</f>
        <v>2</v>
      </c>
      <c r="B12" s="42">
        <f t="shared" si="0"/>
        <v>14200</v>
      </c>
      <c r="C12" s="42">
        <f t="shared" si="0"/>
        <v>15000</v>
      </c>
      <c r="D12" s="42">
        <f t="shared" si="0"/>
        <v>14200</v>
      </c>
      <c r="E12" s="42" t="e">
        <f>'C завтраками| Bed and breakfast'!#REF!*0.9</f>
        <v>#REF!</v>
      </c>
      <c r="F12" s="42" t="e">
        <f>'C завтраками| Bed and breakfast'!#REF!*0.9</f>
        <v>#REF!</v>
      </c>
      <c r="G12" s="42" t="e">
        <f>'C завтраками| Bed and breakfast'!#REF!*0.9</f>
        <v>#REF!</v>
      </c>
      <c r="H12" s="42" t="e">
        <f>'C завтраками| Bed and breakfast'!#REF!*0.9</f>
        <v>#REF!</v>
      </c>
      <c r="I12" s="42" t="e">
        <f>'C завтраками| Bed and breakfast'!#REF!*0.9</f>
        <v>#REF!</v>
      </c>
      <c r="J12" s="42" t="e">
        <f>'C завтраками| Bed and breakfast'!#REF!*0.9</f>
        <v>#REF!</v>
      </c>
      <c r="K12" s="42" t="e">
        <f>'C завтраками| Bed and breakfast'!#REF!*0.9</f>
        <v>#REF!</v>
      </c>
      <c r="L12" s="42" t="e">
        <f>'C завтраками| Bed and breakfast'!#REF!*0.9</f>
        <v>#REF!</v>
      </c>
      <c r="M12" s="42" t="e">
        <f>'C завтраками| Bed and breakfast'!#REF!*0.9</f>
        <v>#REF!</v>
      </c>
      <c r="N12" s="42" t="e">
        <f>'C завтраками| Bed and breakfast'!#REF!*0.9</f>
        <v>#REF!</v>
      </c>
      <c r="O12" s="42" t="e">
        <f>'C завтраками| Bed and breakfast'!#REF!*0.9</f>
        <v>#REF!</v>
      </c>
      <c r="P12" s="42" t="e">
        <f>'C завтраками| Bed and breakfast'!#REF!*0.9</f>
        <v>#REF!</v>
      </c>
      <c r="Q12" s="42" t="e">
        <f>'C завтраками| Bed and breakfast'!#REF!*0.9</f>
        <v>#REF!</v>
      </c>
      <c r="R12" s="42" t="e">
        <f>'C завтраками| Bed and breakfast'!#REF!*0.9</f>
        <v>#REF!</v>
      </c>
      <c r="S12" s="42" t="e">
        <f>'C завтраками| Bed and breakfast'!#REF!*0.9</f>
        <v>#REF!</v>
      </c>
      <c r="T12" s="42" t="e">
        <f>'C завтраками| Bed and breakfast'!#REF!*0.9</f>
        <v>#REF!</v>
      </c>
      <c r="U12" s="42" t="e">
        <f>'C завтраками| Bed and breakfast'!#REF!*0.9</f>
        <v>#REF!</v>
      </c>
      <c r="V12" s="42" t="e">
        <f>'C завтраками| Bed and breakfast'!#REF!*0.9</f>
        <v>#REF!</v>
      </c>
      <c r="W12" s="42" t="e">
        <f>'C завтраками| Bed and breakfast'!#REF!*0.9</f>
        <v>#REF!</v>
      </c>
    </row>
    <row r="13" spans="1:23" s="53" customFormat="1" ht="12" x14ac:dyDescent="0.2">
      <c r="A13" s="42" t="s">
        <v>85</v>
      </c>
      <c r="B13" s="41"/>
      <c r="C13" s="41"/>
      <c r="D13" s="41"/>
      <c r="E13" s="42"/>
      <c r="F13" s="42"/>
      <c r="G13" s="42"/>
      <c r="H13" s="42"/>
      <c r="I13" s="42"/>
      <c r="J13" s="42"/>
      <c r="K13" s="42"/>
      <c r="L13" s="42"/>
      <c r="M13" s="42"/>
      <c r="N13" s="42"/>
      <c r="O13" s="42"/>
      <c r="P13" s="42"/>
      <c r="Q13" s="42"/>
      <c r="R13" s="42"/>
      <c r="S13" s="42"/>
      <c r="T13" s="42"/>
      <c r="U13" s="42"/>
      <c r="V13" s="42"/>
      <c r="W13" s="42"/>
    </row>
    <row r="14" spans="1:23" s="53" customFormat="1" ht="12" x14ac:dyDescent="0.2">
      <c r="A14" s="88">
        <f>A8</f>
        <v>1</v>
      </c>
      <c r="B14" s="42">
        <f>B8+4000</f>
        <v>14200</v>
      </c>
      <c r="C14" s="42">
        <f>C8+4000</f>
        <v>15000</v>
      </c>
      <c r="D14" s="42">
        <f>D8+4000</f>
        <v>14200</v>
      </c>
      <c r="E14" s="42" t="e">
        <f>'C завтраками| Bed and breakfast'!#REF!*0.9</f>
        <v>#REF!</v>
      </c>
      <c r="F14" s="42" t="e">
        <f>'C завтраками| Bed and breakfast'!#REF!*0.9</f>
        <v>#REF!</v>
      </c>
      <c r="G14" s="42" t="e">
        <f>'C завтраками| Bed and breakfast'!#REF!*0.9</f>
        <v>#REF!</v>
      </c>
      <c r="H14" s="42" t="e">
        <f>'C завтраками| Bed and breakfast'!#REF!*0.9</f>
        <v>#REF!</v>
      </c>
      <c r="I14" s="42" t="e">
        <f>'C завтраками| Bed and breakfast'!#REF!*0.9</f>
        <v>#REF!</v>
      </c>
      <c r="J14" s="42" t="e">
        <f>'C завтраками| Bed and breakfast'!#REF!*0.9</f>
        <v>#REF!</v>
      </c>
      <c r="K14" s="42" t="e">
        <f>'C завтраками| Bed and breakfast'!#REF!*0.9</f>
        <v>#REF!</v>
      </c>
      <c r="L14" s="42" t="e">
        <f>'C завтраками| Bed and breakfast'!#REF!*0.9</f>
        <v>#REF!</v>
      </c>
      <c r="M14" s="42" t="e">
        <f>'C завтраками| Bed and breakfast'!#REF!*0.9</f>
        <v>#REF!</v>
      </c>
      <c r="N14" s="42" t="e">
        <f>'C завтраками| Bed and breakfast'!#REF!*0.9</f>
        <v>#REF!</v>
      </c>
      <c r="O14" s="42" t="e">
        <f>'C завтраками| Bed and breakfast'!#REF!*0.9</f>
        <v>#REF!</v>
      </c>
      <c r="P14" s="42" t="e">
        <f>'C завтраками| Bed and breakfast'!#REF!*0.9</f>
        <v>#REF!</v>
      </c>
      <c r="Q14" s="42" t="e">
        <f>'C завтраками| Bed and breakfast'!#REF!*0.9</f>
        <v>#REF!</v>
      </c>
      <c r="R14" s="42" t="e">
        <f>'C завтраками| Bed and breakfast'!#REF!*0.9</f>
        <v>#REF!</v>
      </c>
      <c r="S14" s="42" t="e">
        <f>'C завтраками| Bed and breakfast'!#REF!*0.9</f>
        <v>#REF!</v>
      </c>
      <c r="T14" s="42" t="e">
        <f>'C завтраками| Bed and breakfast'!#REF!*0.9</f>
        <v>#REF!</v>
      </c>
      <c r="U14" s="42" t="e">
        <f>'C завтраками| Bed and breakfast'!#REF!*0.9</f>
        <v>#REF!</v>
      </c>
      <c r="V14" s="42" t="e">
        <f>'C завтраками| Bed and breakfast'!#REF!*0.9</f>
        <v>#REF!</v>
      </c>
      <c r="W14" s="42" t="e">
        <f>'C завтраками| Bed and breakfast'!#REF!*0.9</f>
        <v>#REF!</v>
      </c>
    </row>
    <row r="15" spans="1:23" s="53" customFormat="1" ht="12" x14ac:dyDescent="0.2">
      <c r="A15" s="88">
        <f>A9</f>
        <v>2</v>
      </c>
      <c r="B15" s="42">
        <f>B14+1000</f>
        <v>15200</v>
      </c>
      <c r="C15" s="42">
        <f>C14+1000</f>
        <v>16000</v>
      </c>
      <c r="D15" s="42">
        <f>D14+1000</f>
        <v>15200</v>
      </c>
      <c r="E15" s="42" t="e">
        <f>'C завтраками| Bed and breakfast'!#REF!*0.9</f>
        <v>#REF!</v>
      </c>
      <c r="F15" s="42" t="e">
        <f>'C завтраками| Bed and breakfast'!#REF!*0.9</f>
        <v>#REF!</v>
      </c>
      <c r="G15" s="42" t="e">
        <f>'C завтраками| Bed and breakfast'!#REF!*0.9</f>
        <v>#REF!</v>
      </c>
      <c r="H15" s="42" t="e">
        <f>'C завтраками| Bed and breakfast'!#REF!*0.9</f>
        <v>#REF!</v>
      </c>
      <c r="I15" s="42" t="e">
        <f>'C завтраками| Bed and breakfast'!#REF!*0.9</f>
        <v>#REF!</v>
      </c>
      <c r="J15" s="42" t="e">
        <f>'C завтраками| Bed and breakfast'!#REF!*0.9</f>
        <v>#REF!</v>
      </c>
      <c r="K15" s="42" t="e">
        <f>'C завтраками| Bed and breakfast'!#REF!*0.9</f>
        <v>#REF!</v>
      </c>
      <c r="L15" s="42" t="e">
        <f>'C завтраками| Bed and breakfast'!#REF!*0.9</f>
        <v>#REF!</v>
      </c>
      <c r="M15" s="42" t="e">
        <f>'C завтраками| Bed and breakfast'!#REF!*0.9</f>
        <v>#REF!</v>
      </c>
      <c r="N15" s="42" t="e">
        <f>'C завтраками| Bed and breakfast'!#REF!*0.9</f>
        <v>#REF!</v>
      </c>
      <c r="O15" s="42" t="e">
        <f>'C завтраками| Bed and breakfast'!#REF!*0.9</f>
        <v>#REF!</v>
      </c>
      <c r="P15" s="42" t="e">
        <f>'C завтраками| Bed and breakfast'!#REF!*0.9</f>
        <v>#REF!</v>
      </c>
      <c r="Q15" s="42" t="e">
        <f>'C завтраками| Bed and breakfast'!#REF!*0.9</f>
        <v>#REF!</v>
      </c>
      <c r="R15" s="42" t="e">
        <f>'C завтраками| Bed and breakfast'!#REF!*0.9</f>
        <v>#REF!</v>
      </c>
      <c r="S15" s="42" t="e">
        <f>'C завтраками| Bed and breakfast'!#REF!*0.9</f>
        <v>#REF!</v>
      </c>
      <c r="T15" s="42" t="e">
        <f>'C завтраками| Bed and breakfast'!#REF!*0.9</f>
        <v>#REF!</v>
      </c>
      <c r="U15" s="42" t="e">
        <f>'C завтраками| Bed and breakfast'!#REF!*0.9</f>
        <v>#REF!</v>
      </c>
      <c r="V15" s="42" t="e">
        <f>'C завтраками| Bed and breakfast'!#REF!*0.9</f>
        <v>#REF!</v>
      </c>
      <c r="W15" s="42" t="e">
        <f>'C завтраками| Bed and breakfast'!#REF!*0.9</f>
        <v>#REF!</v>
      </c>
    </row>
    <row r="16" spans="1:23" s="53" customFormat="1" ht="12" x14ac:dyDescent="0.2">
      <c r="A16" s="89"/>
      <c r="B16" s="89"/>
      <c r="C16" s="89"/>
      <c r="D16" s="89"/>
      <c r="E16" s="89"/>
      <c r="F16" s="89"/>
      <c r="G16" s="89"/>
      <c r="H16" s="89"/>
      <c r="I16" s="89"/>
      <c r="J16" s="89"/>
      <c r="K16" s="89"/>
      <c r="L16" s="89"/>
      <c r="M16" s="89"/>
      <c r="N16" s="89"/>
      <c r="O16" s="89"/>
      <c r="P16" s="89"/>
      <c r="Q16" s="89"/>
      <c r="R16" s="89"/>
      <c r="S16" s="89"/>
      <c r="T16" s="89"/>
      <c r="U16" s="89"/>
      <c r="V16" s="89"/>
      <c r="W16" s="89"/>
    </row>
    <row r="17" spans="1:48" s="48" customFormat="1" ht="19.5" customHeight="1" x14ac:dyDescent="0.2">
      <c r="A17" s="111" t="s">
        <v>100</v>
      </c>
      <c r="B17" s="85">
        <v>44409</v>
      </c>
      <c r="C17" s="85">
        <v>44414</v>
      </c>
      <c r="D17" s="85">
        <v>44416</v>
      </c>
      <c r="E17" s="101" t="e">
        <f>E5</f>
        <v>#REF!</v>
      </c>
      <c r="F17" s="101" t="e">
        <f t="shared" ref="F17:H17" si="1">F5</f>
        <v>#REF!</v>
      </c>
      <c r="G17" s="101" t="e">
        <f t="shared" si="1"/>
        <v>#REF!</v>
      </c>
      <c r="H17" s="101" t="e">
        <f t="shared" si="1"/>
        <v>#REF!</v>
      </c>
      <c r="I17" s="131" t="e">
        <f t="shared" ref="I17" si="2">I5</f>
        <v>#REF!</v>
      </c>
      <c r="J17" s="131" t="e">
        <f t="shared" ref="J17:T17" si="3">J5</f>
        <v>#REF!</v>
      </c>
      <c r="K17" s="133" t="e">
        <f t="shared" si="3"/>
        <v>#REF!</v>
      </c>
      <c r="L17" s="92"/>
      <c r="M17" s="92" t="e">
        <f t="shared" si="3"/>
        <v>#REF!</v>
      </c>
      <c r="N17" s="92" t="e">
        <f t="shared" si="3"/>
        <v>#REF!</v>
      </c>
      <c r="O17" s="92" t="e">
        <f t="shared" si="3"/>
        <v>#REF!</v>
      </c>
      <c r="P17" s="101" t="e">
        <f t="shared" si="3"/>
        <v>#REF!</v>
      </c>
      <c r="Q17" s="101" t="e">
        <f t="shared" si="3"/>
        <v>#REF!</v>
      </c>
      <c r="R17" s="101" t="e">
        <f t="shared" si="3"/>
        <v>#REF!</v>
      </c>
      <c r="S17" s="101" t="e">
        <f t="shared" si="3"/>
        <v>#REF!</v>
      </c>
      <c r="T17" s="92" t="e">
        <f t="shared" si="3"/>
        <v>#REF!</v>
      </c>
      <c r="U17" s="133" t="e">
        <f t="shared" ref="U17:V17" si="4">U5</f>
        <v>#REF!</v>
      </c>
      <c r="V17" s="92" t="e">
        <f t="shared" si="4"/>
        <v>#REF!</v>
      </c>
      <c r="W17" s="92" t="e">
        <f t="shared" ref="W17" si="5">W5</f>
        <v>#REF!</v>
      </c>
    </row>
    <row r="18" spans="1:48" s="48" customFormat="1" ht="12.6" customHeight="1" x14ac:dyDescent="0.2">
      <c r="A18" s="90" t="s">
        <v>64</v>
      </c>
      <c r="B18" s="84">
        <v>44413</v>
      </c>
      <c r="C18" s="84">
        <v>44415</v>
      </c>
      <c r="D18" s="84">
        <v>44420</v>
      </c>
      <c r="E18" s="102" t="e">
        <f>E6</f>
        <v>#REF!</v>
      </c>
      <c r="F18" s="102" t="e">
        <f t="shared" ref="F18:H18" si="6">F6</f>
        <v>#REF!</v>
      </c>
      <c r="G18" s="102" t="e">
        <f t="shared" si="6"/>
        <v>#REF!</v>
      </c>
      <c r="H18" s="102" t="e">
        <f t="shared" si="6"/>
        <v>#REF!</v>
      </c>
      <c r="I18" s="132" t="e">
        <f t="shared" ref="I18" si="7">I6</f>
        <v>#REF!</v>
      </c>
      <c r="J18" s="131" t="e">
        <f t="shared" ref="J18:T18" si="8">J6</f>
        <v>#REF!</v>
      </c>
      <c r="K18" s="131" t="e">
        <f t="shared" si="8"/>
        <v>#REF!</v>
      </c>
      <c r="L18" s="101" t="e">
        <f t="shared" si="8"/>
        <v>#REF!</v>
      </c>
      <c r="M18" s="103" t="e">
        <f t="shared" si="8"/>
        <v>#REF!</v>
      </c>
      <c r="N18" s="101" t="e">
        <f t="shared" si="8"/>
        <v>#REF!</v>
      </c>
      <c r="O18" s="92" t="e">
        <f t="shared" si="8"/>
        <v>#REF!</v>
      </c>
      <c r="P18" s="102" t="e">
        <f t="shared" si="8"/>
        <v>#REF!</v>
      </c>
      <c r="Q18" s="102" t="e">
        <f t="shared" si="8"/>
        <v>#REF!</v>
      </c>
      <c r="R18" s="102" t="e">
        <f t="shared" si="8"/>
        <v>#REF!</v>
      </c>
      <c r="S18" s="102" t="e">
        <f t="shared" si="8"/>
        <v>#REF!</v>
      </c>
      <c r="T18" s="92" t="e">
        <f t="shared" si="8"/>
        <v>#REF!</v>
      </c>
      <c r="U18" s="133" t="e">
        <f t="shared" ref="U18:V18" si="9">U6</f>
        <v>#REF!</v>
      </c>
      <c r="V18" s="92" t="e">
        <f t="shared" si="9"/>
        <v>#REF!</v>
      </c>
      <c r="W18" s="92" t="e">
        <f t="shared" ref="W18" si="10">W6</f>
        <v>#REF!</v>
      </c>
    </row>
    <row r="19" spans="1:48" s="44" customFormat="1" ht="12" x14ac:dyDescent="0.2">
      <c r="A19" s="42" t="s">
        <v>83</v>
      </c>
      <c r="B19" s="87"/>
      <c r="C19" s="87"/>
      <c r="D19" s="87"/>
      <c r="E19" s="87"/>
      <c r="F19" s="87"/>
      <c r="G19" s="87"/>
      <c r="H19" s="87"/>
      <c r="I19" s="87"/>
      <c r="J19" s="87"/>
      <c r="K19" s="87"/>
      <c r="L19" s="87"/>
      <c r="M19" s="87"/>
      <c r="N19" s="87"/>
      <c r="O19" s="87"/>
      <c r="P19" s="87"/>
      <c r="Q19" s="87"/>
      <c r="R19" s="87"/>
      <c r="S19" s="87"/>
      <c r="T19" s="87"/>
      <c r="U19" s="87"/>
      <c r="V19" s="87"/>
      <c r="W19" s="87"/>
    </row>
    <row r="20" spans="1:48" s="50" customFormat="1" ht="12" x14ac:dyDescent="0.2">
      <c r="A20" s="88">
        <v>1</v>
      </c>
      <c r="B20" s="91">
        <f t="shared" ref="B20:D21" si="11">B8*0.75</f>
        <v>7650</v>
      </c>
      <c r="C20" s="91">
        <f t="shared" si="11"/>
        <v>8250</v>
      </c>
      <c r="D20" s="91">
        <f t="shared" si="11"/>
        <v>7650</v>
      </c>
      <c r="E20" s="94" t="e">
        <f>ROUNDUP(E8*0.9,)</f>
        <v>#REF!</v>
      </c>
      <c r="F20" s="94" t="e">
        <f t="shared" ref="F20:H27" si="12">ROUNDUP(F8*0.9,)</f>
        <v>#REF!</v>
      </c>
      <c r="G20" s="94" t="e">
        <f t="shared" si="12"/>
        <v>#REF!</v>
      </c>
      <c r="H20" s="94" t="e">
        <f t="shared" si="12"/>
        <v>#REF!</v>
      </c>
      <c r="I20" s="94" t="e">
        <f t="shared" ref="I20" si="13">ROUNDUP(I8*0.9,)</f>
        <v>#REF!</v>
      </c>
      <c r="J20" s="94" t="e">
        <f t="shared" ref="J20:T20" si="14">ROUNDUP(J8*0.9,)</f>
        <v>#REF!</v>
      </c>
      <c r="K20" s="94" t="e">
        <f t="shared" si="14"/>
        <v>#REF!</v>
      </c>
      <c r="L20" s="94" t="e">
        <f t="shared" si="14"/>
        <v>#REF!</v>
      </c>
      <c r="M20" s="94" t="e">
        <f t="shared" si="14"/>
        <v>#REF!</v>
      </c>
      <c r="N20" s="94" t="e">
        <f t="shared" si="14"/>
        <v>#REF!</v>
      </c>
      <c r="O20" s="94" t="e">
        <f t="shared" si="14"/>
        <v>#REF!</v>
      </c>
      <c r="P20" s="94" t="e">
        <f t="shared" si="14"/>
        <v>#REF!</v>
      </c>
      <c r="Q20" s="94" t="e">
        <f t="shared" si="14"/>
        <v>#REF!</v>
      </c>
      <c r="R20" s="94" t="e">
        <f t="shared" si="14"/>
        <v>#REF!</v>
      </c>
      <c r="S20" s="94" t="e">
        <f t="shared" si="14"/>
        <v>#REF!</v>
      </c>
      <c r="T20" s="94" t="e">
        <f t="shared" si="14"/>
        <v>#REF!</v>
      </c>
      <c r="U20" s="94" t="e">
        <f t="shared" ref="U20:V20" si="15">ROUNDUP(U8*0.9,)</f>
        <v>#REF!</v>
      </c>
      <c r="V20" s="94" t="e">
        <f t="shared" si="15"/>
        <v>#REF!</v>
      </c>
      <c r="W20" s="94" t="e">
        <f t="shared" ref="W20" si="16">ROUNDUP(W8*0.9,)</f>
        <v>#REF!</v>
      </c>
    </row>
    <row r="21" spans="1:48" s="50" customFormat="1" ht="12" x14ac:dyDescent="0.2">
      <c r="A21" s="88">
        <v>2</v>
      </c>
      <c r="B21" s="91">
        <f t="shared" si="11"/>
        <v>8400</v>
      </c>
      <c r="C21" s="91">
        <f t="shared" si="11"/>
        <v>9000</v>
      </c>
      <c r="D21" s="91">
        <f t="shared" si="11"/>
        <v>8400</v>
      </c>
      <c r="E21" s="94" t="e">
        <f>ROUNDUP(E9*0.9,)</f>
        <v>#REF!</v>
      </c>
      <c r="F21" s="94" t="e">
        <f t="shared" ref="F21:H21" si="17">ROUNDUP(F9*0.9,)</f>
        <v>#REF!</v>
      </c>
      <c r="G21" s="94" t="e">
        <f t="shared" si="17"/>
        <v>#REF!</v>
      </c>
      <c r="H21" s="94" t="e">
        <f t="shared" si="17"/>
        <v>#REF!</v>
      </c>
      <c r="I21" s="94" t="e">
        <f t="shared" ref="I21" si="18">ROUNDUP(I9*0.9,)</f>
        <v>#REF!</v>
      </c>
      <c r="J21" s="94" t="e">
        <f t="shared" ref="J21:T21" si="19">ROUNDUP(J9*0.9,)</f>
        <v>#REF!</v>
      </c>
      <c r="K21" s="94" t="e">
        <f t="shared" si="19"/>
        <v>#REF!</v>
      </c>
      <c r="L21" s="94" t="e">
        <f t="shared" si="19"/>
        <v>#REF!</v>
      </c>
      <c r="M21" s="94" t="e">
        <f t="shared" si="19"/>
        <v>#REF!</v>
      </c>
      <c r="N21" s="94" t="e">
        <f t="shared" si="19"/>
        <v>#REF!</v>
      </c>
      <c r="O21" s="94" t="e">
        <f t="shared" si="19"/>
        <v>#REF!</v>
      </c>
      <c r="P21" s="94" t="e">
        <f t="shared" si="19"/>
        <v>#REF!</v>
      </c>
      <c r="Q21" s="94" t="e">
        <f t="shared" si="19"/>
        <v>#REF!</v>
      </c>
      <c r="R21" s="94" t="e">
        <f t="shared" si="19"/>
        <v>#REF!</v>
      </c>
      <c r="S21" s="94" t="e">
        <f t="shared" si="19"/>
        <v>#REF!</v>
      </c>
      <c r="T21" s="94" t="e">
        <f t="shared" si="19"/>
        <v>#REF!</v>
      </c>
      <c r="U21" s="94" t="e">
        <f t="shared" ref="U21:V21" si="20">ROUNDUP(U9*0.9,)</f>
        <v>#REF!</v>
      </c>
      <c r="V21" s="94" t="e">
        <f t="shared" si="20"/>
        <v>#REF!</v>
      </c>
      <c r="W21" s="94" t="e">
        <f t="shared" ref="W21" si="21">ROUNDUP(W9*0.9,)</f>
        <v>#REF!</v>
      </c>
    </row>
    <row r="22" spans="1:48" s="50" customFormat="1" ht="12" x14ac:dyDescent="0.2">
      <c r="A22" s="42" t="s">
        <v>84</v>
      </c>
      <c r="B22" s="91"/>
      <c r="C22" s="91"/>
      <c r="D22" s="91"/>
      <c r="E22" s="94"/>
      <c r="F22" s="94"/>
      <c r="G22" s="94"/>
      <c r="H22" s="94"/>
      <c r="I22" s="94"/>
      <c r="J22" s="94"/>
      <c r="K22" s="94"/>
      <c r="L22" s="94"/>
      <c r="M22" s="94"/>
      <c r="N22" s="94"/>
      <c r="O22" s="94"/>
      <c r="P22" s="94"/>
      <c r="Q22" s="94"/>
      <c r="R22" s="94"/>
      <c r="S22" s="94"/>
      <c r="T22" s="94"/>
      <c r="U22" s="94"/>
      <c r="V22" s="94"/>
      <c r="W22" s="94"/>
    </row>
    <row r="23" spans="1:48" s="50" customFormat="1" ht="12" x14ac:dyDescent="0.2">
      <c r="A23" s="88">
        <f>A20</f>
        <v>1</v>
      </c>
      <c r="B23" s="91">
        <f t="shared" ref="B23:D24" si="22">B11*0.75</f>
        <v>9900</v>
      </c>
      <c r="C23" s="91">
        <f t="shared" si="22"/>
        <v>10500</v>
      </c>
      <c r="D23" s="91">
        <f t="shared" si="22"/>
        <v>9900</v>
      </c>
      <c r="E23" s="94" t="e">
        <f>ROUNDUP(E11*0.9,)</f>
        <v>#REF!</v>
      </c>
      <c r="F23" s="94" t="e">
        <f t="shared" si="12"/>
        <v>#REF!</v>
      </c>
      <c r="G23" s="94" t="e">
        <f t="shared" si="12"/>
        <v>#REF!</v>
      </c>
      <c r="H23" s="94" t="e">
        <f t="shared" si="12"/>
        <v>#REF!</v>
      </c>
      <c r="I23" s="94" t="e">
        <f t="shared" ref="I23" si="23">ROUNDUP(I11*0.9,)</f>
        <v>#REF!</v>
      </c>
      <c r="J23" s="94" t="e">
        <f t="shared" ref="J23:T23" si="24">ROUNDUP(J11*0.9,)</f>
        <v>#REF!</v>
      </c>
      <c r="K23" s="94" t="e">
        <f t="shared" si="24"/>
        <v>#REF!</v>
      </c>
      <c r="L23" s="94" t="e">
        <f t="shared" si="24"/>
        <v>#REF!</v>
      </c>
      <c r="M23" s="94" t="e">
        <f t="shared" si="24"/>
        <v>#REF!</v>
      </c>
      <c r="N23" s="94" t="e">
        <f t="shared" si="24"/>
        <v>#REF!</v>
      </c>
      <c r="O23" s="94" t="e">
        <f t="shared" si="24"/>
        <v>#REF!</v>
      </c>
      <c r="P23" s="94" t="e">
        <f t="shared" si="24"/>
        <v>#REF!</v>
      </c>
      <c r="Q23" s="94" t="e">
        <f t="shared" si="24"/>
        <v>#REF!</v>
      </c>
      <c r="R23" s="94" t="e">
        <f t="shared" si="24"/>
        <v>#REF!</v>
      </c>
      <c r="S23" s="94" t="e">
        <f t="shared" si="24"/>
        <v>#REF!</v>
      </c>
      <c r="T23" s="94" t="e">
        <f t="shared" si="24"/>
        <v>#REF!</v>
      </c>
      <c r="U23" s="94" t="e">
        <f t="shared" ref="U23:V23" si="25">ROUNDUP(U11*0.9,)</f>
        <v>#REF!</v>
      </c>
      <c r="V23" s="94" t="e">
        <f t="shared" si="25"/>
        <v>#REF!</v>
      </c>
      <c r="W23" s="94" t="e">
        <f t="shared" ref="W23" si="26">ROUNDUP(W11*0.9,)</f>
        <v>#REF!</v>
      </c>
    </row>
    <row r="24" spans="1:48" s="50" customFormat="1" ht="12" x14ac:dyDescent="0.2">
      <c r="A24" s="88">
        <f>A21</f>
        <v>2</v>
      </c>
      <c r="B24" s="91">
        <f t="shared" si="22"/>
        <v>10650</v>
      </c>
      <c r="C24" s="91">
        <f t="shared" si="22"/>
        <v>11250</v>
      </c>
      <c r="D24" s="91">
        <f t="shared" si="22"/>
        <v>10650</v>
      </c>
      <c r="E24" s="94" t="e">
        <f>ROUNDUP(E12*0.9,)</f>
        <v>#REF!</v>
      </c>
      <c r="F24" s="94" t="e">
        <f t="shared" si="12"/>
        <v>#REF!</v>
      </c>
      <c r="G24" s="94" t="e">
        <f t="shared" si="12"/>
        <v>#REF!</v>
      </c>
      <c r="H24" s="94" t="e">
        <f t="shared" si="12"/>
        <v>#REF!</v>
      </c>
      <c r="I24" s="94" t="e">
        <f t="shared" ref="I24" si="27">ROUNDUP(I12*0.9,)</f>
        <v>#REF!</v>
      </c>
      <c r="J24" s="94" t="e">
        <f t="shared" ref="J24:T24" si="28">ROUNDUP(J12*0.9,)</f>
        <v>#REF!</v>
      </c>
      <c r="K24" s="94" t="e">
        <f t="shared" si="28"/>
        <v>#REF!</v>
      </c>
      <c r="L24" s="94" t="e">
        <f t="shared" si="28"/>
        <v>#REF!</v>
      </c>
      <c r="M24" s="94" t="e">
        <f t="shared" si="28"/>
        <v>#REF!</v>
      </c>
      <c r="N24" s="94" t="e">
        <f t="shared" si="28"/>
        <v>#REF!</v>
      </c>
      <c r="O24" s="94" t="e">
        <f t="shared" si="28"/>
        <v>#REF!</v>
      </c>
      <c r="P24" s="94" t="e">
        <f t="shared" si="28"/>
        <v>#REF!</v>
      </c>
      <c r="Q24" s="94" t="e">
        <f t="shared" si="28"/>
        <v>#REF!</v>
      </c>
      <c r="R24" s="94" t="e">
        <f t="shared" si="28"/>
        <v>#REF!</v>
      </c>
      <c r="S24" s="94" t="e">
        <f t="shared" si="28"/>
        <v>#REF!</v>
      </c>
      <c r="T24" s="94" t="e">
        <f t="shared" si="28"/>
        <v>#REF!</v>
      </c>
      <c r="U24" s="94" t="e">
        <f t="shared" ref="U24:V24" si="29">ROUNDUP(U12*0.9,)</f>
        <v>#REF!</v>
      </c>
      <c r="V24" s="94" t="e">
        <f t="shared" si="29"/>
        <v>#REF!</v>
      </c>
      <c r="W24" s="94" t="e">
        <f t="shared" ref="W24" si="30">ROUNDUP(W12*0.9,)</f>
        <v>#REF!</v>
      </c>
    </row>
    <row r="25" spans="1:48" s="50" customFormat="1" ht="12" x14ac:dyDescent="0.2">
      <c r="A25" s="42" t="s">
        <v>85</v>
      </c>
      <c r="B25" s="91"/>
      <c r="C25" s="91"/>
      <c r="D25" s="91"/>
      <c r="E25" s="94"/>
      <c r="F25" s="94"/>
      <c r="G25" s="94"/>
      <c r="H25" s="94"/>
      <c r="I25" s="94"/>
      <c r="J25" s="94"/>
      <c r="K25" s="94"/>
      <c r="L25" s="94"/>
      <c r="M25" s="94"/>
      <c r="N25" s="94"/>
      <c r="O25" s="94"/>
      <c r="P25" s="94"/>
      <c r="Q25" s="94"/>
      <c r="R25" s="94"/>
      <c r="S25" s="94"/>
      <c r="T25" s="94"/>
      <c r="U25" s="94"/>
      <c r="V25" s="94"/>
      <c r="W25" s="94"/>
    </row>
    <row r="26" spans="1:48" s="50" customFormat="1" ht="12" x14ac:dyDescent="0.2">
      <c r="A26" s="88">
        <f>A20</f>
        <v>1</v>
      </c>
      <c r="B26" s="91">
        <f t="shared" ref="B26:D27" si="31">B14*0.75</f>
        <v>10650</v>
      </c>
      <c r="C26" s="91">
        <f t="shared" si="31"/>
        <v>11250</v>
      </c>
      <c r="D26" s="91">
        <f t="shared" si="31"/>
        <v>10650</v>
      </c>
      <c r="E26" s="94" t="e">
        <f>ROUNDUP(E14*0.9,)</f>
        <v>#REF!</v>
      </c>
      <c r="F26" s="94" t="e">
        <f t="shared" si="12"/>
        <v>#REF!</v>
      </c>
      <c r="G26" s="94" t="e">
        <f t="shared" si="12"/>
        <v>#REF!</v>
      </c>
      <c r="H26" s="94" t="e">
        <f t="shared" si="12"/>
        <v>#REF!</v>
      </c>
      <c r="I26" s="94" t="e">
        <f t="shared" ref="I26" si="32">ROUNDUP(I14*0.9,)</f>
        <v>#REF!</v>
      </c>
      <c r="J26" s="94" t="e">
        <f t="shared" ref="J26:T26" si="33">ROUNDUP(J14*0.9,)</f>
        <v>#REF!</v>
      </c>
      <c r="K26" s="94" t="e">
        <f t="shared" si="33"/>
        <v>#REF!</v>
      </c>
      <c r="L26" s="94" t="e">
        <f t="shared" si="33"/>
        <v>#REF!</v>
      </c>
      <c r="M26" s="94" t="e">
        <f t="shared" si="33"/>
        <v>#REF!</v>
      </c>
      <c r="N26" s="94" t="e">
        <f t="shared" si="33"/>
        <v>#REF!</v>
      </c>
      <c r="O26" s="94" t="e">
        <f t="shared" si="33"/>
        <v>#REF!</v>
      </c>
      <c r="P26" s="94" t="e">
        <f t="shared" si="33"/>
        <v>#REF!</v>
      </c>
      <c r="Q26" s="94" t="e">
        <f t="shared" si="33"/>
        <v>#REF!</v>
      </c>
      <c r="R26" s="94" t="e">
        <f t="shared" si="33"/>
        <v>#REF!</v>
      </c>
      <c r="S26" s="94" t="e">
        <f t="shared" si="33"/>
        <v>#REF!</v>
      </c>
      <c r="T26" s="94" t="e">
        <f t="shared" si="33"/>
        <v>#REF!</v>
      </c>
      <c r="U26" s="94" t="e">
        <f t="shared" ref="U26:V26" si="34">ROUNDUP(U14*0.9,)</f>
        <v>#REF!</v>
      </c>
      <c r="V26" s="94" t="e">
        <f t="shared" si="34"/>
        <v>#REF!</v>
      </c>
      <c r="W26" s="94" t="e">
        <f t="shared" ref="W26" si="35">ROUNDUP(W14*0.9,)</f>
        <v>#REF!</v>
      </c>
    </row>
    <row r="27" spans="1:48" s="50" customFormat="1" ht="12" x14ac:dyDescent="0.2">
      <c r="A27" s="88">
        <f>A21</f>
        <v>2</v>
      </c>
      <c r="B27" s="91">
        <f t="shared" si="31"/>
        <v>11400</v>
      </c>
      <c r="C27" s="91">
        <f t="shared" si="31"/>
        <v>12000</v>
      </c>
      <c r="D27" s="91">
        <f t="shared" si="31"/>
        <v>11400</v>
      </c>
      <c r="E27" s="94" t="e">
        <f>ROUNDUP(E15*0.9,)</f>
        <v>#REF!</v>
      </c>
      <c r="F27" s="94" t="e">
        <f t="shared" si="12"/>
        <v>#REF!</v>
      </c>
      <c r="G27" s="94" t="e">
        <f t="shared" si="12"/>
        <v>#REF!</v>
      </c>
      <c r="H27" s="94" t="e">
        <f t="shared" si="12"/>
        <v>#REF!</v>
      </c>
      <c r="I27" s="94" t="e">
        <f t="shared" ref="I27" si="36">ROUNDUP(I15*0.9,)</f>
        <v>#REF!</v>
      </c>
      <c r="J27" s="94" t="e">
        <f t="shared" ref="J27:T27" si="37">ROUNDUP(J15*0.9,)</f>
        <v>#REF!</v>
      </c>
      <c r="K27" s="94" t="e">
        <f t="shared" si="37"/>
        <v>#REF!</v>
      </c>
      <c r="L27" s="94" t="e">
        <f t="shared" si="37"/>
        <v>#REF!</v>
      </c>
      <c r="M27" s="94" t="e">
        <f t="shared" si="37"/>
        <v>#REF!</v>
      </c>
      <c r="N27" s="94" t="e">
        <f t="shared" si="37"/>
        <v>#REF!</v>
      </c>
      <c r="O27" s="94" t="e">
        <f t="shared" si="37"/>
        <v>#REF!</v>
      </c>
      <c r="P27" s="94" t="e">
        <f t="shared" si="37"/>
        <v>#REF!</v>
      </c>
      <c r="Q27" s="94" t="e">
        <f t="shared" si="37"/>
        <v>#REF!</v>
      </c>
      <c r="R27" s="94" t="e">
        <f t="shared" si="37"/>
        <v>#REF!</v>
      </c>
      <c r="S27" s="94" t="e">
        <f t="shared" si="37"/>
        <v>#REF!</v>
      </c>
      <c r="T27" s="94" t="e">
        <f t="shared" si="37"/>
        <v>#REF!</v>
      </c>
      <c r="U27" s="94" t="e">
        <f t="shared" ref="U27:V27" si="38">ROUNDUP(U15*0.9,)</f>
        <v>#REF!</v>
      </c>
      <c r="V27" s="94" t="e">
        <f t="shared" si="38"/>
        <v>#REF!</v>
      </c>
      <c r="W27" s="94" t="e">
        <f t="shared" ref="W27" si="39">ROUNDUP(W15*0.9,)</f>
        <v>#REF!</v>
      </c>
    </row>
    <row r="28" spans="1:48" customFormat="1" ht="14.45" customHeight="1" x14ac:dyDescent="0.2">
      <c r="A28" s="229" t="s">
        <v>117</v>
      </c>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55"/>
    </row>
    <row r="29" spans="1:48" x14ac:dyDescent="0.2">
      <c r="A29" s="80" t="s">
        <v>71</v>
      </c>
      <c r="B29" s="72"/>
      <c r="C29" s="72"/>
      <c r="D29" s="72"/>
      <c r="E29" s="83"/>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row>
    <row r="30" spans="1:48" s="72" customFormat="1" ht="12" x14ac:dyDescent="0.2">
      <c r="A30" s="61" t="s">
        <v>80</v>
      </c>
      <c r="B30" s="81"/>
      <c r="C30" s="81"/>
      <c r="D30" s="81"/>
      <c r="E30" s="109"/>
      <c r="F30" s="81"/>
      <c r="G30" s="81"/>
      <c r="H30" s="81"/>
      <c r="I30" s="81"/>
      <c r="J30" s="81"/>
      <c r="K30" s="81"/>
      <c r="L30" s="81"/>
      <c r="M30" s="81"/>
      <c r="N30" s="81"/>
      <c r="O30" s="81"/>
      <c r="P30" s="81"/>
      <c r="Q30" s="81"/>
      <c r="R30" s="81"/>
      <c r="S30" s="81"/>
      <c r="T30" s="82"/>
      <c r="U30" s="82"/>
      <c r="V30" s="82"/>
      <c r="W30" s="82"/>
      <c r="X30" s="82"/>
      <c r="Y30" s="82"/>
      <c r="Z30" s="82"/>
      <c r="AA30" s="82"/>
      <c r="AB30" s="82"/>
      <c r="AC30" s="82"/>
    </row>
    <row r="31" spans="1:48" s="72" customFormat="1" ht="12" x14ac:dyDescent="0.2">
      <c r="A31" s="61" t="s">
        <v>81</v>
      </c>
      <c r="B31" s="81"/>
      <c r="C31" s="81"/>
      <c r="D31" s="81"/>
      <c r="E31" s="109"/>
      <c r="F31" s="81"/>
      <c r="G31" s="81"/>
      <c r="H31" s="81"/>
      <c r="I31" s="81"/>
      <c r="J31" s="81"/>
      <c r="K31" s="81"/>
      <c r="L31" s="81"/>
      <c r="M31" s="81"/>
      <c r="N31" s="81"/>
      <c r="O31" s="81"/>
      <c r="P31" s="81"/>
      <c r="Q31" s="81"/>
      <c r="R31" s="81"/>
      <c r="S31" s="81"/>
      <c r="T31" s="82"/>
      <c r="U31" s="82"/>
      <c r="V31" s="82"/>
      <c r="W31" s="82"/>
      <c r="X31" s="82"/>
      <c r="Y31" s="82"/>
      <c r="Z31" s="82"/>
      <c r="AA31" s="82"/>
      <c r="AB31" s="82"/>
      <c r="AC31" s="82"/>
    </row>
    <row r="32" spans="1:48" s="72" customFormat="1" ht="12" x14ac:dyDescent="0.2">
      <c r="A32" s="3"/>
      <c r="E32" s="83"/>
    </row>
    <row r="33" spans="1:21" s="72" customFormat="1" ht="12" x14ac:dyDescent="0.2">
      <c r="A33" s="71" t="s">
        <v>66</v>
      </c>
      <c r="E33" s="83"/>
    </row>
    <row r="34" spans="1:21" s="72" customFormat="1" ht="12" x14ac:dyDescent="0.2">
      <c r="A34" s="63" t="s">
        <v>78</v>
      </c>
      <c r="E34" s="83"/>
    </row>
    <row r="35" spans="1:21" s="72" customFormat="1" ht="12" x14ac:dyDescent="0.2">
      <c r="A35" s="43" t="s">
        <v>67</v>
      </c>
      <c r="E35" s="83"/>
    </row>
    <row r="36" spans="1:21" s="72" customFormat="1" ht="12" x14ac:dyDescent="0.2">
      <c r="A36" s="43" t="s">
        <v>89</v>
      </c>
      <c r="E36" s="83"/>
    </row>
    <row r="37" spans="1:21" s="72" customFormat="1" ht="12" x14ac:dyDescent="0.2">
      <c r="A37" s="43" t="s">
        <v>68</v>
      </c>
      <c r="E37" s="83"/>
    </row>
    <row r="38" spans="1:21" s="72" customFormat="1" ht="24" x14ac:dyDescent="0.2">
      <c r="A38" s="46" t="s">
        <v>69</v>
      </c>
      <c r="E38" s="83"/>
    </row>
    <row r="39" spans="1:21" s="72" customFormat="1" ht="12" x14ac:dyDescent="0.2">
      <c r="A39" s="43" t="s">
        <v>79</v>
      </c>
      <c r="E39" s="83"/>
    </row>
    <row r="40" spans="1:21" s="72" customFormat="1" ht="24" x14ac:dyDescent="0.2">
      <c r="A40" s="54" t="s">
        <v>118</v>
      </c>
      <c r="E40" s="83"/>
    </row>
    <row r="41" spans="1:21" s="72" customFormat="1" ht="12" x14ac:dyDescent="0.2">
      <c r="A41" s="54"/>
      <c r="E41" s="83"/>
    </row>
    <row r="42" spans="1:21" s="72" customFormat="1" ht="25.5" x14ac:dyDescent="0.2">
      <c r="A42" s="64" t="s">
        <v>119</v>
      </c>
      <c r="E42" s="79"/>
      <c r="F42" s="79"/>
      <c r="G42" s="79"/>
      <c r="H42" s="79"/>
      <c r="I42" s="79"/>
      <c r="J42" s="79"/>
      <c r="K42" s="79"/>
      <c r="L42" s="79"/>
      <c r="M42" s="79"/>
      <c r="N42" s="79"/>
      <c r="O42" s="79"/>
      <c r="P42" s="79"/>
      <c r="Q42" s="79"/>
      <c r="R42" s="79"/>
      <c r="S42" s="79"/>
      <c r="T42" s="79"/>
      <c r="U42" s="79"/>
    </row>
    <row r="43" spans="1:21" s="72" customFormat="1" ht="12" x14ac:dyDescent="0.2">
      <c r="A43" s="73"/>
      <c r="B43" s="74"/>
      <c r="C43" s="74"/>
      <c r="D43" s="74"/>
      <c r="E43" s="79"/>
      <c r="F43" s="79"/>
      <c r="G43" s="79"/>
      <c r="H43" s="79"/>
      <c r="I43" s="79"/>
      <c r="J43" s="79"/>
      <c r="K43" s="79"/>
      <c r="L43" s="79"/>
      <c r="M43" s="79"/>
      <c r="N43" s="79"/>
      <c r="O43" s="79"/>
      <c r="P43" s="79"/>
      <c r="Q43" s="79"/>
      <c r="R43" s="79"/>
      <c r="S43" s="79"/>
      <c r="T43" s="79"/>
      <c r="U43" s="79"/>
    </row>
    <row r="44" spans="1:21" s="72" customFormat="1" ht="42" x14ac:dyDescent="0.2">
      <c r="A44" s="121" t="s">
        <v>105</v>
      </c>
      <c r="B44" s="75"/>
      <c r="C44" s="76"/>
      <c r="D44" s="78"/>
      <c r="E44" s="53"/>
      <c r="F44" s="53"/>
      <c r="G44" s="53"/>
      <c r="H44" s="53"/>
      <c r="I44" s="53"/>
      <c r="J44" s="53"/>
      <c r="K44" s="53"/>
      <c r="L44" s="53"/>
      <c r="M44" s="53"/>
      <c r="N44" s="53"/>
      <c r="O44" s="53"/>
      <c r="P44" s="53"/>
      <c r="Q44" s="53"/>
      <c r="R44" s="2"/>
      <c r="S44" s="2"/>
      <c r="T44" s="2"/>
      <c r="U44" s="79"/>
    </row>
    <row r="45" spans="1:21" s="72" customFormat="1" ht="31.5" x14ac:dyDescent="0.2">
      <c r="A45" s="121" t="s">
        <v>106</v>
      </c>
      <c r="B45" s="75"/>
      <c r="C45" s="76"/>
      <c r="D45" s="78"/>
      <c r="E45" s="53"/>
      <c r="F45" s="53"/>
      <c r="G45" s="53"/>
      <c r="H45" s="53"/>
      <c r="I45" s="53"/>
      <c r="J45" s="53"/>
      <c r="K45" s="53"/>
      <c r="L45" s="53"/>
      <c r="M45" s="53"/>
      <c r="N45" s="53"/>
      <c r="O45" s="53"/>
      <c r="P45" s="53"/>
      <c r="Q45" s="53"/>
      <c r="R45" s="2"/>
      <c r="S45" s="2"/>
      <c r="T45" s="2"/>
      <c r="U45" s="79"/>
    </row>
    <row r="46" spans="1:21" s="72" customFormat="1" ht="63" x14ac:dyDescent="0.2">
      <c r="A46" s="121" t="s">
        <v>107</v>
      </c>
      <c r="B46" s="77"/>
      <c r="C46" s="77"/>
      <c r="D46" s="77"/>
      <c r="E46" s="53"/>
      <c r="F46" s="53"/>
      <c r="G46" s="53"/>
      <c r="H46" s="53"/>
      <c r="I46" s="53"/>
      <c r="J46" s="53"/>
      <c r="K46" s="53"/>
      <c r="L46" s="53"/>
      <c r="M46" s="53"/>
      <c r="N46" s="53"/>
      <c r="O46" s="53"/>
      <c r="P46" s="53"/>
      <c r="Q46" s="53"/>
      <c r="R46" s="2"/>
      <c r="S46" s="2"/>
      <c r="T46" s="2"/>
      <c r="U46" s="79"/>
    </row>
    <row r="47" spans="1:21" s="72" customFormat="1" ht="42" x14ac:dyDescent="0.2">
      <c r="A47" s="134" t="s">
        <v>122</v>
      </c>
      <c r="E47" s="79"/>
      <c r="F47" s="79"/>
      <c r="G47" s="79"/>
      <c r="H47" s="79"/>
      <c r="I47" s="79"/>
      <c r="J47" s="79"/>
      <c r="K47" s="79"/>
      <c r="L47" s="79"/>
      <c r="M47" s="79"/>
      <c r="N47" s="79"/>
      <c r="O47" s="79"/>
      <c r="P47" s="79"/>
      <c r="Q47" s="79"/>
      <c r="R47" s="79"/>
      <c r="S47" s="79"/>
      <c r="T47" s="79"/>
      <c r="U47" s="79"/>
    </row>
    <row r="48" spans="1:21" s="72" customFormat="1" ht="52.5" x14ac:dyDescent="0.2">
      <c r="A48" s="121" t="s">
        <v>108</v>
      </c>
      <c r="E48" s="79"/>
      <c r="F48" s="79"/>
      <c r="G48" s="79"/>
      <c r="H48" s="79"/>
      <c r="I48" s="79"/>
      <c r="J48" s="79"/>
      <c r="K48" s="79"/>
      <c r="L48" s="79"/>
      <c r="M48" s="79"/>
      <c r="N48" s="79"/>
      <c r="O48" s="79"/>
      <c r="P48" s="79"/>
      <c r="Q48" s="79"/>
      <c r="R48" s="79"/>
      <c r="S48" s="79"/>
      <c r="T48" s="79"/>
      <c r="U48" s="79"/>
    </row>
    <row r="49" spans="1:48" s="72" customFormat="1" ht="21" x14ac:dyDescent="0.2">
      <c r="A49" s="134" t="s">
        <v>120</v>
      </c>
      <c r="E49" s="79"/>
      <c r="F49" s="79"/>
      <c r="G49" s="79"/>
      <c r="H49" s="79"/>
      <c r="I49" s="79"/>
      <c r="J49" s="79"/>
      <c r="K49" s="79"/>
      <c r="L49" s="79"/>
      <c r="M49" s="79"/>
      <c r="N49" s="79"/>
      <c r="O49" s="79"/>
      <c r="P49" s="79"/>
      <c r="Q49" s="79"/>
      <c r="R49" s="79"/>
      <c r="S49" s="79"/>
      <c r="T49" s="79"/>
      <c r="U49" s="79"/>
    </row>
    <row r="50" spans="1:48" s="72" customFormat="1" ht="42" x14ac:dyDescent="0.2">
      <c r="A50" s="121" t="s">
        <v>124</v>
      </c>
      <c r="E50" s="79"/>
      <c r="F50" s="79"/>
      <c r="G50" s="79"/>
      <c r="H50" s="79"/>
      <c r="I50" s="79"/>
      <c r="J50" s="79"/>
      <c r="K50" s="79"/>
      <c r="L50" s="79"/>
      <c r="M50" s="79"/>
      <c r="N50" s="79"/>
      <c r="O50" s="79"/>
      <c r="P50" s="79"/>
      <c r="Q50" s="79"/>
      <c r="R50" s="79"/>
      <c r="S50" s="79"/>
      <c r="T50" s="79"/>
      <c r="U50" s="79"/>
    </row>
    <row r="51" spans="1:48" s="72" customFormat="1" ht="31.5" x14ac:dyDescent="0.2">
      <c r="A51" s="121" t="s">
        <v>125</v>
      </c>
      <c r="E51" s="83"/>
    </row>
    <row r="52" spans="1:48" s="72" customFormat="1" ht="42" x14ac:dyDescent="0.2">
      <c r="A52" s="134" t="s">
        <v>123</v>
      </c>
      <c r="E52" s="83"/>
    </row>
    <row r="53" spans="1:48" s="72" customFormat="1" ht="21" x14ac:dyDescent="0.2">
      <c r="A53" s="134" t="s">
        <v>121</v>
      </c>
      <c r="E53" s="83"/>
    </row>
    <row r="54" spans="1:48" s="72" customFormat="1" ht="12" x14ac:dyDescent="0.2">
      <c r="A54" s="65"/>
      <c r="E54" s="83"/>
    </row>
    <row r="55" spans="1:48" s="72" customFormat="1" ht="31.5" x14ac:dyDescent="0.2">
      <c r="A55" s="66" t="s">
        <v>98</v>
      </c>
      <c r="E55" s="83"/>
    </row>
    <row r="56" spans="1:48" s="72" customFormat="1" ht="42" x14ac:dyDescent="0.2">
      <c r="A56" s="113" t="s">
        <v>99</v>
      </c>
      <c r="E56" s="83"/>
    </row>
    <row r="57" spans="1:48" s="72" customFormat="1" ht="21" x14ac:dyDescent="0.2">
      <c r="A57" s="66" t="s">
        <v>95</v>
      </c>
      <c r="E57" s="83"/>
    </row>
    <row r="58" spans="1:48" s="72" customFormat="1" ht="42.75" x14ac:dyDescent="0.2">
      <c r="A58" s="108" t="s">
        <v>96</v>
      </c>
      <c r="E58" s="83"/>
    </row>
    <row r="59" spans="1:48" s="72" customFormat="1" ht="21" x14ac:dyDescent="0.2">
      <c r="A59" s="66" t="s">
        <v>97</v>
      </c>
      <c r="E59" s="83"/>
    </row>
    <row r="60" spans="1:48" s="72" customFormat="1" ht="12" x14ac:dyDescent="0.2">
      <c r="A60" s="110"/>
      <c r="E60" s="83"/>
    </row>
    <row r="61" spans="1:48" s="72" customFormat="1" ht="12" x14ac:dyDescent="0.2">
      <c r="A61" s="69" t="s">
        <v>70</v>
      </c>
      <c r="E61" s="83"/>
    </row>
    <row r="62" spans="1:48" s="72" customFormat="1" ht="24" x14ac:dyDescent="0.2">
      <c r="A62" s="70" t="s">
        <v>76</v>
      </c>
      <c r="E62" s="83"/>
    </row>
    <row r="63" spans="1:48" s="72" customFormat="1" ht="24" x14ac:dyDescent="0.2">
      <c r="A63" s="70" t="s">
        <v>77</v>
      </c>
      <c r="E63" s="83"/>
    </row>
    <row r="64" spans="1:48" s="72" customFormat="1" x14ac:dyDescent="0.2">
      <c r="A64" s="70"/>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row>
    <row r="65" spans="1:1" x14ac:dyDescent="0.2">
      <c r="A65" s="70"/>
    </row>
  </sheetData>
  <mergeCells count="2">
    <mergeCell ref="A1:A3"/>
    <mergeCell ref="A28:AU28"/>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C64"/>
  <sheetViews>
    <sheetView topLeftCell="A7" zoomScale="90" zoomScaleNormal="90" workbookViewId="0">
      <selection activeCell="B17" sqref="B17:C19"/>
    </sheetView>
  </sheetViews>
  <sheetFormatPr defaultColWidth="8.7109375" defaultRowHeight="12.75" x14ac:dyDescent="0.2"/>
  <cols>
    <col min="1" max="1" width="82.5703125" style="55" customWidth="1"/>
    <col min="2" max="2" width="9.42578125" style="55" bestFit="1" customWidth="1"/>
    <col min="3" max="16384" width="8.7109375" style="55"/>
  </cols>
  <sheetData>
    <row r="1" spans="1:3" x14ac:dyDescent="0.2">
      <c r="A1" s="228" t="s">
        <v>82</v>
      </c>
    </row>
    <row r="2" spans="1:3" x14ac:dyDescent="0.2">
      <c r="A2" s="228"/>
    </row>
    <row r="3" spans="1:3" x14ac:dyDescent="0.2">
      <c r="A3" s="228"/>
    </row>
    <row r="4" spans="1:3" ht="21.75" customHeight="1" x14ac:dyDescent="0.2">
      <c r="A4" s="122" t="s">
        <v>141</v>
      </c>
    </row>
    <row r="5" spans="1:3" s="52" customFormat="1" ht="32.1" customHeight="1" x14ac:dyDescent="0.2">
      <c r="A5" s="98" t="s">
        <v>64</v>
      </c>
      <c r="B5" s="101" t="e">
        <f>'C завтраками| Bed and breakfast'!#REF!</f>
        <v>#REF!</v>
      </c>
      <c r="C5" s="101" t="e">
        <f>'C завтраками| Bed and breakfast'!#REF!</f>
        <v>#REF!</v>
      </c>
    </row>
    <row r="6" spans="1:3" s="53" customFormat="1" ht="21.95" customHeight="1" x14ac:dyDescent="0.2">
      <c r="A6" s="98"/>
      <c r="B6" s="101" t="e">
        <f>'C завтраками| Bed and breakfast'!#REF!</f>
        <v>#REF!</v>
      </c>
      <c r="C6" s="101" t="e">
        <f>'C завтраками| Bed and breakfast'!#REF!</f>
        <v>#REF!</v>
      </c>
    </row>
    <row r="7" spans="1:3" s="53" customFormat="1" ht="12" x14ac:dyDescent="0.2">
      <c r="A7" s="42" t="s">
        <v>83</v>
      </c>
      <c r="B7" s="87"/>
      <c r="C7" s="87"/>
    </row>
    <row r="8" spans="1:3" s="53" customFormat="1" ht="12" x14ac:dyDescent="0.2">
      <c r="A8" s="88">
        <v>1</v>
      </c>
      <c r="B8" s="42" t="e">
        <f>'C завтраками| Bed and breakfast'!#REF!*0.9</f>
        <v>#REF!</v>
      </c>
      <c r="C8" s="42" t="e">
        <f>'C завтраками| Bed and breakfast'!#REF!*0.9</f>
        <v>#REF!</v>
      </c>
    </row>
    <row r="9" spans="1:3" s="53" customFormat="1" ht="12" x14ac:dyDescent="0.2">
      <c r="A9" s="88">
        <v>2</v>
      </c>
      <c r="B9" s="42" t="e">
        <f>'C завтраками| Bed and breakfast'!#REF!*0.9</f>
        <v>#REF!</v>
      </c>
      <c r="C9" s="42" t="e">
        <f>'C завтраками| Bed and breakfast'!#REF!*0.9</f>
        <v>#REF!</v>
      </c>
    </row>
    <row r="10" spans="1:3" s="53" customFormat="1" ht="12" x14ac:dyDescent="0.2">
      <c r="A10" s="42" t="s">
        <v>84</v>
      </c>
      <c r="B10" s="42"/>
      <c r="C10" s="42"/>
    </row>
    <row r="11" spans="1:3" s="53" customFormat="1" ht="12" x14ac:dyDescent="0.2">
      <c r="A11" s="88">
        <f>A8</f>
        <v>1</v>
      </c>
      <c r="B11" s="42" t="e">
        <f>'C завтраками| Bed and breakfast'!#REF!*0.9</f>
        <v>#REF!</v>
      </c>
      <c r="C11" s="42" t="e">
        <f>'C завтраками| Bed and breakfast'!#REF!*0.9</f>
        <v>#REF!</v>
      </c>
    </row>
    <row r="12" spans="1:3" s="53" customFormat="1" ht="12" x14ac:dyDescent="0.2">
      <c r="A12" s="88">
        <f>A9</f>
        <v>2</v>
      </c>
      <c r="B12" s="42" t="e">
        <f>'C завтраками| Bed and breakfast'!#REF!*0.9</f>
        <v>#REF!</v>
      </c>
      <c r="C12" s="42" t="e">
        <f>'C завтраками| Bed and breakfast'!#REF!*0.9</f>
        <v>#REF!</v>
      </c>
    </row>
    <row r="13" spans="1:3" s="53" customFormat="1" ht="12" x14ac:dyDescent="0.2">
      <c r="A13" s="42" t="s">
        <v>85</v>
      </c>
      <c r="B13" s="42"/>
      <c r="C13" s="42"/>
    </row>
    <row r="14" spans="1:3" s="53" customFormat="1" ht="12" x14ac:dyDescent="0.2">
      <c r="A14" s="88">
        <f>A8</f>
        <v>1</v>
      </c>
      <c r="B14" s="42" t="e">
        <f>'C завтраками| Bed and breakfast'!#REF!*0.9</f>
        <v>#REF!</v>
      </c>
      <c r="C14" s="42" t="e">
        <f>'C завтраками| Bed and breakfast'!#REF!*0.9</f>
        <v>#REF!</v>
      </c>
    </row>
    <row r="15" spans="1:3" s="53" customFormat="1" ht="12" x14ac:dyDescent="0.2">
      <c r="A15" s="88">
        <f>A9</f>
        <v>2</v>
      </c>
      <c r="B15" s="42" t="e">
        <f>'C завтраками| Bed and breakfast'!#REF!*0.9</f>
        <v>#REF!</v>
      </c>
      <c r="C15" s="42" t="e">
        <f>'C завтраками| Bed and breakfast'!#REF!*0.9</f>
        <v>#REF!</v>
      </c>
    </row>
    <row r="16" spans="1:3" s="53" customFormat="1" ht="12" x14ac:dyDescent="0.2">
      <c r="A16" s="89"/>
      <c r="B16" s="89"/>
      <c r="C16" s="89"/>
    </row>
    <row r="17" spans="1:3" s="48" customFormat="1" ht="22.5" customHeight="1" x14ac:dyDescent="0.2">
      <c r="A17" s="111" t="s">
        <v>100</v>
      </c>
      <c r="B17" s="92" t="e">
        <f t="shared" ref="B17:C17" si="0">B5</f>
        <v>#REF!</v>
      </c>
      <c r="C17" s="92" t="e">
        <f t="shared" si="0"/>
        <v>#REF!</v>
      </c>
    </row>
    <row r="18" spans="1:3" s="48" customFormat="1" ht="25.5" customHeight="1" x14ac:dyDescent="0.2">
      <c r="A18" s="90" t="s">
        <v>64</v>
      </c>
      <c r="B18" s="101" t="e">
        <f t="shared" ref="B18:C18" si="1">B6</f>
        <v>#REF!</v>
      </c>
      <c r="C18" s="101" t="e">
        <f t="shared" si="1"/>
        <v>#REF!</v>
      </c>
    </row>
    <row r="19" spans="1:3" s="44" customFormat="1" ht="12" x14ac:dyDescent="0.2">
      <c r="A19" s="42" t="s">
        <v>83</v>
      </c>
      <c r="B19" s="87"/>
      <c r="C19" s="87"/>
    </row>
    <row r="20" spans="1:3" s="50" customFormat="1" ht="12" x14ac:dyDescent="0.2">
      <c r="A20" s="88">
        <v>1</v>
      </c>
      <c r="B20" s="94" t="e">
        <f t="shared" ref="B20:C20" si="2">ROUNDUP(B8*0.87,)</f>
        <v>#REF!</v>
      </c>
      <c r="C20" s="94" t="e">
        <f t="shared" si="2"/>
        <v>#REF!</v>
      </c>
    </row>
    <row r="21" spans="1:3" s="50" customFormat="1" ht="12" x14ac:dyDescent="0.2">
      <c r="A21" s="88">
        <v>2</v>
      </c>
      <c r="B21" s="94" t="e">
        <f t="shared" ref="B21:C27" si="3">ROUNDUP(B9*0.87,)</f>
        <v>#REF!</v>
      </c>
      <c r="C21" s="94" t="e">
        <f t="shared" si="3"/>
        <v>#REF!</v>
      </c>
    </row>
    <row r="22" spans="1:3" s="50" customFormat="1" ht="12" x14ac:dyDescent="0.2">
      <c r="A22" s="42" t="s">
        <v>84</v>
      </c>
      <c r="B22" s="94"/>
      <c r="C22" s="94"/>
    </row>
    <row r="23" spans="1:3" s="50" customFormat="1" ht="12" x14ac:dyDescent="0.2">
      <c r="A23" s="88">
        <f>A20</f>
        <v>1</v>
      </c>
      <c r="B23" s="94" t="e">
        <f t="shared" si="3"/>
        <v>#REF!</v>
      </c>
      <c r="C23" s="94" t="e">
        <f t="shared" si="3"/>
        <v>#REF!</v>
      </c>
    </row>
    <row r="24" spans="1:3" s="50" customFormat="1" ht="12" x14ac:dyDescent="0.2">
      <c r="A24" s="88">
        <f>A21</f>
        <v>2</v>
      </c>
      <c r="B24" s="94" t="e">
        <f t="shared" si="3"/>
        <v>#REF!</v>
      </c>
      <c r="C24" s="94" t="e">
        <f t="shared" si="3"/>
        <v>#REF!</v>
      </c>
    </row>
    <row r="25" spans="1:3" s="50" customFormat="1" ht="12" x14ac:dyDescent="0.2">
      <c r="A25" s="42" t="s">
        <v>85</v>
      </c>
      <c r="B25" s="94"/>
      <c r="C25" s="94"/>
    </row>
    <row r="26" spans="1:3" s="50" customFormat="1" ht="12" x14ac:dyDescent="0.2">
      <c r="A26" s="88">
        <f>A20</f>
        <v>1</v>
      </c>
      <c r="B26" s="94" t="e">
        <f t="shared" si="3"/>
        <v>#REF!</v>
      </c>
      <c r="C26" s="94" t="e">
        <f t="shared" si="3"/>
        <v>#REF!</v>
      </c>
    </row>
    <row r="27" spans="1:3" s="50" customFormat="1" ht="12" x14ac:dyDescent="0.2">
      <c r="A27" s="88">
        <f>A21</f>
        <v>2</v>
      </c>
      <c r="B27" s="94" t="e">
        <f t="shared" si="3"/>
        <v>#REF!</v>
      </c>
      <c r="C27" s="94" t="e">
        <f t="shared" si="3"/>
        <v>#REF!</v>
      </c>
    </row>
    <row r="28" spans="1:3" s="50" customFormat="1" ht="10.35" customHeight="1" x14ac:dyDescent="0.2">
      <c r="A28" s="88"/>
      <c r="B28" s="95"/>
      <c r="C28" s="95"/>
    </row>
    <row r="29" spans="1:3" ht="156" customHeight="1" x14ac:dyDescent="0.2">
      <c r="A29" s="142" t="s">
        <v>138</v>
      </c>
    </row>
    <row r="30" spans="1:3" ht="13.5" thickBot="1" x14ac:dyDescent="0.25">
      <c r="A30" s="60" t="s">
        <v>71</v>
      </c>
    </row>
    <row r="31" spans="1:3" ht="13.5" thickBot="1" x14ac:dyDescent="0.25">
      <c r="A31" s="107" t="s">
        <v>126</v>
      </c>
    </row>
    <row r="32" spans="1:3" x14ac:dyDescent="0.2">
      <c r="A32" s="61" t="s">
        <v>127</v>
      </c>
    </row>
    <row r="33" spans="1:1" x14ac:dyDescent="0.2">
      <c r="A33" s="62"/>
    </row>
    <row r="34" spans="1:1" x14ac:dyDescent="0.2">
      <c r="A34" s="49" t="s">
        <v>66</v>
      </c>
    </row>
    <row r="36" spans="1:1" x14ac:dyDescent="0.2">
      <c r="A36" s="63" t="s">
        <v>78</v>
      </c>
    </row>
    <row r="37" spans="1:1" x14ac:dyDescent="0.2">
      <c r="A37" s="43" t="s">
        <v>67</v>
      </c>
    </row>
    <row r="38" spans="1:1" x14ac:dyDescent="0.2">
      <c r="A38" s="43" t="s">
        <v>89</v>
      </c>
    </row>
    <row r="39" spans="1:1" x14ac:dyDescent="0.2">
      <c r="A39" s="43" t="s">
        <v>68</v>
      </c>
    </row>
    <row r="40" spans="1:1" ht="24" x14ac:dyDescent="0.2">
      <c r="A40" s="46" t="s">
        <v>69</v>
      </c>
    </row>
    <row r="41" spans="1:1" x14ac:dyDescent="0.2">
      <c r="A41" s="43" t="s">
        <v>79</v>
      </c>
    </row>
    <row r="42" spans="1:1" ht="24" x14ac:dyDescent="0.2">
      <c r="A42" s="46" t="s">
        <v>116</v>
      </c>
    </row>
    <row r="43" spans="1:1" x14ac:dyDescent="0.2">
      <c r="A43" s="59"/>
    </row>
    <row r="44" spans="1:1" ht="25.5" x14ac:dyDescent="0.2">
      <c r="A44" s="141" t="s">
        <v>140</v>
      </c>
    </row>
    <row r="45" spans="1:1" ht="63" x14ac:dyDescent="0.2">
      <c r="A45" s="121" t="s">
        <v>128</v>
      </c>
    </row>
    <row r="46" spans="1:1" ht="31.5" x14ac:dyDescent="0.2">
      <c r="A46" s="121" t="s">
        <v>129</v>
      </c>
    </row>
    <row r="47" spans="1:1" ht="57.6" customHeight="1" x14ac:dyDescent="0.2">
      <c r="A47" s="121" t="s">
        <v>131</v>
      </c>
    </row>
    <row r="48" spans="1:1" ht="31.5" x14ac:dyDescent="0.2">
      <c r="A48" s="121" t="s">
        <v>130</v>
      </c>
    </row>
    <row r="49" spans="1:1" ht="63" x14ac:dyDescent="0.2">
      <c r="A49" s="121" t="s">
        <v>132</v>
      </c>
    </row>
    <row r="50" spans="1:1" ht="40.9" customHeight="1" x14ac:dyDescent="0.2">
      <c r="A50" s="121" t="s">
        <v>134</v>
      </c>
    </row>
    <row r="51" spans="1:1" ht="31.5" x14ac:dyDescent="0.2">
      <c r="A51" s="121" t="s">
        <v>135</v>
      </c>
    </row>
    <row r="52" spans="1:1" ht="39" customHeight="1" x14ac:dyDescent="0.2">
      <c r="A52" s="121" t="s">
        <v>136</v>
      </c>
    </row>
    <row r="53" spans="1:1" ht="42" x14ac:dyDescent="0.2">
      <c r="A53" s="121" t="s">
        <v>137</v>
      </c>
    </row>
    <row r="54" spans="1:1" ht="31.5" x14ac:dyDescent="0.2">
      <c r="A54" s="121" t="s">
        <v>133</v>
      </c>
    </row>
    <row r="55" spans="1:1" x14ac:dyDescent="0.2">
      <c r="A55" s="83"/>
    </row>
    <row r="56" spans="1:1" ht="42" x14ac:dyDescent="0.2">
      <c r="A56" s="113" t="s">
        <v>99</v>
      </c>
    </row>
    <row r="57" spans="1:1" ht="21" x14ac:dyDescent="0.2">
      <c r="A57" s="140" t="s">
        <v>95</v>
      </c>
    </row>
    <row r="58" spans="1:1" ht="42.75" x14ac:dyDescent="0.2">
      <c r="A58" s="108" t="s">
        <v>96</v>
      </c>
    </row>
    <row r="59" spans="1:1" ht="21" x14ac:dyDescent="0.2">
      <c r="A59" s="66" t="s">
        <v>97</v>
      </c>
    </row>
    <row r="60" spans="1:1" x14ac:dyDescent="0.2">
      <c r="A60" s="68"/>
    </row>
    <row r="61" spans="1:1" x14ac:dyDescent="0.2">
      <c r="A61" s="69" t="s">
        <v>70</v>
      </c>
    </row>
    <row r="62" spans="1:1" ht="24" x14ac:dyDescent="0.2">
      <c r="A62" s="70" t="s">
        <v>76</v>
      </c>
    </row>
    <row r="63" spans="1:1" ht="24" x14ac:dyDescent="0.2">
      <c r="A63" s="70" t="s">
        <v>77</v>
      </c>
    </row>
    <row r="64" spans="1:1" x14ac:dyDescent="0.2">
      <c r="A64" s="67"/>
    </row>
  </sheetData>
  <mergeCells count="1">
    <mergeCell ref="A1:A3"/>
  </mergeCells>
  <pageMargins left="0.7" right="0.7" top="0.75" bottom="0.75" header="0.3" footer="0.3"/>
  <pageSetup paperSize="9" orientation="portrait" horizontalDpi="4294967295" verticalDpi="4294967295"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C52"/>
  <sheetViews>
    <sheetView zoomScale="90" zoomScaleNormal="90" workbookViewId="0">
      <selection activeCell="D14" sqref="D14"/>
    </sheetView>
  </sheetViews>
  <sheetFormatPr defaultColWidth="8.7109375" defaultRowHeight="12.75" x14ac:dyDescent="0.2"/>
  <cols>
    <col min="1" max="1" width="82.5703125" style="55" customWidth="1"/>
    <col min="2" max="2" width="9.42578125" style="55" bestFit="1" customWidth="1"/>
    <col min="3" max="16384" width="8.7109375" style="55"/>
  </cols>
  <sheetData>
    <row r="1" spans="1:3" x14ac:dyDescent="0.2">
      <c r="A1" s="228" t="s">
        <v>82</v>
      </c>
    </row>
    <row r="2" spans="1:3" x14ac:dyDescent="0.2">
      <c r="A2" s="228"/>
    </row>
    <row r="3" spans="1:3" x14ac:dyDescent="0.2">
      <c r="A3" s="228"/>
    </row>
    <row r="4" spans="1:3" ht="21.75" customHeight="1" x14ac:dyDescent="0.2">
      <c r="A4" s="122" t="s">
        <v>141</v>
      </c>
    </row>
    <row r="5" spans="1:3" s="52" customFormat="1" ht="32.1" customHeight="1" x14ac:dyDescent="0.2">
      <c r="A5" s="98" t="s">
        <v>64</v>
      </c>
      <c r="B5" s="92" t="e">
        <f>'C завтраками| Bed and breakfast'!#REF!</f>
        <v>#REF!</v>
      </c>
      <c r="C5" s="92" t="e">
        <f>'C завтраками| Bed and breakfast'!#REF!</f>
        <v>#REF!</v>
      </c>
    </row>
    <row r="6" spans="1:3" s="53" customFormat="1" ht="21.95" customHeight="1" x14ac:dyDescent="0.2">
      <c r="A6" s="98"/>
      <c r="B6" s="101" t="e">
        <f>'C завтраками| Bed and breakfast'!#REF!</f>
        <v>#REF!</v>
      </c>
      <c r="C6" s="101" t="e">
        <f>'C завтраками| Bed and breakfast'!#REF!</f>
        <v>#REF!</v>
      </c>
    </row>
    <row r="7" spans="1:3" s="53" customFormat="1" ht="12" x14ac:dyDescent="0.2">
      <c r="A7" s="42" t="s">
        <v>83</v>
      </c>
      <c r="B7" s="87"/>
      <c r="C7" s="87"/>
    </row>
    <row r="8" spans="1:3" s="53" customFormat="1" ht="12" x14ac:dyDescent="0.2">
      <c r="A8" s="88">
        <v>1</v>
      </c>
      <c r="B8" s="42" t="e">
        <f>'C завтраками| Bed and breakfast'!#REF!*0.9</f>
        <v>#REF!</v>
      </c>
      <c r="C8" s="42" t="e">
        <f>'C завтраками| Bed and breakfast'!#REF!*0.9</f>
        <v>#REF!</v>
      </c>
    </row>
    <row r="9" spans="1:3" s="53" customFormat="1" ht="12" x14ac:dyDescent="0.2">
      <c r="A9" s="88">
        <v>2</v>
      </c>
      <c r="B9" s="42" t="e">
        <f>'C завтраками| Bed and breakfast'!#REF!*0.9</f>
        <v>#REF!</v>
      </c>
      <c r="C9" s="42" t="e">
        <f>'C завтраками| Bed and breakfast'!#REF!*0.9</f>
        <v>#REF!</v>
      </c>
    </row>
    <row r="10" spans="1:3" s="53" customFormat="1" ht="12" x14ac:dyDescent="0.2">
      <c r="A10" s="42" t="s">
        <v>84</v>
      </c>
      <c r="B10" s="42"/>
      <c r="C10" s="42"/>
    </row>
    <row r="11" spans="1:3" s="53" customFormat="1" ht="12" x14ac:dyDescent="0.2">
      <c r="A11" s="88">
        <f>A8</f>
        <v>1</v>
      </c>
      <c r="B11" s="42" t="e">
        <f>'C завтраками| Bed and breakfast'!#REF!*0.9</f>
        <v>#REF!</v>
      </c>
      <c r="C11" s="42" t="e">
        <f>'C завтраками| Bed and breakfast'!#REF!*0.9</f>
        <v>#REF!</v>
      </c>
    </row>
    <row r="12" spans="1:3" s="53" customFormat="1" ht="12" x14ac:dyDescent="0.2">
      <c r="A12" s="88">
        <f>A9</f>
        <v>2</v>
      </c>
      <c r="B12" s="42" t="e">
        <f>'C завтраками| Bed and breakfast'!#REF!*0.9</f>
        <v>#REF!</v>
      </c>
      <c r="C12" s="42" t="e">
        <f>'C завтраками| Bed and breakfast'!#REF!*0.9</f>
        <v>#REF!</v>
      </c>
    </row>
    <row r="13" spans="1:3" s="53" customFormat="1" ht="12" x14ac:dyDescent="0.2">
      <c r="A13" s="42" t="s">
        <v>85</v>
      </c>
      <c r="B13" s="42"/>
      <c r="C13" s="42"/>
    </row>
    <row r="14" spans="1:3" s="53" customFormat="1" ht="12" x14ac:dyDescent="0.2">
      <c r="A14" s="88">
        <f>A8</f>
        <v>1</v>
      </c>
      <c r="B14" s="42" t="e">
        <f>'C завтраками| Bed and breakfast'!#REF!*0.9</f>
        <v>#REF!</v>
      </c>
      <c r="C14" s="42" t="e">
        <f>'C завтраками| Bed and breakfast'!#REF!*0.9</f>
        <v>#REF!</v>
      </c>
    </row>
    <row r="15" spans="1:3" s="53" customFormat="1" ht="12" x14ac:dyDescent="0.2">
      <c r="A15" s="88">
        <f>A9</f>
        <v>2</v>
      </c>
      <c r="B15" s="42" t="e">
        <f>'C завтраками| Bed and breakfast'!#REF!*0.9</f>
        <v>#REF!</v>
      </c>
      <c r="C15" s="42" t="e">
        <f>'C завтраками| Bed and breakfast'!#REF!*0.9</f>
        <v>#REF!</v>
      </c>
    </row>
    <row r="16" spans="1:3" s="50" customFormat="1" ht="10.35" customHeight="1" x14ac:dyDescent="0.2">
      <c r="A16" s="88"/>
    </row>
    <row r="17" spans="1:1" ht="156" customHeight="1" x14ac:dyDescent="0.2">
      <c r="A17" s="142" t="s">
        <v>138</v>
      </c>
    </row>
    <row r="18" spans="1:1" ht="13.5" thickBot="1" x14ac:dyDescent="0.25">
      <c r="A18" s="60" t="s">
        <v>71</v>
      </c>
    </row>
    <row r="19" spans="1:1" ht="13.5" thickBot="1" x14ac:dyDescent="0.25">
      <c r="A19" s="107" t="s">
        <v>126</v>
      </c>
    </row>
    <row r="20" spans="1:1" x14ac:dyDescent="0.2">
      <c r="A20" s="61" t="s">
        <v>127</v>
      </c>
    </row>
    <row r="21" spans="1:1" x14ac:dyDescent="0.2">
      <c r="A21" s="62"/>
    </row>
    <row r="22" spans="1:1" x14ac:dyDescent="0.2">
      <c r="A22" s="49" t="s">
        <v>66</v>
      </c>
    </row>
    <row r="24" spans="1:1" x14ac:dyDescent="0.2">
      <c r="A24" s="63" t="s">
        <v>78</v>
      </c>
    </row>
    <row r="25" spans="1:1" x14ac:dyDescent="0.2">
      <c r="A25" s="43" t="s">
        <v>67</v>
      </c>
    </row>
    <row r="26" spans="1:1" x14ac:dyDescent="0.2">
      <c r="A26" s="43" t="s">
        <v>89</v>
      </c>
    </row>
    <row r="27" spans="1:1" x14ac:dyDescent="0.2">
      <c r="A27" s="43" t="s">
        <v>68</v>
      </c>
    </row>
    <row r="28" spans="1:1" ht="24" x14ac:dyDescent="0.2">
      <c r="A28" s="46" t="s">
        <v>69</v>
      </c>
    </row>
    <row r="29" spans="1:1" x14ac:dyDescent="0.2">
      <c r="A29" s="43" t="s">
        <v>79</v>
      </c>
    </row>
    <row r="30" spans="1:1" ht="24" x14ac:dyDescent="0.2">
      <c r="A30" s="46" t="s">
        <v>116</v>
      </c>
    </row>
    <row r="31" spans="1:1" x14ac:dyDescent="0.2">
      <c r="A31" s="59"/>
    </row>
    <row r="32" spans="1:1" ht="25.5" x14ac:dyDescent="0.2">
      <c r="A32" s="141" t="s">
        <v>140</v>
      </c>
    </row>
    <row r="33" spans="1:1" ht="63" x14ac:dyDescent="0.2">
      <c r="A33" s="121" t="s">
        <v>128</v>
      </c>
    </row>
    <row r="34" spans="1:1" ht="31.5" x14ac:dyDescent="0.2">
      <c r="A34" s="121" t="s">
        <v>129</v>
      </c>
    </row>
    <row r="35" spans="1:1" ht="57.6" customHeight="1" x14ac:dyDescent="0.2">
      <c r="A35" s="121" t="s">
        <v>131</v>
      </c>
    </row>
    <row r="36" spans="1:1" ht="31.5" x14ac:dyDescent="0.2">
      <c r="A36" s="121" t="s">
        <v>130</v>
      </c>
    </row>
    <row r="37" spans="1:1" ht="63" x14ac:dyDescent="0.2">
      <c r="A37" s="121" t="s">
        <v>132</v>
      </c>
    </row>
    <row r="38" spans="1:1" ht="40.9" customHeight="1" x14ac:dyDescent="0.2">
      <c r="A38" s="121" t="s">
        <v>134</v>
      </c>
    </row>
    <row r="39" spans="1:1" ht="31.5" x14ac:dyDescent="0.2">
      <c r="A39" s="121" t="s">
        <v>135</v>
      </c>
    </row>
    <row r="40" spans="1:1" ht="39" customHeight="1" x14ac:dyDescent="0.2">
      <c r="A40" s="121" t="s">
        <v>136</v>
      </c>
    </row>
    <row r="41" spans="1:1" ht="42" x14ac:dyDescent="0.2">
      <c r="A41" s="121" t="s">
        <v>137</v>
      </c>
    </row>
    <row r="42" spans="1:1" ht="31.5" x14ac:dyDescent="0.2">
      <c r="A42" s="121" t="s">
        <v>133</v>
      </c>
    </row>
    <row r="43" spans="1:1" x14ac:dyDescent="0.2">
      <c r="A43" s="83"/>
    </row>
    <row r="44" spans="1:1" ht="42" x14ac:dyDescent="0.2">
      <c r="A44" s="113" t="s">
        <v>99</v>
      </c>
    </row>
    <row r="45" spans="1:1" ht="21" x14ac:dyDescent="0.2">
      <c r="A45" s="140" t="s">
        <v>95</v>
      </c>
    </row>
    <row r="46" spans="1:1" ht="42.75" x14ac:dyDescent="0.2">
      <c r="A46" s="108" t="s">
        <v>96</v>
      </c>
    </row>
    <row r="47" spans="1:1" ht="21" x14ac:dyDescent="0.2">
      <c r="A47" s="66" t="s">
        <v>97</v>
      </c>
    </row>
    <row r="48" spans="1:1" x14ac:dyDescent="0.2">
      <c r="A48" s="68"/>
    </row>
    <row r="49" spans="1:1" x14ac:dyDescent="0.2">
      <c r="A49" s="69" t="s">
        <v>70</v>
      </c>
    </row>
    <row r="50" spans="1:1" ht="24" x14ac:dyDescent="0.2">
      <c r="A50" s="70" t="s">
        <v>76</v>
      </c>
    </row>
    <row r="51" spans="1:1" ht="24" x14ac:dyDescent="0.2">
      <c r="A51" s="70" t="s">
        <v>77</v>
      </c>
    </row>
    <row r="52" spans="1:1" x14ac:dyDescent="0.2">
      <c r="A52" s="67"/>
    </row>
  </sheetData>
  <mergeCells count="1">
    <mergeCell ref="A1:A3"/>
  </mergeCells>
  <pageMargins left="0.7" right="0.7" top="0.75" bottom="0.75" header="0.3" footer="0.3"/>
  <pageSetup paperSize="9" orientation="portrait" horizontalDpi="4294967295" verticalDpi="4294967295"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Лист27"/>
  <dimension ref="A1:AI42"/>
  <sheetViews>
    <sheetView zoomScale="85" zoomScaleNormal="85" workbookViewId="0">
      <selection activeCell="D3" sqref="D3"/>
    </sheetView>
  </sheetViews>
  <sheetFormatPr defaultColWidth="9" defaultRowHeight="11.25" x14ac:dyDescent="0.2"/>
  <cols>
    <col min="1" max="1" width="21.42578125" style="5" customWidth="1"/>
    <col min="2" max="9" width="9" style="5"/>
    <col min="10" max="10" width="10.5703125" style="5" customWidth="1"/>
    <col min="11" max="16384" width="9" style="5"/>
  </cols>
  <sheetData>
    <row r="1" spans="1:35" ht="11.25" customHeight="1" x14ac:dyDescent="0.2">
      <c r="A1" s="234" t="s">
        <v>22</v>
      </c>
      <c r="B1" s="235"/>
      <c r="C1" s="235"/>
      <c r="D1" s="235"/>
      <c r="E1" s="235"/>
      <c r="J1"/>
      <c r="K1"/>
      <c r="L1"/>
      <c r="M1"/>
      <c r="N1"/>
      <c r="O1"/>
      <c r="P1"/>
      <c r="Q1"/>
      <c r="R1"/>
      <c r="S1"/>
      <c r="T1"/>
      <c r="U1"/>
      <c r="V1"/>
      <c r="W1"/>
      <c r="X1"/>
      <c r="Y1"/>
      <c r="Z1"/>
      <c r="AA1"/>
      <c r="AB1"/>
      <c r="AC1"/>
      <c r="AD1"/>
      <c r="AE1"/>
      <c r="AF1"/>
      <c r="AG1"/>
      <c r="AH1"/>
      <c r="AI1"/>
    </row>
    <row r="2" spans="1:35" s="15" customFormat="1" ht="11.25" customHeight="1" x14ac:dyDescent="0.2">
      <c r="A2" s="238" t="s">
        <v>20</v>
      </c>
      <c r="B2" s="238"/>
      <c r="C2" s="238"/>
      <c r="D2" s="238"/>
      <c r="E2" s="238"/>
      <c r="F2" s="238"/>
      <c r="G2" s="238"/>
      <c r="H2" s="238"/>
      <c r="I2" s="238"/>
      <c r="J2"/>
      <c r="K2"/>
      <c r="L2"/>
      <c r="M2"/>
      <c r="N2"/>
      <c r="O2"/>
      <c r="P2"/>
      <c r="Q2"/>
      <c r="R2"/>
      <c r="S2"/>
      <c r="T2"/>
      <c r="U2"/>
      <c r="V2"/>
      <c r="W2"/>
      <c r="X2"/>
      <c r="Y2"/>
      <c r="Z2"/>
      <c r="AA2"/>
      <c r="AB2"/>
      <c r="AC2"/>
      <c r="AD2"/>
      <c r="AE2"/>
      <c r="AF2"/>
      <c r="AG2"/>
      <c r="AH2"/>
      <c r="AI2"/>
    </row>
    <row r="3" spans="1:35" s="15" customFormat="1" ht="21.75" customHeight="1" x14ac:dyDescent="0.2">
      <c r="A3" s="11" t="s">
        <v>2</v>
      </c>
      <c r="B3" s="18" t="s">
        <v>6</v>
      </c>
      <c r="C3" s="18" t="s">
        <v>4</v>
      </c>
      <c r="D3" s="19" t="s">
        <v>29</v>
      </c>
      <c r="E3" s="19">
        <v>43901</v>
      </c>
      <c r="F3" s="19" t="s">
        <v>30</v>
      </c>
      <c r="G3" s="19" t="s">
        <v>31</v>
      </c>
      <c r="H3" s="19" t="s">
        <v>32</v>
      </c>
      <c r="I3" s="19" t="s">
        <v>33</v>
      </c>
      <c r="J3"/>
      <c r="K3"/>
      <c r="L3"/>
      <c r="M3"/>
      <c r="N3"/>
      <c r="O3"/>
      <c r="P3"/>
      <c r="Q3"/>
      <c r="R3"/>
      <c r="S3"/>
      <c r="T3"/>
      <c r="U3"/>
      <c r="V3"/>
      <c r="W3"/>
      <c r="X3"/>
      <c r="Y3"/>
      <c r="Z3"/>
      <c r="AA3"/>
      <c r="AB3"/>
      <c r="AC3"/>
      <c r="AD3"/>
      <c r="AE3"/>
      <c r="AF3"/>
      <c r="AG3"/>
      <c r="AH3"/>
      <c r="AI3"/>
    </row>
    <row r="4" spans="1:35" s="35" customFormat="1" ht="10.5" customHeight="1" x14ac:dyDescent="0.2">
      <c r="A4" s="34" t="s">
        <v>28</v>
      </c>
      <c r="B4" s="34"/>
      <c r="C4" s="34"/>
      <c r="D4" s="34"/>
      <c r="E4" s="34"/>
      <c r="J4" s="17"/>
      <c r="K4" s="17"/>
      <c r="L4" s="17"/>
      <c r="M4" s="17"/>
      <c r="N4" s="17"/>
      <c r="O4" s="17"/>
      <c r="P4" s="17"/>
      <c r="Q4" s="17"/>
      <c r="R4" s="17"/>
      <c r="S4" s="17"/>
      <c r="T4" s="17"/>
      <c r="U4" s="17"/>
      <c r="V4" s="17"/>
      <c r="W4" s="17"/>
      <c r="X4" s="17"/>
      <c r="Y4" s="17"/>
      <c r="Z4" s="17"/>
      <c r="AA4" s="17"/>
      <c r="AB4" s="17"/>
      <c r="AC4" s="17"/>
      <c r="AD4" s="17"/>
      <c r="AE4" s="17"/>
      <c r="AF4" s="17"/>
      <c r="AG4" s="17"/>
      <c r="AH4" s="17"/>
      <c r="AI4" s="17"/>
    </row>
    <row r="5" spans="1:35" s="15" customFormat="1" ht="10.5" customHeight="1" x14ac:dyDescent="0.2">
      <c r="A5" s="22">
        <v>1</v>
      </c>
      <c r="B5" s="22" t="e">
        <f>'C завтраками| Bed and breakfast'!#REF!*0.9</f>
        <v>#REF!</v>
      </c>
      <c r="C5" s="22" t="e">
        <f>'C завтраками| Bed and breakfast'!#REF!*0.9</f>
        <v>#REF!</v>
      </c>
      <c r="D5" s="33" t="e">
        <f>'C завтраками| Bed and breakfast'!#REF!*0.9</f>
        <v>#REF!</v>
      </c>
      <c r="E5" s="33" t="e">
        <f>'C завтраками| Bed and breakfast'!#REF!*0.9</f>
        <v>#REF!</v>
      </c>
      <c r="F5" s="33" t="e">
        <f>'C завтраками| Bed and breakfast'!#REF!*0.9</f>
        <v>#REF!</v>
      </c>
      <c r="G5" s="33" t="e">
        <f>'C завтраками| Bed and breakfast'!#REF!*0.9</f>
        <v>#REF!</v>
      </c>
      <c r="H5" s="33" t="e">
        <f>'C завтраками| Bed and breakfast'!#REF!*0.9</f>
        <v>#REF!</v>
      </c>
      <c r="I5" s="33" t="e">
        <f>'C завтраками| Bed and breakfast'!#REF!*0.9</f>
        <v>#REF!</v>
      </c>
      <c r="J5"/>
      <c r="K5"/>
      <c r="L5"/>
      <c r="M5"/>
      <c r="N5"/>
      <c r="O5"/>
      <c r="P5"/>
      <c r="Q5"/>
      <c r="R5"/>
      <c r="S5"/>
      <c r="T5"/>
      <c r="U5"/>
      <c r="V5"/>
      <c r="W5"/>
      <c r="X5"/>
      <c r="Y5"/>
      <c r="Z5"/>
      <c r="AA5"/>
      <c r="AB5"/>
      <c r="AC5"/>
      <c r="AD5"/>
      <c r="AE5"/>
      <c r="AF5"/>
      <c r="AG5"/>
      <c r="AH5"/>
      <c r="AI5"/>
    </row>
    <row r="6" spans="1:35" s="15" customFormat="1" ht="10.5" customHeight="1" x14ac:dyDescent="0.2">
      <c r="A6" s="22">
        <v>2</v>
      </c>
      <c r="B6" s="22" t="e">
        <f>'C завтраками| Bed and breakfast'!#REF!*0.9</f>
        <v>#REF!</v>
      </c>
      <c r="C6" s="22" t="e">
        <f>'C завтраками| Bed and breakfast'!#REF!*0.9</f>
        <v>#REF!</v>
      </c>
      <c r="D6" s="33" t="e">
        <f>'C завтраками| Bed and breakfast'!#REF!*0.9</f>
        <v>#REF!</v>
      </c>
      <c r="E6" s="33" t="e">
        <f>'C завтраками| Bed and breakfast'!#REF!*0.9</f>
        <v>#REF!</v>
      </c>
      <c r="F6" s="33" t="e">
        <f>'C завтраками| Bed and breakfast'!#REF!*0.9</f>
        <v>#REF!</v>
      </c>
      <c r="G6" s="33" t="e">
        <f>'C завтраками| Bed and breakfast'!#REF!*0.9</f>
        <v>#REF!</v>
      </c>
      <c r="H6" s="33" t="e">
        <f>'C завтраками| Bed and breakfast'!#REF!*0.9</f>
        <v>#REF!</v>
      </c>
      <c r="I6" s="33" t="e">
        <f>'C завтраками| Bed and breakfast'!#REF!*0.9</f>
        <v>#REF!</v>
      </c>
      <c r="J6"/>
      <c r="K6"/>
      <c r="L6"/>
      <c r="M6"/>
      <c r="N6"/>
      <c r="O6"/>
      <c r="P6"/>
      <c r="Q6"/>
      <c r="R6"/>
      <c r="S6"/>
      <c r="T6"/>
      <c r="U6"/>
      <c r="V6"/>
      <c r="W6"/>
      <c r="X6"/>
      <c r="Y6"/>
      <c r="Z6"/>
      <c r="AA6"/>
      <c r="AB6"/>
      <c r="AC6"/>
      <c r="AD6"/>
      <c r="AE6"/>
      <c r="AF6"/>
      <c r="AG6"/>
      <c r="AH6"/>
      <c r="AI6"/>
    </row>
    <row r="7" spans="1:35" s="35" customFormat="1" ht="10.5" customHeight="1" x14ac:dyDescent="0.2">
      <c r="A7" s="34" t="s">
        <v>3</v>
      </c>
      <c r="B7" s="36"/>
      <c r="C7" s="36"/>
      <c r="D7" s="36"/>
      <c r="E7" s="36"/>
      <c r="F7" s="36"/>
      <c r="G7" s="36"/>
      <c r="H7" s="36"/>
      <c r="I7" s="36"/>
      <c r="J7" s="17"/>
      <c r="K7" s="17"/>
      <c r="L7" s="17"/>
      <c r="M7" s="17"/>
      <c r="N7" s="17"/>
      <c r="O7" s="17"/>
      <c r="P7" s="17"/>
      <c r="Q7" s="17"/>
      <c r="R7" s="17"/>
      <c r="S7" s="17"/>
      <c r="T7" s="17"/>
      <c r="U7" s="17"/>
      <c r="V7" s="17"/>
      <c r="W7" s="17"/>
      <c r="X7" s="17"/>
      <c r="Y7" s="17"/>
      <c r="Z7" s="17"/>
      <c r="AA7" s="17"/>
      <c r="AB7" s="17"/>
      <c r="AC7" s="17"/>
      <c r="AD7" s="17"/>
      <c r="AE7" s="17"/>
      <c r="AF7" s="17"/>
      <c r="AG7" s="17"/>
      <c r="AH7" s="17"/>
      <c r="AI7" s="17"/>
    </row>
    <row r="8" spans="1:35" s="15" customFormat="1" ht="10.5" customHeight="1" x14ac:dyDescent="0.2">
      <c r="A8" s="22">
        <v>1</v>
      </c>
      <c r="B8" s="22" t="e">
        <f>'C завтраками| Bed and breakfast'!#REF!*0.9</f>
        <v>#REF!</v>
      </c>
      <c r="C8" s="22" t="e">
        <f>'C завтраками| Bed and breakfast'!#REF!*0.9</f>
        <v>#REF!</v>
      </c>
      <c r="D8" s="33" t="e">
        <f>'C завтраками| Bed and breakfast'!#REF!*0.9</f>
        <v>#REF!</v>
      </c>
      <c r="E8" s="33" t="e">
        <f>'C завтраками| Bed and breakfast'!#REF!*0.9</f>
        <v>#REF!</v>
      </c>
      <c r="F8" s="33" t="e">
        <f>'C завтраками| Bed and breakfast'!#REF!*0.9</f>
        <v>#REF!</v>
      </c>
      <c r="G8" s="33" t="e">
        <f>'C завтраками| Bed and breakfast'!#REF!*0.9</f>
        <v>#REF!</v>
      </c>
      <c r="H8" s="33" t="e">
        <f>'C завтраками| Bed and breakfast'!#REF!*0.9</f>
        <v>#REF!</v>
      </c>
      <c r="I8" s="33" t="e">
        <f>'C завтраками| Bed and breakfast'!#REF!*0.9</f>
        <v>#REF!</v>
      </c>
      <c r="J8"/>
      <c r="K8"/>
      <c r="L8"/>
      <c r="M8"/>
      <c r="N8"/>
      <c r="O8"/>
      <c r="P8"/>
      <c r="Q8"/>
      <c r="R8"/>
      <c r="S8"/>
      <c r="T8"/>
      <c r="U8"/>
      <c r="V8"/>
      <c r="W8"/>
      <c r="X8"/>
      <c r="Y8"/>
      <c r="Z8"/>
      <c r="AA8"/>
      <c r="AB8"/>
      <c r="AC8"/>
      <c r="AD8"/>
      <c r="AE8"/>
      <c r="AF8"/>
      <c r="AG8"/>
      <c r="AH8"/>
      <c r="AI8"/>
    </row>
    <row r="9" spans="1:35" s="15" customFormat="1" ht="10.5" customHeight="1" x14ac:dyDescent="0.2">
      <c r="A9" s="22">
        <v>2</v>
      </c>
      <c r="B9" s="22" t="e">
        <f>'C завтраками| Bed and breakfast'!#REF!*0.9</f>
        <v>#REF!</v>
      </c>
      <c r="C9" s="22" t="e">
        <f>'C завтраками| Bed and breakfast'!#REF!*0.9</f>
        <v>#REF!</v>
      </c>
      <c r="D9" s="33" t="e">
        <f>'C завтраками| Bed and breakfast'!#REF!*0.9</f>
        <v>#REF!</v>
      </c>
      <c r="E9" s="33" t="e">
        <f>'C завтраками| Bed and breakfast'!#REF!*0.9</f>
        <v>#REF!</v>
      </c>
      <c r="F9" s="33" t="e">
        <f>'C завтраками| Bed and breakfast'!#REF!*0.9</f>
        <v>#REF!</v>
      </c>
      <c r="G9" s="33" t="e">
        <f>'C завтраками| Bed and breakfast'!#REF!*0.9</f>
        <v>#REF!</v>
      </c>
      <c r="H9" s="33" t="e">
        <f>'C завтраками| Bed and breakfast'!#REF!*0.9</f>
        <v>#REF!</v>
      </c>
      <c r="I9" s="33" t="e">
        <f>'C завтраками| Bed and breakfast'!#REF!*0.9</f>
        <v>#REF!</v>
      </c>
      <c r="J9"/>
      <c r="K9"/>
      <c r="L9"/>
      <c r="M9"/>
      <c r="N9"/>
      <c r="O9"/>
      <c r="P9"/>
      <c r="Q9"/>
      <c r="R9"/>
      <c r="S9"/>
      <c r="T9"/>
      <c r="U9"/>
      <c r="V9"/>
      <c r="W9"/>
      <c r="X9"/>
      <c r="Y9"/>
      <c r="Z9"/>
      <c r="AA9"/>
      <c r="AB9"/>
      <c r="AC9"/>
      <c r="AD9"/>
      <c r="AE9"/>
      <c r="AF9"/>
      <c r="AG9"/>
      <c r="AH9"/>
      <c r="AI9"/>
    </row>
    <row r="10" spans="1:35" s="35" customFormat="1" ht="10.5" customHeight="1" x14ac:dyDescent="0.2">
      <c r="A10" s="34" t="s">
        <v>21</v>
      </c>
      <c r="B10" s="36"/>
      <c r="C10" s="36"/>
      <c r="D10" s="36"/>
      <c r="E10" s="36"/>
      <c r="F10" s="36"/>
      <c r="G10" s="36"/>
      <c r="H10" s="36"/>
      <c r="I10" s="36"/>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row>
    <row r="11" spans="1:35" s="15" customFormat="1" ht="10.5" customHeight="1" x14ac:dyDescent="0.2">
      <c r="A11" s="22">
        <v>1</v>
      </c>
      <c r="B11" s="22" t="e">
        <f>'C завтраками| Bed and breakfast'!#REF!*0.9</f>
        <v>#REF!</v>
      </c>
      <c r="C11" s="22" t="e">
        <f>'C завтраками| Bed and breakfast'!#REF!*0.9</f>
        <v>#REF!</v>
      </c>
      <c r="D11" s="33" t="e">
        <f>'C завтраками| Bed and breakfast'!#REF!*0.9</f>
        <v>#REF!</v>
      </c>
      <c r="E11" s="33" t="e">
        <f>'C завтраками| Bed and breakfast'!#REF!*0.9</f>
        <v>#REF!</v>
      </c>
      <c r="F11" s="33" t="e">
        <f>'C завтраками| Bed and breakfast'!#REF!*0.9</f>
        <v>#REF!</v>
      </c>
      <c r="G11" s="33" t="e">
        <f>'C завтраками| Bed and breakfast'!#REF!*0.9</f>
        <v>#REF!</v>
      </c>
      <c r="H11" s="33" t="e">
        <f>'C завтраками| Bed and breakfast'!#REF!*0.9</f>
        <v>#REF!</v>
      </c>
      <c r="I11" s="33" t="e">
        <f>'C завтраками| Bed and breakfast'!#REF!*0.9</f>
        <v>#REF!</v>
      </c>
      <c r="J11"/>
      <c r="K11"/>
      <c r="L11"/>
      <c r="M11"/>
      <c r="N11"/>
      <c r="O11"/>
      <c r="P11"/>
      <c r="Q11"/>
      <c r="R11"/>
      <c r="S11"/>
      <c r="T11"/>
      <c r="U11"/>
      <c r="V11"/>
      <c r="W11"/>
      <c r="X11"/>
      <c r="Y11"/>
      <c r="Z11"/>
      <c r="AA11"/>
      <c r="AB11"/>
      <c r="AC11"/>
      <c r="AD11"/>
      <c r="AE11"/>
      <c r="AF11"/>
      <c r="AG11"/>
      <c r="AH11"/>
      <c r="AI11"/>
    </row>
    <row r="12" spans="1:35" s="15" customFormat="1" ht="10.5" customHeight="1" x14ac:dyDescent="0.2">
      <c r="A12" s="22">
        <v>2</v>
      </c>
      <c r="B12" s="22" t="e">
        <f>'C завтраками| Bed and breakfast'!#REF!*0.9</f>
        <v>#REF!</v>
      </c>
      <c r="C12" s="22" t="e">
        <f>'C завтраками| Bed and breakfast'!#REF!*0.9</f>
        <v>#REF!</v>
      </c>
      <c r="D12" s="33" t="e">
        <f>'C завтраками| Bed and breakfast'!#REF!*0.9</f>
        <v>#REF!</v>
      </c>
      <c r="E12" s="33" t="e">
        <f>'C завтраками| Bed and breakfast'!#REF!*0.9</f>
        <v>#REF!</v>
      </c>
      <c r="F12" s="33" t="e">
        <f>'C завтраками| Bed and breakfast'!#REF!*0.9</f>
        <v>#REF!</v>
      </c>
      <c r="G12" s="33" t="e">
        <f>'C завтраками| Bed and breakfast'!#REF!*0.9</f>
        <v>#REF!</v>
      </c>
      <c r="H12" s="33" t="e">
        <f>'C завтраками| Bed and breakfast'!#REF!*0.9</f>
        <v>#REF!</v>
      </c>
      <c r="I12" s="33" t="e">
        <f>'C завтраками| Bed and breakfast'!#REF!*0.9</f>
        <v>#REF!</v>
      </c>
      <c r="J12"/>
      <c r="K12"/>
      <c r="L12"/>
      <c r="M12"/>
      <c r="N12"/>
      <c r="O12"/>
      <c r="P12"/>
      <c r="Q12"/>
      <c r="R12"/>
      <c r="S12"/>
      <c r="T12"/>
      <c r="U12"/>
      <c r="V12"/>
      <c r="W12"/>
      <c r="X12"/>
      <c r="Y12"/>
      <c r="Z12"/>
      <c r="AA12"/>
      <c r="AB12"/>
      <c r="AC12"/>
      <c r="AD12"/>
      <c r="AE12"/>
      <c r="AF12"/>
      <c r="AG12"/>
      <c r="AH12"/>
      <c r="AI12"/>
    </row>
    <row r="13" spans="1:35" s="35" customFormat="1" ht="10.5" customHeight="1" x14ac:dyDescent="0.2">
      <c r="A13" s="34" t="s">
        <v>25</v>
      </c>
      <c r="B13" s="36"/>
      <c r="C13" s="36"/>
      <c r="D13" s="36"/>
      <c r="E13" s="36"/>
      <c r="F13" s="36"/>
      <c r="G13" s="36"/>
      <c r="H13" s="36"/>
      <c r="I13" s="36"/>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row>
    <row r="14" spans="1:35" s="15" customFormat="1" ht="10.5" customHeight="1" x14ac:dyDescent="0.2">
      <c r="A14" s="22" t="s">
        <v>18</v>
      </c>
      <c r="B14" s="22" t="e">
        <f>'C завтраками| Bed and breakfast'!#REF!*0.9</f>
        <v>#REF!</v>
      </c>
      <c r="C14" s="22" t="e">
        <f>'C завтраками| Bed and breakfast'!#REF!*0.9</f>
        <v>#REF!</v>
      </c>
      <c r="D14" s="33" t="e">
        <f>'C завтраками| Bed and breakfast'!#REF!*0.9</f>
        <v>#REF!</v>
      </c>
      <c r="E14" s="33" t="e">
        <f>'C завтраками| Bed and breakfast'!#REF!*0.9</f>
        <v>#REF!</v>
      </c>
      <c r="F14" s="33" t="e">
        <f>'C завтраками| Bed and breakfast'!#REF!*0.9</f>
        <v>#REF!</v>
      </c>
      <c r="G14" s="33" t="e">
        <f>'C завтраками| Bed and breakfast'!#REF!*0.9</f>
        <v>#REF!</v>
      </c>
      <c r="H14" s="33" t="e">
        <f>'C завтраками| Bed and breakfast'!#REF!*0.9</f>
        <v>#REF!</v>
      </c>
      <c r="I14" s="33" t="e">
        <f>'C завтраками| Bed and breakfast'!#REF!*0.9</f>
        <v>#REF!</v>
      </c>
      <c r="J14"/>
      <c r="K14"/>
      <c r="L14"/>
      <c r="M14"/>
      <c r="N14"/>
      <c r="O14"/>
      <c r="P14"/>
      <c r="Q14"/>
      <c r="R14"/>
      <c r="S14"/>
      <c r="T14"/>
      <c r="U14"/>
      <c r="V14"/>
      <c r="W14"/>
      <c r="X14"/>
      <c r="Y14"/>
      <c r="Z14"/>
      <c r="AA14"/>
      <c r="AB14"/>
      <c r="AC14"/>
      <c r="AD14"/>
      <c r="AE14"/>
      <c r="AF14"/>
      <c r="AG14"/>
      <c r="AH14"/>
      <c r="AI14"/>
    </row>
    <row r="15" spans="1:35" s="35" customFormat="1" ht="10.5" customHeight="1" x14ac:dyDescent="0.2">
      <c r="A15" s="34" t="s">
        <v>26</v>
      </c>
      <c r="B15" s="36"/>
      <c r="C15" s="36"/>
      <c r="D15" s="36"/>
      <c r="E15" s="36"/>
      <c r="F15" s="36"/>
      <c r="G15" s="36"/>
      <c r="H15" s="36"/>
      <c r="I15" s="36"/>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row>
    <row r="16" spans="1:35" s="15" customFormat="1" ht="10.5" customHeight="1" x14ac:dyDescent="0.2">
      <c r="A16" s="22" t="s">
        <v>7</v>
      </c>
      <c r="B16" s="22" t="e">
        <f>'C завтраками| Bed and breakfast'!#REF!*0.9</f>
        <v>#REF!</v>
      </c>
      <c r="C16" s="22" t="e">
        <f>'C завтраками| Bed and breakfast'!#REF!*0.9</f>
        <v>#REF!</v>
      </c>
      <c r="D16" s="33" t="e">
        <f>'C завтраками| Bed and breakfast'!#REF!*0.9</f>
        <v>#REF!</v>
      </c>
      <c r="E16" s="33" t="e">
        <f>'C завтраками| Bed and breakfast'!#REF!*0.9</f>
        <v>#REF!</v>
      </c>
      <c r="F16" s="33" t="e">
        <f>'C завтраками| Bed and breakfast'!#REF!*0.9</f>
        <v>#REF!</v>
      </c>
      <c r="G16" s="33" t="e">
        <f>'C завтраками| Bed and breakfast'!#REF!*0.9</f>
        <v>#REF!</v>
      </c>
      <c r="H16" s="33" t="e">
        <f>'C завтраками| Bed and breakfast'!#REF!*0.9</f>
        <v>#REF!</v>
      </c>
      <c r="I16" s="33" t="e">
        <f>'C завтраками| Bed and breakfast'!#REF!*0.9</f>
        <v>#REF!</v>
      </c>
      <c r="J16"/>
      <c r="K16"/>
      <c r="L16"/>
      <c r="M16"/>
      <c r="N16"/>
      <c r="O16"/>
      <c r="P16"/>
      <c r="Q16"/>
      <c r="R16"/>
      <c r="S16"/>
      <c r="T16"/>
      <c r="U16"/>
      <c r="V16"/>
      <c r="W16"/>
      <c r="X16"/>
      <c r="Y16"/>
      <c r="Z16"/>
      <c r="AA16"/>
      <c r="AB16"/>
      <c r="AC16"/>
      <c r="AD16"/>
      <c r="AE16"/>
      <c r="AF16"/>
      <c r="AG16"/>
      <c r="AH16"/>
      <c r="AI16"/>
    </row>
    <row r="17" spans="1:35" s="15" customFormat="1" ht="11.25" customHeight="1" x14ac:dyDescent="0.2">
      <c r="A17" s="14"/>
      <c r="B17" s="14"/>
      <c r="C17" s="14"/>
      <c r="D17" s="14"/>
      <c r="E17" s="14"/>
      <c r="J17"/>
      <c r="K17"/>
      <c r="L17"/>
      <c r="M17"/>
      <c r="N17"/>
      <c r="O17"/>
      <c r="P17"/>
      <c r="Q17"/>
      <c r="R17"/>
      <c r="S17"/>
      <c r="T17"/>
      <c r="U17"/>
      <c r="V17"/>
      <c r="W17"/>
      <c r="X17"/>
      <c r="Y17"/>
      <c r="Z17"/>
      <c r="AA17"/>
      <c r="AB17"/>
      <c r="AC17"/>
      <c r="AD17"/>
      <c r="AE17"/>
      <c r="AF17"/>
      <c r="AG17"/>
      <c r="AH17"/>
      <c r="AI17"/>
    </row>
    <row r="18" spans="1:35" ht="11.25" customHeight="1" x14ac:dyDescent="0.2">
      <c r="A18" s="239" t="s">
        <v>19</v>
      </c>
      <c r="B18" s="239"/>
      <c r="C18" s="239"/>
      <c r="D18" s="239"/>
      <c r="E18" s="239"/>
      <c r="F18" s="239"/>
      <c r="G18" s="239"/>
      <c r="H18" s="239"/>
      <c r="I18" s="239"/>
      <c r="J18"/>
      <c r="K18"/>
      <c r="L18"/>
      <c r="M18"/>
      <c r="N18"/>
      <c r="O18"/>
      <c r="P18"/>
      <c r="Q18"/>
      <c r="R18"/>
      <c r="S18"/>
      <c r="T18"/>
      <c r="U18"/>
      <c r="V18"/>
      <c r="W18"/>
      <c r="X18"/>
      <c r="Y18"/>
      <c r="Z18"/>
      <c r="AA18"/>
      <c r="AB18"/>
      <c r="AC18"/>
      <c r="AD18"/>
      <c r="AE18"/>
      <c r="AF18"/>
      <c r="AG18"/>
      <c r="AH18"/>
      <c r="AI18"/>
    </row>
    <row r="19" spans="1:35" s="6" customFormat="1" ht="23.25" customHeight="1" x14ac:dyDescent="0.2">
      <c r="A19" s="11" t="s">
        <v>2</v>
      </c>
      <c r="B19" s="30" t="str">
        <f>B3</f>
        <v>01.03.2020-05.03.2020</v>
      </c>
      <c r="C19" s="30" t="str">
        <f t="shared" ref="C19:I19" si="0">C3</f>
        <v>06.03.2020-08.03.2020</v>
      </c>
      <c r="D19" s="31" t="str">
        <f t="shared" si="0"/>
        <v>09.03.2020-10.03.2020</v>
      </c>
      <c r="E19" s="19">
        <f t="shared" si="0"/>
        <v>43901</v>
      </c>
      <c r="F19" s="31" t="str">
        <f t="shared" si="0"/>
        <v>12.03.2020-14.03.2020</v>
      </c>
      <c r="G19" s="31" t="str">
        <f t="shared" si="0"/>
        <v>15.03.2020-20.03.2020</v>
      </c>
      <c r="H19" s="31" t="str">
        <f t="shared" si="0"/>
        <v>21.03.2020-24.03.2020</v>
      </c>
      <c r="I19" s="31" t="str">
        <f t="shared" si="0"/>
        <v>25.03.2020-31.03.2020</v>
      </c>
      <c r="J19"/>
      <c r="K19"/>
      <c r="L19"/>
      <c r="M19"/>
      <c r="N19"/>
      <c r="O19"/>
      <c r="P19"/>
      <c r="Q19"/>
      <c r="R19"/>
      <c r="S19"/>
      <c r="T19"/>
      <c r="U19"/>
      <c r="V19"/>
      <c r="W19"/>
      <c r="X19"/>
      <c r="Y19"/>
      <c r="Z19"/>
      <c r="AA19"/>
      <c r="AB19"/>
      <c r="AC19"/>
      <c r="AD19"/>
      <c r="AE19"/>
      <c r="AF19"/>
      <c r="AG19"/>
      <c r="AH19"/>
      <c r="AI19"/>
    </row>
    <row r="20" spans="1:35" s="13" customFormat="1" ht="9.75" customHeight="1" x14ac:dyDescent="0.2">
      <c r="A20" s="7" t="s">
        <v>23</v>
      </c>
      <c r="B20" s="37"/>
      <c r="C20" s="37"/>
      <c r="D20" s="37"/>
      <c r="E20" s="37"/>
      <c r="J20"/>
      <c r="K20"/>
      <c r="L20"/>
      <c r="M20"/>
      <c r="N20"/>
      <c r="O20"/>
      <c r="P20"/>
      <c r="Q20"/>
      <c r="R20"/>
      <c r="S20"/>
      <c r="T20"/>
      <c r="U20"/>
      <c r="V20"/>
      <c r="W20"/>
      <c r="X20"/>
      <c r="Y20"/>
      <c r="Z20"/>
      <c r="AA20"/>
      <c r="AB20"/>
      <c r="AC20"/>
      <c r="AD20"/>
      <c r="AE20"/>
      <c r="AF20"/>
      <c r="AG20"/>
      <c r="AH20"/>
      <c r="AI20"/>
    </row>
    <row r="21" spans="1:35" ht="9.75" customHeight="1" x14ac:dyDescent="0.2">
      <c r="A21" s="8">
        <v>1</v>
      </c>
      <c r="B21" s="9" t="e">
        <f>B5*0.85</f>
        <v>#REF!</v>
      </c>
      <c r="C21" s="9" t="e">
        <f t="shared" ref="C21:I21" si="1">C5*0.85</f>
        <v>#REF!</v>
      </c>
      <c r="D21" s="32" t="e">
        <f t="shared" si="1"/>
        <v>#REF!</v>
      </c>
      <c r="E21" s="32" t="e">
        <f t="shared" si="1"/>
        <v>#REF!</v>
      </c>
      <c r="F21" s="32" t="e">
        <f t="shared" si="1"/>
        <v>#REF!</v>
      </c>
      <c r="G21" s="32" t="e">
        <f t="shared" si="1"/>
        <v>#REF!</v>
      </c>
      <c r="H21" s="32" t="e">
        <f t="shared" si="1"/>
        <v>#REF!</v>
      </c>
      <c r="I21" s="32" t="e">
        <f t="shared" si="1"/>
        <v>#REF!</v>
      </c>
      <c r="J21"/>
      <c r="K21"/>
      <c r="L21"/>
      <c r="M21"/>
      <c r="N21"/>
      <c r="O21"/>
      <c r="P21"/>
      <c r="Q21"/>
      <c r="R21"/>
      <c r="S21"/>
      <c r="T21"/>
      <c r="U21"/>
      <c r="V21"/>
      <c r="W21"/>
      <c r="X21"/>
      <c r="Y21"/>
      <c r="Z21"/>
      <c r="AA21"/>
      <c r="AB21"/>
      <c r="AC21"/>
      <c r="AD21"/>
      <c r="AE21"/>
      <c r="AF21"/>
      <c r="AG21"/>
      <c r="AH21"/>
      <c r="AI21"/>
    </row>
    <row r="22" spans="1:35" ht="9.75" customHeight="1" x14ac:dyDescent="0.2">
      <c r="A22" s="8">
        <v>2</v>
      </c>
      <c r="B22" s="9" t="e">
        <f t="shared" ref="B22:I32" si="2">B6*0.85</f>
        <v>#REF!</v>
      </c>
      <c r="C22" s="9" t="e">
        <f t="shared" si="2"/>
        <v>#REF!</v>
      </c>
      <c r="D22" s="32" t="e">
        <f t="shared" si="2"/>
        <v>#REF!</v>
      </c>
      <c r="E22" s="32" t="e">
        <f t="shared" si="2"/>
        <v>#REF!</v>
      </c>
      <c r="F22" s="32" t="e">
        <f t="shared" si="2"/>
        <v>#REF!</v>
      </c>
      <c r="G22" s="32" t="e">
        <f t="shared" si="2"/>
        <v>#REF!</v>
      </c>
      <c r="H22" s="32" t="e">
        <f t="shared" si="2"/>
        <v>#REF!</v>
      </c>
      <c r="I22" s="32" t="e">
        <f t="shared" si="2"/>
        <v>#REF!</v>
      </c>
      <c r="J22"/>
      <c r="K22"/>
      <c r="L22"/>
      <c r="M22"/>
      <c r="N22"/>
      <c r="O22"/>
      <c r="P22"/>
      <c r="Q22"/>
      <c r="R22"/>
      <c r="S22"/>
      <c r="T22"/>
      <c r="U22"/>
      <c r="V22"/>
      <c r="W22"/>
      <c r="X22"/>
      <c r="Y22"/>
      <c r="Z22"/>
      <c r="AA22"/>
      <c r="AB22"/>
      <c r="AC22"/>
      <c r="AD22"/>
      <c r="AE22"/>
      <c r="AF22"/>
      <c r="AG22"/>
      <c r="AH22"/>
      <c r="AI22"/>
    </row>
    <row r="23" spans="1:35" s="13" customFormat="1" ht="9.75" customHeight="1" x14ac:dyDescent="0.2">
      <c r="A23" s="7" t="s">
        <v>3</v>
      </c>
      <c r="B23" s="37"/>
      <c r="C23" s="37"/>
      <c r="D23" s="37"/>
      <c r="E23" s="37"/>
      <c r="F23" s="37"/>
      <c r="G23" s="37"/>
      <c r="H23" s="37"/>
      <c r="I23" s="37"/>
      <c r="J23"/>
      <c r="K23"/>
      <c r="L23"/>
      <c r="M23"/>
      <c r="N23"/>
      <c r="O23"/>
      <c r="P23"/>
      <c r="Q23"/>
      <c r="R23"/>
      <c r="S23"/>
      <c r="T23"/>
      <c r="U23"/>
      <c r="V23"/>
      <c r="W23"/>
      <c r="X23"/>
      <c r="Y23"/>
      <c r="Z23"/>
      <c r="AA23"/>
      <c r="AB23"/>
      <c r="AC23"/>
      <c r="AD23"/>
      <c r="AE23"/>
      <c r="AF23"/>
      <c r="AG23"/>
      <c r="AH23"/>
      <c r="AI23"/>
    </row>
    <row r="24" spans="1:35" ht="9.75" customHeight="1" x14ac:dyDescent="0.2">
      <c r="A24" s="8">
        <v>1</v>
      </c>
      <c r="B24" s="9" t="e">
        <f t="shared" si="2"/>
        <v>#REF!</v>
      </c>
      <c r="C24" s="9" t="e">
        <f t="shared" si="2"/>
        <v>#REF!</v>
      </c>
      <c r="D24" s="32" t="e">
        <f t="shared" si="2"/>
        <v>#REF!</v>
      </c>
      <c r="E24" s="32" t="e">
        <f t="shared" si="2"/>
        <v>#REF!</v>
      </c>
      <c r="F24" s="32" t="e">
        <f t="shared" si="2"/>
        <v>#REF!</v>
      </c>
      <c r="G24" s="32" t="e">
        <f t="shared" si="2"/>
        <v>#REF!</v>
      </c>
      <c r="H24" s="32" t="e">
        <f t="shared" si="2"/>
        <v>#REF!</v>
      </c>
      <c r="I24" s="32" t="e">
        <f t="shared" si="2"/>
        <v>#REF!</v>
      </c>
      <c r="J24"/>
      <c r="K24"/>
      <c r="L24"/>
      <c r="M24"/>
      <c r="N24"/>
      <c r="O24"/>
      <c r="P24"/>
      <c r="Q24"/>
      <c r="R24"/>
      <c r="S24"/>
      <c r="T24"/>
      <c r="U24"/>
      <c r="V24"/>
      <c r="W24"/>
      <c r="X24"/>
      <c r="Y24"/>
      <c r="Z24"/>
      <c r="AA24"/>
      <c r="AB24"/>
      <c r="AC24"/>
      <c r="AD24"/>
      <c r="AE24"/>
      <c r="AF24"/>
      <c r="AG24"/>
      <c r="AH24"/>
      <c r="AI24"/>
    </row>
    <row r="25" spans="1:35" ht="9.75" customHeight="1" x14ac:dyDescent="0.2">
      <c r="A25" s="8">
        <v>2</v>
      </c>
      <c r="B25" s="9" t="e">
        <f t="shared" si="2"/>
        <v>#REF!</v>
      </c>
      <c r="C25" s="9" t="e">
        <f t="shared" si="2"/>
        <v>#REF!</v>
      </c>
      <c r="D25" s="32" t="e">
        <f t="shared" si="2"/>
        <v>#REF!</v>
      </c>
      <c r="E25" s="32" t="e">
        <f t="shared" si="2"/>
        <v>#REF!</v>
      </c>
      <c r="F25" s="32" t="e">
        <f t="shared" si="2"/>
        <v>#REF!</v>
      </c>
      <c r="G25" s="32" t="e">
        <f t="shared" si="2"/>
        <v>#REF!</v>
      </c>
      <c r="H25" s="32" t="e">
        <f t="shared" si="2"/>
        <v>#REF!</v>
      </c>
      <c r="I25" s="32" t="e">
        <f t="shared" si="2"/>
        <v>#REF!</v>
      </c>
      <c r="J25"/>
      <c r="K25"/>
      <c r="L25"/>
      <c r="M25"/>
      <c r="N25"/>
      <c r="O25"/>
      <c r="P25"/>
      <c r="Q25"/>
      <c r="R25"/>
      <c r="S25"/>
      <c r="T25"/>
      <c r="U25"/>
      <c r="V25"/>
      <c r="W25"/>
      <c r="X25"/>
      <c r="Y25"/>
      <c r="Z25"/>
      <c r="AA25"/>
      <c r="AB25"/>
      <c r="AC25"/>
      <c r="AD25"/>
      <c r="AE25"/>
      <c r="AF25"/>
      <c r="AG25"/>
      <c r="AH25"/>
      <c r="AI25"/>
    </row>
    <row r="26" spans="1:35" s="13" customFormat="1" ht="9.75" customHeight="1" x14ac:dyDescent="0.2">
      <c r="A26" s="7" t="s">
        <v>0</v>
      </c>
      <c r="B26" s="37"/>
      <c r="C26" s="37"/>
      <c r="D26" s="37"/>
      <c r="E26" s="37"/>
      <c r="F26" s="37"/>
      <c r="G26" s="37"/>
      <c r="H26" s="37"/>
      <c r="I26" s="37"/>
      <c r="J26"/>
      <c r="K26"/>
      <c r="L26"/>
      <c r="M26"/>
      <c r="N26"/>
      <c r="O26"/>
      <c r="P26"/>
      <c r="Q26"/>
      <c r="R26"/>
      <c r="S26"/>
      <c r="T26"/>
      <c r="U26"/>
      <c r="V26"/>
      <c r="W26"/>
      <c r="X26"/>
      <c r="Y26"/>
      <c r="Z26"/>
      <c r="AA26"/>
      <c r="AB26"/>
      <c r="AC26"/>
      <c r="AD26"/>
      <c r="AE26"/>
      <c r="AF26"/>
      <c r="AG26"/>
      <c r="AH26"/>
      <c r="AI26"/>
    </row>
    <row r="27" spans="1:35" ht="9.75" customHeight="1" x14ac:dyDescent="0.2">
      <c r="A27" s="8">
        <v>1</v>
      </c>
      <c r="B27" s="9" t="e">
        <f t="shared" si="2"/>
        <v>#REF!</v>
      </c>
      <c r="C27" s="9" t="e">
        <f t="shared" si="2"/>
        <v>#REF!</v>
      </c>
      <c r="D27" s="32" t="e">
        <f t="shared" si="2"/>
        <v>#REF!</v>
      </c>
      <c r="E27" s="32" t="e">
        <f t="shared" si="2"/>
        <v>#REF!</v>
      </c>
      <c r="F27" s="32" t="e">
        <f t="shared" si="2"/>
        <v>#REF!</v>
      </c>
      <c r="G27" s="32" t="e">
        <f t="shared" si="2"/>
        <v>#REF!</v>
      </c>
      <c r="H27" s="32" t="e">
        <f t="shared" si="2"/>
        <v>#REF!</v>
      </c>
      <c r="I27" s="32" t="e">
        <f t="shared" si="2"/>
        <v>#REF!</v>
      </c>
      <c r="J27"/>
      <c r="K27"/>
      <c r="L27"/>
      <c r="M27"/>
      <c r="N27"/>
      <c r="O27"/>
      <c r="P27"/>
      <c r="Q27"/>
      <c r="R27"/>
      <c r="S27"/>
      <c r="T27"/>
      <c r="U27"/>
      <c r="V27"/>
      <c r="W27"/>
      <c r="X27"/>
      <c r="Y27"/>
      <c r="Z27"/>
      <c r="AA27"/>
      <c r="AB27"/>
      <c r="AC27"/>
      <c r="AD27"/>
      <c r="AE27"/>
      <c r="AF27"/>
      <c r="AG27"/>
      <c r="AH27"/>
      <c r="AI27"/>
    </row>
    <row r="28" spans="1:35" ht="9.75" customHeight="1" x14ac:dyDescent="0.2">
      <c r="A28" s="8">
        <v>2</v>
      </c>
      <c r="B28" s="9" t="e">
        <f t="shared" si="2"/>
        <v>#REF!</v>
      </c>
      <c r="C28" s="9" t="e">
        <f t="shared" si="2"/>
        <v>#REF!</v>
      </c>
      <c r="D28" s="32" t="e">
        <f t="shared" si="2"/>
        <v>#REF!</v>
      </c>
      <c r="E28" s="32" t="e">
        <f t="shared" si="2"/>
        <v>#REF!</v>
      </c>
      <c r="F28" s="32" t="e">
        <f t="shared" si="2"/>
        <v>#REF!</v>
      </c>
      <c r="G28" s="32" t="e">
        <f t="shared" si="2"/>
        <v>#REF!</v>
      </c>
      <c r="H28" s="32" t="e">
        <f t="shared" si="2"/>
        <v>#REF!</v>
      </c>
      <c r="I28" s="32" t="e">
        <f t="shared" si="2"/>
        <v>#REF!</v>
      </c>
      <c r="J28"/>
      <c r="K28"/>
      <c r="L28"/>
      <c r="M28"/>
      <c r="N28"/>
      <c r="O28"/>
      <c r="P28"/>
      <c r="Q28"/>
      <c r="R28"/>
      <c r="S28"/>
      <c r="T28"/>
      <c r="U28"/>
      <c r="V28"/>
      <c r="W28"/>
      <c r="X28"/>
      <c r="Y28"/>
      <c r="Z28"/>
      <c r="AA28"/>
      <c r="AB28"/>
      <c r="AC28"/>
      <c r="AD28"/>
      <c r="AE28"/>
      <c r="AF28"/>
      <c r="AG28"/>
      <c r="AH28"/>
      <c r="AI28"/>
    </row>
    <row r="29" spans="1:35" s="13" customFormat="1" ht="9.75" customHeight="1" x14ac:dyDescent="0.2">
      <c r="A29" s="7" t="s">
        <v>5</v>
      </c>
      <c r="B29" s="37"/>
      <c r="C29" s="37"/>
      <c r="D29" s="37"/>
      <c r="E29" s="37"/>
      <c r="F29" s="37"/>
      <c r="G29" s="37"/>
      <c r="H29" s="37"/>
      <c r="I29" s="37"/>
      <c r="J29"/>
      <c r="K29"/>
      <c r="L29"/>
      <c r="M29"/>
      <c r="N29"/>
      <c r="O29"/>
      <c r="P29"/>
      <c r="Q29"/>
      <c r="R29"/>
      <c r="S29"/>
      <c r="T29"/>
      <c r="U29"/>
      <c r="V29"/>
      <c r="W29"/>
      <c r="X29"/>
      <c r="Y29"/>
      <c r="Z29"/>
      <c r="AA29"/>
      <c r="AB29"/>
      <c r="AC29"/>
      <c r="AD29"/>
      <c r="AE29"/>
      <c r="AF29"/>
      <c r="AG29"/>
      <c r="AH29"/>
      <c r="AI29"/>
    </row>
    <row r="30" spans="1:35" ht="9.75" customHeight="1" x14ac:dyDescent="0.2">
      <c r="A30" s="20" t="s">
        <v>18</v>
      </c>
      <c r="B30" s="9" t="e">
        <f t="shared" si="2"/>
        <v>#REF!</v>
      </c>
      <c r="C30" s="9" t="e">
        <f t="shared" si="2"/>
        <v>#REF!</v>
      </c>
      <c r="D30" s="32" t="e">
        <f t="shared" si="2"/>
        <v>#REF!</v>
      </c>
      <c r="E30" s="32" t="e">
        <f t="shared" si="2"/>
        <v>#REF!</v>
      </c>
      <c r="F30" s="32" t="e">
        <f t="shared" si="2"/>
        <v>#REF!</v>
      </c>
      <c r="G30" s="32" t="e">
        <f t="shared" si="2"/>
        <v>#REF!</v>
      </c>
      <c r="H30" s="32" t="e">
        <f t="shared" si="2"/>
        <v>#REF!</v>
      </c>
      <c r="I30" s="32" t="e">
        <f t="shared" si="2"/>
        <v>#REF!</v>
      </c>
      <c r="J30"/>
      <c r="K30"/>
      <c r="L30"/>
      <c r="M30"/>
      <c r="N30"/>
      <c r="O30"/>
      <c r="P30"/>
      <c r="Q30"/>
      <c r="R30"/>
      <c r="S30"/>
      <c r="T30"/>
      <c r="U30"/>
      <c r="V30"/>
      <c r="W30"/>
      <c r="X30"/>
      <c r="Y30"/>
      <c r="Z30"/>
      <c r="AA30"/>
      <c r="AB30"/>
      <c r="AC30"/>
      <c r="AD30"/>
      <c r="AE30"/>
      <c r="AF30"/>
      <c r="AG30"/>
      <c r="AH30"/>
      <c r="AI30"/>
    </row>
    <row r="31" spans="1:35" s="13" customFormat="1" ht="9.75" customHeight="1" x14ac:dyDescent="0.2">
      <c r="A31" s="7" t="s">
        <v>1</v>
      </c>
      <c r="B31" s="37"/>
      <c r="C31" s="37"/>
      <c r="D31" s="37"/>
      <c r="E31" s="37"/>
      <c r="F31" s="37"/>
      <c r="G31" s="37"/>
      <c r="H31" s="37"/>
      <c r="I31" s="37"/>
      <c r="J31"/>
      <c r="K31"/>
      <c r="L31"/>
      <c r="M31"/>
      <c r="N31"/>
      <c r="O31"/>
      <c r="P31"/>
      <c r="Q31"/>
      <c r="R31"/>
      <c r="S31"/>
      <c r="T31"/>
      <c r="U31"/>
      <c r="V31"/>
      <c r="W31"/>
      <c r="X31"/>
      <c r="Y31"/>
      <c r="Z31"/>
      <c r="AA31"/>
      <c r="AB31"/>
      <c r="AC31"/>
      <c r="AD31"/>
      <c r="AE31"/>
      <c r="AF31"/>
      <c r="AG31"/>
      <c r="AH31"/>
      <c r="AI31"/>
    </row>
    <row r="32" spans="1:35" ht="9.75" customHeight="1" x14ac:dyDescent="0.2">
      <c r="A32" s="20" t="s">
        <v>17</v>
      </c>
      <c r="B32" s="9" t="e">
        <f t="shared" si="2"/>
        <v>#REF!</v>
      </c>
      <c r="C32" s="9" t="e">
        <f t="shared" si="2"/>
        <v>#REF!</v>
      </c>
      <c r="D32" s="32" t="e">
        <f t="shared" si="2"/>
        <v>#REF!</v>
      </c>
      <c r="E32" s="32" t="e">
        <f t="shared" si="2"/>
        <v>#REF!</v>
      </c>
      <c r="F32" s="32" t="e">
        <f t="shared" si="2"/>
        <v>#REF!</v>
      </c>
      <c r="G32" s="32" t="e">
        <f t="shared" si="2"/>
        <v>#REF!</v>
      </c>
      <c r="H32" s="32" t="e">
        <f t="shared" si="2"/>
        <v>#REF!</v>
      </c>
      <c r="I32" s="32" t="e">
        <f t="shared" si="2"/>
        <v>#REF!</v>
      </c>
      <c r="J32"/>
      <c r="K32"/>
      <c r="L32"/>
      <c r="M32"/>
      <c r="N32"/>
      <c r="O32"/>
      <c r="P32"/>
      <c r="Q32"/>
      <c r="R32"/>
      <c r="S32"/>
      <c r="T32"/>
      <c r="U32"/>
      <c r="V32"/>
      <c r="W32"/>
      <c r="X32"/>
      <c r="Y32"/>
      <c r="Z32"/>
      <c r="AA32"/>
      <c r="AB32"/>
      <c r="AC32"/>
      <c r="AD32"/>
      <c r="AE32"/>
      <c r="AF32"/>
      <c r="AG32"/>
      <c r="AH32"/>
      <c r="AI32"/>
    </row>
    <row r="33" spans="1:11" x14ac:dyDescent="0.2">
      <c r="A33" s="10"/>
      <c r="B33" s="10"/>
      <c r="C33" s="10"/>
      <c r="D33" s="10"/>
      <c r="E33" s="10"/>
    </row>
    <row r="34" spans="1:11" ht="12" x14ac:dyDescent="0.2">
      <c r="A34" s="240" t="s">
        <v>8</v>
      </c>
      <c r="B34" s="240"/>
      <c r="C34" s="240"/>
      <c r="D34" s="240"/>
      <c r="E34" s="240"/>
      <c r="F34" s="240"/>
      <c r="G34" s="240"/>
      <c r="H34" s="240"/>
      <c r="I34" s="240"/>
      <c r="J34" s="240"/>
    </row>
    <row r="35" spans="1:11" ht="12" x14ac:dyDescent="0.2">
      <c r="A35" s="233" t="s">
        <v>9</v>
      </c>
      <c r="B35" s="233"/>
      <c r="C35" s="233"/>
      <c r="D35" s="233"/>
      <c r="E35" s="233"/>
      <c r="F35" s="233"/>
      <c r="G35" s="233"/>
      <c r="H35" s="233"/>
      <c r="I35" s="233"/>
      <c r="J35" s="233"/>
    </row>
    <row r="36" spans="1:11" ht="12" x14ac:dyDescent="0.2">
      <c r="A36" s="233" t="s">
        <v>10</v>
      </c>
      <c r="B36" s="233"/>
      <c r="C36" s="233"/>
      <c r="D36" s="233"/>
      <c r="E36" s="233"/>
      <c r="F36" s="233"/>
      <c r="G36" s="233"/>
      <c r="H36" s="233"/>
      <c r="I36" s="233"/>
      <c r="J36" s="233"/>
    </row>
    <row r="37" spans="1:11" ht="12" x14ac:dyDescent="0.2">
      <c r="A37" s="233" t="s">
        <v>11</v>
      </c>
      <c r="B37" s="233"/>
      <c r="C37" s="233"/>
      <c r="D37" s="233"/>
      <c r="E37" s="233"/>
      <c r="F37" s="233"/>
      <c r="G37" s="233"/>
      <c r="H37" s="233"/>
      <c r="I37" s="233"/>
      <c r="J37" s="233"/>
    </row>
    <row r="38" spans="1:11" ht="12.75" customHeight="1" x14ac:dyDescent="0.2">
      <c r="A38" s="237" t="s">
        <v>12</v>
      </c>
      <c r="B38" s="237"/>
      <c r="C38" s="237"/>
      <c r="D38" s="237"/>
      <c r="E38" s="237"/>
      <c r="F38" s="237"/>
      <c r="G38" s="237"/>
      <c r="H38" s="237"/>
      <c r="I38" s="237"/>
      <c r="J38" s="237"/>
    </row>
    <row r="39" spans="1:11" ht="12" x14ac:dyDescent="0.2">
      <c r="A39" s="233" t="s">
        <v>13</v>
      </c>
      <c r="B39" s="233"/>
      <c r="C39" s="233"/>
      <c r="D39" s="233"/>
      <c r="E39" s="233"/>
      <c r="F39" s="233"/>
      <c r="G39" s="233"/>
      <c r="H39" s="233"/>
      <c r="I39" s="233"/>
      <c r="J39" s="233"/>
    </row>
    <row r="40" spans="1:11" ht="12" x14ac:dyDescent="0.2">
      <c r="A40" s="236" t="s">
        <v>14</v>
      </c>
      <c r="B40" s="236"/>
      <c r="C40" s="236"/>
      <c r="D40" s="236"/>
      <c r="E40" s="236"/>
      <c r="F40" s="236"/>
      <c r="G40" s="236"/>
      <c r="H40" s="236"/>
      <c r="I40" s="236"/>
      <c r="J40" s="236"/>
    </row>
    <row r="41" spans="1:11" ht="12" x14ac:dyDescent="0.2">
      <c r="A41" s="233" t="s">
        <v>15</v>
      </c>
      <c r="B41" s="233"/>
      <c r="C41" s="233"/>
      <c r="D41" s="233"/>
      <c r="E41" s="233"/>
      <c r="F41" s="233"/>
      <c r="G41" s="233"/>
      <c r="H41" s="233"/>
      <c r="I41" s="233"/>
      <c r="J41" s="233"/>
    </row>
    <row r="42" spans="1:11" ht="12" x14ac:dyDescent="0.2">
      <c r="A42" s="233" t="s">
        <v>16</v>
      </c>
      <c r="B42" s="233"/>
      <c r="C42" s="233"/>
      <c r="D42" s="233"/>
      <c r="E42" s="233"/>
      <c r="F42" s="233"/>
      <c r="G42" s="233"/>
      <c r="H42" s="233"/>
      <c r="I42" s="233"/>
      <c r="J42" s="233"/>
      <c r="K42" s="23"/>
    </row>
  </sheetData>
  <mergeCells count="12">
    <mergeCell ref="A42:J42"/>
    <mergeCell ref="A1:E1"/>
    <mergeCell ref="A41:J41"/>
    <mergeCell ref="A40:J40"/>
    <mergeCell ref="A39:J39"/>
    <mergeCell ref="A38:J38"/>
    <mergeCell ref="A2:I2"/>
    <mergeCell ref="A18:I18"/>
    <mergeCell ref="A37:J37"/>
    <mergeCell ref="A36:J36"/>
    <mergeCell ref="A35:J35"/>
    <mergeCell ref="A34:J34"/>
  </mergeCell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Лист28"/>
  <dimension ref="A1:P62"/>
  <sheetViews>
    <sheetView zoomScale="85" zoomScaleNormal="85" workbookViewId="0">
      <selection activeCell="J16" sqref="J16"/>
    </sheetView>
  </sheetViews>
  <sheetFormatPr defaultRowHeight="12.75" x14ac:dyDescent="0.2"/>
  <cols>
    <col min="1" max="1" width="26.42578125" customWidth="1"/>
    <col min="2" max="3" width="9.5703125" customWidth="1"/>
    <col min="12" max="12" width="4.140625" customWidth="1"/>
    <col min="13" max="13" width="4" hidden="1" customWidth="1"/>
    <col min="14" max="16" width="9.140625" hidden="1" customWidth="1"/>
  </cols>
  <sheetData>
    <row r="1" spans="1:10" x14ac:dyDescent="0.2">
      <c r="A1" s="243" t="s">
        <v>22</v>
      </c>
      <c r="B1" s="243"/>
      <c r="C1" s="243"/>
    </row>
    <row r="2" spans="1:10" ht="11.25" customHeight="1" x14ac:dyDescent="0.2">
      <c r="A2" s="244" t="s">
        <v>24</v>
      </c>
      <c r="B2" s="244"/>
      <c r="C2" s="244"/>
      <c r="D2" s="244"/>
      <c r="E2" s="244"/>
      <c r="F2" s="244"/>
      <c r="G2" s="244"/>
      <c r="H2" s="244"/>
      <c r="I2" s="244"/>
    </row>
    <row r="3" spans="1:10" ht="26.25" customHeight="1" x14ac:dyDescent="0.2">
      <c r="A3" s="11" t="s">
        <v>2</v>
      </c>
      <c r="B3" s="18" t="s">
        <v>6</v>
      </c>
      <c r="C3" s="18" t="s">
        <v>4</v>
      </c>
      <c r="D3" s="19" t="s">
        <v>29</v>
      </c>
      <c r="E3" s="19">
        <v>43901</v>
      </c>
      <c r="F3" s="19" t="s">
        <v>30</v>
      </c>
      <c r="G3" s="19" t="s">
        <v>31</v>
      </c>
      <c r="H3" s="19" t="s">
        <v>32</v>
      </c>
      <c r="I3" s="19" t="s">
        <v>33</v>
      </c>
      <c r="J3" s="19" t="s">
        <v>63</v>
      </c>
    </row>
    <row r="4" spans="1:10" s="17" customFormat="1" ht="11.25" customHeight="1" x14ac:dyDescent="0.2">
      <c r="A4" s="34" t="s">
        <v>28</v>
      </c>
      <c r="B4" s="34"/>
      <c r="C4" s="34"/>
      <c r="D4" s="34"/>
      <c r="E4" s="34"/>
      <c r="F4" s="35"/>
      <c r="G4" s="35"/>
      <c r="H4" s="35"/>
      <c r="I4" s="35"/>
    </row>
    <row r="5" spans="1:10" ht="11.25" customHeight="1" x14ac:dyDescent="0.2">
      <c r="A5" s="22">
        <v>1</v>
      </c>
      <c r="B5" s="22" t="e">
        <f>B6</f>
        <v>#REF!</v>
      </c>
      <c r="C5" s="22" t="e">
        <f t="shared" ref="C5:J5" si="0">C6</f>
        <v>#REF!</v>
      </c>
      <c r="D5" s="33" t="e">
        <f t="shared" si="0"/>
        <v>#REF!</v>
      </c>
      <c r="E5" s="33" t="e">
        <f t="shared" si="0"/>
        <v>#REF!</v>
      </c>
      <c r="F5" s="33" t="e">
        <f t="shared" si="0"/>
        <v>#REF!</v>
      </c>
      <c r="G5" s="33" t="e">
        <f t="shared" si="0"/>
        <v>#REF!</v>
      </c>
      <c r="H5" s="33" t="e">
        <f t="shared" si="0"/>
        <v>#REF!</v>
      </c>
      <c r="I5" s="33" t="e">
        <f t="shared" si="0"/>
        <v>#REF!</v>
      </c>
      <c r="J5" s="33" t="e">
        <f t="shared" si="0"/>
        <v>#REF!</v>
      </c>
    </row>
    <row r="6" spans="1:10" ht="11.25" customHeight="1" x14ac:dyDescent="0.2">
      <c r="A6" s="22">
        <v>2</v>
      </c>
      <c r="B6" s="22" t="e">
        <f>'C завтраками| Bed and breakfast'!#REF!*0.9</f>
        <v>#REF!</v>
      </c>
      <c r="C6" s="22" t="e">
        <f>'C завтраками| Bed and breakfast'!#REF!*0.9</f>
        <v>#REF!</v>
      </c>
      <c r="D6" s="33" t="e">
        <f>'C завтраками| Bed and breakfast'!#REF!*0.9</f>
        <v>#REF!</v>
      </c>
      <c r="E6" s="33" t="e">
        <f>'C завтраками| Bed and breakfast'!#REF!*0.9</f>
        <v>#REF!</v>
      </c>
      <c r="F6" s="33" t="e">
        <f>'C завтраками| Bed and breakfast'!#REF!*0.9</f>
        <v>#REF!</v>
      </c>
      <c r="G6" s="33" t="e">
        <f>'C завтраками| Bed and breakfast'!#REF!*0.9</f>
        <v>#REF!</v>
      </c>
      <c r="H6" s="33" t="e">
        <f>'C завтраками| Bed and breakfast'!#REF!*0.9</f>
        <v>#REF!</v>
      </c>
      <c r="I6" s="33" t="e">
        <f>'C завтраками| Bed and breakfast'!#REF!*0.9</f>
        <v>#REF!</v>
      </c>
      <c r="J6" s="33" t="e">
        <f>'C завтраками| Bed and breakfast'!#REF!*0.9</f>
        <v>#REF!</v>
      </c>
    </row>
    <row r="7" spans="1:10" s="17" customFormat="1" ht="11.25" customHeight="1" x14ac:dyDescent="0.2">
      <c r="A7" s="34" t="s">
        <v>3</v>
      </c>
      <c r="B7" s="36"/>
      <c r="C7" s="36"/>
      <c r="D7" s="36"/>
      <c r="E7" s="36"/>
      <c r="F7" s="36"/>
      <c r="G7" s="36"/>
      <c r="H7" s="36"/>
      <c r="I7" s="36"/>
      <c r="J7" s="36"/>
    </row>
    <row r="8" spans="1:10" ht="11.25" customHeight="1" x14ac:dyDescent="0.2">
      <c r="A8" s="22">
        <v>1</v>
      </c>
      <c r="B8" s="22" t="e">
        <f>B9</f>
        <v>#REF!</v>
      </c>
      <c r="C8" s="22" t="e">
        <f t="shared" ref="C8:J8" si="1">C9</f>
        <v>#REF!</v>
      </c>
      <c r="D8" s="33" t="e">
        <f t="shared" si="1"/>
        <v>#REF!</v>
      </c>
      <c r="E8" s="33" t="e">
        <f t="shared" si="1"/>
        <v>#REF!</v>
      </c>
      <c r="F8" s="33" t="e">
        <f t="shared" si="1"/>
        <v>#REF!</v>
      </c>
      <c r="G8" s="33" t="e">
        <f t="shared" si="1"/>
        <v>#REF!</v>
      </c>
      <c r="H8" s="33" t="e">
        <f t="shared" si="1"/>
        <v>#REF!</v>
      </c>
      <c r="I8" s="33" t="e">
        <f t="shared" si="1"/>
        <v>#REF!</v>
      </c>
      <c r="J8" s="33" t="e">
        <f t="shared" si="1"/>
        <v>#REF!</v>
      </c>
    </row>
    <row r="9" spans="1:10" ht="11.25" customHeight="1" x14ac:dyDescent="0.2">
      <c r="A9" s="22">
        <v>2</v>
      </c>
      <c r="B9" s="22" t="e">
        <f>'C завтраками| Bed and breakfast'!#REF!*0.9</f>
        <v>#REF!</v>
      </c>
      <c r="C9" s="22" t="e">
        <f>'C завтраками| Bed and breakfast'!#REF!*0.9</f>
        <v>#REF!</v>
      </c>
      <c r="D9" s="33" t="e">
        <f>'C завтраками| Bed and breakfast'!#REF!*0.9</f>
        <v>#REF!</v>
      </c>
      <c r="E9" s="33" t="e">
        <f>'C завтраками| Bed and breakfast'!#REF!*0.9</f>
        <v>#REF!</v>
      </c>
      <c r="F9" s="33" t="e">
        <f>'C завтраками| Bed and breakfast'!#REF!*0.9</f>
        <v>#REF!</v>
      </c>
      <c r="G9" s="33" t="e">
        <f>'C завтраками| Bed and breakfast'!#REF!*0.9</f>
        <v>#REF!</v>
      </c>
      <c r="H9" s="33" t="e">
        <f>'C завтраками| Bed and breakfast'!#REF!*0.9</f>
        <v>#REF!</v>
      </c>
      <c r="I9" s="33" t="e">
        <f>'C завтраками| Bed and breakfast'!#REF!*0.9</f>
        <v>#REF!</v>
      </c>
      <c r="J9" s="33" t="e">
        <f>'C завтраками| Bed and breakfast'!#REF!*0.9</f>
        <v>#REF!</v>
      </c>
    </row>
    <row r="10" spans="1:10" s="17" customFormat="1" ht="11.25" customHeight="1" x14ac:dyDescent="0.2">
      <c r="A10" s="34" t="s">
        <v>21</v>
      </c>
      <c r="B10" s="36"/>
      <c r="C10" s="36"/>
      <c r="D10" s="36"/>
      <c r="E10" s="36"/>
      <c r="F10" s="36"/>
      <c r="G10" s="36"/>
      <c r="H10" s="36"/>
      <c r="I10" s="36"/>
      <c r="J10" s="36"/>
    </row>
    <row r="11" spans="1:10" ht="11.25" customHeight="1" x14ac:dyDescent="0.2">
      <c r="A11" s="22">
        <v>1</v>
      </c>
      <c r="B11" s="22" t="e">
        <f>B12</f>
        <v>#REF!</v>
      </c>
      <c r="C11" s="22" t="e">
        <f t="shared" ref="C11:J11" si="2">C12</f>
        <v>#REF!</v>
      </c>
      <c r="D11" s="33" t="e">
        <f t="shared" si="2"/>
        <v>#REF!</v>
      </c>
      <c r="E11" s="33" t="e">
        <f t="shared" si="2"/>
        <v>#REF!</v>
      </c>
      <c r="F11" s="33" t="e">
        <f t="shared" si="2"/>
        <v>#REF!</v>
      </c>
      <c r="G11" s="33" t="e">
        <f t="shared" si="2"/>
        <v>#REF!</v>
      </c>
      <c r="H11" s="33" t="e">
        <f t="shared" si="2"/>
        <v>#REF!</v>
      </c>
      <c r="I11" s="33" t="e">
        <f t="shared" si="2"/>
        <v>#REF!</v>
      </c>
      <c r="J11" s="33" t="e">
        <f t="shared" si="2"/>
        <v>#REF!</v>
      </c>
    </row>
    <row r="12" spans="1:10" ht="11.25" customHeight="1" x14ac:dyDescent="0.2">
      <c r="A12" s="22">
        <v>2</v>
      </c>
      <c r="B12" s="22" t="e">
        <f>'C завтраками| Bed and breakfast'!#REF!*0.9</f>
        <v>#REF!</v>
      </c>
      <c r="C12" s="22" t="e">
        <f>'C завтраками| Bed and breakfast'!#REF!*0.9</f>
        <v>#REF!</v>
      </c>
      <c r="D12" s="33" t="e">
        <f>'C завтраками| Bed and breakfast'!#REF!*0.9</f>
        <v>#REF!</v>
      </c>
      <c r="E12" s="33" t="e">
        <f>'C завтраками| Bed and breakfast'!#REF!*0.9</f>
        <v>#REF!</v>
      </c>
      <c r="F12" s="33" t="e">
        <f>'C завтраками| Bed and breakfast'!#REF!*0.9</f>
        <v>#REF!</v>
      </c>
      <c r="G12" s="33" t="e">
        <f>'C завтраками| Bed and breakfast'!#REF!*0.9</f>
        <v>#REF!</v>
      </c>
      <c r="H12" s="33" t="e">
        <f>'C завтраками| Bed and breakfast'!#REF!*0.9</f>
        <v>#REF!</v>
      </c>
      <c r="I12" s="33" t="e">
        <f>'C завтраками| Bed and breakfast'!#REF!*0.9</f>
        <v>#REF!</v>
      </c>
      <c r="J12" s="33" t="e">
        <f>'C завтраками| Bed and breakfast'!#REF!*0.9</f>
        <v>#REF!</v>
      </c>
    </row>
    <row r="13" spans="1:10" x14ac:dyDescent="0.2">
      <c r="A13" s="14"/>
      <c r="B13" s="14"/>
      <c r="C13" s="14"/>
      <c r="D13" s="14"/>
      <c r="E13" s="14"/>
      <c r="F13" s="15"/>
      <c r="G13" s="15"/>
      <c r="H13" s="15"/>
      <c r="I13" s="15"/>
    </row>
    <row r="14" spans="1:10" ht="11.25" customHeight="1" x14ac:dyDescent="0.2">
      <c r="A14" s="239" t="s">
        <v>19</v>
      </c>
      <c r="B14" s="239"/>
      <c r="C14" s="239"/>
      <c r="D14" s="239"/>
      <c r="E14" s="239"/>
      <c r="F14" s="239"/>
      <c r="G14" s="239"/>
      <c r="H14" s="239"/>
      <c r="I14" s="239"/>
    </row>
    <row r="15" spans="1:10" ht="23.25" customHeight="1" x14ac:dyDescent="0.2">
      <c r="A15" s="11" t="s">
        <v>2</v>
      </c>
      <c r="B15" s="30" t="str">
        <f>B3</f>
        <v>01.03.2020-05.03.2020</v>
      </c>
      <c r="C15" s="30" t="str">
        <f>C3</f>
        <v>06.03.2020-08.03.2020</v>
      </c>
      <c r="D15" s="19" t="s">
        <v>29</v>
      </c>
      <c r="E15" s="19">
        <v>43901</v>
      </c>
      <c r="F15" s="19" t="s">
        <v>30</v>
      </c>
      <c r="G15" s="19" t="s">
        <v>31</v>
      </c>
      <c r="H15" s="19" t="s">
        <v>32</v>
      </c>
      <c r="I15" s="19" t="s">
        <v>33</v>
      </c>
      <c r="J15" s="19" t="str">
        <f>J3</f>
        <v>01.04.2020-16.04.2020</v>
      </c>
    </row>
    <row r="16" spans="1:10" s="17" customFormat="1" ht="11.25" customHeight="1" x14ac:dyDescent="0.2">
      <c r="A16" s="7" t="s">
        <v>23</v>
      </c>
      <c r="B16" s="37"/>
      <c r="C16" s="37"/>
      <c r="D16" s="37"/>
      <c r="E16" s="37"/>
      <c r="F16" s="13"/>
      <c r="G16" s="13"/>
      <c r="H16" s="13"/>
      <c r="I16" s="13"/>
    </row>
    <row r="17" spans="1:10" ht="11.25" customHeight="1" x14ac:dyDescent="0.2">
      <c r="A17" s="8">
        <v>1</v>
      </c>
      <c r="B17" s="9" t="e">
        <f t="shared" ref="B17:D18" si="3">B5*0.85</f>
        <v>#REF!</v>
      </c>
      <c r="C17" s="9" t="e">
        <f t="shared" si="3"/>
        <v>#REF!</v>
      </c>
      <c r="D17" s="32" t="e">
        <f t="shared" si="3"/>
        <v>#REF!</v>
      </c>
      <c r="E17" s="32" t="e">
        <f t="shared" ref="E17:J17" si="4">E5*0.85</f>
        <v>#REF!</v>
      </c>
      <c r="F17" s="32" t="e">
        <f t="shared" si="4"/>
        <v>#REF!</v>
      </c>
      <c r="G17" s="32" t="e">
        <f t="shared" si="4"/>
        <v>#REF!</v>
      </c>
      <c r="H17" s="32" t="e">
        <f t="shared" si="4"/>
        <v>#REF!</v>
      </c>
      <c r="I17" s="32" t="e">
        <f t="shared" si="4"/>
        <v>#REF!</v>
      </c>
      <c r="J17" s="32" t="e">
        <f t="shared" si="4"/>
        <v>#REF!</v>
      </c>
    </row>
    <row r="18" spans="1:10" ht="11.25" customHeight="1" x14ac:dyDescent="0.2">
      <c r="A18" s="8">
        <v>2</v>
      </c>
      <c r="B18" s="9" t="e">
        <f t="shared" si="3"/>
        <v>#REF!</v>
      </c>
      <c r="C18" s="9" t="e">
        <f t="shared" si="3"/>
        <v>#REF!</v>
      </c>
      <c r="D18" s="32" t="e">
        <f t="shared" si="3"/>
        <v>#REF!</v>
      </c>
      <c r="E18" s="32" t="e">
        <f t="shared" ref="E18:J18" si="5">E6*0.85</f>
        <v>#REF!</v>
      </c>
      <c r="F18" s="32" t="e">
        <f t="shared" si="5"/>
        <v>#REF!</v>
      </c>
      <c r="G18" s="32" t="e">
        <f t="shared" si="5"/>
        <v>#REF!</v>
      </c>
      <c r="H18" s="32" t="e">
        <f t="shared" si="5"/>
        <v>#REF!</v>
      </c>
      <c r="I18" s="32" t="e">
        <f t="shared" si="5"/>
        <v>#REF!</v>
      </c>
      <c r="J18" s="32" t="e">
        <f t="shared" si="5"/>
        <v>#REF!</v>
      </c>
    </row>
    <row r="19" spans="1:10" s="17" customFormat="1" ht="11.25" customHeight="1" x14ac:dyDescent="0.2">
      <c r="A19" s="7" t="s">
        <v>3</v>
      </c>
      <c r="B19" s="37"/>
      <c r="C19" s="37"/>
      <c r="D19" s="37"/>
      <c r="E19" s="37"/>
      <c r="F19" s="37"/>
      <c r="G19" s="37"/>
      <c r="H19" s="37"/>
      <c r="I19" s="37"/>
      <c r="J19" s="37"/>
    </row>
    <row r="20" spans="1:10" ht="11.25" customHeight="1" x14ac:dyDescent="0.2">
      <c r="A20" s="8">
        <v>1</v>
      </c>
      <c r="B20" s="9" t="e">
        <f t="shared" ref="B20:D21" si="6">B8*0.85</f>
        <v>#REF!</v>
      </c>
      <c r="C20" s="9" t="e">
        <f t="shared" si="6"/>
        <v>#REF!</v>
      </c>
      <c r="D20" s="32" t="e">
        <f t="shared" si="6"/>
        <v>#REF!</v>
      </c>
      <c r="E20" s="32" t="e">
        <f t="shared" ref="E20:J20" si="7">E8*0.85</f>
        <v>#REF!</v>
      </c>
      <c r="F20" s="32" t="e">
        <f t="shared" si="7"/>
        <v>#REF!</v>
      </c>
      <c r="G20" s="32" t="e">
        <f t="shared" si="7"/>
        <v>#REF!</v>
      </c>
      <c r="H20" s="32" t="e">
        <f t="shared" si="7"/>
        <v>#REF!</v>
      </c>
      <c r="I20" s="32" t="e">
        <f t="shared" si="7"/>
        <v>#REF!</v>
      </c>
      <c r="J20" s="32" t="e">
        <f t="shared" si="7"/>
        <v>#REF!</v>
      </c>
    </row>
    <row r="21" spans="1:10" ht="11.25" customHeight="1" x14ac:dyDescent="0.2">
      <c r="A21" s="8">
        <v>2</v>
      </c>
      <c r="B21" s="9" t="e">
        <f t="shared" si="6"/>
        <v>#REF!</v>
      </c>
      <c r="C21" s="9" t="e">
        <f t="shared" si="6"/>
        <v>#REF!</v>
      </c>
      <c r="D21" s="32" t="e">
        <f t="shared" si="6"/>
        <v>#REF!</v>
      </c>
      <c r="E21" s="32" t="e">
        <f t="shared" ref="E21:J21" si="8">E9*0.85</f>
        <v>#REF!</v>
      </c>
      <c r="F21" s="32" t="e">
        <f t="shared" si="8"/>
        <v>#REF!</v>
      </c>
      <c r="G21" s="32" t="e">
        <f t="shared" si="8"/>
        <v>#REF!</v>
      </c>
      <c r="H21" s="32" t="e">
        <f t="shared" si="8"/>
        <v>#REF!</v>
      </c>
      <c r="I21" s="32" t="e">
        <f t="shared" si="8"/>
        <v>#REF!</v>
      </c>
      <c r="J21" s="32" t="e">
        <f t="shared" si="8"/>
        <v>#REF!</v>
      </c>
    </row>
    <row r="22" spans="1:10" s="17" customFormat="1" ht="11.25" customHeight="1" x14ac:dyDescent="0.2">
      <c r="A22" s="7" t="s">
        <v>0</v>
      </c>
      <c r="B22" s="37"/>
      <c r="C22" s="37"/>
      <c r="D22" s="37"/>
      <c r="E22" s="37"/>
      <c r="F22" s="37"/>
      <c r="G22" s="37"/>
      <c r="H22" s="37"/>
      <c r="I22" s="37"/>
      <c r="J22" s="37"/>
    </row>
    <row r="23" spans="1:10" ht="11.25" customHeight="1" x14ac:dyDescent="0.2">
      <c r="A23" s="8">
        <v>1</v>
      </c>
      <c r="B23" s="9" t="e">
        <f t="shared" ref="B23:D24" si="9">B11*0.85</f>
        <v>#REF!</v>
      </c>
      <c r="C23" s="9" t="e">
        <f t="shared" si="9"/>
        <v>#REF!</v>
      </c>
      <c r="D23" s="32" t="e">
        <f t="shared" si="9"/>
        <v>#REF!</v>
      </c>
      <c r="E23" s="32" t="e">
        <f t="shared" ref="E23:J23" si="10">E11*0.85</f>
        <v>#REF!</v>
      </c>
      <c r="F23" s="32" t="e">
        <f t="shared" si="10"/>
        <v>#REF!</v>
      </c>
      <c r="G23" s="32" t="e">
        <f t="shared" si="10"/>
        <v>#REF!</v>
      </c>
      <c r="H23" s="32" t="e">
        <f t="shared" si="10"/>
        <v>#REF!</v>
      </c>
      <c r="I23" s="32" t="e">
        <f t="shared" si="10"/>
        <v>#REF!</v>
      </c>
      <c r="J23" s="32" t="e">
        <f t="shared" si="10"/>
        <v>#REF!</v>
      </c>
    </row>
    <row r="24" spans="1:10" ht="11.25" customHeight="1" x14ac:dyDescent="0.2">
      <c r="A24" s="8">
        <v>2</v>
      </c>
      <c r="B24" s="9" t="e">
        <f t="shared" si="9"/>
        <v>#REF!</v>
      </c>
      <c r="C24" s="9" t="e">
        <f t="shared" si="9"/>
        <v>#REF!</v>
      </c>
      <c r="D24" s="32" t="e">
        <f t="shared" si="9"/>
        <v>#REF!</v>
      </c>
      <c r="E24" s="32" t="e">
        <f t="shared" ref="E24:J24" si="11">E12*0.85</f>
        <v>#REF!</v>
      </c>
      <c r="F24" s="32" t="e">
        <f t="shared" si="11"/>
        <v>#REF!</v>
      </c>
      <c r="G24" s="32" t="e">
        <f t="shared" si="11"/>
        <v>#REF!</v>
      </c>
      <c r="H24" s="32" t="e">
        <f t="shared" si="11"/>
        <v>#REF!</v>
      </c>
      <c r="I24" s="32" t="e">
        <f t="shared" si="11"/>
        <v>#REF!</v>
      </c>
      <c r="J24" s="32" t="e">
        <f t="shared" si="11"/>
        <v>#REF!</v>
      </c>
    </row>
    <row r="25" spans="1:10" x14ac:dyDescent="0.2">
      <c r="A25" s="1"/>
      <c r="B25" s="16"/>
      <c r="C25" s="16"/>
    </row>
    <row r="26" spans="1:10" x14ac:dyDescent="0.2">
      <c r="A26" t="s">
        <v>53</v>
      </c>
    </row>
    <row r="27" spans="1:10" x14ac:dyDescent="0.2">
      <c r="A27" t="s">
        <v>62</v>
      </c>
    </row>
    <row r="28" spans="1:10" x14ac:dyDescent="0.2">
      <c r="A28" t="s">
        <v>37</v>
      </c>
    </row>
    <row r="29" spans="1:10" x14ac:dyDescent="0.2">
      <c r="A29" t="s">
        <v>35</v>
      </c>
    </row>
    <row r="30" spans="1:10" x14ac:dyDescent="0.2">
      <c r="A30" t="s">
        <v>38</v>
      </c>
    </row>
    <row r="31" spans="1:10" x14ac:dyDescent="0.2">
      <c r="A31" t="s">
        <v>39</v>
      </c>
    </row>
    <row r="32" spans="1:10" x14ac:dyDescent="0.2">
      <c r="A32" t="s">
        <v>36</v>
      </c>
    </row>
    <row r="34" spans="1:12" ht="15" x14ac:dyDescent="0.25">
      <c r="A34" s="38" t="s">
        <v>41</v>
      </c>
    </row>
    <row r="35" spans="1:12" x14ac:dyDescent="0.2">
      <c r="A35" t="s">
        <v>54</v>
      </c>
    </row>
    <row r="36" spans="1:12" x14ac:dyDescent="0.2">
      <c r="A36" t="s">
        <v>55</v>
      </c>
    </row>
    <row r="37" spans="1:12" x14ac:dyDescent="0.2">
      <c r="A37" t="s">
        <v>56</v>
      </c>
    </row>
    <row r="38" spans="1:12" x14ac:dyDescent="0.2">
      <c r="A38" t="s">
        <v>57</v>
      </c>
    </row>
    <row r="39" spans="1:12" x14ac:dyDescent="0.2">
      <c r="A39" t="s">
        <v>58</v>
      </c>
    </row>
    <row r="41" spans="1:12" ht="409.5" customHeight="1" x14ac:dyDescent="0.2">
      <c r="A41" s="242" t="s">
        <v>59</v>
      </c>
      <c r="B41" s="242"/>
      <c r="C41" s="242"/>
      <c r="D41" s="242"/>
      <c r="E41" s="242"/>
      <c r="F41" s="242"/>
      <c r="G41" s="242"/>
      <c r="L41" s="39"/>
    </row>
    <row r="42" spans="1:12" x14ac:dyDescent="0.2">
      <c r="A42" s="242"/>
      <c r="B42" s="242"/>
      <c r="C42" s="242"/>
      <c r="D42" s="242"/>
      <c r="E42" s="242"/>
      <c r="F42" s="242"/>
      <c r="G42" s="242"/>
    </row>
    <row r="43" spans="1:12" x14ac:dyDescent="0.2">
      <c r="A43" s="242"/>
      <c r="B43" s="242"/>
      <c r="C43" s="242"/>
      <c r="D43" s="242"/>
      <c r="E43" s="242"/>
      <c r="F43" s="242"/>
      <c r="G43" s="242"/>
    </row>
    <row r="44" spans="1:12" x14ac:dyDescent="0.2">
      <c r="A44" s="242"/>
      <c r="B44" s="242"/>
      <c r="C44" s="242"/>
      <c r="D44" s="242"/>
      <c r="E44" s="242"/>
      <c r="F44" s="242"/>
      <c r="G44" s="242"/>
    </row>
    <row r="45" spans="1:12" x14ac:dyDescent="0.2">
      <c r="A45" s="242"/>
      <c r="B45" s="242"/>
      <c r="C45" s="242"/>
      <c r="D45" s="242"/>
      <c r="E45" s="242"/>
      <c r="F45" s="242"/>
      <c r="G45" s="242"/>
    </row>
    <row r="46" spans="1:12" x14ac:dyDescent="0.2">
      <c r="A46" s="242"/>
      <c r="B46" s="242"/>
      <c r="C46" s="242"/>
      <c r="D46" s="242"/>
      <c r="E46" s="242"/>
      <c r="F46" s="242"/>
      <c r="G46" s="242"/>
    </row>
    <row r="47" spans="1:12" x14ac:dyDescent="0.2">
      <c r="A47" s="242"/>
      <c r="B47" s="242"/>
      <c r="C47" s="242"/>
      <c r="D47" s="242"/>
      <c r="E47" s="242"/>
      <c r="F47" s="242"/>
      <c r="G47" s="242"/>
    </row>
    <row r="48" spans="1:12" x14ac:dyDescent="0.2">
      <c r="A48" s="242"/>
      <c r="B48" s="242"/>
      <c r="C48" s="242"/>
      <c r="D48" s="242"/>
      <c r="E48" s="242"/>
      <c r="F48" s="242"/>
      <c r="G48" s="242"/>
    </row>
    <row r="49" spans="1:7" x14ac:dyDescent="0.2">
      <c r="A49" s="242"/>
      <c r="B49" s="242"/>
      <c r="C49" s="242"/>
      <c r="D49" s="242"/>
      <c r="E49" s="242"/>
      <c r="F49" s="242"/>
      <c r="G49" s="242"/>
    </row>
    <row r="50" spans="1:7" x14ac:dyDescent="0.2">
      <c r="A50" s="242"/>
      <c r="B50" s="242"/>
      <c r="C50" s="242"/>
      <c r="D50" s="242"/>
      <c r="E50" s="242"/>
      <c r="F50" s="242"/>
      <c r="G50" s="242"/>
    </row>
    <row r="51" spans="1:7" x14ac:dyDescent="0.2">
      <c r="A51" s="242"/>
      <c r="B51" s="242"/>
      <c r="C51" s="242"/>
      <c r="D51" s="242"/>
      <c r="E51" s="242"/>
      <c r="F51" s="242"/>
      <c r="G51" s="242"/>
    </row>
    <row r="52" spans="1:7" x14ac:dyDescent="0.2">
      <c r="A52" s="242"/>
      <c r="B52" s="242"/>
      <c r="C52" s="242"/>
      <c r="D52" s="242"/>
      <c r="E52" s="242"/>
      <c r="F52" s="242"/>
      <c r="G52" s="242"/>
    </row>
    <row r="53" spans="1:7" x14ac:dyDescent="0.2">
      <c r="A53" s="242"/>
      <c r="B53" s="242"/>
      <c r="C53" s="242"/>
      <c r="D53" s="242"/>
      <c r="E53" s="242"/>
      <c r="F53" s="242"/>
      <c r="G53" s="242"/>
    </row>
    <row r="54" spans="1:7" x14ac:dyDescent="0.2">
      <c r="A54" s="242"/>
      <c r="B54" s="242"/>
      <c r="C54" s="242"/>
      <c r="D54" s="242"/>
      <c r="E54" s="242"/>
      <c r="F54" s="242"/>
      <c r="G54" s="242"/>
    </row>
    <row r="55" spans="1:7" x14ac:dyDescent="0.2">
      <c r="A55" s="242"/>
      <c r="B55" s="242"/>
      <c r="C55" s="242"/>
      <c r="D55" s="242"/>
      <c r="E55" s="242"/>
      <c r="F55" s="242"/>
      <c r="G55" s="242"/>
    </row>
    <row r="56" spans="1:7" x14ac:dyDescent="0.2">
      <c r="A56" s="242"/>
      <c r="B56" s="242"/>
      <c r="C56" s="242"/>
      <c r="D56" s="242"/>
      <c r="E56" s="242"/>
      <c r="F56" s="242"/>
      <c r="G56" s="242"/>
    </row>
    <row r="57" spans="1:7" x14ac:dyDescent="0.2">
      <c r="A57" s="242"/>
      <c r="B57" s="242"/>
      <c r="C57" s="242"/>
      <c r="D57" s="242"/>
      <c r="E57" s="242"/>
      <c r="F57" s="242"/>
      <c r="G57" s="242"/>
    </row>
    <row r="58" spans="1:7" x14ac:dyDescent="0.2">
      <c r="A58" s="40"/>
      <c r="B58" s="40"/>
      <c r="C58" s="40"/>
      <c r="D58" s="40"/>
      <c r="E58" s="40"/>
      <c r="F58" s="40"/>
      <c r="G58" s="40"/>
    </row>
    <row r="59" spans="1:7" ht="34.5" customHeight="1" x14ac:dyDescent="0.2">
      <c r="A59" s="241" t="s">
        <v>60</v>
      </c>
      <c r="B59" s="242"/>
      <c r="C59" s="242"/>
      <c r="D59" s="242"/>
      <c r="E59" s="242"/>
      <c r="F59" s="242"/>
      <c r="G59" s="40"/>
    </row>
    <row r="60" spans="1:7" ht="19.5" customHeight="1" x14ac:dyDescent="0.2">
      <c r="A60" s="242" t="s">
        <v>50</v>
      </c>
      <c r="B60" s="242"/>
      <c r="C60" s="242"/>
      <c r="D60" s="242"/>
      <c r="E60" s="242"/>
      <c r="F60" s="242"/>
      <c r="G60" s="40"/>
    </row>
    <row r="61" spans="1:7" ht="18" customHeight="1" x14ac:dyDescent="0.2">
      <c r="A61" s="242" t="s">
        <v>51</v>
      </c>
      <c r="B61" s="242"/>
      <c r="C61" s="242"/>
      <c r="D61" s="242"/>
      <c r="E61" s="242"/>
      <c r="F61" s="242"/>
      <c r="G61" s="40"/>
    </row>
    <row r="62" spans="1:7" ht="17.25" customHeight="1" x14ac:dyDescent="0.2">
      <c r="A62" s="242" t="s">
        <v>52</v>
      </c>
      <c r="B62" s="242"/>
      <c r="C62" s="242"/>
      <c r="D62" s="242"/>
      <c r="E62" s="242"/>
      <c r="F62" s="242"/>
      <c r="G62" s="40"/>
    </row>
  </sheetData>
  <mergeCells count="8">
    <mergeCell ref="A59:F59"/>
    <mergeCell ref="A60:F60"/>
    <mergeCell ref="A61:F61"/>
    <mergeCell ref="A62:F62"/>
    <mergeCell ref="A1:C1"/>
    <mergeCell ref="A14:I14"/>
    <mergeCell ref="A2:I2"/>
    <mergeCell ref="A41:G57"/>
  </mergeCell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Лист29"/>
  <dimension ref="A1:B34"/>
  <sheetViews>
    <sheetView zoomScale="85" zoomScaleNormal="85" workbookViewId="0">
      <selection activeCell="Q17" sqref="Q17"/>
    </sheetView>
  </sheetViews>
  <sheetFormatPr defaultRowHeight="12.75" x14ac:dyDescent="0.2"/>
  <cols>
    <col min="1" max="1" width="18.5703125" customWidth="1"/>
    <col min="2" max="2" width="13.5703125" customWidth="1"/>
  </cols>
  <sheetData>
    <row r="1" spans="1:2" x14ac:dyDescent="0.2">
      <c r="A1" s="26" t="s">
        <v>22</v>
      </c>
      <c r="B1" s="26"/>
    </row>
    <row r="2" spans="1:2" x14ac:dyDescent="0.2">
      <c r="A2" s="246" t="s">
        <v>24</v>
      </c>
      <c r="B2" s="247"/>
    </row>
    <row r="3" spans="1:2" ht="21.75" customHeight="1" x14ac:dyDescent="0.2">
      <c r="A3" s="24" t="s">
        <v>2</v>
      </c>
      <c r="B3" s="28" t="s">
        <v>27</v>
      </c>
    </row>
    <row r="4" spans="1:2" ht="11.25" customHeight="1" x14ac:dyDescent="0.2">
      <c r="A4" s="245" t="s">
        <v>23</v>
      </c>
      <c r="B4" s="245"/>
    </row>
    <row r="5" spans="1:2" ht="11.25" customHeight="1" x14ac:dyDescent="0.2">
      <c r="A5" s="7">
        <v>1</v>
      </c>
      <c r="B5" s="27">
        <v>6500</v>
      </c>
    </row>
    <row r="6" spans="1:2" ht="11.25" customHeight="1" x14ac:dyDescent="0.2">
      <c r="A6" s="7">
        <v>2</v>
      </c>
      <c r="B6" s="27">
        <v>9300</v>
      </c>
    </row>
    <row r="7" spans="1:2" x14ac:dyDescent="0.2">
      <c r="A7" s="25"/>
      <c r="B7" s="21"/>
    </row>
    <row r="8" spans="1:2" x14ac:dyDescent="0.2">
      <c r="A8" s="244" t="s">
        <v>19</v>
      </c>
      <c r="B8" s="244"/>
    </row>
    <row r="9" spans="1:2" ht="21.75" customHeight="1" x14ac:dyDescent="0.2">
      <c r="A9" s="24" t="s">
        <v>2</v>
      </c>
      <c r="B9" s="29" t="s">
        <v>27</v>
      </c>
    </row>
    <row r="10" spans="1:2" ht="12" customHeight="1" x14ac:dyDescent="0.2">
      <c r="A10" s="245" t="s">
        <v>23</v>
      </c>
      <c r="B10" s="245"/>
    </row>
    <row r="11" spans="1:2" ht="12" customHeight="1" x14ac:dyDescent="0.2">
      <c r="A11" s="7">
        <v>1</v>
      </c>
      <c r="B11" s="27">
        <f>B5-(B5*0.15)</f>
        <v>5525</v>
      </c>
    </row>
    <row r="12" spans="1:2" ht="12" customHeight="1" x14ac:dyDescent="0.2">
      <c r="A12" s="7">
        <v>2</v>
      </c>
      <c r="B12" s="27">
        <f>B6-(B6*0.15)</f>
        <v>7905</v>
      </c>
    </row>
    <row r="13" spans="1:2" x14ac:dyDescent="0.2">
      <c r="A13" s="12"/>
      <c r="B13" s="12"/>
    </row>
    <row r="15" spans="1:2" x14ac:dyDescent="0.2">
      <c r="A15" t="s">
        <v>34</v>
      </c>
    </row>
    <row r="16" spans="1:2" x14ac:dyDescent="0.2">
      <c r="A16" t="s">
        <v>40</v>
      </c>
    </row>
    <row r="17" spans="1:1" x14ac:dyDescent="0.2">
      <c r="A17" t="s">
        <v>35</v>
      </c>
    </row>
    <row r="18" spans="1:1" x14ac:dyDescent="0.2">
      <c r="A18" t="s">
        <v>38</v>
      </c>
    </row>
    <row r="19" spans="1:1" x14ac:dyDescent="0.2">
      <c r="A19" t="s">
        <v>36</v>
      </c>
    </row>
    <row r="21" spans="1:1" ht="15" x14ac:dyDescent="0.25">
      <c r="A21" s="38" t="s">
        <v>41</v>
      </c>
    </row>
    <row r="22" spans="1:1" x14ac:dyDescent="0.2">
      <c r="A22" t="s">
        <v>42</v>
      </c>
    </row>
    <row r="23" spans="1:1" x14ac:dyDescent="0.2">
      <c r="A23" t="s">
        <v>43</v>
      </c>
    </row>
    <row r="24" spans="1:1" x14ac:dyDescent="0.2">
      <c r="A24" t="s">
        <v>44</v>
      </c>
    </row>
    <row r="25" spans="1:1" x14ac:dyDescent="0.2">
      <c r="A25" t="s">
        <v>45</v>
      </c>
    </row>
    <row r="26" spans="1:1" x14ac:dyDescent="0.2">
      <c r="A26" t="s">
        <v>46</v>
      </c>
    </row>
    <row r="27" spans="1:1" x14ac:dyDescent="0.2">
      <c r="A27" t="s">
        <v>61</v>
      </c>
    </row>
    <row r="28" spans="1:1" x14ac:dyDescent="0.2">
      <c r="A28" t="s">
        <v>47</v>
      </c>
    </row>
    <row r="29" spans="1:1" x14ac:dyDescent="0.2">
      <c r="A29" t="s">
        <v>48</v>
      </c>
    </row>
    <row r="31" spans="1:1" ht="15" x14ac:dyDescent="0.25">
      <c r="A31" s="38" t="s">
        <v>49</v>
      </c>
    </row>
    <row r="32" spans="1:1" x14ac:dyDescent="0.2">
      <c r="A32" t="s">
        <v>50</v>
      </c>
    </row>
    <row r="33" spans="1:1" x14ac:dyDescent="0.2">
      <c r="A33" t="s">
        <v>51</v>
      </c>
    </row>
    <row r="34" spans="1:1" x14ac:dyDescent="0.2">
      <c r="A34" t="s">
        <v>52</v>
      </c>
    </row>
  </sheetData>
  <mergeCells count="4">
    <mergeCell ref="A4:B4"/>
    <mergeCell ref="A8:B8"/>
    <mergeCell ref="A10:B10"/>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V59"/>
  <sheetViews>
    <sheetView zoomScaleNormal="100" workbookViewId="0">
      <selection activeCell="A56" sqref="A56"/>
    </sheetView>
  </sheetViews>
  <sheetFormatPr defaultColWidth="9" defaultRowHeight="12" x14ac:dyDescent="0.2"/>
  <cols>
    <col min="1" max="1" width="103.42578125" style="48" bestFit="1" customWidth="1"/>
    <col min="2" max="11" width="9" style="48" hidden="1" customWidth="1"/>
    <col min="12" max="16384" width="9" style="48"/>
  </cols>
  <sheetData>
    <row r="1" spans="1:22" s="51" customFormat="1" ht="12" customHeight="1" x14ac:dyDescent="0.2">
      <c r="A1" s="228" t="s">
        <v>82</v>
      </c>
    </row>
    <row r="2" spans="1:22" s="51" customFormat="1" ht="12" customHeight="1" x14ac:dyDescent="0.2">
      <c r="A2" s="228"/>
    </row>
    <row r="3" spans="1:22" s="53" customFormat="1" x14ac:dyDescent="0.2">
      <c r="A3" s="89"/>
    </row>
    <row r="4" spans="1:22" ht="18" customHeight="1" x14ac:dyDescent="0.2">
      <c r="A4" s="111" t="s">
        <v>180</v>
      </c>
      <c r="B4" s="213" t="e">
        <f>'AVIA 25'!B4</f>
        <v>#REF!</v>
      </c>
      <c r="C4" s="213" t="e">
        <f>'AVIA 25'!C4</f>
        <v>#REF!</v>
      </c>
      <c r="D4" s="213" t="e">
        <f>'AVIA 25'!D4</f>
        <v>#REF!</v>
      </c>
      <c r="E4" s="213" t="e">
        <f>'AVIA 25'!E4</f>
        <v>#REF!</v>
      </c>
      <c r="F4" s="213" t="e">
        <f>'AVIA 25'!F4</f>
        <v>#REF!</v>
      </c>
      <c r="G4" s="213" t="e">
        <f>'AVIA 25'!G4</f>
        <v>#REF!</v>
      </c>
      <c r="H4" s="213" t="e">
        <f>'AVIA 25'!H4</f>
        <v>#REF!</v>
      </c>
      <c r="I4" s="213" t="e">
        <f>'AVIA 25'!I4</f>
        <v>#REF!</v>
      </c>
      <c r="J4" s="213" t="e">
        <f>'AVIA 25'!J4</f>
        <v>#REF!</v>
      </c>
      <c r="K4" s="213" t="e">
        <f>'AVIA 25'!K4</f>
        <v>#REF!</v>
      </c>
      <c r="L4" s="213">
        <f>'AVIA 25'!L4</f>
        <v>46010</v>
      </c>
      <c r="M4" s="213">
        <f>'AVIA 25'!M4</f>
        <v>46011</v>
      </c>
      <c r="N4" s="213">
        <f>'AVIA 25'!N4</f>
        <v>46012</v>
      </c>
      <c r="O4" s="213">
        <f>'AVIA 25'!O4</f>
        <v>46013</v>
      </c>
      <c r="P4" s="213">
        <f>'AVIA 25'!P4</f>
        <v>46014</v>
      </c>
      <c r="Q4" s="213">
        <f>'AVIA 25'!Q4</f>
        <v>46015</v>
      </c>
      <c r="R4" s="213">
        <f>'AVIA 25'!R4</f>
        <v>46016</v>
      </c>
      <c r="S4" s="213">
        <f>'AVIA 25'!S4</f>
        <v>46017</v>
      </c>
      <c r="T4" s="213">
        <f>'AVIA 25'!T4</f>
        <v>46018</v>
      </c>
      <c r="U4" s="133">
        <f>'AVIA 25'!U4</f>
        <v>46019</v>
      </c>
      <c r="V4" s="133">
        <f>'AVIA 25'!V4</f>
        <v>46020</v>
      </c>
    </row>
    <row r="5" spans="1:22" ht="20.25" customHeight="1" x14ac:dyDescent="0.2">
      <c r="A5" s="90" t="s">
        <v>64</v>
      </c>
      <c r="B5" s="213" t="e">
        <f>'AVIA 25'!B5</f>
        <v>#REF!</v>
      </c>
      <c r="C5" s="213" t="e">
        <f>'AVIA 25'!C5</f>
        <v>#REF!</v>
      </c>
      <c r="D5" s="213" t="e">
        <f>'AVIA 25'!D5</f>
        <v>#REF!</v>
      </c>
      <c r="E5" s="213" t="e">
        <f>'AVIA 25'!E5</f>
        <v>#REF!</v>
      </c>
      <c r="F5" s="213" t="e">
        <f>'AVIA 25'!F5</f>
        <v>#REF!</v>
      </c>
      <c r="G5" s="213" t="e">
        <f>'AVIA 25'!G5</f>
        <v>#REF!</v>
      </c>
      <c r="H5" s="213" t="e">
        <f>'AVIA 25'!H5</f>
        <v>#REF!</v>
      </c>
      <c r="I5" s="213" t="e">
        <f>'AVIA 25'!I5</f>
        <v>#REF!</v>
      </c>
      <c r="J5" s="213" t="e">
        <f>'AVIA 25'!J5</f>
        <v>#REF!</v>
      </c>
      <c r="K5" s="213" t="e">
        <f>'AVIA 25'!K5</f>
        <v>#REF!</v>
      </c>
      <c r="L5" s="213">
        <f>'AVIA 25'!L5</f>
        <v>46010</v>
      </c>
      <c r="M5" s="213">
        <f>'AVIA 25'!M5</f>
        <v>46011</v>
      </c>
      <c r="N5" s="213">
        <f>'AVIA 25'!N5</f>
        <v>46012</v>
      </c>
      <c r="O5" s="213">
        <f>'AVIA 25'!O5</f>
        <v>46013</v>
      </c>
      <c r="P5" s="213">
        <f>'AVIA 25'!P5</f>
        <v>46014</v>
      </c>
      <c r="Q5" s="213">
        <f>'AVIA 25'!Q5</f>
        <v>46015</v>
      </c>
      <c r="R5" s="213">
        <f>'AVIA 25'!R5</f>
        <v>46016</v>
      </c>
      <c r="S5" s="213">
        <f>'AVIA 25'!S5</f>
        <v>46017</v>
      </c>
      <c r="T5" s="213">
        <f>'AVIA 25'!T5</f>
        <v>46018</v>
      </c>
      <c r="U5" s="133">
        <f>'AVIA 25'!U5</f>
        <v>46019</v>
      </c>
      <c r="V5" s="133">
        <f>'AVIA 25'!V5</f>
        <v>46020</v>
      </c>
    </row>
    <row r="6" spans="1:22" s="44" customFormat="1" x14ac:dyDescent="0.2">
      <c r="A6" s="42" t="s">
        <v>83</v>
      </c>
      <c r="B6" s="87"/>
      <c r="C6" s="87"/>
      <c r="D6" s="87"/>
      <c r="E6" s="87"/>
      <c r="F6" s="87"/>
      <c r="G6" s="87"/>
      <c r="H6" s="87"/>
      <c r="I6" s="87"/>
      <c r="J6" s="87"/>
      <c r="K6" s="87"/>
      <c r="L6" s="87"/>
      <c r="M6" s="87"/>
      <c r="N6" s="87"/>
      <c r="O6" s="87"/>
      <c r="P6" s="87"/>
      <c r="Q6" s="87"/>
      <c r="R6" s="87"/>
      <c r="S6" s="87"/>
      <c r="T6" s="87"/>
      <c r="U6" s="87"/>
      <c r="V6" s="87"/>
    </row>
    <row r="7" spans="1:22" s="50" customFormat="1" x14ac:dyDescent="0.2">
      <c r="A7" s="88">
        <v>1</v>
      </c>
      <c r="B7" s="94" t="e">
        <f>'AVIA 25'!B7</f>
        <v>#REF!</v>
      </c>
      <c r="C7" s="94" t="e">
        <f>'AVIA 25'!C7</f>
        <v>#REF!</v>
      </c>
      <c r="D7" s="94" t="e">
        <f>'AVIA 25'!D7</f>
        <v>#REF!</v>
      </c>
      <c r="E7" s="94" t="e">
        <f>'AVIA 25'!E7</f>
        <v>#REF!</v>
      </c>
      <c r="F7" s="94" t="e">
        <f>'AVIA 25'!F7</f>
        <v>#REF!</v>
      </c>
      <c r="G7" s="94" t="e">
        <f>'AVIA 25'!G7</f>
        <v>#REF!</v>
      </c>
      <c r="H7" s="94" t="e">
        <f>'AVIA 25'!H7</f>
        <v>#REF!</v>
      </c>
      <c r="I7" s="94" t="e">
        <f>'AVIA 25'!I7</f>
        <v>#REF!</v>
      </c>
      <c r="J7" s="94" t="e">
        <f>'AVIA 25'!J7</f>
        <v>#REF!</v>
      </c>
      <c r="K7" s="94" t="e">
        <f>'AVIA 25'!K7</f>
        <v>#REF!</v>
      </c>
      <c r="L7" s="94">
        <f>'AVIA 25'!L7</f>
        <v>15800</v>
      </c>
      <c r="M7" s="94">
        <f>'AVIA 25'!M7</f>
        <v>15800</v>
      </c>
      <c r="N7" s="94">
        <f>'AVIA 25'!N7</f>
        <v>17400</v>
      </c>
      <c r="O7" s="94">
        <f>'AVIA 25'!O7</f>
        <v>19000</v>
      </c>
      <c r="P7" s="94">
        <f>'AVIA 25'!P7</f>
        <v>21300</v>
      </c>
      <c r="Q7" s="94">
        <f>'AVIA 25'!Q7</f>
        <v>23600</v>
      </c>
      <c r="R7" s="94">
        <f>'AVIA 25'!R7</f>
        <v>23600</v>
      </c>
      <c r="S7" s="94">
        <f>'AVIA 25'!S7</f>
        <v>21300</v>
      </c>
      <c r="T7" s="94">
        <f>'AVIA 25'!T7</f>
        <v>23600</v>
      </c>
      <c r="U7" s="94">
        <f>'AVIA 25'!U7</f>
        <v>17400</v>
      </c>
      <c r="V7" s="94">
        <f>'AVIA 25'!V7</f>
        <v>15800</v>
      </c>
    </row>
    <row r="8" spans="1:22" s="50" customFormat="1" x14ac:dyDescent="0.2">
      <c r="A8" s="88">
        <v>2</v>
      </c>
      <c r="B8" s="94" t="e">
        <f>'AVIA 25'!B8</f>
        <v>#REF!</v>
      </c>
      <c r="C8" s="94" t="e">
        <f>'AVIA 25'!C8</f>
        <v>#REF!</v>
      </c>
      <c r="D8" s="94" t="e">
        <f>'AVIA 25'!D8</f>
        <v>#REF!</v>
      </c>
      <c r="E8" s="94" t="e">
        <f>'AVIA 25'!E8</f>
        <v>#REF!</v>
      </c>
      <c r="F8" s="94" t="e">
        <f>'AVIA 25'!F8</f>
        <v>#REF!</v>
      </c>
      <c r="G8" s="94" t="e">
        <f>'AVIA 25'!G8</f>
        <v>#REF!</v>
      </c>
      <c r="H8" s="94" t="e">
        <f>'AVIA 25'!H8</f>
        <v>#REF!</v>
      </c>
      <c r="I8" s="94" t="e">
        <f>'AVIA 25'!I8</f>
        <v>#REF!</v>
      </c>
      <c r="J8" s="94" t="e">
        <f>'AVIA 25'!J8</f>
        <v>#REF!</v>
      </c>
      <c r="K8" s="94" t="e">
        <f>'AVIA 25'!K8</f>
        <v>#REF!</v>
      </c>
      <c r="L8" s="94">
        <f>'AVIA 25'!L8</f>
        <v>17500</v>
      </c>
      <c r="M8" s="94">
        <f>'AVIA 25'!M8</f>
        <v>17500</v>
      </c>
      <c r="N8" s="94">
        <f>'AVIA 25'!N8</f>
        <v>19100</v>
      </c>
      <c r="O8" s="94">
        <f>'AVIA 25'!O8</f>
        <v>20700</v>
      </c>
      <c r="P8" s="94">
        <f>'AVIA 25'!P8</f>
        <v>23000</v>
      </c>
      <c r="Q8" s="94">
        <f>'AVIA 25'!Q8</f>
        <v>25300</v>
      </c>
      <c r="R8" s="94">
        <f>'AVIA 25'!R8</f>
        <v>25300</v>
      </c>
      <c r="S8" s="94">
        <f>'AVIA 25'!S8</f>
        <v>23000</v>
      </c>
      <c r="T8" s="94">
        <f>'AVIA 25'!T8</f>
        <v>25300</v>
      </c>
      <c r="U8" s="94">
        <f>'AVIA 25'!U8</f>
        <v>19100</v>
      </c>
      <c r="V8" s="94">
        <f>'AVIA 25'!V8</f>
        <v>18050</v>
      </c>
    </row>
    <row r="9" spans="1:22" s="50" customFormat="1" x14ac:dyDescent="0.2">
      <c r="A9" s="42" t="s">
        <v>234</v>
      </c>
      <c r="B9" s="94"/>
      <c r="C9" s="94"/>
      <c r="D9" s="94"/>
      <c r="E9" s="94"/>
      <c r="F9" s="94"/>
      <c r="G9" s="94"/>
      <c r="H9" s="94"/>
      <c r="I9" s="94"/>
      <c r="J9" s="94"/>
      <c r="K9" s="94"/>
      <c r="L9" s="94"/>
      <c r="M9" s="94"/>
      <c r="N9" s="94"/>
      <c r="O9" s="94"/>
      <c r="P9" s="94"/>
      <c r="Q9" s="94"/>
      <c r="R9" s="94"/>
      <c r="S9" s="94"/>
      <c r="T9" s="94"/>
      <c r="U9" s="94"/>
      <c r="V9" s="94"/>
    </row>
    <row r="10" spans="1:22" s="50" customFormat="1" x14ac:dyDescent="0.2">
      <c r="A10" s="180">
        <v>1</v>
      </c>
      <c r="B10" s="94" t="e">
        <f>'AVIA 25'!B10</f>
        <v>#REF!</v>
      </c>
      <c r="C10" s="94" t="e">
        <f>'AVIA 25'!C10</f>
        <v>#REF!</v>
      </c>
      <c r="D10" s="94" t="e">
        <f>'AVIA 25'!D10</f>
        <v>#REF!</v>
      </c>
      <c r="E10" s="94" t="e">
        <f>'AVIA 25'!E10</f>
        <v>#REF!</v>
      </c>
      <c r="F10" s="94" t="e">
        <f>'AVIA 25'!F10</f>
        <v>#REF!</v>
      </c>
      <c r="G10" s="94" t="e">
        <f>'AVIA 25'!G10</f>
        <v>#REF!</v>
      </c>
      <c r="H10" s="94" t="e">
        <f>'AVIA 25'!H10</f>
        <v>#REF!</v>
      </c>
      <c r="I10" s="94" t="e">
        <f>'AVIA 25'!I10</f>
        <v>#REF!</v>
      </c>
      <c r="J10" s="94" t="e">
        <f>'AVIA 25'!J10</f>
        <v>#REF!</v>
      </c>
      <c r="K10" s="94" t="e">
        <f>'AVIA 25'!K10</f>
        <v>#REF!</v>
      </c>
      <c r="L10" s="94">
        <f>'AVIA 25'!L10</f>
        <v>16800</v>
      </c>
      <c r="M10" s="94">
        <f>'AVIA 25'!M10</f>
        <v>16800</v>
      </c>
      <c r="N10" s="94">
        <f>'AVIA 25'!N10</f>
        <v>18400</v>
      </c>
      <c r="O10" s="94">
        <f>'AVIA 25'!O10</f>
        <v>20000</v>
      </c>
      <c r="P10" s="94">
        <f>'AVIA 25'!P10</f>
        <v>22300</v>
      </c>
      <c r="Q10" s="94">
        <f>'AVIA 25'!Q10</f>
        <v>24600</v>
      </c>
      <c r="R10" s="94">
        <f>'AVIA 25'!R10</f>
        <v>24600</v>
      </c>
      <c r="S10" s="94">
        <f>'AVIA 25'!S10</f>
        <v>22300</v>
      </c>
      <c r="T10" s="94">
        <f>'AVIA 25'!T10</f>
        <v>24600</v>
      </c>
      <c r="U10" s="94">
        <f>'AVIA 25'!U10</f>
        <v>18400</v>
      </c>
      <c r="V10" s="94">
        <f>'AVIA 25'!V10</f>
        <v>17800</v>
      </c>
    </row>
    <row r="11" spans="1:22" s="50" customFormat="1" x14ac:dyDescent="0.2">
      <c r="A11" s="180">
        <v>2</v>
      </c>
      <c r="B11" s="94" t="e">
        <f>'AVIA 25'!B11</f>
        <v>#REF!</v>
      </c>
      <c r="C11" s="94" t="e">
        <f>'AVIA 25'!C11</f>
        <v>#REF!</v>
      </c>
      <c r="D11" s="94" t="e">
        <f>'AVIA 25'!D11</f>
        <v>#REF!</v>
      </c>
      <c r="E11" s="94" t="e">
        <f>'AVIA 25'!E11</f>
        <v>#REF!</v>
      </c>
      <c r="F11" s="94" t="e">
        <f>'AVIA 25'!F11</f>
        <v>#REF!</v>
      </c>
      <c r="G11" s="94" t="e">
        <f>'AVIA 25'!G11</f>
        <v>#REF!</v>
      </c>
      <c r="H11" s="94" t="e">
        <f>'AVIA 25'!H11</f>
        <v>#REF!</v>
      </c>
      <c r="I11" s="94" t="e">
        <f>'AVIA 25'!I11</f>
        <v>#REF!</v>
      </c>
      <c r="J11" s="94" t="e">
        <f>'AVIA 25'!J11</f>
        <v>#REF!</v>
      </c>
      <c r="K11" s="94" t="e">
        <f>'AVIA 25'!K11</f>
        <v>#REF!</v>
      </c>
      <c r="L11" s="94">
        <f>'AVIA 25'!L11</f>
        <v>18500</v>
      </c>
      <c r="M11" s="94">
        <f>'AVIA 25'!M11</f>
        <v>18500</v>
      </c>
      <c r="N11" s="94">
        <f>'AVIA 25'!N11</f>
        <v>20100</v>
      </c>
      <c r="O11" s="94">
        <f>'AVIA 25'!O11</f>
        <v>21700</v>
      </c>
      <c r="P11" s="94">
        <f>'AVIA 25'!P11</f>
        <v>24000</v>
      </c>
      <c r="Q11" s="94">
        <f>'AVIA 25'!Q11</f>
        <v>26300</v>
      </c>
      <c r="R11" s="94">
        <f>'AVIA 25'!R11</f>
        <v>26300</v>
      </c>
      <c r="S11" s="94">
        <f>'AVIA 25'!S11</f>
        <v>24000</v>
      </c>
      <c r="T11" s="94">
        <f>'AVIA 25'!T11</f>
        <v>26300</v>
      </c>
      <c r="U11" s="94">
        <f>'AVIA 25'!U11</f>
        <v>20100</v>
      </c>
      <c r="V11" s="94">
        <f>'AVIA 25'!V11</f>
        <v>20050</v>
      </c>
    </row>
    <row r="12" spans="1:22" s="50" customFormat="1" x14ac:dyDescent="0.2">
      <c r="A12" s="42" t="s">
        <v>84</v>
      </c>
      <c r="B12" s="94"/>
      <c r="C12" s="94"/>
      <c r="D12" s="94"/>
      <c r="E12" s="94"/>
      <c r="F12" s="94"/>
      <c r="G12" s="94"/>
      <c r="H12" s="94"/>
      <c r="I12" s="94"/>
      <c r="J12" s="94"/>
      <c r="K12" s="94"/>
      <c r="L12" s="94"/>
      <c r="M12" s="94"/>
      <c r="N12" s="94"/>
      <c r="O12" s="94"/>
      <c r="P12" s="94"/>
      <c r="Q12" s="94"/>
      <c r="R12" s="94"/>
      <c r="S12" s="94"/>
      <c r="T12" s="94"/>
      <c r="U12" s="94"/>
      <c r="V12" s="94"/>
    </row>
    <row r="13" spans="1:22" s="50" customFormat="1" x14ac:dyDescent="0.2">
      <c r="A13" s="88">
        <f>A7</f>
        <v>1</v>
      </c>
      <c r="B13" s="94" t="e">
        <f>'AVIA 25'!B13</f>
        <v>#REF!</v>
      </c>
      <c r="C13" s="94" t="e">
        <f>'AVIA 25'!C13</f>
        <v>#REF!</v>
      </c>
      <c r="D13" s="94" t="e">
        <f>'AVIA 25'!D13</f>
        <v>#REF!</v>
      </c>
      <c r="E13" s="94" t="e">
        <f>'AVIA 25'!E13</f>
        <v>#REF!</v>
      </c>
      <c r="F13" s="94" t="e">
        <f>'AVIA 25'!F13</f>
        <v>#REF!</v>
      </c>
      <c r="G13" s="94" t="e">
        <f>'AVIA 25'!G13</f>
        <v>#REF!</v>
      </c>
      <c r="H13" s="94" t="e">
        <f>'AVIA 25'!H13</f>
        <v>#REF!</v>
      </c>
      <c r="I13" s="94" t="e">
        <f>'AVIA 25'!I13</f>
        <v>#REF!</v>
      </c>
      <c r="J13" s="94" t="e">
        <f>'AVIA 25'!J13</f>
        <v>#REF!</v>
      </c>
      <c r="K13" s="94" t="e">
        <f>'AVIA 25'!K13</f>
        <v>#REF!</v>
      </c>
      <c r="L13" s="94">
        <f>'AVIA 25'!L13</f>
        <v>17800</v>
      </c>
      <c r="M13" s="94">
        <f>'AVIA 25'!M13</f>
        <v>17800</v>
      </c>
      <c r="N13" s="94">
        <f>'AVIA 25'!N13</f>
        <v>19400</v>
      </c>
      <c r="O13" s="94">
        <f>'AVIA 25'!O13</f>
        <v>21000</v>
      </c>
      <c r="P13" s="94">
        <f>'AVIA 25'!P13</f>
        <v>23300</v>
      </c>
      <c r="Q13" s="94">
        <f>'AVIA 25'!Q13</f>
        <v>25600</v>
      </c>
      <c r="R13" s="94">
        <f>'AVIA 25'!R13</f>
        <v>25600</v>
      </c>
      <c r="S13" s="94">
        <f>'AVIA 25'!S13</f>
        <v>23300</v>
      </c>
      <c r="T13" s="94">
        <f>'AVIA 25'!T13</f>
        <v>25600</v>
      </c>
      <c r="U13" s="94">
        <f>'AVIA 25'!U13</f>
        <v>19400</v>
      </c>
      <c r="V13" s="94">
        <f>'AVIA 25'!V13</f>
        <v>18800</v>
      </c>
    </row>
    <row r="14" spans="1:22" s="50" customFormat="1" x14ac:dyDescent="0.2">
      <c r="A14" s="88">
        <f>A8</f>
        <v>2</v>
      </c>
      <c r="B14" s="94" t="e">
        <f>'AVIA 25'!B14</f>
        <v>#REF!</v>
      </c>
      <c r="C14" s="94" t="e">
        <f>'AVIA 25'!C14</f>
        <v>#REF!</v>
      </c>
      <c r="D14" s="94" t="e">
        <f>'AVIA 25'!D14</f>
        <v>#REF!</v>
      </c>
      <c r="E14" s="94" t="e">
        <f>'AVIA 25'!E14</f>
        <v>#REF!</v>
      </c>
      <c r="F14" s="94" t="e">
        <f>'AVIA 25'!F14</f>
        <v>#REF!</v>
      </c>
      <c r="G14" s="94" t="e">
        <f>'AVIA 25'!G14</f>
        <v>#REF!</v>
      </c>
      <c r="H14" s="94" t="e">
        <f>'AVIA 25'!H14</f>
        <v>#REF!</v>
      </c>
      <c r="I14" s="94" t="e">
        <f>'AVIA 25'!I14</f>
        <v>#REF!</v>
      </c>
      <c r="J14" s="94" t="e">
        <f>'AVIA 25'!J14</f>
        <v>#REF!</v>
      </c>
      <c r="K14" s="94" t="e">
        <f>'AVIA 25'!K14</f>
        <v>#REF!</v>
      </c>
      <c r="L14" s="94">
        <f>'AVIA 25'!L14</f>
        <v>19500</v>
      </c>
      <c r="M14" s="94">
        <f>'AVIA 25'!M14</f>
        <v>19500</v>
      </c>
      <c r="N14" s="94">
        <f>'AVIA 25'!N14</f>
        <v>21100</v>
      </c>
      <c r="O14" s="94">
        <f>'AVIA 25'!O14</f>
        <v>22700</v>
      </c>
      <c r="P14" s="94">
        <f>'AVIA 25'!P14</f>
        <v>25000</v>
      </c>
      <c r="Q14" s="94">
        <f>'AVIA 25'!Q14</f>
        <v>27300</v>
      </c>
      <c r="R14" s="94">
        <f>'AVIA 25'!R14</f>
        <v>27300</v>
      </c>
      <c r="S14" s="94">
        <f>'AVIA 25'!S14</f>
        <v>25000</v>
      </c>
      <c r="T14" s="94">
        <f>'AVIA 25'!T14</f>
        <v>27300</v>
      </c>
      <c r="U14" s="94">
        <f>'AVIA 25'!U14</f>
        <v>21100</v>
      </c>
      <c r="V14" s="94">
        <f>'AVIA 25'!V14</f>
        <v>21050</v>
      </c>
    </row>
    <row r="15" spans="1:22" s="50" customFormat="1" x14ac:dyDescent="0.2">
      <c r="A15" s="42" t="s">
        <v>85</v>
      </c>
      <c r="B15" s="94"/>
      <c r="C15" s="94"/>
      <c r="D15" s="94"/>
      <c r="E15" s="94"/>
      <c r="F15" s="94"/>
      <c r="G15" s="94"/>
      <c r="H15" s="94"/>
      <c r="I15" s="94"/>
      <c r="J15" s="94"/>
      <c r="K15" s="94"/>
      <c r="L15" s="94"/>
      <c r="M15" s="94"/>
      <c r="N15" s="94"/>
      <c r="O15" s="94"/>
      <c r="P15" s="94"/>
      <c r="Q15" s="94"/>
      <c r="R15" s="94"/>
      <c r="S15" s="94"/>
      <c r="T15" s="94"/>
      <c r="U15" s="94"/>
      <c r="V15" s="94"/>
    </row>
    <row r="16" spans="1:22" s="50" customFormat="1" x14ac:dyDescent="0.2">
      <c r="A16" s="88">
        <f>A7</f>
        <v>1</v>
      </c>
      <c r="B16" s="94" t="e">
        <f>'AVIA 25'!B16</f>
        <v>#REF!</v>
      </c>
      <c r="C16" s="94" t="e">
        <f>'AVIA 25'!C16</f>
        <v>#REF!</v>
      </c>
      <c r="D16" s="94" t="e">
        <f>'AVIA 25'!D16</f>
        <v>#REF!</v>
      </c>
      <c r="E16" s="94" t="e">
        <f>'AVIA 25'!E16</f>
        <v>#REF!</v>
      </c>
      <c r="F16" s="94" t="e">
        <f>'AVIA 25'!F16</f>
        <v>#REF!</v>
      </c>
      <c r="G16" s="94" t="e">
        <f>'AVIA 25'!G16</f>
        <v>#REF!</v>
      </c>
      <c r="H16" s="94" t="e">
        <f>'AVIA 25'!H16</f>
        <v>#REF!</v>
      </c>
      <c r="I16" s="94" t="e">
        <f>'AVIA 25'!I16</f>
        <v>#REF!</v>
      </c>
      <c r="J16" s="94" t="e">
        <f>'AVIA 25'!J16</f>
        <v>#REF!</v>
      </c>
      <c r="K16" s="94" t="e">
        <f>'AVIA 25'!K16</f>
        <v>#REF!</v>
      </c>
      <c r="L16" s="94">
        <f>'AVIA 25'!L16</f>
        <v>19500</v>
      </c>
      <c r="M16" s="94">
        <f>'AVIA 25'!M16</f>
        <v>19500</v>
      </c>
      <c r="N16" s="94">
        <f>'AVIA 25'!N16</f>
        <v>21100</v>
      </c>
      <c r="O16" s="94">
        <f>'AVIA 25'!O16</f>
        <v>22700</v>
      </c>
      <c r="P16" s="94">
        <f>'AVIA 25'!P16</f>
        <v>25000</v>
      </c>
      <c r="Q16" s="94">
        <f>'AVIA 25'!Q16</f>
        <v>27300</v>
      </c>
      <c r="R16" s="94">
        <f>'AVIA 25'!R16</f>
        <v>27300</v>
      </c>
      <c r="S16" s="94">
        <f>'AVIA 25'!S16</f>
        <v>25000</v>
      </c>
      <c r="T16" s="94">
        <f>'AVIA 25'!T16</f>
        <v>27300</v>
      </c>
      <c r="U16" s="94">
        <f>'AVIA 25'!U16</f>
        <v>21100</v>
      </c>
      <c r="V16" s="94">
        <f>'AVIA 25'!V16</f>
        <v>20800</v>
      </c>
    </row>
    <row r="17" spans="1:22" s="50" customFormat="1" x14ac:dyDescent="0.2">
      <c r="A17" s="88">
        <f>A8</f>
        <v>2</v>
      </c>
      <c r="B17" s="94" t="e">
        <f>'AVIA 25'!B17</f>
        <v>#REF!</v>
      </c>
      <c r="C17" s="94" t="e">
        <f>'AVIA 25'!C17</f>
        <v>#REF!</v>
      </c>
      <c r="D17" s="94" t="e">
        <f>'AVIA 25'!D17</f>
        <v>#REF!</v>
      </c>
      <c r="E17" s="94" t="e">
        <f>'AVIA 25'!E17</f>
        <v>#REF!</v>
      </c>
      <c r="F17" s="94" t="e">
        <f>'AVIA 25'!F17</f>
        <v>#REF!</v>
      </c>
      <c r="G17" s="94" t="e">
        <f>'AVIA 25'!G17</f>
        <v>#REF!</v>
      </c>
      <c r="H17" s="94" t="e">
        <f>'AVIA 25'!H17</f>
        <v>#REF!</v>
      </c>
      <c r="I17" s="94" t="e">
        <f>'AVIA 25'!I17</f>
        <v>#REF!</v>
      </c>
      <c r="J17" s="94" t="e">
        <f>'AVIA 25'!J17</f>
        <v>#REF!</v>
      </c>
      <c r="K17" s="94" t="e">
        <f>'AVIA 25'!K17</f>
        <v>#REF!</v>
      </c>
      <c r="L17" s="94">
        <f>'AVIA 25'!L17</f>
        <v>21200</v>
      </c>
      <c r="M17" s="94">
        <f>'AVIA 25'!M17</f>
        <v>21200</v>
      </c>
      <c r="N17" s="94">
        <f>'AVIA 25'!N17</f>
        <v>22800</v>
      </c>
      <c r="O17" s="94">
        <f>'AVIA 25'!O17</f>
        <v>24400</v>
      </c>
      <c r="P17" s="94">
        <f>'AVIA 25'!P17</f>
        <v>26700</v>
      </c>
      <c r="Q17" s="94">
        <f>'AVIA 25'!Q17</f>
        <v>29000</v>
      </c>
      <c r="R17" s="94">
        <f>'AVIA 25'!R17</f>
        <v>29000</v>
      </c>
      <c r="S17" s="94">
        <f>'AVIA 25'!S17</f>
        <v>26700</v>
      </c>
      <c r="T17" s="94">
        <f>'AVIA 25'!T17</f>
        <v>29000</v>
      </c>
      <c r="U17" s="94">
        <f>'AVIA 25'!U17</f>
        <v>22800</v>
      </c>
      <c r="V17" s="94">
        <f>'AVIA 25'!V17</f>
        <v>23050</v>
      </c>
    </row>
    <row r="18" spans="1:22" s="50" customFormat="1" x14ac:dyDescent="0.2">
      <c r="A18" s="42" t="s">
        <v>86</v>
      </c>
      <c r="B18" s="94"/>
      <c r="C18" s="94"/>
      <c r="D18" s="94"/>
      <c r="E18" s="94"/>
      <c r="F18" s="94"/>
      <c r="G18" s="94"/>
      <c r="H18" s="94"/>
      <c r="I18" s="94"/>
      <c r="J18" s="94"/>
      <c r="K18" s="94"/>
      <c r="L18" s="94"/>
      <c r="M18" s="94"/>
      <c r="N18" s="94"/>
      <c r="O18" s="94"/>
      <c r="P18" s="94"/>
      <c r="Q18" s="94"/>
      <c r="R18" s="94"/>
      <c r="S18" s="94"/>
      <c r="T18" s="94"/>
      <c r="U18" s="94"/>
      <c r="V18" s="94"/>
    </row>
    <row r="19" spans="1:22" s="50" customFormat="1" x14ac:dyDescent="0.2">
      <c r="A19" s="88">
        <f>A7</f>
        <v>1</v>
      </c>
      <c r="B19" s="94" t="e">
        <f>'AVIA 25'!B19</f>
        <v>#REF!</v>
      </c>
      <c r="C19" s="94" t="e">
        <f>'AVIA 25'!C19</f>
        <v>#REF!</v>
      </c>
      <c r="D19" s="94" t="e">
        <f>'AVIA 25'!D19</f>
        <v>#REF!</v>
      </c>
      <c r="E19" s="94" t="e">
        <f>'AVIA 25'!E19</f>
        <v>#REF!</v>
      </c>
      <c r="F19" s="94" t="e">
        <f>'AVIA 25'!F19</f>
        <v>#REF!</v>
      </c>
      <c r="G19" s="94" t="e">
        <f>'AVIA 25'!G19</f>
        <v>#REF!</v>
      </c>
      <c r="H19" s="94" t="e">
        <f>'AVIA 25'!H19</f>
        <v>#REF!</v>
      </c>
      <c r="I19" s="94" t="e">
        <f>'AVIA 25'!I19</f>
        <v>#REF!</v>
      </c>
      <c r="J19" s="94" t="e">
        <f>'AVIA 25'!J19</f>
        <v>#REF!</v>
      </c>
      <c r="K19" s="94" t="e">
        <f>'AVIA 25'!K19</f>
        <v>#REF!</v>
      </c>
      <c r="L19" s="94">
        <f>'AVIA 25'!L19</f>
        <v>40800</v>
      </c>
      <c r="M19" s="94">
        <f>'AVIA 25'!M19</f>
        <v>40800</v>
      </c>
      <c r="N19" s="94">
        <f>'AVIA 25'!N19</f>
        <v>42400</v>
      </c>
      <c r="O19" s="94">
        <f>'AVIA 25'!O19</f>
        <v>44000</v>
      </c>
      <c r="P19" s="94">
        <f>'AVIA 25'!P19</f>
        <v>46300</v>
      </c>
      <c r="Q19" s="94">
        <f>'AVIA 25'!Q19</f>
        <v>48600</v>
      </c>
      <c r="R19" s="94">
        <f>'AVIA 25'!R19</f>
        <v>48600</v>
      </c>
      <c r="S19" s="94">
        <f>'AVIA 25'!S19</f>
        <v>46300</v>
      </c>
      <c r="T19" s="94">
        <f>'AVIA 25'!T19</f>
        <v>48600</v>
      </c>
      <c r="U19" s="94">
        <f>'AVIA 25'!U19</f>
        <v>42400</v>
      </c>
      <c r="V19" s="94">
        <f>'AVIA 25'!V19</f>
        <v>40800</v>
      </c>
    </row>
    <row r="20" spans="1:22" s="50" customFormat="1" x14ac:dyDescent="0.2">
      <c r="A20" s="88">
        <f>A8</f>
        <v>2</v>
      </c>
      <c r="B20" s="94" t="e">
        <f>'AVIA 25'!B20</f>
        <v>#REF!</v>
      </c>
      <c r="C20" s="94" t="e">
        <f>'AVIA 25'!C20</f>
        <v>#REF!</v>
      </c>
      <c r="D20" s="94" t="e">
        <f>'AVIA 25'!D20</f>
        <v>#REF!</v>
      </c>
      <c r="E20" s="94" t="e">
        <f>'AVIA 25'!E20</f>
        <v>#REF!</v>
      </c>
      <c r="F20" s="94" t="e">
        <f>'AVIA 25'!F20</f>
        <v>#REF!</v>
      </c>
      <c r="G20" s="94" t="e">
        <f>'AVIA 25'!G20</f>
        <v>#REF!</v>
      </c>
      <c r="H20" s="94" t="e">
        <f>'AVIA 25'!H20</f>
        <v>#REF!</v>
      </c>
      <c r="I20" s="94" t="e">
        <f>'AVIA 25'!I20</f>
        <v>#REF!</v>
      </c>
      <c r="J20" s="94" t="e">
        <f>'AVIA 25'!J20</f>
        <v>#REF!</v>
      </c>
      <c r="K20" s="94" t="e">
        <f>'AVIA 25'!K20</f>
        <v>#REF!</v>
      </c>
      <c r="L20" s="94">
        <f>'AVIA 25'!L20</f>
        <v>42500</v>
      </c>
      <c r="M20" s="94">
        <f>'AVIA 25'!M20</f>
        <v>42500</v>
      </c>
      <c r="N20" s="94">
        <f>'AVIA 25'!N20</f>
        <v>44100</v>
      </c>
      <c r="O20" s="94">
        <f>'AVIA 25'!O20</f>
        <v>45700</v>
      </c>
      <c r="P20" s="94">
        <f>'AVIA 25'!P20</f>
        <v>48000</v>
      </c>
      <c r="Q20" s="94">
        <f>'AVIA 25'!Q20</f>
        <v>50300</v>
      </c>
      <c r="R20" s="94">
        <f>'AVIA 25'!R20</f>
        <v>50300</v>
      </c>
      <c r="S20" s="94">
        <f>'AVIA 25'!S20</f>
        <v>48000</v>
      </c>
      <c r="T20" s="94">
        <f>'AVIA 25'!T20</f>
        <v>50300</v>
      </c>
      <c r="U20" s="94">
        <f>'AVIA 25'!U20</f>
        <v>44100</v>
      </c>
      <c r="V20" s="94">
        <f>'AVIA 25'!V20</f>
        <v>43050</v>
      </c>
    </row>
    <row r="21" spans="1:22" s="50" customFormat="1" x14ac:dyDescent="0.2">
      <c r="A21" s="42" t="s">
        <v>87</v>
      </c>
      <c r="B21" s="94"/>
      <c r="C21" s="94"/>
      <c r="D21" s="94"/>
      <c r="E21" s="94"/>
      <c r="F21" s="94"/>
      <c r="G21" s="94"/>
      <c r="H21" s="94"/>
      <c r="I21" s="94"/>
      <c r="J21" s="94"/>
      <c r="K21" s="94"/>
      <c r="L21" s="94"/>
      <c r="M21" s="94"/>
      <c r="N21" s="94"/>
      <c r="O21" s="94"/>
      <c r="P21" s="94"/>
      <c r="Q21" s="94"/>
      <c r="R21" s="94"/>
      <c r="S21" s="94"/>
      <c r="T21" s="94"/>
      <c r="U21" s="94"/>
      <c r="V21" s="94"/>
    </row>
    <row r="22" spans="1:22" s="50" customFormat="1" x14ac:dyDescent="0.2">
      <c r="A22" s="88" t="s">
        <v>88</v>
      </c>
      <c r="B22" s="94" t="e">
        <f>'AVIA 25'!B22</f>
        <v>#REF!</v>
      </c>
      <c r="C22" s="94" t="e">
        <f>'AVIA 25'!C22</f>
        <v>#REF!</v>
      </c>
      <c r="D22" s="94" t="e">
        <f>'AVIA 25'!D22</f>
        <v>#REF!</v>
      </c>
      <c r="E22" s="94" t="e">
        <f>'AVIA 25'!E22</f>
        <v>#REF!</v>
      </c>
      <c r="F22" s="94" t="e">
        <f>'AVIA 25'!F22</f>
        <v>#REF!</v>
      </c>
      <c r="G22" s="94" t="e">
        <f>'AVIA 25'!G22</f>
        <v>#REF!</v>
      </c>
      <c r="H22" s="94" t="e">
        <f>'AVIA 25'!H22</f>
        <v>#REF!</v>
      </c>
      <c r="I22" s="94" t="e">
        <f>'AVIA 25'!I22</f>
        <v>#REF!</v>
      </c>
      <c r="J22" s="94" t="e">
        <f>'AVIA 25'!J22</f>
        <v>#REF!</v>
      </c>
      <c r="K22" s="94" t="e">
        <f>'AVIA 25'!K22</f>
        <v>#REF!</v>
      </c>
      <c r="L22" s="94">
        <f>'AVIA 25'!L22</f>
        <v>72500</v>
      </c>
      <c r="M22" s="94">
        <f>'AVIA 25'!M22</f>
        <v>72500</v>
      </c>
      <c r="N22" s="94">
        <f>'AVIA 25'!N22</f>
        <v>74100</v>
      </c>
      <c r="O22" s="94">
        <f>'AVIA 25'!O22</f>
        <v>75700</v>
      </c>
      <c r="P22" s="94">
        <f>'AVIA 25'!P22</f>
        <v>78000</v>
      </c>
      <c r="Q22" s="94">
        <f>'AVIA 25'!Q22</f>
        <v>80300</v>
      </c>
      <c r="R22" s="94">
        <f>'AVIA 25'!R22</f>
        <v>80300</v>
      </c>
      <c r="S22" s="94">
        <f>'AVIA 25'!S22</f>
        <v>78000</v>
      </c>
      <c r="T22" s="94">
        <f>'AVIA 25'!T22</f>
        <v>80300</v>
      </c>
      <c r="U22" s="94">
        <f>'AVIA 25'!U22</f>
        <v>74100</v>
      </c>
      <c r="V22" s="94">
        <f>'AVIA 25'!V22</f>
        <v>98050</v>
      </c>
    </row>
    <row r="23" spans="1:22" s="50" customFormat="1" x14ac:dyDescent="0.2">
      <c r="A23" s="100"/>
    </row>
    <row r="24" spans="1:22" ht="18" customHeight="1" x14ac:dyDescent="0.2">
      <c r="A24" s="111" t="s">
        <v>100</v>
      </c>
      <c r="B24" s="92" t="e">
        <f t="shared" ref="B24:K24" si="0">B4</f>
        <v>#REF!</v>
      </c>
      <c r="C24" s="92" t="e">
        <f t="shared" si="0"/>
        <v>#REF!</v>
      </c>
      <c r="D24" s="92" t="e">
        <f t="shared" si="0"/>
        <v>#REF!</v>
      </c>
      <c r="E24" s="92" t="e">
        <f t="shared" si="0"/>
        <v>#REF!</v>
      </c>
      <c r="F24" s="92" t="e">
        <f t="shared" si="0"/>
        <v>#REF!</v>
      </c>
      <c r="G24" s="92" t="e">
        <f t="shared" si="0"/>
        <v>#REF!</v>
      </c>
      <c r="H24" s="92" t="e">
        <f t="shared" si="0"/>
        <v>#REF!</v>
      </c>
      <c r="I24" s="92" t="e">
        <f t="shared" si="0"/>
        <v>#REF!</v>
      </c>
      <c r="J24" s="92" t="e">
        <f t="shared" si="0"/>
        <v>#REF!</v>
      </c>
      <c r="K24" s="92" t="e">
        <f t="shared" si="0"/>
        <v>#REF!</v>
      </c>
      <c r="L24" s="92">
        <f t="shared" ref="L24:N24" si="1">L4</f>
        <v>46010</v>
      </c>
      <c r="M24" s="92">
        <f t="shared" si="1"/>
        <v>46011</v>
      </c>
      <c r="N24" s="92">
        <f t="shared" si="1"/>
        <v>46012</v>
      </c>
      <c r="O24" s="92">
        <f t="shared" ref="O24:T24" si="2">O4</f>
        <v>46013</v>
      </c>
      <c r="P24" s="92">
        <f t="shared" si="2"/>
        <v>46014</v>
      </c>
      <c r="Q24" s="92">
        <f t="shared" si="2"/>
        <v>46015</v>
      </c>
      <c r="R24" s="92">
        <f t="shared" si="2"/>
        <v>46016</v>
      </c>
      <c r="S24" s="92">
        <f t="shared" si="2"/>
        <v>46017</v>
      </c>
      <c r="T24" s="92">
        <f t="shared" si="2"/>
        <v>46018</v>
      </c>
      <c r="U24" s="92">
        <f t="shared" ref="U24:V24" si="3">U4</f>
        <v>46019</v>
      </c>
      <c r="V24" s="92">
        <f t="shared" si="3"/>
        <v>46020</v>
      </c>
    </row>
    <row r="25" spans="1:22" ht="20.25" customHeight="1" x14ac:dyDescent="0.2">
      <c r="A25" s="90" t="s">
        <v>64</v>
      </c>
      <c r="B25" s="92" t="e">
        <f t="shared" ref="B25:K25" si="4">B5</f>
        <v>#REF!</v>
      </c>
      <c r="C25" s="92" t="e">
        <f t="shared" si="4"/>
        <v>#REF!</v>
      </c>
      <c r="D25" s="92" t="e">
        <f t="shared" si="4"/>
        <v>#REF!</v>
      </c>
      <c r="E25" s="92" t="e">
        <f t="shared" si="4"/>
        <v>#REF!</v>
      </c>
      <c r="F25" s="92" t="e">
        <f t="shared" si="4"/>
        <v>#REF!</v>
      </c>
      <c r="G25" s="92" t="e">
        <f t="shared" si="4"/>
        <v>#REF!</v>
      </c>
      <c r="H25" s="92" t="e">
        <f t="shared" si="4"/>
        <v>#REF!</v>
      </c>
      <c r="I25" s="92" t="e">
        <f t="shared" si="4"/>
        <v>#REF!</v>
      </c>
      <c r="J25" s="92" t="e">
        <f t="shared" si="4"/>
        <v>#REF!</v>
      </c>
      <c r="K25" s="92" t="e">
        <f t="shared" si="4"/>
        <v>#REF!</v>
      </c>
      <c r="L25" s="92">
        <f t="shared" ref="L25:N25" si="5">L5</f>
        <v>46010</v>
      </c>
      <c r="M25" s="92">
        <f t="shared" si="5"/>
        <v>46011</v>
      </c>
      <c r="N25" s="92">
        <f t="shared" si="5"/>
        <v>46012</v>
      </c>
      <c r="O25" s="92">
        <f t="shared" ref="O25:T25" si="6">O5</f>
        <v>46013</v>
      </c>
      <c r="P25" s="92">
        <f t="shared" si="6"/>
        <v>46014</v>
      </c>
      <c r="Q25" s="92">
        <f t="shared" si="6"/>
        <v>46015</v>
      </c>
      <c r="R25" s="92">
        <f t="shared" si="6"/>
        <v>46016</v>
      </c>
      <c r="S25" s="92">
        <f t="shared" si="6"/>
        <v>46017</v>
      </c>
      <c r="T25" s="92">
        <f t="shared" si="6"/>
        <v>46018</v>
      </c>
      <c r="U25" s="92">
        <f t="shared" ref="U25:V25" si="7">U5</f>
        <v>46019</v>
      </c>
      <c r="V25" s="92">
        <f t="shared" si="7"/>
        <v>46020</v>
      </c>
    </row>
    <row r="26" spans="1:22" s="44" customFormat="1" x14ac:dyDescent="0.2">
      <c r="A26" s="42" t="s">
        <v>83</v>
      </c>
      <c r="B26" s="87"/>
      <c r="C26" s="87"/>
      <c r="D26" s="87"/>
      <c r="E26" s="87"/>
      <c r="F26" s="87"/>
      <c r="G26" s="87"/>
      <c r="H26" s="87"/>
      <c r="I26" s="87"/>
      <c r="J26" s="87"/>
      <c r="K26" s="87"/>
      <c r="L26" s="87"/>
      <c r="M26" s="87"/>
      <c r="N26" s="87"/>
      <c r="O26" s="87"/>
      <c r="P26" s="87"/>
      <c r="Q26" s="87"/>
      <c r="R26" s="87"/>
      <c r="S26" s="87"/>
      <c r="T26" s="87"/>
      <c r="U26" s="87"/>
      <c r="V26" s="87"/>
    </row>
    <row r="27" spans="1:22" s="50" customFormat="1" x14ac:dyDescent="0.2">
      <c r="A27" s="88">
        <v>1</v>
      </c>
      <c r="B27" s="94" t="e">
        <f t="shared" ref="B27:K27" si="8">ROUND(B7*0.75+25,)</f>
        <v>#REF!</v>
      </c>
      <c r="C27" s="94" t="e">
        <f t="shared" si="8"/>
        <v>#REF!</v>
      </c>
      <c r="D27" s="94" t="e">
        <f t="shared" si="8"/>
        <v>#REF!</v>
      </c>
      <c r="E27" s="94" t="e">
        <f t="shared" si="8"/>
        <v>#REF!</v>
      </c>
      <c r="F27" s="94" t="e">
        <f t="shared" si="8"/>
        <v>#REF!</v>
      </c>
      <c r="G27" s="94" t="e">
        <f t="shared" si="8"/>
        <v>#REF!</v>
      </c>
      <c r="H27" s="94" t="e">
        <f t="shared" si="8"/>
        <v>#REF!</v>
      </c>
      <c r="I27" s="94" t="e">
        <f t="shared" si="8"/>
        <v>#REF!</v>
      </c>
      <c r="J27" s="94" t="e">
        <f t="shared" si="8"/>
        <v>#REF!</v>
      </c>
      <c r="K27" s="94" t="e">
        <f t="shared" si="8"/>
        <v>#REF!</v>
      </c>
      <c r="L27" s="94">
        <f t="shared" ref="L27:N27" si="9">ROUND(L7*0.75+25,)</f>
        <v>11875</v>
      </c>
      <c r="M27" s="94">
        <f t="shared" si="9"/>
        <v>11875</v>
      </c>
      <c r="N27" s="94">
        <f t="shared" si="9"/>
        <v>13075</v>
      </c>
      <c r="O27" s="94">
        <f t="shared" ref="O27:T27" si="10">ROUND(O7*0.75+25,)</f>
        <v>14275</v>
      </c>
      <c r="P27" s="94">
        <f t="shared" si="10"/>
        <v>16000</v>
      </c>
      <c r="Q27" s="94">
        <f t="shared" si="10"/>
        <v>17725</v>
      </c>
      <c r="R27" s="94">
        <f t="shared" si="10"/>
        <v>17725</v>
      </c>
      <c r="S27" s="94">
        <f t="shared" si="10"/>
        <v>16000</v>
      </c>
      <c r="T27" s="94">
        <f t="shared" si="10"/>
        <v>17725</v>
      </c>
      <c r="U27" s="94">
        <f t="shared" ref="U27:V27" si="11">ROUND(U7*0.75+25,)</f>
        <v>13075</v>
      </c>
      <c r="V27" s="94">
        <f t="shared" si="11"/>
        <v>11875</v>
      </c>
    </row>
    <row r="28" spans="1:22" s="50" customFormat="1" x14ac:dyDescent="0.2">
      <c r="A28" s="88">
        <v>2</v>
      </c>
      <c r="B28" s="94" t="e">
        <f t="shared" ref="B28:K28" si="12">ROUND(B8*0.75+25,)</f>
        <v>#REF!</v>
      </c>
      <c r="C28" s="94" t="e">
        <f t="shared" si="12"/>
        <v>#REF!</v>
      </c>
      <c r="D28" s="94" t="e">
        <f t="shared" si="12"/>
        <v>#REF!</v>
      </c>
      <c r="E28" s="94" t="e">
        <f t="shared" si="12"/>
        <v>#REF!</v>
      </c>
      <c r="F28" s="94" t="e">
        <f t="shared" si="12"/>
        <v>#REF!</v>
      </c>
      <c r="G28" s="94" t="e">
        <f t="shared" si="12"/>
        <v>#REF!</v>
      </c>
      <c r="H28" s="94" t="e">
        <f t="shared" si="12"/>
        <v>#REF!</v>
      </c>
      <c r="I28" s="94" t="e">
        <f t="shared" si="12"/>
        <v>#REF!</v>
      </c>
      <c r="J28" s="94" t="e">
        <f t="shared" si="12"/>
        <v>#REF!</v>
      </c>
      <c r="K28" s="94" t="e">
        <f t="shared" si="12"/>
        <v>#REF!</v>
      </c>
      <c r="L28" s="94">
        <f t="shared" ref="L28:N28" si="13">ROUND(L8*0.75+25,)</f>
        <v>13150</v>
      </c>
      <c r="M28" s="94">
        <f t="shared" si="13"/>
        <v>13150</v>
      </c>
      <c r="N28" s="94">
        <f t="shared" si="13"/>
        <v>14350</v>
      </c>
      <c r="O28" s="94">
        <f t="shared" ref="O28:T28" si="14">ROUND(O8*0.75+25,)</f>
        <v>15550</v>
      </c>
      <c r="P28" s="94">
        <f t="shared" si="14"/>
        <v>17275</v>
      </c>
      <c r="Q28" s="94">
        <f t="shared" si="14"/>
        <v>19000</v>
      </c>
      <c r="R28" s="94">
        <f t="shared" si="14"/>
        <v>19000</v>
      </c>
      <c r="S28" s="94">
        <f t="shared" si="14"/>
        <v>17275</v>
      </c>
      <c r="T28" s="94">
        <f t="shared" si="14"/>
        <v>19000</v>
      </c>
      <c r="U28" s="94">
        <f t="shared" ref="U28:V28" si="15">ROUND(U8*0.75+25,)</f>
        <v>14350</v>
      </c>
      <c r="V28" s="94">
        <f t="shared" si="15"/>
        <v>13563</v>
      </c>
    </row>
    <row r="29" spans="1:22" s="50" customFormat="1" x14ac:dyDescent="0.2">
      <c r="A29" s="42" t="s">
        <v>234</v>
      </c>
      <c r="B29" s="94"/>
      <c r="C29" s="94"/>
      <c r="D29" s="94"/>
      <c r="E29" s="94"/>
      <c r="F29" s="94"/>
      <c r="G29" s="94"/>
      <c r="H29" s="94"/>
      <c r="I29" s="94"/>
      <c r="J29" s="94"/>
      <c r="K29" s="94"/>
      <c r="L29" s="94"/>
      <c r="M29" s="94"/>
      <c r="N29" s="94"/>
      <c r="O29" s="94"/>
      <c r="P29" s="94"/>
      <c r="Q29" s="94"/>
      <c r="R29" s="94"/>
      <c r="S29" s="94"/>
      <c r="T29" s="94"/>
      <c r="U29" s="94"/>
      <c r="V29" s="94"/>
    </row>
    <row r="30" spans="1:22" s="50" customFormat="1" x14ac:dyDescent="0.2">
      <c r="A30" s="180">
        <v>1</v>
      </c>
      <c r="B30" s="94" t="e">
        <f t="shared" ref="B30:K30" si="16">ROUND(B10*0.75+25,)</f>
        <v>#REF!</v>
      </c>
      <c r="C30" s="94" t="e">
        <f t="shared" si="16"/>
        <v>#REF!</v>
      </c>
      <c r="D30" s="94" t="e">
        <f t="shared" si="16"/>
        <v>#REF!</v>
      </c>
      <c r="E30" s="94" t="e">
        <f t="shared" si="16"/>
        <v>#REF!</v>
      </c>
      <c r="F30" s="94" t="e">
        <f t="shared" si="16"/>
        <v>#REF!</v>
      </c>
      <c r="G30" s="94" t="e">
        <f t="shared" si="16"/>
        <v>#REF!</v>
      </c>
      <c r="H30" s="94" t="e">
        <f t="shared" si="16"/>
        <v>#REF!</v>
      </c>
      <c r="I30" s="94" t="e">
        <f t="shared" si="16"/>
        <v>#REF!</v>
      </c>
      <c r="J30" s="94" t="e">
        <f t="shared" si="16"/>
        <v>#REF!</v>
      </c>
      <c r="K30" s="94" t="e">
        <f t="shared" si="16"/>
        <v>#REF!</v>
      </c>
      <c r="L30" s="94">
        <f t="shared" ref="L30:N30" si="17">ROUND(L10*0.75+25,)</f>
        <v>12625</v>
      </c>
      <c r="M30" s="94">
        <f t="shared" si="17"/>
        <v>12625</v>
      </c>
      <c r="N30" s="94">
        <f t="shared" si="17"/>
        <v>13825</v>
      </c>
      <c r="O30" s="94">
        <f t="shared" ref="O30:T30" si="18">ROUND(O10*0.75+25,)</f>
        <v>15025</v>
      </c>
      <c r="P30" s="94">
        <f t="shared" si="18"/>
        <v>16750</v>
      </c>
      <c r="Q30" s="94">
        <f t="shared" si="18"/>
        <v>18475</v>
      </c>
      <c r="R30" s="94">
        <f t="shared" si="18"/>
        <v>18475</v>
      </c>
      <c r="S30" s="94">
        <f t="shared" si="18"/>
        <v>16750</v>
      </c>
      <c r="T30" s="94">
        <f t="shared" si="18"/>
        <v>18475</v>
      </c>
      <c r="U30" s="94">
        <f t="shared" ref="U30:V30" si="19">ROUND(U10*0.75+25,)</f>
        <v>13825</v>
      </c>
      <c r="V30" s="94">
        <f t="shared" si="19"/>
        <v>13375</v>
      </c>
    </row>
    <row r="31" spans="1:22" s="50" customFormat="1" x14ac:dyDescent="0.2">
      <c r="A31" s="180">
        <v>2</v>
      </c>
      <c r="B31" s="94" t="e">
        <f t="shared" ref="B31:K31" si="20">ROUND(B11*0.75+25,)</f>
        <v>#REF!</v>
      </c>
      <c r="C31" s="94" t="e">
        <f t="shared" si="20"/>
        <v>#REF!</v>
      </c>
      <c r="D31" s="94" t="e">
        <f t="shared" si="20"/>
        <v>#REF!</v>
      </c>
      <c r="E31" s="94" t="e">
        <f t="shared" si="20"/>
        <v>#REF!</v>
      </c>
      <c r="F31" s="94" t="e">
        <f t="shared" si="20"/>
        <v>#REF!</v>
      </c>
      <c r="G31" s="94" t="e">
        <f t="shared" si="20"/>
        <v>#REF!</v>
      </c>
      <c r="H31" s="94" t="e">
        <f t="shared" si="20"/>
        <v>#REF!</v>
      </c>
      <c r="I31" s="94" t="e">
        <f t="shared" si="20"/>
        <v>#REF!</v>
      </c>
      <c r="J31" s="94" t="e">
        <f t="shared" si="20"/>
        <v>#REF!</v>
      </c>
      <c r="K31" s="94" t="e">
        <f t="shared" si="20"/>
        <v>#REF!</v>
      </c>
      <c r="L31" s="94">
        <f t="shared" ref="L31:N31" si="21">ROUND(L11*0.75+25,)</f>
        <v>13900</v>
      </c>
      <c r="M31" s="94">
        <f t="shared" si="21"/>
        <v>13900</v>
      </c>
      <c r="N31" s="94">
        <f t="shared" si="21"/>
        <v>15100</v>
      </c>
      <c r="O31" s="94">
        <f t="shared" ref="O31:T31" si="22">ROUND(O11*0.75+25,)</f>
        <v>16300</v>
      </c>
      <c r="P31" s="94">
        <f t="shared" si="22"/>
        <v>18025</v>
      </c>
      <c r="Q31" s="94">
        <f t="shared" si="22"/>
        <v>19750</v>
      </c>
      <c r="R31" s="94">
        <f t="shared" si="22"/>
        <v>19750</v>
      </c>
      <c r="S31" s="94">
        <f t="shared" si="22"/>
        <v>18025</v>
      </c>
      <c r="T31" s="94">
        <f t="shared" si="22"/>
        <v>19750</v>
      </c>
      <c r="U31" s="94">
        <f t="shared" ref="U31:V31" si="23">ROUND(U11*0.75+25,)</f>
        <v>15100</v>
      </c>
      <c r="V31" s="94">
        <f t="shared" si="23"/>
        <v>15063</v>
      </c>
    </row>
    <row r="32" spans="1:22" s="50" customFormat="1" x14ac:dyDescent="0.2">
      <c r="A32" s="42" t="s">
        <v>84</v>
      </c>
      <c r="B32" s="94"/>
      <c r="C32" s="94"/>
      <c r="D32" s="94"/>
      <c r="E32" s="94"/>
      <c r="F32" s="94"/>
      <c r="G32" s="94"/>
      <c r="H32" s="94"/>
      <c r="I32" s="94"/>
      <c r="J32" s="94"/>
      <c r="K32" s="94"/>
      <c r="L32" s="94"/>
      <c r="M32" s="94"/>
      <c r="N32" s="94"/>
      <c r="O32" s="94"/>
      <c r="P32" s="94"/>
      <c r="Q32" s="94"/>
      <c r="R32" s="94"/>
      <c r="S32" s="94"/>
      <c r="T32" s="94"/>
      <c r="U32" s="94"/>
      <c r="V32" s="94"/>
    </row>
    <row r="33" spans="1:22" s="50" customFormat="1" x14ac:dyDescent="0.2">
      <c r="A33" s="88">
        <f>A27</f>
        <v>1</v>
      </c>
      <c r="B33" s="94" t="e">
        <f t="shared" ref="B33:K33" si="24">ROUND(B13*0.75+25,)</f>
        <v>#REF!</v>
      </c>
      <c r="C33" s="94" t="e">
        <f t="shared" si="24"/>
        <v>#REF!</v>
      </c>
      <c r="D33" s="94" t="e">
        <f t="shared" si="24"/>
        <v>#REF!</v>
      </c>
      <c r="E33" s="94" t="e">
        <f t="shared" si="24"/>
        <v>#REF!</v>
      </c>
      <c r="F33" s="94" t="e">
        <f t="shared" si="24"/>
        <v>#REF!</v>
      </c>
      <c r="G33" s="94" t="e">
        <f t="shared" si="24"/>
        <v>#REF!</v>
      </c>
      <c r="H33" s="94" t="e">
        <f t="shared" si="24"/>
        <v>#REF!</v>
      </c>
      <c r="I33" s="94" t="e">
        <f t="shared" si="24"/>
        <v>#REF!</v>
      </c>
      <c r="J33" s="94" t="e">
        <f t="shared" si="24"/>
        <v>#REF!</v>
      </c>
      <c r="K33" s="94" t="e">
        <f t="shared" si="24"/>
        <v>#REF!</v>
      </c>
      <c r="L33" s="94">
        <f t="shared" ref="L33:N33" si="25">ROUND(L13*0.75+25,)</f>
        <v>13375</v>
      </c>
      <c r="M33" s="94">
        <f t="shared" si="25"/>
        <v>13375</v>
      </c>
      <c r="N33" s="94">
        <f t="shared" si="25"/>
        <v>14575</v>
      </c>
      <c r="O33" s="94">
        <f t="shared" ref="O33:T33" si="26">ROUND(O13*0.75+25,)</f>
        <v>15775</v>
      </c>
      <c r="P33" s="94">
        <f t="shared" si="26"/>
        <v>17500</v>
      </c>
      <c r="Q33" s="94">
        <f t="shared" si="26"/>
        <v>19225</v>
      </c>
      <c r="R33" s="94">
        <f t="shared" si="26"/>
        <v>19225</v>
      </c>
      <c r="S33" s="94">
        <f t="shared" si="26"/>
        <v>17500</v>
      </c>
      <c r="T33" s="94">
        <f t="shared" si="26"/>
        <v>19225</v>
      </c>
      <c r="U33" s="94">
        <f t="shared" ref="U33:V33" si="27">ROUND(U13*0.75+25,)</f>
        <v>14575</v>
      </c>
      <c r="V33" s="94">
        <f t="shared" si="27"/>
        <v>14125</v>
      </c>
    </row>
    <row r="34" spans="1:22" s="50" customFormat="1" x14ac:dyDescent="0.2">
      <c r="A34" s="88">
        <f>A28</f>
        <v>2</v>
      </c>
      <c r="B34" s="94" t="e">
        <f t="shared" ref="B34:K34" si="28">ROUND(B14*0.75+25,)</f>
        <v>#REF!</v>
      </c>
      <c r="C34" s="94" t="e">
        <f t="shared" si="28"/>
        <v>#REF!</v>
      </c>
      <c r="D34" s="94" t="e">
        <f t="shared" si="28"/>
        <v>#REF!</v>
      </c>
      <c r="E34" s="94" t="e">
        <f t="shared" si="28"/>
        <v>#REF!</v>
      </c>
      <c r="F34" s="94" t="e">
        <f t="shared" si="28"/>
        <v>#REF!</v>
      </c>
      <c r="G34" s="94" t="e">
        <f t="shared" si="28"/>
        <v>#REF!</v>
      </c>
      <c r="H34" s="94" t="e">
        <f t="shared" si="28"/>
        <v>#REF!</v>
      </c>
      <c r="I34" s="94" t="e">
        <f t="shared" si="28"/>
        <v>#REF!</v>
      </c>
      <c r="J34" s="94" t="e">
        <f t="shared" si="28"/>
        <v>#REF!</v>
      </c>
      <c r="K34" s="94" t="e">
        <f t="shared" si="28"/>
        <v>#REF!</v>
      </c>
      <c r="L34" s="94">
        <f t="shared" ref="L34:N34" si="29">ROUND(L14*0.75+25,)</f>
        <v>14650</v>
      </c>
      <c r="M34" s="94">
        <f t="shared" si="29"/>
        <v>14650</v>
      </c>
      <c r="N34" s="94">
        <f t="shared" si="29"/>
        <v>15850</v>
      </c>
      <c r="O34" s="94">
        <f t="shared" ref="O34:T34" si="30">ROUND(O14*0.75+25,)</f>
        <v>17050</v>
      </c>
      <c r="P34" s="94">
        <f t="shared" si="30"/>
        <v>18775</v>
      </c>
      <c r="Q34" s="94">
        <f t="shared" si="30"/>
        <v>20500</v>
      </c>
      <c r="R34" s="94">
        <f t="shared" si="30"/>
        <v>20500</v>
      </c>
      <c r="S34" s="94">
        <f t="shared" si="30"/>
        <v>18775</v>
      </c>
      <c r="T34" s="94">
        <f t="shared" si="30"/>
        <v>20500</v>
      </c>
      <c r="U34" s="94">
        <f t="shared" ref="U34:V34" si="31">ROUND(U14*0.75+25,)</f>
        <v>15850</v>
      </c>
      <c r="V34" s="94">
        <f t="shared" si="31"/>
        <v>15813</v>
      </c>
    </row>
    <row r="35" spans="1:22" s="50" customFormat="1" x14ac:dyDescent="0.2">
      <c r="A35" s="42" t="s">
        <v>85</v>
      </c>
      <c r="B35" s="94"/>
      <c r="C35" s="94"/>
      <c r="D35" s="94"/>
      <c r="E35" s="94"/>
      <c r="F35" s="94"/>
      <c r="G35" s="94"/>
      <c r="H35" s="94"/>
      <c r="I35" s="94"/>
      <c r="J35" s="94"/>
      <c r="K35" s="94"/>
      <c r="L35" s="94"/>
      <c r="M35" s="94"/>
      <c r="N35" s="94"/>
      <c r="O35" s="94"/>
      <c r="P35" s="94"/>
      <c r="Q35" s="94"/>
      <c r="R35" s="94"/>
      <c r="S35" s="94"/>
      <c r="T35" s="94"/>
      <c r="U35" s="94"/>
      <c r="V35" s="94"/>
    </row>
    <row r="36" spans="1:22" s="50" customFormat="1" x14ac:dyDescent="0.2">
      <c r="A36" s="88">
        <f>A27</f>
        <v>1</v>
      </c>
      <c r="B36" s="94" t="e">
        <f t="shared" ref="B36:K36" si="32">ROUND(B16*0.75+25,)</f>
        <v>#REF!</v>
      </c>
      <c r="C36" s="94" t="e">
        <f t="shared" si="32"/>
        <v>#REF!</v>
      </c>
      <c r="D36" s="94" t="e">
        <f t="shared" si="32"/>
        <v>#REF!</v>
      </c>
      <c r="E36" s="94" t="e">
        <f t="shared" si="32"/>
        <v>#REF!</v>
      </c>
      <c r="F36" s="94" t="e">
        <f t="shared" si="32"/>
        <v>#REF!</v>
      </c>
      <c r="G36" s="94" t="e">
        <f t="shared" si="32"/>
        <v>#REF!</v>
      </c>
      <c r="H36" s="94" t="e">
        <f t="shared" si="32"/>
        <v>#REF!</v>
      </c>
      <c r="I36" s="94" t="e">
        <f t="shared" si="32"/>
        <v>#REF!</v>
      </c>
      <c r="J36" s="94" t="e">
        <f t="shared" si="32"/>
        <v>#REF!</v>
      </c>
      <c r="K36" s="94" t="e">
        <f t="shared" si="32"/>
        <v>#REF!</v>
      </c>
      <c r="L36" s="94">
        <f t="shared" ref="L36:N36" si="33">ROUND(L16*0.75+25,)</f>
        <v>14650</v>
      </c>
      <c r="M36" s="94">
        <f t="shared" si="33"/>
        <v>14650</v>
      </c>
      <c r="N36" s="94">
        <f t="shared" si="33"/>
        <v>15850</v>
      </c>
      <c r="O36" s="94">
        <f t="shared" ref="O36:T36" si="34">ROUND(O16*0.75+25,)</f>
        <v>17050</v>
      </c>
      <c r="P36" s="94">
        <f t="shared" si="34"/>
        <v>18775</v>
      </c>
      <c r="Q36" s="94">
        <f t="shared" si="34"/>
        <v>20500</v>
      </c>
      <c r="R36" s="94">
        <f t="shared" si="34"/>
        <v>20500</v>
      </c>
      <c r="S36" s="94">
        <f t="shared" si="34"/>
        <v>18775</v>
      </c>
      <c r="T36" s="94">
        <f t="shared" si="34"/>
        <v>20500</v>
      </c>
      <c r="U36" s="94">
        <f t="shared" ref="U36:V36" si="35">ROUND(U16*0.75+25,)</f>
        <v>15850</v>
      </c>
      <c r="V36" s="94">
        <f t="shared" si="35"/>
        <v>15625</v>
      </c>
    </row>
    <row r="37" spans="1:22" s="50" customFormat="1" x14ac:dyDescent="0.2">
      <c r="A37" s="88">
        <f>A28</f>
        <v>2</v>
      </c>
      <c r="B37" s="94" t="e">
        <f t="shared" ref="B37:K37" si="36">ROUND(B17*0.75+25,)</f>
        <v>#REF!</v>
      </c>
      <c r="C37" s="94" t="e">
        <f t="shared" si="36"/>
        <v>#REF!</v>
      </c>
      <c r="D37" s="94" t="e">
        <f t="shared" si="36"/>
        <v>#REF!</v>
      </c>
      <c r="E37" s="94" t="e">
        <f t="shared" si="36"/>
        <v>#REF!</v>
      </c>
      <c r="F37" s="94" t="e">
        <f t="shared" si="36"/>
        <v>#REF!</v>
      </c>
      <c r="G37" s="94" t="e">
        <f t="shared" si="36"/>
        <v>#REF!</v>
      </c>
      <c r="H37" s="94" t="e">
        <f t="shared" si="36"/>
        <v>#REF!</v>
      </c>
      <c r="I37" s="94" t="e">
        <f t="shared" si="36"/>
        <v>#REF!</v>
      </c>
      <c r="J37" s="94" t="e">
        <f t="shared" si="36"/>
        <v>#REF!</v>
      </c>
      <c r="K37" s="94" t="e">
        <f t="shared" si="36"/>
        <v>#REF!</v>
      </c>
      <c r="L37" s="94">
        <f t="shared" ref="L37:N37" si="37">ROUND(L17*0.75+25,)</f>
        <v>15925</v>
      </c>
      <c r="M37" s="94">
        <f t="shared" si="37"/>
        <v>15925</v>
      </c>
      <c r="N37" s="94">
        <f t="shared" si="37"/>
        <v>17125</v>
      </c>
      <c r="O37" s="94">
        <f t="shared" ref="O37:T37" si="38">ROUND(O17*0.75+25,)</f>
        <v>18325</v>
      </c>
      <c r="P37" s="94">
        <f t="shared" si="38"/>
        <v>20050</v>
      </c>
      <c r="Q37" s="94">
        <f t="shared" si="38"/>
        <v>21775</v>
      </c>
      <c r="R37" s="94">
        <f t="shared" si="38"/>
        <v>21775</v>
      </c>
      <c r="S37" s="94">
        <f t="shared" si="38"/>
        <v>20050</v>
      </c>
      <c r="T37" s="94">
        <f t="shared" si="38"/>
        <v>21775</v>
      </c>
      <c r="U37" s="94">
        <f t="shared" ref="U37:V37" si="39">ROUND(U17*0.75+25,)</f>
        <v>17125</v>
      </c>
      <c r="V37" s="94">
        <f t="shared" si="39"/>
        <v>17313</v>
      </c>
    </row>
    <row r="38" spans="1:22" s="50" customFormat="1" x14ac:dyDescent="0.2">
      <c r="A38" s="42" t="s">
        <v>86</v>
      </c>
      <c r="B38" s="94"/>
      <c r="C38" s="94"/>
      <c r="D38" s="94"/>
      <c r="E38" s="94"/>
      <c r="F38" s="94"/>
      <c r="G38" s="94"/>
      <c r="H38" s="94"/>
      <c r="I38" s="94"/>
      <c r="J38" s="94"/>
      <c r="K38" s="94"/>
      <c r="L38" s="94"/>
      <c r="M38" s="94"/>
      <c r="N38" s="94"/>
      <c r="O38" s="94"/>
      <c r="P38" s="94"/>
      <c r="Q38" s="94"/>
      <c r="R38" s="94"/>
      <c r="S38" s="94"/>
      <c r="T38" s="94"/>
      <c r="U38" s="94"/>
      <c r="V38" s="94"/>
    </row>
    <row r="39" spans="1:22" s="50" customFormat="1" x14ac:dyDescent="0.2">
      <c r="A39" s="88">
        <f>A27</f>
        <v>1</v>
      </c>
      <c r="B39" s="94" t="e">
        <f t="shared" ref="B39:K39" si="40">ROUND(B19*0.75+25,)</f>
        <v>#REF!</v>
      </c>
      <c r="C39" s="94" t="e">
        <f t="shared" si="40"/>
        <v>#REF!</v>
      </c>
      <c r="D39" s="94" t="e">
        <f t="shared" si="40"/>
        <v>#REF!</v>
      </c>
      <c r="E39" s="94" t="e">
        <f t="shared" si="40"/>
        <v>#REF!</v>
      </c>
      <c r="F39" s="94" t="e">
        <f t="shared" si="40"/>
        <v>#REF!</v>
      </c>
      <c r="G39" s="94" t="e">
        <f t="shared" si="40"/>
        <v>#REF!</v>
      </c>
      <c r="H39" s="94" t="e">
        <f t="shared" si="40"/>
        <v>#REF!</v>
      </c>
      <c r="I39" s="94" t="e">
        <f t="shared" si="40"/>
        <v>#REF!</v>
      </c>
      <c r="J39" s="94" t="e">
        <f t="shared" si="40"/>
        <v>#REF!</v>
      </c>
      <c r="K39" s="94" t="e">
        <f t="shared" si="40"/>
        <v>#REF!</v>
      </c>
      <c r="L39" s="94">
        <f t="shared" ref="L39:N39" si="41">ROUND(L19*0.75+25,)</f>
        <v>30625</v>
      </c>
      <c r="M39" s="94">
        <f t="shared" si="41"/>
        <v>30625</v>
      </c>
      <c r="N39" s="94">
        <f t="shared" si="41"/>
        <v>31825</v>
      </c>
      <c r="O39" s="94">
        <f t="shared" ref="O39:T39" si="42">ROUND(O19*0.75+25,)</f>
        <v>33025</v>
      </c>
      <c r="P39" s="94">
        <f t="shared" si="42"/>
        <v>34750</v>
      </c>
      <c r="Q39" s="94">
        <f t="shared" si="42"/>
        <v>36475</v>
      </c>
      <c r="R39" s="94">
        <f t="shared" si="42"/>
        <v>36475</v>
      </c>
      <c r="S39" s="94">
        <f t="shared" si="42"/>
        <v>34750</v>
      </c>
      <c r="T39" s="94">
        <f t="shared" si="42"/>
        <v>36475</v>
      </c>
      <c r="U39" s="94">
        <f t="shared" ref="U39:V39" si="43">ROUND(U19*0.75+25,)</f>
        <v>31825</v>
      </c>
      <c r="V39" s="94">
        <f t="shared" si="43"/>
        <v>30625</v>
      </c>
    </row>
    <row r="40" spans="1:22" s="50" customFormat="1" x14ac:dyDescent="0.2">
      <c r="A40" s="88">
        <f>A28</f>
        <v>2</v>
      </c>
      <c r="B40" s="94" t="e">
        <f t="shared" ref="B40:K40" si="44">ROUND(B20*0.75+25,)</f>
        <v>#REF!</v>
      </c>
      <c r="C40" s="94" t="e">
        <f t="shared" si="44"/>
        <v>#REF!</v>
      </c>
      <c r="D40" s="94" t="e">
        <f t="shared" si="44"/>
        <v>#REF!</v>
      </c>
      <c r="E40" s="94" t="e">
        <f t="shared" si="44"/>
        <v>#REF!</v>
      </c>
      <c r="F40" s="94" t="e">
        <f t="shared" si="44"/>
        <v>#REF!</v>
      </c>
      <c r="G40" s="94" t="e">
        <f t="shared" si="44"/>
        <v>#REF!</v>
      </c>
      <c r="H40" s="94" t="e">
        <f t="shared" si="44"/>
        <v>#REF!</v>
      </c>
      <c r="I40" s="94" t="e">
        <f t="shared" si="44"/>
        <v>#REF!</v>
      </c>
      <c r="J40" s="94" t="e">
        <f t="shared" si="44"/>
        <v>#REF!</v>
      </c>
      <c r="K40" s="94" t="e">
        <f t="shared" si="44"/>
        <v>#REF!</v>
      </c>
      <c r="L40" s="94">
        <f t="shared" ref="L40:N40" si="45">ROUND(L20*0.75+25,)</f>
        <v>31900</v>
      </c>
      <c r="M40" s="94">
        <f t="shared" si="45"/>
        <v>31900</v>
      </c>
      <c r="N40" s="94">
        <f t="shared" si="45"/>
        <v>33100</v>
      </c>
      <c r="O40" s="94">
        <f t="shared" ref="O40:T40" si="46">ROUND(O20*0.75+25,)</f>
        <v>34300</v>
      </c>
      <c r="P40" s="94">
        <f t="shared" si="46"/>
        <v>36025</v>
      </c>
      <c r="Q40" s="94">
        <f t="shared" si="46"/>
        <v>37750</v>
      </c>
      <c r="R40" s="94">
        <f t="shared" si="46"/>
        <v>37750</v>
      </c>
      <c r="S40" s="94">
        <f t="shared" si="46"/>
        <v>36025</v>
      </c>
      <c r="T40" s="94">
        <f t="shared" si="46"/>
        <v>37750</v>
      </c>
      <c r="U40" s="94">
        <f t="shared" ref="U40:V40" si="47">ROUND(U20*0.75+25,)</f>
        <v>33100</v>
      </c>
      <c r="V40" s="94">
        <f t="shared" si="47"/>
        <v>32313</v>
      </c>
    </row>
    <row r="41" spans="1:22" s="50" customFormat="1" x14ac:dyDescent="0.2">
      <c r="A41" s="42" t="s">
        <v>87</v>
      </c>
      <c r="B41" s="94"/>
      <c r="C41" s="94"/>
      <c r="D41" s="94"/>
      <c r="E41" s="94"/>
      <c r="F41" s="94"/>
      <c r="G41" s="94"/>
      <c r="H41" s="94"/>
      <c r="I41" s="94"/>
      <c r="J41" s="94"/>
      <c r="K41" s="94"/>
      <c r="L41" s="94"/>
      <c r="M41" s="94"/>
      <c r="N41" s="94"/>
      <c r="O41" s="94"/>
      <c r="P41" s="94"/>
      <c r="Q41" s="94"/>
      <c r="R41" s="94"/>
      <c r="S41" s="94"/>
      <c r="T41" s="94"/>
      <c r="U41" s="94"/>
      <c r="V41" s="94"/>
    </row>
    <row r="42" spans="1:22" s="50" customFormat="1" x14ac:dyDescent="0.2">
      <c r="A42" s="88" t="s">
        <v>88</v>
      </c>
      <c r="B42" s="94" t="e">
        <f t="shared" ref="B42:K42" si="48">ROUND(B22*0.75+25,)</f>
        <v>#REF!</v>
      </c>
      <c r="C42" s="94" t="e">
        <f t="shared" si="48"/>
        <v>#REF!</v>
      </c>
      <c r="D42" s="94" t="e">
        <f t="shared" si="48"/>
        <v>#REF!</v>
      </c>
      <c r="E42" s="94" t="e">
        <f t="shared" si="48"/>
        <v>#REF!</v>
      </c>
      <c r="F42" s="94" t="e">
        <f t="shared" si="48"/>
        <v>#REF!</v>
      </c>
      <c r="G42" s="94" t="e">
        <f t="shared" si="48"/>
        <v>#REF!</v>
      </c>
      <c r="H42" s="94" t="e">
        <f t="shared" si="48"/>
        <v>#REF!</v>
      </c>
      <c r="I42" s="94" t="e">
        <f t="shared" si="48"/>
        <v>#REF!</v>
      </c>
      <c r="J42" s="94" t="e">
        <f t="shared" si="48"/>
        <v>#REF!</v>
      </c>
      <c r="K42" s="94" t="e">
        <f t="shared" si="48"/>
        <v>#REF!</v>
      </c>
      <c r="L42" s="94">
        <f t="shared" ref="L42:N42" si="49">ROUND(L22*0.75+25,)</f>
        <v>54400</v>
      </c>
      <c r="M42" s="94">
        <f t="shared" si="49"/>
        <v>54400</v>
      </c>
      <c r="N42" s="94">
        <f t="shared" si="49"/>
        <v>55600</v>
      </c>
      <c r="O42" s="94">
        <f t="shared" ref="O42:T42" si="50">ROUND(O22*0.75+25,)</f>
        <v>56800</v>
      </c>
      <c r="P42" s="94">
        <f t="shared" si="50"/>
        <v>58525</v>
      </c>
      <c r="Q42" s="94">
        <f t="shared" si="50"/>
        <v>60250</v>
      </c>
      <c r="R42" s="94">
        <f t="shared" si="50"/>
        <v>60250</v>
      </c>
      <c r="S42" s="94">
        <f t="shared" si="50"/>
        <v>58525</v>
      </c>
      <c r="T42" s="94">
        <f t="shared" si="50"/>
        <v>60250</v>
      </c>
      <c r="U42" s="94">
        <f t="shared" ref="U42:V42" si="51">ROUND(U22*0.75+25,)</f>
        <v>55600</v>
      </c>
      <c r="V42" s="94">
        <f t="shared" si="51"/>
        <v>73563</v>
      </c>
    </row>
    <row r="43" spans="1:22" s="50" customFormat="1" x14ac:dyDescent="0.2">
      <c r="A43" s="100"/>
    </row>
    <row r="44" spans="1:22" s="50" customFormat="1" x14ac:dyDescent="0.2">
      <c r="A44" s="71" t="s">
        <v>66</v>
      </c>
    </row>
    <row r="45" spans="1:22" x14ac:dyDescent="0.2">
      <c r="A45" s="63" t="s">
        <v>78</v>
      </c>
    </row>
    <row r="46" spans="1:22" ht="9" hidden="1" customHeight="1" x14ac:dyDescent="0.2">
      <c r="A46" s="43" t="s">
        <v>67</v>
      </c>
    </row>
    <row r="47" spans="1:22" ht="10.7" customHeight="1" x14ac:dyDescent="0.2">
      <c r="A47" s="43" t="s">
        <v>89</v>
      </c>
    </row>
    <row r="48" spans="1:22" x14ac:dyDescent="0.2">
      <c r="A48" s="43" t="s">
        <v>68</v>
      </c>
    </row>
    <row r="49" spans="1:1" ht="13.35" customHeight="1" x14ac:dyDescent="0.2">
      <c r="A49" s="43" t="s">
        <v>69</v>
      </c>
    </row>
    <row r="50" spans="1:1" ht="13.35" customHeight="1" x14ac:dyDescent="0.2">
      <c r="A50" s="159" t="s">
        <v>162</v>
      </c>
    </row>
    <row r="51" spans="1:1" ht="13.35" customHeight="1" thickBot="1" x14ac:dyDescent="0.25">
      <c r="A51" s="43"/>
    </row>
    <row r="52" spans="1:1" ht="13.35" customHeight="1" thickBot="1" x14ac:dyDescent="0.25">
      <c r="A52" s="107" t="s">
        <v>139</v>
      </c>
    </row>
    <row r="53" spans="1:1" ht="13.35" customHeight="1" thickBot="1" x14ac:dyDescent="0.25">
      <c r="A53" s="214" t="str">
        <f>'AVIA 25'!A53</f>
        <v>Период бронирования: 20.06.2025 - 24.10.2025 / 04.11.2025 - 29.12.2025  Period of sales: 20.06.2025 - 24.10.2025 / 04.11.2025 - 29.12.2025</v>
      </c>
    </row>
    <row r="54" spans="1:1" ht="24.75" thickBot="1" x14ac:dyDescent="0.25">
      <c r="A54" s="226" t="str">
        <f>'AVIA 25'!A54</f>
        <v>Период проживания: с 20.06.2025 - 24.10.2025 / 04.11.2025 - 29.12.2025/ Period of stay: 20.06.2025 - 24.10.2025 / 04.11.2025 - 29.12.2025</v>
      </c>
    </row>
    <row r="55" spans="1:1" ht="12.75" hidden="1" thickBot="1" x14ac:dyDescent="0.25">
      <c r="A55" s="166" t="s">
        <v>273</v>
      </c>
    </row>
    <row r="56" spans="1:1" ht="12.75" thickBot="1" x14ac:dyDescent="0.25">
      <c r="A56" s="107" t="s">
        <v>70</v>
      </c>
    </row>
    <row r="57" spans="1:1" ht="72.75" thickBot="1" x14ac:dyDescent="0.25">
      <c r="A57" s="112" t="s">
        <v>103</v>
      </c>
    </row>
    <row r="58" spans="1:1" ht="12.75" thickBot="1" x14ac:dyDescent="0.25">
      <c r="A58" s="107" t="s">
        <v>139</v>
      </c>
    </row>
    <row r="59" spans="1:1" x14ac:dyDescent="0.2">
      <c r="A59" s="96" t="str">
        <f>'AVIA 25'!A59</f>
        <v>Закрытый период: 25.10.2025 - 03.11.2025 / Stop sale: 25.10.2025 - 03.11.2025</v>
      </c>
    </row>
  </sheetData>
  <mergeCells count="1">
    <mergeCell ref="A1:A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87</vt:i4>
      </vt:variant>
    </vt:vector>
  </HeadingPairs>
  <TitlesOfParts>
    <vt:vector size="87" baseType="lpstr">
      <vt:lpstr>C завтраками| Bed and breakfast</vt:lpstr>
      <vt:lpstr>нетто 20 </vt:lpstr>
      <vt:lpstr>Каникулы в горах | COMMISSION</vt:lpstr>
      <vt:lpstr>Каникулы в горах | FIT18</vt:lpstr>
      <vt:lpstr>Каникулы в горах | FIT18+25руб</vt:lpstr>
      <vt:lpstr>Каникулы в горах | FIT15</vt:lpstr>
      <vt:lpstr>Каникулы в горах | FIT20</vt:lpstr>
      <vt:lpstr>AVIA 25</vt:lpstr>
      <vt:lpstr>AVIA 25 +25руб.</vt:lpstr>
      <vt:lpstr>нетто 15</vt:lpstr>
      <vt:lpstr>нетто 18</vt:lpstr>
      <vt:lpstr>нетто 20</vt:lpstr>
      <vt:lpstr>РБ ВВ 15| FIT15</vt:lpstr>
      <vt:lpstr>РБ ВВ 15 | FIT20</vt:lpstr>
      <vt:lpstr>РБ ВВ 15 | COMMISSION</vt:lpstr>
      <vt:lpstr>нетто 20+25руб.</vt:lpstr>
      <vt:lpstr>РБ ВВ 10(2022)| FIT15</vt:lpstr>
      <vt:lpstr>РБ ВВ 10(2022)| FIT20 +25руб.</vt:lpstr>
      <vt:lpstr>РБ ВВ 10(2022)| FIT20</vt:lpstr>
      <vt:lpstr>РБ ВВ 10(2022)| COMMISSION</vt:lpstr>
      <vt:lpstr>ЗЭГ Активный |FIT20</vt:lpstr>
      <vt:lpstr>ЗЭГ Активный |COMMISSION</vt:lpstr>
      <vt:lpstr>РБ ВВ 10(2023)| FIT20+25руб.</vt:lpstr>
      <vt:lpstr>РБ ВВ 15(2022)| FIT15</vt:lpstr>
      <vt:lpstr>РБ ВВ 15(2022)| FIT20</vt:lpstr>
      <vt:lpstr>РБ ВВ 15(2022)| FIT20+25руб.</vt:lpstr>
      <vt:lpstr>РБ ВВ 15(2022)| COMMISSION </vt:lpstr>
      <vt:lpstr>ЗЭГ | FIT20 + 25руб.</vt:lpstr>
      <vt:lpstr>Осенние Каникулы|FIT20</vt:lpstr>
      <vt:lpstr>ОсенниеКаникулы|COMMISSION</vt:lpstr>
      <vt:lpstr>отдыхай и катай расчет</vt:lpstr>
      <vt:lpstr>ЯВК 2023 |FIT15</vt:lpstr>
      <vt:lpstr> ЯВК 2023 |FIT18</vt:lpstr>
      <vt:lpstr>AVIA 12% </vt:lpstr>
      <vt:lpstr>4=3 | FIT20</vt:lpstr>
      <vt:lpstr>4=3 | COMMISSION</vt:lpstr>
      <vt:lpstr>ЗЭГ | FIT15</vt:lpstr>
      <vt:lpstr>ЗЭГ | FIT18</vt:lpstr>
      <vt:lpstr>ЗЭГ | COMMISSION</vt:lpstr>
      <vt:lpstr>Осенние Каникулы|FIT15</vt:lpstr>
      <vt:lpstr>Осенние Каникулы|FIT18</vt:lpstr>
      <vt:lpstr>Осенние Каникулы|COMMISSION</vt:lpstr>
      <vt:lpstr>нетто 18+25руб.</vt:lpstr>
      <vt:lpstr>нетто 20 2025</vt:lpstr>
      <vt:lpstr>3=4 | FIT18</vt:lpstr>
      <vt:lpstr>3=4 | FIT18+25руб.</vt:lpstr>
      <vt:lpstr>3=4 | FIT20+35руб.</vt:lpstr>
      <vt:lpstr>3=4 | COMMISSION</vt:lpstr>
      <vt:lpstr>4=3(2025)| COMMISSION</vt:lpstr>
      <vt:lpstr>4=3(2025)| FIT15</vt:lpstr>
      <vt:lpstr>4=3(2025)| FIT18</vt:lpstr>
      <vt:lpstr>4=3(2025)| FIT18+25 руб.</vt:lpstr>
      <vt:lpstr>4=3(2025)| FIT20 руб.</vt:lpstr>
      <vt:lpstr>ОиК (2025 - 26)| COMMISSION</vt:lpstr>
      <vt:lpstr>ОиК ВВ (2025)| FIT15</vt:lpstr>
      <vt:lpstr>ОиК ВВ (2025)| FIT18</vt:lpstr>
      <vt:lpstr>ОиК ВВ (2025)| FIT18+25руб </vt:lpstr>
      <vt:lpstr>ОиК ВВ (2025 - 2026)| FIT20 </vt:lpstr>
      <vt:lpstr>РБ ВВ 10(2025)| FIT15</vt:lpstr>
      <vt:lpstr>РБ ВВ 10(2025)| FIT18</vt:lpstr>
      <vt:lpstr>РБ ВВ 10(2025)| FIT18+25руб</vt:lpstr>
      <vt:lpstr>РБ ВВ 10(2025)| FIT20</vt:lpstr>
      <vt:lpstr>Наполни свое лето | FIT18</vt:lpstr>
      <vt:lpstr>Наполни свое лето | COMMISSION</vt:lpstr>
      <vt:lpstr>Наполни свое лето | FIT18+25руб</vt:lpstr>
      <vt:lpstr>Наполни свое лето | FIT20+35руб</vt:lpstr>
      <vt:lpstr>Отдыхай катай| FIT15</vt:lpstr>
      <vt:lpstr>Отдыхай катай| FIT18</vt:lpstr>
      <vt:lpstr>Отдыхай катай| FIT18+25руб.</vt:lpstr>
      <vt:lpstr>Отдыхай катай| FIT20</vt:lpstr>
      <vt:lpstr>Отдыхай катай|COMMISSION</vt:lpstr>
      <vt:lpstr>Наполни свое лето | FIT15</vt:lpstr>
      <vt:lpstr>Наполни свое лето |FIT18</vt:lpstr>
      <vt:lpstr>Наполни свое лето |FIT18+25руб</vt:lpstr>
      <vt:lpstr>Наполни свое лето | FIT20</vt:lpstr>
      <vt:lpstr>Наполни свое лето |COMISSION</vt:lpstr>
      <vt:lpstr>РБ ВВ15 (2024)| FIT15</vt:lpstr>
      <vt:lpstr>РБ ВВ15 (2024)| FIT18</vt:lpstr>
      <vt:lpstr>РБ ВВ15 (2024)| FIT18+25руб.</vt:lpstr>
      <vt:lpstr>РБ ВВ15 (2024)| FIT20+35руб.</vt:lpstr>
      <vt:lpstr>РБ ВВ15 (2024)| COMMISSION</vt:lpstr>
      <vt:lpstr>ЗЭГ Активный |FIT15</vt:lpstr>
      <vt:lpstr>Весенние Каникулы|FIT20</vt:lpstr>
      <vt:lpstr>Весенние Каникулы|commission</vt:lpstr>
      <vt:lpstr>Отдыхай и катай</vt:lpstr>
      <vt:lpstr>Яркие каникулы</vt:lpstr>
      <vt:lpstr>Горный детокс (весна)</vt:lpstr>
    </vt:vector>
  </TitlesOfParts>
  <Company>Samo-Soft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Rudnev</dc:creator>
  <cp:lastModifiedBy>vmikhalkina</cp:lastModifiedBy>
  <cp:lastPrinted>2018-02-19T09:45:16Z</cp:lastPrinted>
  <dcterms:created xsi:type="dcterms:W3CDTF">2001-10-03T09:33:40Z</dcterms:created>
  <dcterms:modified xsi:type="dcterms:W3CDTF">2025-12-22T11:43:43Z</dcterms:modified>
</cp:coreProperties>
</file>